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tvan\Documents\R projects\LEM_base_model\Model_development\7.Red_strata\Calibration\"/>
    </mc:Choice>
  </mc:AlternateContent>
  <xr:revisionPtr revIDLastSave="0" documentId="13_ncr:1_{0E042F00-63A0-48A3-A1E7-9D4459F51C73}" xr6:coauthVersionLast="47" xr6:coauthVersionMax="47" xr10:uidLastSave="{00000000-0000-0000-0000-000000000000}"/>
  <bookViews>
    <workbookView xWindow="-120" yWindow="-120" windowWidth="29040" windowHeight="15720" tabRatio="771" activeTab="1" xr2:uid="{53095F48-1F93-4FD7-9DAA-772285C7EE91}"/>
  </bookViews>
  <sheets>
    <sheet name="TotalDiagnosedPLHIV" sheetId="6" r:id="rId1"/>
    <sheet name="NewDiagnoses" sheetId="5" r:id="rId2"/>
    <sheet name="LateDiagnoses" sheetId="7" r:id="rId3"/>
    <sheet name="ViralSuppression" sheetId="8" r:id="rId4"/>
    <sheet name="Multi-County LateDiagnoses" sheetId="18" r:id="rId5"/>
    <sheet name="obs.inc.all" sheetId="16" r:id="rId6"/>
    <sheet name="obs.inc.msm" sheetId="17" r:id="rId7"/>
    <sheet name="notes" sheetId="1" r:id="rId8"/>
  </sheets>
  <definedNames>
    <definedName name="_xlnm._FilterDatabase" localSheetId="2" hidden="1">LateDiagnoses!$B$1:$G$239</definedName>
    <definedName name="_xlnm._FilterDatabase" localSheetId="1" hidden="1">NewDiagnoses!$A$1:$N$1</definedName>
    <definedName name="_xlnm._FilterDatabase" localSheetId="0" hidden="1">TotalDiagnosedPLHIV!$A$1:$J$1</definedName>
    <definedName name="_xlnm._FilterDatabase" localSheetId="3" hidden="1">ViralSuppression!$A$1:$F$1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18" i="5" l="1"/>
  <c r="S212" i="5"/>
  <c r="S211" i="5"/>
  <c r="S205" i="5"/>
  <c r="S197" i="5"/>
  <c r="S191" i="5"/>
  <c r="S162" i="5"/>
  <c r="S156" i="5"/>
  <c r="S141" i="5"/>
  <c r="S135" i="5"/>
  <c r="S57" i="5"/>
  <c r="S51" i="5"/>
  <c r="S99" i="5"/>
  <c r="S93" i="5"/>
  <c r="S22" i="5"/>
  <c r="S16" i="5"/>
  <c r="C241" i="18"/>
  <c r="E246" i="18"/>
  <c r="D246" i="18"/>
  <c r="C246" i="18"/>
  <c r="E245" i="18"/>
  <c r="D245" i="18"/>
  <c r="C245" i="18"/>
  <c r="E244" i="18"/>
  <c r="D244" i="18"/>
  <c r="C244" i="18"/>
  <c r="E243" i="18"/>
  <c r="D243" i="18"/>
  <c r="C243" i="18"/>
  <c r="E242" i="18"/>
  <c r="D242" i="18"/>
  <c r="C242" i="18"/>
  <c r="E241" i="18"/>
  <c r="D241" i="18"/>
  <c r="E225" i="18"/>
  <c r="D225" i="18"/>
  <c r="C225" i="18"/>
  <c r="E224" i="18"/>
  <c r="D224" i="18"/>
  <c r="C224" i="18"/>
  <c r="E223" i="18"/>
  <c r="D223" i="18"/>
  <c r="C223" i="18"/>
  <c r="E222" i="18"/>
  <c r="D222" i="18"/>
  <c r="C222" i="18"/>
  <c r="E221" i="18"/>
  <c r="D221" i="18"/>
  <c r="C221" i="18"/>
  <c r="E220" i="18"/>
  <c r="D220" i="18"/>
  <c r="C220" i="18"/>
  <c r="E199" i="18"/>
  <c r="E200" i="18"/>
  <c r="E201" i="18"/>
  <c r="E202" i="18"/>
  <c r="E203" i="18"/>
  <c r="E204" i="18"/>
  <c r="D199" i="18"/>
  <c r="D200" i="18"/>
  <c r="D201" i="18"/>
  <c r="D202" i="18"/>
  <c r="D203" i="18"/>
  <c r="D204" i="18"/>
  <c r="C199" i="18"/>
  <c r="C200" i="18"/>
  <c r="C201" i="18"/>
  <c r="C202" i="18"/>
  <c r="C203" i="18"/>
  <c r="C204" i="18"/>
  <c r="E52" i="18" l="1"/>
  <c r="D52" i="18"/>
  <c r="C52" i="18"/>
  <c r="E45" i="18"/>
  <c r="D45" i="18"/>
  <c r="C45" i="18"/>
  <c r="D38" i="18"/>
  <c r="E38" i="18"/>
  <c r="C38" i="18"/>
  <c r="D116" i="7"/>
  <c r="F115" i="7"/>
  <c r="F116" i="7"/>
  <c r="C31" i="18"/>
  <c r="D154" i="18" l="1"/>
  <c r="D150" i="18"/>
  <c r="D151" i="18"/>
  <c r="D152" i="18"/>
  <c r="D153" i="18"/>
  <c r="D155" i="18"/>
  <c r="C150" i="18"/>
  <c r="C151" i="18"/>
  <c r="C152" i="18"/>
  <c r="C153" i="18"/>
  <c r="C154" i="18"/>
  <c r="C155" i="18"/>
  <c r="C181" i="18"/>
  <c r="E183" i="18"/>
  <c r="D183" i="18"/>
  <c r="C183" i="18"/>
  <c r="E182" i="18"/>
  <c r="D182" i="18"/>
  <c r="C182" i="18"/>
  <c r="E181" i="18"/>
  <c r="D181" i="18"/>
  <c r="E180" i="18"/>
  <c r="D180" i="18"/>
  <c r="C180" i="18"/>
  <c r="E179" i="18"/>
  <c r="D179" i="18"/>
  <c r="C179" i="18"/>
  <c r="E178" i="18"/>
  <c r="D178" i="18"/>
  <c r="C178" i="18"/>
  <c r="E131" i="18"/>
  <c r="F145" i="7" s="1"/>
  <c r="D129" i="18"/>
  <c r="E143" i="7" s="1"/>
  <c r="E134" i="18"/>
  <c r="F148" i="7" s="1"/>
  <c r="D134" i="18"/>
  <c r="C134" i="18"/>
  <c r="E133" i="18"/>
  <c r="F147" i="7" s="1"/>
  <c r="D133" i="18"/>
  <c r="E147" i="7" s="1"/>
  <c r="C133" i="18"/>
  <c r="D147" i="7" s="1"/>
  <c r="E132" i="18"/>
  <c r="F146" i="7" s="1"/>
  <c r="D132" i="18"/>
  <c r="E146" i="7" s="1"/>
  <c r="C132" i="18"/>
  <c r="D146" i="7" s="1"/>
  <c r="D131" i="18"/>
  <c r="E145" i="7" s="1"/>
  <c r="C131" i="18"/>
  <c r="D145" i="7" s="1"/>
  <c r="E130" i="18"/>
  <c r="F144" i="7" s="1"/>
  <c r="D130" i="18"/>
  <c r="E144" i="7" s="1"/>
  <c r="C130" i="18"/>
  <c r="D144" i="7" s="1"/>
  <c r="E129" i="18"/>
  <c r="F143" i="7" s="1"/>
  <c r="C129" i="18"/>
  <c r="D143" i="7" s="1"/>
  <c r="D96" i="18"/>
  <c r="E99" i="18"/>
  <c r="D99" i="18"/>
  <c r="C99" i="18"/>
  <c r="E98" i="18"/>
  <c r="D98" i="18"/>
  <c r="C98" i="18"/>
  <c r="E97" i="18"/>
  <c r="D97" i="18"/>
  <c r="C97" i="18"/>
  <c r="E96" i="18"/>
  <c r="C96" i="18"/>
  <c r="E95" i="18"/>
  <c r="D95" i="18"/>
  <c r="C95" i="18"/>
  <c r="E94" i="18"/>
  <c r="D94" i="18"/>
  <c r="C94" i="18"/>
  <c r="D61" i="18"/>
  <c r="E68" i="7" s="1"/>
  <c r="E63" i="18"/>
  <c r="F70" i="7" s="1"/>
  <c r="E59" i="18"/>
  <c r="F66" i="7" s="1"/>
  <c r="E60" i="18"/>
  <c r="F67" i="7" s="1"/>
  <c r="E61" i="18"/>
  <c r="F68" i="7" s="1"/>
  <c r="E62" i="18"/>
  <c r="F69" i="7" s="1"/>
  <c r="E64" i="18"/>
  <c r="F71" i="7" s="1"/>
  <c r="D59" i="18"/>
  <c r="E66" i="7" s="1"/>
  <c r="D60" i="18"/>
  <c r="E67" i="7" s="1"/>
  <c r="D62" i="18"/>
  <c r="E69" i="7" s="1"/>
  <c r="D63" i="18"/>
  <c r="E70" i="7" s="1"/>
  <c r="D64" i="18"/>
  <c r="E71" i="7" s="1"/>
  <c r="C59" i="18"/>
  <c r="D66" i="7" s="1"/>
  <c r="C60" i="18"/>
  <c r="D67" i="7" s="1"/>
  <c r="C61" i="18"/>
  <c r="D68" i="7" s="1"/>
  <c r="C62" i="18"/>
  <c r="D69" i="7" s="1"/>
  <c r="C63" i="18"/>
  <c r="D70" i="7" s="1"/>
  <c r="C64" i="18"/>
  <c r="D71" i="7" s="1"/>
  <c r="E32" i="18"/>
  <c r="E31" i="18"/>
  <c r="E33" i="18"/>
  <c r="E34" i="18"/>
  <c r="E35" i="18"/>
  <c r="E36" i="18"/>
  <c r="D31" i="18"/>
  <c r="D32" i="18"/>
  <c r="D33" i="18"/>
  <c r="D34" i="18"/>
  <c r="D35" i="18"/>
  <c r="D36" i="18"/>
  <c r="C36" i="18"/>
  <c r="C32" i="18"/>
  <c r="C33" i="18"/>
  <c r="C34" i="18"/>
  <c r="C35" i="18"/>
  <c r="D8" i="7" l="1"/>
  <c r="D148" i="7"/>
  <c r="E8" i="7"/>
  <c r="E148" i="7"/>
  <c r="E155" i="18"/>
  <c r="F8" i="7"/>
  <c r="E7" i="7"/>
  <c r="E154" i="18"/>
  <c r="F7" i="7"/>
  <c r="D7" i="7"/>
  <c r="E6" i="7"/>
  <c r="E153" i="18"/>
  <c r="F6" i="7"/>
  <c r="D6" i="7"/>
  <c r="E5" i="7"/>
  <c r="E152" i="18"/>
  <c r="F5" i="7"/>
  <c r="D5" i="7"/>
  <c r="E4" i="7"/>
  <c r="E151" i="18"/>
  <c r="F4" i="7"/>
  <c r="D4" i="7"/>
  <c r="E3" i="7"/>
  <c r="E150" i="18"/>
  <c r="F3" i="7"/>
  <c r="D3" i="7"/>
  <c r="E13" i="17"/>
  <c r="D13" i="17"/>
  <c r="E12" i="17"/>
  <c r="D12" i="17"/>
  <c r="E11" i="17"/>
  <c r="D11" i="17"/>
  <c r="E10" i="17"/>
  <c r="D10" i="17"/>
  <c r="E13" i="16"/>
  <c r="D13" i="16"/>
  <c r="E12" i="16"/>
  <c r="D12" i="16"/>
  <c r="E11" i="16"/>
  <c r="D11" i="16"/>
  <c r="E10" i="16"/>
  <c r="D10" i="16"/>
  <c r="A17" i="5" a="1"/>
  <c r="A17" i="5" s="1"/>
  <c r="A18" i="5" a="1"/>
  <c r="A18" i="5" s="1"/>
  <c r="A19" i="5" a="1"/>
  <c r="A19" i="5" s="1"/>
  <c r="A20" i="5" a="1"/>
  <c r="A20" i="5" s="1"/>
  <c r="A21" i="5" a="1"/>
  <c r="A21" i="5" s="1"/>
  <c r="A22" i="5" a="1"/>
  <c r="A22" i="5" s="1"/>
  <c r="A23" i="5" a="1"/>
  <c r="A23" i="5" s="1"/>
  <c r="A16" i="5" a="1"/>
  <c r="A16" i="5" s="1"/>
  <c r="A24" i="5" s="1" a="1"/>
  <c r="A24" i="5" s="1"/>
  <c r="A32" i="5" l="1" a="1"/>
  <c r="A32" i="5" s="1"/>
  <c r="A25" i="5" a="1"/>
  <c r="A25" i="5" s="1"/>
  <c r="A33" i="5" s="1" a="1"/>
  <c r="A33" i="5" s="1"/>
  <c r="A31" i="5" a="1"/>
  <c r="A31" i="5" s="1"/>
  <c r="A29" i="5" a="1"/>
  <c r="A29" i="5" s="1"/>
  <c r="A30" i="5" a="1"/>
  <c r="A30" i="5" s="1"/>
  <c r="A28" i="5" a="1"/>
  <c r="A28" i="5" s="1"/>
  <c r="A27" i="5" a="1"/>
  <c r="A27" i="5" s="1"/>
  <c r="A26" i="5" a="1"/>
  <c r="A26" i="5" s="1"/>
  <c r="A39" i="5" l="1" a="1"/>
  <c r="A39" i="5" s="1"/>
  <c r="A35" i="5" a="1"/>
  <c r="A35" i="5" s="1"/>
  <c r="A36" i="5" a="1"/>
  <c r="A36" i="5" s="1"/>
  <c r="A34" i="5" a="1"/>
  <c r="A34" i="5" s="1"/>
  <c r="A41" i="5" a="1"/>
  <c r="A41" i="5" s="1"/>
  <c r="A37" i="5" a="1"/>
  <c r="A37" i="5" s="1"/>
  <c r="A40" i="5" a="1"/>
  <c r="A40" i="5" s="1"/>
  <c r="A42" i="5" a="1"/>
  <c r="A42" i="5" s="1"/>
  <c r="A38" i="5" a="1"/>
  <c r="A38" i="5" s="1"/>
  <c r="A48" i="5" l="1" a="1"/>
  <c r="A48" i="5" s="1"/>
  <c r="A45" i="5" a="1"/>
  <c r="A45" i="5" s="1"/>
  <c r="A46" i="5" a="1"/>
  <c r="A46" i="5" s="1"/>
  <c r="A47" i="5" a="1"/>
  <c r="A47" i="5" s="1"/>
  <c r="A43" i="5" a="1"/>
  <c r="A43" i="5" s="1"/>
  <c r="A44" i="5" a="1"/>
  <c r="A44" i="5" s="1"/>
  <c r="A50" i="5" a="1"/>
  <c r="A50" i="5" s="1"/>
  <c r="A49" i="5" a="1"/>
  <c r="A49" i="5" s="1"/>
  <c r="A51" i="5" a="1"/>
  <c r="A51" i="5" s="1"/>
  <c r="A55" i="5" l="1" a="1"/>
  <c r="A55" i="5" s="1"/>
  <c r="A58" i="5" a="1"/>
  <c r="A58" i="5" s="1"/>
  <c r="A53" i="5" a="1"/>
  <c r="A53" i="5" s="1"/>
  <c r="A54" i="5" a="1"/>
  <c r="A54" i="5" s="1"/>
  <c r="A56" i="5" a="1"/>
  <c r="A56" i="5" s="1"/>
  <c r="A52" i="5" a="1"/>
  <c r="A52" i="5" s="1"/>
  <c r="A57" i="5" a="1"/>
  <c r="A57" i="5" s="1"/>
  <c r="A59" i="5" a="1"/>
  <c r="A59" i="5" s="1"/>
  <c r="A62" i="5" l="1" a="1"/>
  <c r="A62" i="5" s="1"/>
  <c r="A60" i="5" a="1"/>
  <c r="A60" i="5" s="1"/>
  <c r="A61" i="5" a="1"/>
  <c r="A61" i="5" s="1"/>
  <c r="A63" i="5" a="1"/>
  <c r="A63" i="5" s="1"/>
  <c r="A65" i="5" a="1"/>
  <c r="A65" i="5" s="1"/>
  <c r="A64" i="5" a="1"/>
  <c r="A64" i="5" s="1"/>
  <c r="A66" i="5" a="1"/>
  <c r="A66" i="5" s="1"/>
  <c r="A67" i="5" a="1"/>
  <c r="A67" i="5" s="1"/>
  <c r="A68" i="5" a="1"/>
  <c r="A68" i="5" s="1"/>
  <c r="A69" i="5" a="1"/>
  <c r="A69" i="5" s="1"/>
  <c r="A71" i="5" a="1"/>
  <c r="A71" i="5" s="1"/>
  <c r="A70" i="5" a="1"/>
  <c r="A70" i="5" s="1"/>
  <c r="A72" i="5" l="1" a="1"/>
  <c r="A72" i="5" s="1"/>
  <c r="A73" i="5" a="1"/>
  <c r="A73" i="5" s="1"/>
  <c r="A81" i="5" s="1" a="1"/>
  <c r="A81" i="5" s="1"/>
  <c r="A74" i="5" a="1"/>
  <c r="A74" i="5" s="1"/>
  <c r="A80" i="5" a="1"/>
  <c r="A80" i="5" s="1"/>
  <c r="A75" i="5" a="1"/>
  <c r="A75" i="5" s="1"/>
  <c r="A79" i="5" a="1"/>
  <c r="A79" i="5" s="1"/>
  <c r="A77" i="5" a="1"/>
  <c r="A77" i="5" s="1"/>
  <c r="A76" i="5" a="1"/>
  <c r="A76" i="5" s="1"/>
  <c r="A78" i="5" a="1"/>
  <c r="A78" i="5" s="1"/>
  <c r="A82" i="5" l="1" a="1"/>
  <c r="A82" i="5" s="1"/>
  <c r="A90" i="5" s="1" a="1"/>
  <c r="A90" i="5" s="1"/>
  <c r="A84" i="5" a="1"/>
  <c r="A84" i="5" s="1"/>
  <c r="A83" i="5" a="1"/>
  <c r="A83" i="5" s="1"/>
  <c r="A88" i="5" a="1"/>
  <c r="A88" i="5" s="1"/>
  <c r="A86" i="5" a="1"/>
  <c r="A86" i="5" s="1"/>
  <c r="A89" i="5" a="1"/>
  <c r="A89" i="5" s="1"/>
  <c r="A87" i="5" a="1"/>
  <c r="A87" i="5" s="1"/>
  <c r="A85" i="5" a="1"/>
  <c r="A85" i="5" s="1"/>
  <c r="A94" i="5" l="1" a="1"/>
  <c r="A94" i="5" s="1"/>
  <c r="A91" i="5" a="1"/>
  <c r="A91" i="5" s="1"/>
  <c r="A98" i="5" a="1"/>
  <c r="A98" i="5" s="1"/>
  <c r="A93" i="5" a="1"/>
  <c r="A93" i="5" s="1"/>
  <c r="A97" i="5" a="1"/>
  <c r="A97" i="5" s="1"/>
  <c r="A96" i="5" a="1"/>
  <c r="A96" i="5" s="1"/>
  <c r="A95" i="5" a="1"/>
  <c r="A95" i="5" s="1"/>
  <c r="A92" i="5" a="1"/>
  <c r="A92" i="5" s="1"/>
  <c r="A104" i="5" l="1" a="1"/>
  <c r="A104" i="5" s="1"/>
  <c r="A99" i="5" a="1"/>
  <c r="A99" i="5" s="1"/>
  <c r="A107" i="5" s="1" a="1"/>
  <c r="A107" i="5" s="1"/>
  <c r="A102" i="5" a="1"/>
  <c r="A102" i="5" s="1"/>
  <c r="A100" i="5" a="1"/>
  <c r="A100" i="5" s="1"/>
  <c r="A105" i="5" a="1"/>
  <c r="A105" i="5" s="1"/>
  <c r="A101" i="5" a="1"/>
  <c r="A101" i="5" s="1"/>
  <c r="A106" i="5" a="1"/>
  <c r="A106" i="5" s="1"/>
  <c r="A103" i="5" a="1"/>
  <c r="A103" i="5" s="1"/>
  <c r="A109" i="5" l="1" a="1"/>
  <c r="A109" i="5" s="1"/>
  <c r="A113" i="5" a="1"/>
  <c r="A113" i="5" s="1"/>
  <c r="A110" i="5" a="1"/>
  <c r="A110" i="5" s="1"/>
  <c r="A112" i="5" a="1"/>
  <c r="A112" i="5" s="1"/>
  <c r="A108" i="5" a="1"/>
  <c r="A108" i="5" s="1"/>
  <c r="A111" i="5" a="1"/>
  <c r="A111" i="5" s="1"/>
  <c r="A121" i="5" l="1" a="1"/>
  <c r="A121" i="5" s="1"/>
  <c r="A125" i="5" a="1"/>
  <c r="A125" i="5" s="1"/>
  <c r="A124" i="5" a="1"/>
  <c r="A124" i="5" s="1"/>
  <c r="A123" i="5" a="1"/>
  <c r="A123" i="5" s="1"/>
  <c r="A122" i="5" a="1"/>
  <c r="A122" i="5" s="1"/>
  <c r="A133" i="5" l="1" a="1"/>
  <c r="A133" i="5" s="1"/>
  <c r="A126" i="5" a="1"/>
  <c r="A126" i="5" s="1"/>
  <c r="A128" i="5" a="1"/>
  <c r="A128" i="5" s="1"/>
  <c r="A130" i="5" a="1"/>
  <c r="A130" i="5" s="1"/>
  <c r="A127" i="5" a="1"/>
  <c r="A127" i="5" s="1"/>
  <c r="A129" i="5" a="1"/>
  <c r="A129" i="5" s="1"/>
  <c r="A132" i="5" a="1"/>
  <c r="A132" i="5" s="1"/>
  <c r="A131" i="5" a="1"/>
  <c r="A131" i="5" s="1"/>
  <c r="A136" i="5" l="1" a="1"/>
  <c r="A136" i="5" s="1"/>
  <c r="A134" i="5" a="1"/>
  <c r="A134" i="5" s="1"/>
  <c r="A142" i="5" s="1" a="1"/>
  <c r="A142" i="5" s="1"/>
  <c r="A140" i="5" a="1"/>
  <c r="A140" i="5" s="1"/>
  <c r="A135" i="5" a="1"/>
  <c r="A135" i="5" s="1"/>
  <c r="A143" i="5" s="1" a="1"/>
  <c r="A143" i="5" s="1"/>
  <c r="A137" i="5" a="1"/>
  <c r="A137" i="5" s="1"/>
  <c r="A138" i="5" a="1"/>
  <c r="A138" i="5" s="1"/>
  <c r="A141" i="5" a="1"/>
  <c r="A141" i="5" s="1"/>
  <c r="A139" i="5" a="1"/>
  <c r="A139" i="5" s="1"/>
  <c r="A144" i="5" l="1" a="1"/>
  <c r="A144" i="5" s="1"/>
  <c r="A146" i="5" a="1"/>
  <c r="A146" i="5" s="1"/>
  <c r="A150" i="5" a="1"/>
  <c r="A150" i="5" s="1"/>
  <c r="A145" i="5" a="1"/>
  <c r="A145" i="5" s="1"/>
  <c r="A153" i="5" s="1" a="1"/>
  <c r="A153" i="5" s="1"/>
  <c r="A148" i="5" a="1"/>
  <c r="A148" i="5" s="1"/>
  <c r="A147" i="5" a="1"/>
  <c r="A147" i="5" s="1"/>
  <c r="A149" i="5" a="1"/>
  <c r="A149" i="5" s="1"/>
  <c r="A151" i="5" a="1"/>
  <c r="A151" i="5" s="1"/>
  <c r="A152" i="5" a="1"/>
  <c r="A152" i="5" s="1"/>
  <c r="A154" i="5" l="1" a="1"/>
  <c r="A154" i="5" s="1"/>
  <c r="A156" i="5" a="1"/>
  <c r="A156" i="5" s="1"/>
  <c r="A155" i="5" a="1"/>
  <c r="A155" i="5" s="1"/>
  <c r="A158" i="5" a="1"/>
  <c r="A158" i="5" s="1"/>
  <c r="A160" i="5" a="1"/>
  <c r="A160" i="5" s="1"/>
  <c r="A157" i="5" a="1"/>
  <c r="A157" i="5" s="1"/>
  <c r="A166" i="5" s="1" a="1"/>
  <c r="A166" i="5" s="1"/>
  <c r="A161" i="5" a="1"/>
  <c r="A161" i="5" s="1"/>
  <c r="A164" i="5" a="1"/>
  <c r="A164" i="5" s="1"/>
  <c r="A159" i="5" a="1"/>
  <c r="A159" i="5" s="1"/>
  <c r="A168" i="5" s="1" a="1"/>
  <c r="A168" i="5" s="1"/>
  <c r="A163" i="5" a="1"/>
  <c r="A163" i="5" s="1"/>
  <c r="A162" i="5" a="1"/>
  <c r="A162" i="5" s="1"/>
  <c r="A165" i="5" l="1" a="1"/>
  <c r="A165" i="5" s="1"/>
  <c r="A173" i="5" s="1" a="1"/>
  <c r="A173" i="5" s="1"/>
  <c r="A169" i="5" a="1"/>
  <c r="A169" i="5" s="1"/>
  <c r="A170" i="5" a="1"/>
  <c r="A170" i="5" s="1"/>
  <c r="A167" i="5" a="1"/>
  <c r="A167" i="5" s="1"/>
  <c r="A175" i="5" s="1" a="1"/>
  <c r="A175" i="5" s="1"/>
  <c r="A171" i="5" a="1"/>
  <c r="A171" i="5" s="1"/>
  <c r="A172" i="5" a="1"/>
  <c r="A172" i="5" s="1"/>
  <c r="A174" i="5" l="1" a="1"/>
  <c r="A174" i="5" s="1"/>
  <c r="A182" i="5" a="1"/>
  <c r="A182" i="5" s="1"/>
  <c r="A180" i="5" a="1"/>
  <c r="A180" i="5" s="1"/>
  <c r="A177" i="5" a="1"/>
  <c r="A177" i="5" s="1"/>
  <c r="A176" i="5" a="1"/>
  <c r="A176" i="5" s="1"/>
  <c r="A179" i="5" a="1"/>
  <c r="A179" i="5" s="1"/>
  <c r="A183" i="5" a="1"/>
  <c r="A183" i="5" s="1"/>
  <c r="A181" i="5" a="1"/>
  <c r="A181" i="5" s="1"/>
  <c r="A178" i="5" a="1"/>
  <c r="A178" i="5" s="1"/>
  <c r="A189" i="5" l="1" a="1"/>
  <c r="A189" i="5" s="1"/>
  <c r="A184" i="5" a="1"/>
  <c r="A184" i="5" s="1"/>
  <c r="A185" i="5" a="1"/>
  <c r="A185" i="5" s="1"/>
  <c r="A191" i="5" a="1"/>
  <c r="A191" i="5" s="1"/>
  <c r="A188" i="5" a="1"/>
  <c r="A188" i="5" s="1"/>
  <c r="A187" i="5" a="1"/>
  <c r="A187" i="5" s="1"/>
  <c r="A186" i="5" a="1"/>
  <c r="A186" i="5" s="1"/>
  <c r="A190" i="5" a="1"/>
  <c r="A190" i="5" s="1"/>
  <c r="A193" i="5" l="1" a="1"/>
  <c r="A193" i="5" s="1"/>
  <c r="A197" i="5" a="1"/>
  <c r="A197" i="5" s="1"/>
  <c r="A192" i="5" a="1"/>
  <c r="A192" i="5" s="1"/>
  <c r="A201" i="5" s="1" a="1"/>
  <c r="A201" i="5" s="1"/>
  <c r="A198" i="5" a="1"/>
  <c r="A198" i="5" s="1"/>
  <c r="A196" i="5" a="1"/>
  <c r="A196" i="5" s="1"/>
  <c r="A199" i="5" a="1"/>
  <c r="A199" i="5" s="1"/>
  <c r="A194" i="5" a="1"/>
  <c r="A194" i="5" s="1"/>
  <c r="A195" i="5" a="1"/>
  <c r="A195" i="5" s="1"/>
  <c r="A202" i="5" l="1" a="1"/>
  <c r="A202" i="5" s="1"/>
  <c r="A200" i="5" a="1"/>
  <c r="A200" i="5" s="1"/>
  <c r="A208" i="5" s="1" a="1"/>
  <c r="A208" i="5" s="1"/>
  <c r="A206" i="5" a="1"/>
  <c r="A206" i="5" s="1"/>
  <c r="A207" i="5" a="1"/>
  <c r="A207" i="5" s="1"/>
  <c r="A204" i="5" a="1"/>
  <c r="A204" i="5" s="1"/>
  <c r="A205" i="5" a="1"/>
  <c r="A205" i="5" s="1"/>
  <c r="A203" i="5" a="1"/>
  <c r="A203" i="5" s="1"/>
  <c r="A213" i="5" l="1" a="1"/>
  <c r="A213" i="5" s="1"/>
  <c r="A209" i="5" a="1"/>
  <c r="A209" i="5" s="1"/>
  <c r="A210" i="5" a="1"/>
  <c r="A210" i="5" s="1"/>
  <c r="A218" i="5" s="1" a="1"/>
  <c r="A218" i="5" s="1"/>
  <c r="A216" i="5" a="1"/>
  <c r="A216" i="5" s="1"/>
  <c r="A217" i="5" a="1"/>
  <c r="A217" i="5" s="1"/>
  <c r="A211" i="5" a="1"/>
  <c r="A211" i="5" s="1"/>
  <c r="A212" i="5" a="1"/>
  <c r="A212" i="5" s="1"/>
  <c r="A215" i="5" a="1"/>
  <c r="A215" i="5" s="1"/>
  <c r="A214" i="5" a="1"/>
  <c r="A214" i="5" s="1"/>
  <c r="A224" i="5" l="1" a="1"/>
  <c r="A224" i="5" s="1"/>
  <c r="A223" i="5" a="1"/>
  <c r="A223" i="5" s="1"/>
  <c r="A222" i="5" a="1"/>
  <c r="A222" i="5" s="1"/>
  <c r="A226" i="5" a="1"/>
  <c r="A226" i="5" s="1"/>
  <c r="A225" i="5" a="1"/>
  <c r="A225" i="5" s="1"/>
  <c r="A220" i="5" a="1"/>
  <c r="A220" i="5" s="1"/>
  <c r="A219" i="5" a="1"/>
  <c r="A219" i="5" s="1"/>
  <c r="A227" i="5" s="1" a="1"/>
  <c r="A227" i="5" s="1"/>
  <c r="A221" i="5" a="1"/>
  <c r="A221" i="5" s="1"/>
  <c r="A228" i="5" l="1" a="1"/>
  <c r="A228" i="5" s="1"/>
  <c r="A229" i="5" a="1"/>
  <c r="A229" i="5" s="1"/>
  <c r="A234" i="5" a="1"/>
  <c r="A234" i="5" s="1"/>
  <c r="A230" i="5" a="1"/>
  <c r="A230" i="5" s="1"/>
  <c r="A231" i="5" a="1"/>
  <c r="A231" i="5" s="1"/>
  <c r="A235" i="5" a="1"/>
  <c r="A235" i="5" s="1"/>
  <c r="A233" i="5" a="1"/>
  <c r="A233" i="5" s="1"/>
  <c r="A232" i="5" a="1"/>
  <c r="A232" i="5" s="1"/>
  <c r="A237" i="5" l="1" a="1"/>
  <c r="A237" i="5" s="1"/>
  <c r="A239" i="5" a="1"/>
  <c r="A239" i="5" s="1"/>
  <c r="A238" i="5" a="1"/>
  <c r="A238" i="5" s="1"/>
  <c r="A236" i="5" a="1"/>
  <c r="A236" i="5" s="1"/>
  <c r="F22" i="7" l="1"/>
  <c r="E22" i="7"/>
  <c r="D22" i="7"/>
  <c r="F19" i="7"/>
  <c r="E19" i="7"/>
  <c r="D19" i="7"/>
  <c r="F192" i="7"/>
  <c r="E192" i="7"/>
  <c r="D192" i="7"/>
  <c r="F11" i="7"/>
  <c r="E11" i="7"/>
  <c r="D11" i="7"/>
  <c r="F10" i="7"/>
  <c r="E10" i="7"/>
  <c r="D10"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<sst xmlns="http://schemas.openxmlformats.org/spreadsheetml/2006/main" count="1824" uniqueCount="140">
  <si>
    <t>city</t>
  </si>
  <si>
    <t>year</t>
  </si>
  <si>
    <t>W</t>
  </si>
  <si>
    <t>B</t>
  </si>
  <si>
    <t>H</t>
  </si>
  <si>
    <t>notes</t>
  </si>
  <si>
    <t>NYC1</t>
  </si>
  <si>
    <t>aggregate of bronx, king, newyork, queens, richmond</t>
  </si>
  <si>
    <t>population included is 15-64</t>
  </si>
  <si>
    <t>white = total - black - hispanic</t>
  </si>
  <si>
    <t>data transformed from raw atlas plus data</t>
  </si>
  <si>
    <t>MIA1</t>
  </si>
  <si>
    <t>MAR</t>
  </si>
  <si>
    <t>SFA</t>
  </si>
  <si>
    <t>LOR</t>
  </si>
  <si>
    <t>SAC</t>
  </si>
  <si>
    <t>SDI</t>
  </si>
  <si>
    <t>DUV</t>
  </si>
  <si>
    <t>TAM</t>
  </si>
  <si>
    <t>BMP</t>
  </si>
  <si>
    <t>ORF</t>
  </si>
  <si>
    <t>ATL</t>
  </si>
  <si>
    <t>COO</t>
  </si>
  <si>
    <t>MIN</t>
  </si>
  <si>
    <t>EBR</t>
  </si>
  <si>
    <t>ORL</t>
  </si>
  <si>
    <t>BAL</t>
  </si>
  <si>
    <t>SUF</t>
  </si>
  <si>
    <t>WAY</t>
  </si>
  <si>
    <t>CLA</t>
  </si>
  <si>
    <t>NYC</t>
  </si>
  <si>
    <t>NJE</t>
  </si>
  <si>
    <t>MEC</t>
  </si>
  <si>
    <t>CUY</t>
  </si>
  <si>
    <t>FRA</t>
  </si>
  <si>
    <t>HAM</t>
  </si>
  <si>
    <t>PHI</t>
  </si>
  <si>
    <t>SHE</t>
  </si>
  <si>
    <t>BEX</t>
  </si>
  <si>
    <t>DFW</t>
  </si>
  <si>
    <t>HAR</t>
  </si>
  <si>
    <t>TRV</t>
  </si>
  <si>
    <t>KIN</t>
  </si>
  <si>
    <t>DCM</t>
  </si>
  <si>
    <t>M/HET</t>
  </si>
  <si>
    <t>F/HET</t>
  </si>
  <si>
    <t>15-34/MSM</t>
  </si>
  <si>
    <t>35-64/MSM</t>
  </si>
  <si>
    <t>15-34/MWID</t>
  </si>
  <si>
    <t>35-64/MWID</t>
  </si>
  <si>
    <t>PWID</t>
  </si>
  <si>
    <t>het = total - msm - pwid - mwid</t>
  </si>
  <si>
    <t>sum of risk groups = sum of race groups</t>
  </si>
  <si>
    <t>PART of BMP</t>
  </si>
  <si>
    <t>los angeles, orange CA, riverside, san bernardino</t>
  </si>
  <si>
    <t>includes bronx, king, newyork, queens (assume richmond)</t>
  </si>
  <si>
    <t>assume it stays the same for 15-64</t>
  </si>
  <si>
    <t>assume NYC includes richmond county</t>
  </si>
  <si>
    <t>no data for 2016</t>
  </si>
  <si>
    <t>average of 2019-2020. no county level data for 2017 and 2018</t>
  </si>
  <si>
    <t>average of 2017, 2018, 2020</t>
  </si>
  <si>
    <t>state level data</t>
  </si>
  <si>
    <t>average of 2020-2021. 2020 uses state-level data but data seems close to other years</t>
  </si>
  <si>
    <t>using state-level data</t>
  </si>
  <si>
    <t>no data for 2017, using 2018</t>
  </si>
  <si>
    <t>state data</t>
  </si>
  <si>
    <t>no 2017, 2018, 2019 data, using 2020</t>
  </si>
  <si>
    <t>no 2019 data, using 2020</t>
  </si>
  <si>
    <t>County-level not available -&gt; use state; state not available use average of remaining county-level (include ones that use state-level data)</t>
  </si>
  <si>
    <t>average of 2018-2019</t>
  </si>
  <si>
    <t>Data from AHEAD. Proportion of people virally suppressed among people living with diagnosed HIV. By race strata needed only</t>
  </si>
  <si>
    <t>assume gen pop percent viral suppressed is the same for 15-64</t>
  </si>
  <si>
    <t>white = (total numerator - balck numerator -hispanic numerator) / (total denominator - black denominator - hispanic denominator)</t>
  </si>
  <si>
    <t>denominators are 0-99+ age</t>
  </si>
  <si>
    <t>if any county strata had missing values, data from the earliest available year was used for the addition</t>
  </si>
  <si>
    <t>2017 data same as 2018 due to missing values</t>
  </si>
  <si>
    <t>Montgomery: 2017 data missing for all groups, using 2018 data</t>
  </si>
  <si>
    <t>Prince George: 2017 data missing for all groups, using 2018 data</t>
  </si>
  <si>
    <t>2017 nad 2018 data are the average of 2019 to 2022 due to no data avaialble</t>
  </si>
  <si>
    <t>use national data from Atlasplus</t>
  </si>
  <si>
    <t>Assume Richmond is part of New York City</t>
  </si>
  <si>
    <t>Some groups in 2017 were missing data, 2018 data was used instead</t>
  </si>
  <si>
    <t>New diagnoses</t>
  </si>
  <si>
    <t>LA</t>
  </si>
  <si>
    <t>No county, use state</t>
  </si>
  <si>
    <t>OCA</t>
  </si>
  <si>
    <t>RIV</t>
  </si>
  <si>
    <t>SBR</t>
  </si>
  <si>
    <t>BRO</t>
  </si>
  <si>
    <t>MIA</t>
  </si>
  <si>
    <t>PAL</t>
  </si>
  <si>
    <t>COB</t>
  </si>
  <si>
    <t>DEK</t>
  </si>
  <si>
    <t>FUL</t>
  </si>
  <si>
    <t>GWI</t>
  </si>
  <si>
    <t>KNY</t>
  </si>
  <si>
    <t>NYO</t>
  </si>
  <si>
    <t>QUE</t>
  </si>
  <si>
    <t>DAL</t>
  </si>
  <si>
    <t>no 2017, 2018, 2019 data, use 2020</t>
  </si>
  <si>
    <t>TAR</t>
  </si>
  <si>
    <t>MON</t>
  </si>
  <si>
    <t>PGC</t>
  </si>
  <si>
    <t>DC</t>
  </si>
  <si>
    <t>Alameda</t>
  </si>
  <si>
    <t>use state data for 2019 and 2020, 2021, 2022</t>
  </si>
  <si>
    <t>San Francisco</t>
  </si>
  <si>
    <t>Hillsborough</t>
  </si>
  <si>
    <t>no 2017 data, use 2018</t>
  </si>
  <si>
    <t>Pinellas</t>
  </si>
  <si>
    <t>Essex</t>
  </si>
  <si>
    <t>Hudson</t>
  </si>
  <si>
    <t>value</t>
  </si>
  <si>
    <t>low</t>
  </si>
  <si>
    <t>high</t>
  </si>
  <si>
    <t>LA1</t>
  </si>
  <si>
    <t>Code</t>
  </si>
  <si>
    <t>all data from atlas plus (new diagnoses, hiv perevalence, viral suppression, mortality)</t>
  </si>
  <si>
    <t>late diagnoses is collected thorugh local surveillance reports…</t>
  </si>
  <si>
    <t>age assumption &lt;15 is 0 in example tab (atlas plus bin is 13-24)</t>
  </si>
  <si>
    <t>13-24 included in 15-64</t>
  </si>
  <si>
    <t>suppressed data assume = 4</t>
  </si>
  <si>
    <t xml:space="preserve">if data is suppressed, add up risk/age/sex and compare to total. </t>
  </si>
  <si>
    <t>From total, adjust risk/sex/age in suppressed cells to fit total</t>
  </si>
  <si>
    <t>for race consider that "other races" are included in total through white (see yellow box below)</t>
  </si>
  <si>
    <t>Steps for transformation (example tab)</t>
  </si>
  <si>
    <t xml:space="preserve">step 1 input raw data </t>
  </si>
  <si>
    <t>make sure total from "example step 1 15-64" adds up to summed up data from step 4</t>
  </si>
  <si>
    <t>in the actual triangulation, make sure risk columns add up to the sum of race columns</t>
  </si>
  <si>
    <t>make sure that sex  risk groups adds up to the 15-64 raw data in example step 1</t>
  </si>
  <si>
    <t>VERY IMPORTANT</t>
  </si>
  <si>
    <t>the example sheet has formulas in step 1 to calculate female, heterosexual and white to fit the model. DO NOT PUT THE RAW DATA IN THOSE CELLS</t>
  </si>
  <si>
    <t>adjust female count = total - male</t>
  </si>
  <si>
    <t>het adjust formula = total - msm - mwid - pwid</t>
  </si>
  <si>
    <t>adjusted white = total - black - hispanic</t>
  </si>
  <si>
    <t>total = sum of  less than 15, 15-64, and 65+</t>
  </si>
  <si>
    <t>the example sheet has formulas in step 1 to calculate female, heterosexual and white to fit the model</t>
  </si>
  <si>
    <t>DO NOT PUT THE RAW DATA IN THOSE CELLS</t>
  </si>
  <si>
    <t>•For jurisdictions where multiple counties are added (e.g. NYC has 5 boroughs included) add all the data in step 1 (from raw data)</t>
  </si>
  <si>
    <r>
      <t xml:space="preserve">For new diagnoses: </t>
    </r>
    <r>
      <rPr>
        <sz val="11"/>
        <color rgb="FF000000"/>
        <rFont val="Calibri"/>
        <family val="2"/>
      </rPr>
      <t>Once the data is transformed and is being copy-pasted into the finalized table,</t>
    </r>
    <r>
      <rPr>
        <b/>
        <sz val="11"/>
        <color rgb="FF000000"/>
        <rFont val="Calibri"/>
        <family val="2"/>
      </rPr>
      <t xml:space="preserve"> make sure the sum of race groups equal the sum of risk groups in the final table. As the data transformation final counts are rounded, adjustments may need to be made if they are not equal. Make adjustments in the MWID columns. Usually these adjustments are minor (+ - 5). </t>
    </r>
    <r>
      <rPr>
        <sz val="11"/>
        <color rgb="FF000000"/>
        <rFont val="Calibri"/>
        <family val="2"/>
      </rPr>
      <t>Adjustments can happen in either MWID column, and follows an overall trend. You can “eyeball it” for the adjustments. In the model, MWID counts are added into MSM (the largest risk group), so minor manual adjustments are not a big issue as long as the sum of race groups = sum of risk groups.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</si>
</sst>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font>
      <sz val="11"/>
      <color theme="1"/>
      <name val="Aptos Narrow"/>
      <family val="2"/>
      <scheme val="minor"/>
    </font>
    <font>
      <b/>
      <sz val="11"/>
      <color theme="1"/>
      <name val="Aptos Narrow"/>
      <family val="2"/>
      <scheme val="minor"/>
    </font>
    <font>
      <sz val="10"/>
      <color theme="1"/>
      <name val="Arial"/>
      <family val="2"/>
    </font>
    <font>
      <sz val="8"/>
      <name val="Aptos Narrow"/>
      <family val="2"/>
      <scheme val="minor"/>
    </font>
    <font>
      <b/>
      <sz val="11"/>
      <color rgb="FF000000"/>
      <name val="Calibri"/>
      <family val="2"/>
    </font>
    <font>
      <sz val="11"/>
      <color rgb="FF000000"/>
      <name val="Calibri"/>
      <family val="2"/>
    </font>
    <font>
      <sz val="11"/>
      <color rgb="FF000000"/>
      <name val="Aptos Narrow"/>
      <family val="2"/>
      <scheme val="minor"/>
    </font>
    <font>
      <sz val="11"/>
      <color rgb="FF000000"/>
      <name val="Aptos Narrow"/>
      <family val="2"/>
    </font>
    <font>
      <sz val="11"/>
      <color rgb="FF242424"/>
      <name val="Aptos Narrow"/>
      <charset val="1"/>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1"/>
        <bgColor indexed="64"/>
      </patternFill>
    </fill>
    <fill>
      <patternFill patternType="solid">
        <fgColor rgb="FFFF0000"/>
        <bgColor indexed="64"/>
      </patternFill>
    </fill>
  </fills>
  <borders count="18">
    <border>
      <left/>
      <right/>
      <top/>
      <bottom/>
      <diagonal/>
    </border>
    <border>
      <left/>
      <right/>
      <top/>
      <bottom style="thin">
        <color indexed="64"/>
      </bottom>
      <diagonal/>
    </border>
    <border>
      <left/>
      <right/>
      <top style="thin">
        <color indexed="64"/>
      </top>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tted">
        <color indexed="64"/>
      </left>
      <right/>
      <top style="thin">
        <color indexed="64"/>
      </top>
      <bottom/>
      <diagonal/>
    </border>
    <border>
      <left style="dotted">
        <color indexed="64"/>
      </left>
      <right/>
      <top/>
      <bottom/>
      <diagonal/>
    </border>
    <border>
      <left style="dotted">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rgb="FF000000"/>
      </top>
      <bottom/>
      <diagonal/>
    </border>
  </borders>
  <cellStyleXfs count="1">
    <xf numFmtId="0" fontId="0" fillId="0" borderId="0"/>
  </cellStyleXfs>
  <cellXfs count="79">
    <xf numFmtId="0" fontId="0" fillId="0" borderId="0" xfId="0"/>
    <xf numFmtId="0" fontId="1" fillId="0" borderId="1" xfId="0" applyFont="1" applyBorder="1"/>
    <xf numFmtId="0" fontId="1" fillId="0" borderId="1" xfId="0" applyFont="1" applyBorder="1" applyAlignment="1">
      <alignment horizontal="left"/>
    </xf>
    <xf numFmtId="0" fontId="0" fillId="0" borderId="1" xfId="0" applyBorder="1"/>
    <xf numFmtId="1" fontId="0" fillId="0" borderId="0" xfId="0" applyNumberFormat="1"/>
    <xf numFmtId="1" fontId="0" fillId="0" borderId="1" xfId="0" applyNumberFormat="1" applyBorder="1"/>
    <xf numFmtId="0" fontId="1" fillId="0" borderId="0" xfId="0" applyFont="1"/>
    <xf numFmtId="0" fontId="0" fillId="4" borderId="0" xfId="0" applyFill="1"/>
    <xf numFmtId="1" fontId="0" fillId="0" borderId="0" xfId="0" applyNumberFormat="1" applyAlignment="1">
      <alignment vertical="top" wrapText="1"/>
    </xf>
    <xf numFmtId="1" fontId="0" fillId="0" borderId="0" xfId="0" applyNumberFormat="1" applyAlignment="1">
      <alignment horizontal="center" vertical="top" wrapText="1"/>
    </xf>
    <xf numFmtId="0" fontId="1" fillId="4" borderId="5" xfId="0" applyFont="1" applyFill="1" applyBorder="1"/>
    <xf numFmtId="0" fontId="0" fillId="4" borderId="6" xfId="0" applyFill="1" applyBorder="1"/>
    <xf numFmtId="0" fontId="0" fillId="4" borderId="7" xfId="0" applyFill="1" applyBorder="1"/>
    <xf numFmtId="0" fontId="2" fillId="4" borderId="8" xfId="0" applyFont="1" applyFill="1" applyBorder="1"/>
    <xf numFmtId="0" fontId="0" fillId="4" borderId="9" xfId="0" applyFill="1" applyBorder="1"/>
    <xf numFmtId="0" fontId="0" fillId="4" borderId="10" xfId="0" applyFill="1" applyBorder="1"/>
    <xf numFmtId="0" fontId="0" fillId="4" borderId="11" xfId="0" applyFill="1" applyBorder="1"/>
    <xf numFmtId="0" fontId="0" fillId="4" borderId="12" xfId="0" applyFill="1" applyBorder="1"/>
    <xf numFmtId="1" fontId="0" fillId="0" borderId="2" xfId="0" applyNumberFormat="1" applyBorder="1" applyAlignment="1">
      <alignment vertical="top" wrapText="1"/>
    </xf>
    <xf numFmtId="1" fontId="0" fillId="0" borderId="1" xfId="0" applyNumberFormat="1" applyBorder="1" applyAlignment="1">
      <alignment vertical="top" wrapText="1"/>
    </xf>
    <xf numFmtId="1" fontId="0" fillId="0" borderId="14" xfId="0" applyNumberFormat="1" applyBorder="1" applyAlignment="1">
      <alignment vertical="top" wrapText="1"/>
    </xf>
    <xf numFmtId="1" fontId="0" fillId="0" borderId="15" xfId="0" applyNumberFormat="1" applyBorder="1" applyAlignment="1">
      <alignment vertical="top" wrapText="1"/>
    </xf>
    <xf numFmtId="1" fontId="0" fillId="0" borderId="13" xfId="0" applyNumberFormat="1" applyBorder="1" applyAlignment="1">
      <alignment vertical="top" wrapText="1"/>
    </xf>
    <xf numFmtId="0" fontId="0" fillId="0" borderId="2" xfId="0" applyBorder="1"/>
    <xf numFmtId="0" fontId="0" fillId="3" borderId="0" xfId="0" applyFill="1"/>
    <xf numFmtId="164" fontId="0" fillId="0" borderId="0" xfId="0" applyNumberFormat="1"/>
    <xf numFmtId="164" fontId="0" fillId="0" borderId="1" xfId="0" applyNumberFormat="1" applyBorder="1"/>
    <xf numFmtId="164" fontId="0" fillId="4" borderId="3" xfId="0" applyNumberFormat="1" applyFill="1" applyBorder="1"/>
    <xf numFmtId="164" fontId="0" fillId="2" borderId="3" xfId="0" applyNumberFormat="1" applyFill="1" applyBorder="1"/>
    <xf numFmtId="164" fontId="0" fillId="4" borderId="0" xfId="0" applyNumberFormat="1" applyFill="1"/>
    <xf numFmtId="164" fontId="0" fillId="0" borderId="3" xfId="0" applyNumberFormat="1" applyBorder="1"/>
    <xf numFmtId="164" fontId="0" fillId="0" borderId="4" xfId="0" applyNumberFormat="1" applyBorder="1"/>
    <xf numFmtId="164" fontId="0" fillId="4" borderId="1" xfId="0" applyNumberFormat="1" applyFill="1" applyBorder="1"/>
    <xf numFmtId="1" fontId="0" fillId="4" borderId="0" xfId="0" applyNumberFormat="1" applyFill="1" applyAlignment="1">
      <alignment vertical="top" wrapText="1"/>
    </xf>
    <xf numFmtId="0" fontId="0" fillId="2" borderId="16" xfId="0" applyFill="1" applyBorder="1"/>
    <xf numFmtId="0" fontId="0" fillId="4" borderId="16" xfId="0" applyFill="1" applyBorder="1"/>
    <xf numFmtId="0" fontId="0" fillId="2" borderId="0" xfId="0" applyFill="1"/>
    <xf numFmtId="0" fontId="0" fillId="4" borderId="2" xfId="0" applyFill="1" applyBorder="1"/>
    <xf numFmtId="1" fontId="0" fillId="4" borderId="13" xfId="0" applyNumberFormat="1" applyFill="1" applyBorder="1" applyAlignment="1">
      <alignment vertical="top" wrapText="1"/>
    </xf>
    <xf numFmtId="0" fontId="0" fillId="4" borderId="1" xfId="0" applyFill="1" applyBorder="1"/>
    <xf numFmtId="1" fontId="0" fillId="4" borderId="15" xfId="0" applyNumberFormat="1" applyFill="1" applyBorder="1" applyAlignment="1">
      <alignment vertical="top" wrapText="1"/>
    </xf>
    <xf numFmtId="0" fontId="0" fillId="5" borderId="2" xfId="0" applyFill="1" applyBorder="1"/>
    <xf numFmtId="0" fontId="0" fillId="5" borderId="0" xfId="0" applyFill="1"/>
    <xf numFmtId="0" fontId="0" fillId="5" borderId="1" xfId="0" applyFill="1" applyBorder="1"/>
    <xf numFmtId="0" fontId="6" fillId="0" borderId="0" xfId="0" applyFont="1"/>
    <xf numFmtId="0" fontId="6" fillId="0" borderId="1" xfId="0" applyFont="1" applyBorder="1"/>
    <xf numFmtId="0" fontId="7" fillId="0" borderId="0" xfId="0" applyFont="1"/>
    <xf numFmtId="0" fontId="7" fillId="0" borderId="1" xfId="0" applyFont="1" applyBorder="1"/>
    <xf numFmtId="1" fontId="7" fillId="0" borderId="0" xfId="0" applyNumberFormat="1" applyFont="1"/>
    <xf numFmtId="1" fontId="7" fillId="0" borderId="1" xfId="0" applyNumberFormat="1" applyFont="1" applyBorder="1"/>
    <xf numFmtId="1" fontId="0" fillId="0" borderId="2" xfId="0" applyNumberFormat="1" applyBorder="1"/>
    <xf numFmtId="1" fontId="0" fillId="6" borderId="0" xfId="0" applyNumberFormat="1" applyFill="1"/>
    <xf numFmtId="1" fontId="0" fillId="6" borderId="1" xfId="0" applyNumberFormat="1" applyFill="1" applyBorder="1"/>
    <xf numFmtId="0" fontId="0" fillId="0" borderId="17" xfId="0" applyBorder="1"/>
    <xf numFmtId="0" fontId="0" fillId="2" borderId="3" xfId="0" applyFill="1" applyBorder="1"/>
    <xf numFmtId="0" fontId="8" fillId="0" borderId="0" xfId="0" applyFont="1"/>
    <xf numFmtId="164" fontId="0" fillId="0" borderId="17" xfId="0" applyNumberFormat="1" applyBorder="1"/>
    <xf numFmtId="1" fontId="0" fillId="0" borderId="0" xfId="0" applyNumberFormat="1" applyFill="1"/>
    <xf numFmtId="3" fontId="0" fillId="0" borderId="0" xfId="0" applyNumberFormat="1" applyFill="1"/>
    <xf numFmtId="1" fontId="6" fillId="0" borderId="0" xfId="0" applyNumberFormat="1" applyFont="1"/>
    <xf numFmtId="1" fontId="0" fillId="0" borderId="0" xfId="0" applyNumberFormat="1" applyAlignment="1">
      <alignment horizontal="left"/>
    </xf>
    <xf numFmtId="0" fontId="7" fillId="0" borderId="17" xfId="0" applyFont="1" applyBorder="1"/>
    <xf numFmtId="1" fontId="0" fillId="0" borderId="17" xfId="0" applyNumberFormat="1" applyBorder="1"/>
    <xf numFmtId="0" fontId="7" fillId="0" borderId="0" xfId="0" applyFont="1" applyBorder="1"/>
    <xf numFmtId="0" fontId="0" fillId="0" borderId="0" xfId="0" applyBorder="1"/>
    <xf numFmtId="0" fontId="6" fillId="0" borderId="17" xfId="0" applyFont="1" applyBorder="1"/>
    <xf numFmtId="1" fontId="7" fillId="0" borderId="17" xfId="0" applyNumberFormat="1" applyFont="1" applyBorder="1"/>
    <xf numFmtId="0" fontId="1" fillId="4" borderId="8" xfId="0" applyFont="1" applyFill="1" applyBorder="1" applyAlignment="1">
      <alignment horizontal="center"/>
    </xf>
    <xf numFmtId="0" fontId="1" fillId="4" borderId="0" xfId="0" applyFont="1" applyFill="1" applyAlignment="1">
      <alignment horizontal="center"/>
    </xf>
    <xf numFmtId="0" fontId="1" fillId="4" borderId="9" xfId="0" applyFont="1" applyFill="1" applyBorder="1" applyAlignment="1">
      <alignment horizontal="center"/>
    </xf>
    <xf numFmtId="0" fontId="4" fillId="4" borderId="5" xfId="0" applyFont="1" applyFill="1" applyBorder="1" applyAlignment="1">
      <alignment horizontal="center" wrapText="1"/>
    </xf>
    <xf numFmtId="0" fontId="4" fillId="4" borderId="6" xfId="0" applyFont="1" applyFill="1" applyBorder="1" applyAlignment="1">
      <alignment horizontal="center" wrapText="1"/>
    </xf>
    <xf numFmtId="0" fontId="4" fillId="4" borderId="7" xfId="0" applyFont="1" applyFill="1" applyBorder="1" applyAlignment="1">
      <alignment horizontal="center" wrapText="1"/>
    </xf>
    <xf numFmtId="0" fontId="4" fillId="4" borderId="8" xfId="0" applyFont="1" applyFill="1" applyBorder="1" applyAlignment="1">
      <alignment horizontal="center" wrapText="1"/>
    </xf>
    <xf numFmtId="0" fontId="4" fillId="4" borderId="0" xfId="0" applyFont="1" applyFill="1" applyAlignment="1">
      <alignment horizontal="center" wrapText="1"/>
    </xf>
    <xf numFmtId="0" fontId="4" fillId="4" borderId="9" xfId="0" applyFont="1" applyFill="1" applyBorder="1" applyAlignment="1">
      <alignment horizontal="center" wrapText="1"/>
    </xf>
    <xf numFmtId="0" fontId="4" fillId="4" borderId="10" xfId="0" applyFont="1" applyFill="1" applyBorder="1" applyAlignment="1">
      <alignment horizontal="center" wrapText="1"/>
    </xf>
    <xf numFmtId="0" fontId="4" fillId="4" borderId="11" xfId="0" applyFont="1" applyFill="1" applyBorder="1" applyAlignment="1">
      <alignment horizontal="center" wrapText="1"/>
    </xf>
    <xf numFmtId="0" fontId="4" fillId="4" borderId="12"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Diag - NYC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46981627296588"/>
          <c:y val="0.20722566609048104"/>
          <c:w val="0.86497462817147852"/>
          <c:h val="0.46594973096284409"/>
        </c:manualLayout>
      </c:layout>
      <c:lineChart>
        <c:grouping val="standard"/>
        <c:varyColors val="0"/>
        <c:ser>
          <c:idx val="0"/>
          <c:order val="0"/>
          <c:tx>
            <c:strRef>
              <c:f>TotalDiagnosedPLHIV!$C$1</c:f>
              <c:strCache>
                <c:ptCount val="1"/>
                <c:pt idx="0">
                  <c:v>W</c:v>
                </c:pt>
              </c:strCache>
            </c:strRef>
          </c:tx>
          <c:spPr>
            <a:ln w="28575" cap="rnd">
              <a:solidFill>
                <a:schemeClr val="accent1"/>
              </a:solidFill>
              <a:round/>
            </a:ln>
            <a:effectLst/>
          </c:spPr>
          <c:marker>
            <c:symbol val="none"/>
          </c:marker>
          <c:val>
            <c:numRef>
              <c:f>TotalDiagnosedPLHIV!$C$2:$C$8</c:f>
              <c:numCache>
                <c:formatCode>0</c:formatCode>
                <c:ptCount val="7"/>
                <c:pt idx="0">
                  <c:v>19895</c:v>
                </c:pt>
                <c:pt idx="1">
                  <c:v>19638</c:v>
                </c:pt>
                <c:pt idx="2">
                  <c:v>19299</c:v>
                </c:pt>
                <c:pt idx="3">
                  <c:v>18866</c:v>
                </c:pt>
                <c:pt idx="4">
                  <c:v>18244</c:v>
                </c:pt>
                <c:pt idx="5">
                  <c:v>17661</c:v>
                </c:pt>
                <c:pt idx="6">
                  <c:v>17146</c:v>
                </c:pt>
              </c:numCache>
            </c:numRef>
          </c:val>
          <c:smooth val="0"/>
          <c:extLst>
            <c:ext xmlns:c16="http://schemas.microsoft.com/office/drawing/2014/chart" uri="{C3380CC4-5D6E-409C-BE32-E72D297353CC}">
              <c16:uniqueId val="{00000001-C2BE-497D-9FA3-7265AB2F5C00}"/>
            </c:ext>
          </c:extLst>
        </c:ser>
        <c:ser>
          <c:idx val="1"/>
          <c:order val="1"/>
          <c:tx>
            <c:strRef>
              <c:f>TotalDiagnosedPLHIV!$D$1</c:f>
              <c:strCache>
                <c:ptCount val="1"/>
                <c:pt idx="0">
                  <c:v>B</c:v>
                </c:pt>
              </c:strCache>
            </c:strRef>
          </c:tx>
          <c:spPr>
            <a:ln w="28575" cap="rnd">
              <a:solidFill>
                <a:schemeClr val="accent2"/>
              </a:solidFill>
              <a:round/>
            </a:ln>
            <a:effectLst/>
          </c:spPr>
          <c:marker>
            <c:symbol val="none"/>
          </c:marker>
          <c:val>
            <c:numRef>
              <c:f>TotalDiagnosedPLHIV!$D$2:$D$8</c:f>
              <c:numCache>
                <c:formatCode>0</c:formatCode>
                <c:ptCount val="7"/>
                <c:pt idx="0">
                  <c:v>32810</c:v>
                </c:pt>
                <c:pt idx="1">
                  <c:v>32717</c:v>
                </c:pt>
                <c:pt idx="2">
                  <c:v>32596</c:v>
                </c:pt>
                <c:pt idx="3">
                  <c:v>32335</c:v>
                </c:pt>
                <c:pt idx="4">
                  <c:v>31535</c:v>
                </c:pt>
                <c:pt idx="5">
                  <c:v>30797</c:v>
                </c:pt>
                <c:pt idx="6">
                  <c:v>30221</c:v>
                </c:pt>
              </c:numCache>
            </c:numRef>
          </c:val>
          <c:smooth val="0"/>
          <c:extLst>
            <c:ext xmlns:c16="http://schemas.microsoft.com/office/drawing/2014/chart" uri="{C3380CC4-5D6E-409C-BE32-E72D297353CC}">
              <c16:uniqueId val="{00000003-C2BE-497D-9FA3-7265AB2F5C00}"/>
            </c:ext>
          </c:extLst>
        </c:ser>
        <c:ser>
          <c:idx val="2"/>
          <c:order val="2"/>
          <c:tx>
            <c:strRef>
              <c:f>TotalDiagnosedPLHIV!$E$1</c:f>
              <c:strCache>
                <c:ptCount val="1"/>
                <c:pt idx="0">
                  <c:v>H</c:v>
                </c:pt>
              </c:strCache>
            </c:strRef>
          </c:tx>
          <c:spPr>
            <a:ln w="28575" cap="rnd">
              <a:solidFill>
                <a:schemeClr val="accent3"/>
              </a:solidFill>
              <a:round/>
            </a:ln>
            <a:effectLst/>
          </c:spPr>
          <c:marker>
            <c:symbol val="none"/>
          </c:marker>
          <c:val>
            <c:numRef>
              <c:f>TotalDiagnosedPLHIV!$E$2:$E$8</c:f>
              <c:numCache>
                <c:formatCode>0</c:formatCode>
                <c:ptCount val="7"/>
                <c:pt idx="0">
                  <c:v>32614</c:v>
                </c:pt>
                <c:pt idx="1">
                  <c:v>32534</c:v>
                </c:pt>
                <c:pt idx="2">
                  <c:v>32239</c:v>
                </c:pt>
                <c:pt idx="3">
                  <c:v>31839</c:v>
                </c:pt>
                <c:pt idx="4">
                  <c:v>30940</c:v>
                </c:pt>
                <c:pt idx="5">
                  <c:v>30333</c:v>
                </c:pt>
                <c:pt idx="6">
                  <c:v>30035</c:v>
                </c:pt>
              </c:numCache>
            </c:numRef>
          </c:val>
          <c:smooth val="0"/>
          <c:extLst>
            <c:ext xmlns:c16="http://schemas.microsoft.com/office/drawing/2014/chart" uri="{C3380CC4-5D6E-409C-BE32-E72D297353CC}">
              <c16:uniqueId val="{00000005-C2BE-497D-9FA3-7265AB2F5C00}"/>
            </c:ext>
          </c:extLst>
        </c:ser>
        <c:dLbls>
          <c:showLegendKey val="0"/>
          <c:showVal val="0"/>
          <c:showCatName val="0"/>
          <c:showSerName val="0"/>
          <c:showPercent val="0"/>
          <c:showBubbleSize val="0"/>
        </c:dLbls>
        <c:smooth val="0"/>
        <c:axId val="1118017543"/>
        <c:axId val="1118023687"/>
      </c:lineChart>
      <c:catAx>
        <c:axId val="11180175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023687"/>
        <c:crosses val="autoZero"/>
        <c:auto val="1"/>
        <c:lblAlgn val="ctr"/>
        <c:lblOffset val="100"/>
        <c:noMultiLvlLbl val="0"/>
      </c:catAx>
      <c:valAx>
        <c:axId val="1118023687"/>
        <c:scaling>
          <c:orientation val="minMax"/>
          <c:max val="35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017543"/>
        <c:crosses val="autoZero"/>
        <c:crossBetween val="between"/>
        <c:majorUnit val="35000"/>
        <c:minorUnit val="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Diag - MIA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46981627296588"/>
          <c:y val="0.24150375939849628"/>
          <c:w val="0.86497462817147852"/>
          <c:h val="0.40768535512008369"/>
        </c:manualLayout>
      </c:layout>
      <c:lineChart>
        <c:grouping val="standard"/>
        <c:varyColors val="0"/>
        <c:ser>
          <c:idx val="0"/>
          <c:order val="0"/>
          <c:tx>
            <c:strRef>
              <c:f>TotalDiagnosedPLHIV!$C$1</c:f>
              <c:strCache>
                <c:ptCount val="1"/>
                <c:pt idx="0">
                  <c:v>W</c:v>
                </c:pt>
              </c:strCache>
            </c:strRef>
          </c:tx>
          <c:spPr>
            <a:ln w="28575" cap="rnd">
              <a:solidFill>
                <a:schemeClr val="accent1"/>
              </a:solidFill>
              <a:round/>
            </a:ln>
            <a:effectLst/>
          </c:spPr>
          <c:marker>
            <c:symbol val="none"/>
          </c:marker>
          <c:val>
            <c:numRef>
              <c:f>TotalDiagnosedPLHIV!$C$9:$C$15</c:f>
              <c:numCache>
                <c:formatCode>0</c:formatCode>
                <c:ptCount val="7"/>
                <c:pt idx="0">
                  <c:v>2736.6312737530852</c:v>
                </c:pt>
                <c:pt idx="1">
                  <c:v>2657</c:v>
                </c:pt>
                <c:pt idx="2">
                  <c:v>2657.7876410943177</c:v>
                </c:pt>
                <c:pt idx="3">
                  <c:v>2578.829674288098</c:v>
                </c:pt>
                <c:pt idx="4">
                  <c:v>2557.3735085334542</c:v>
                </c:pt>
                <c:pt idx="5">
                  <c:v>2544.352341557099</c:v>
                </c:pt>
                <c:pt idx="6">
                  <c:v>2489.0229860365198</c:v>
                </c:pt>
              </c:numCache>
            </c:numRef>
          </c:val>
          <c:smooth val="0"/>
          <c:extLst>
            <c:ext xmlns:c16="http://schemas.microsoft.com/office/drawing/2014/chart" uri="{C3380CC4-5D6E-409C-BE32-E72D297353CC}">
              <c16:uniqueId val="{00000001-0C4D-4568-9B4E-75A423536714}"/>
            </c:ext>
          </c:extLst>
        </c:ser>
        <c:ser>
          <c:idx val="1"/>
          <c:order val="1"/>
          <c:tx>
            <c:strRef>
              <c:f>TotalDiagnosedPLHIV!$D$1</c:f>
              <c:strCache>
                <c:ptCount val="1"/>
                <c:pt idx="0">
                  <c:v>B</c:v>
                </c:pt>
              </c:strCache>
            </c:strRef>
          </c:tx>
          <c:spPr>
            <a:ln w="28575" cap="rnd">
              <a:solidFill>
                <a:schemeClr val="accent2"/>
              </a:solidFill>
              <a:round/>
            </a:ln>
            <a:effectLst/>
          </c:spPr>
          <c:marker>
            <c:symbol val="none"/>
          </c:marker>
          <c:val>
            <c:numRef>
              <c:f>TotalDiagnosedPLHIV!$D$9:$D$15</c:f>
              <c:numCache>
                <c:formatCode>0</c:formatCode>
                <c:ptCount val="7"/>
                <c:pt idx="0">
                  <c:v>9760.0514046154458</c:v>
                </c:pt>
                <c:pt idx="1">
                  <c:v>9620</c:v>
                </c:pt>
                <c:pt idx="2">
                  <c:v>9426.1813659843137</c:v>
                </c:pt>
                <c:pt idx="3">
                  <c:v>9215.3069806241219</c:v>
                </c:pt>
                <c:pt idx="4">
                  <c:v>8917.4502341036095</c:v>
                </c:pt>
                <c:pt idx="5" formatCode="#,##0">
                  <c:v>8782.689909883291</c:v>
                </c:pt>
                <c:pt idx="6" formatCode="#,##0">
                  <c:v>8613.1656283566062</c:v>
                </c:pt>
              </c:numCache>
            </c:numRef>
          </c:val>
          <c:smooth val="0"/>
          <c:extLst>
            <c:ext xmlns:c16="http://schemas.microsoft.com/office/drawing/2014/chart" uri="{C3380CC4-5D6E-409C-BE32-E72D297353CC}">
              <c16:uniqueId val="{00000003-0C4D-4568-9B4E-75A423536714}"/>
            </c:ext>
          </c:extLst>
        </c:ser>
        <c:ser>
          <c:idx val="2"/>
          <c:order val="2"/>
          <c:tx>
            <c:strRef>
              <c:f>TotalDiagnosedPLHIV!$E$1</c:f>
              <c:strCache>
                <c:ptCount val="1"/>
                <c:pt idx="0">
                  <c:v>H</c:v>
                </c:pt>
              </c:strCache>
            </c:strRef>
          </c:tx>
          <c:spPr>
            <a:ln w="28575" cap="rnd">
              <a:solidFill>
                <a:schemeClr val="accent3"/>
              </a:solidFill>
              <a:round/>
            </a:ln>
            <a:effectLst/>
          </c:spPr>
          <c:marker>
            <c:symbol val="none"/>
          </c:marker>
          <c:val>
            <c:numRef>
              <c:f>TotalDiagnosedPLHIV!$E$9:$E$15</c:f>
              <c:numCache>
                <c:formatCode>#,##0</c:formatCode>
                <c:ptCount val="7"/>
                <c:pt idx="0">
                  <c:v>10479.31732163147</c:v>
                </c:pt>
                <c:pt idx="1">
                  <c:v>10685</c:v>
                </c:pt>
                <c:pt idx="2">
                  <c:v>10886.030992921369</c:v>
                </c:pt>
                <c:pt idx="3">
                  <c:v>11066.863345087779</c:v>
                </c:pt>
                <c:pt idx="4">
                  <c:v>11177.176257362935</c:v>
                </c:pt>
                <c:pt idx="5" formatCode="0">
                  <c:v>11476.957748559609</c:v>
                </c:pt>
                <c:pt idx="6" formatCode="0">
                  <c:v>12093.811385606874</c:v>
                </c:pt>
              </c:numCache>
            </c:numRef>
          </c:val>
          <c:smooth val="0"/>
          <c:extLst>
            <c:ext xmlns:c16="http://schemas.microsoft.com/office/drawing/2014/chart" uri="{C3380CC4-5D6E-409C-BE32-E72D297353CC}">
              <c16:uniqueId val="{00000005-0C4D-4568-9B4E-75A423536714}"/>
            </c:ext>
          </c:extLst>
        </c:ser>
        <c:dLbls>
          <c:showLegendKey val="0"/>
          <c:showVal val="0"/>
          <c:showCatName val="0"/>
          <c:showSerName val="0"/>
          <c:showPercent val="0"/>
          <c:showBubbleSize val="0"/>
        </c:dLbls>
        <c:smooth val="0"/>
        <c:axId val="556638728"/>
        <c:axId val="556640776"/>
      </c:lineChart>
      <c:catAx>
        <c:axId val="5566387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40776"/>
        <c:crosses val="autoZero"/>
        <c:auto val="1"/>
        <c:lblAlgn val="ctr"/>
        <c:lblOffset val="100"/>
        <c:noMultiLvlLbl val="0"/>
      </c:catAx>
      <c:valAx>
        <c:axId val="556640776"/>
        <c:scaling>
          <c:orientation val="minMax"/>
          <c:max val="13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38728"/>
        <c:crosses val="autoZero"/>
        <c:crossBetween val="between"/>
        <c:majorUnit val="13000"/>
        <c:minorUnit val="7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Diag - KIN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803149606299206E-2"/>
          <c:y val="0.23147869674185467"/>
          <c:w val="0.87764129483814524"/>
          <c:h val="0.38763522980680049"/>
        </c:manualLayout>
      </c:layout>
      <c:lineChart>
        <c:grouping val="standard"/>
        <c:varyColors val="0"/>
        <c:ser>
          <c:idx val="0"/>
          <c:order val="0"/>
          <c:tx>
            <c:strRef>
              <c:f>TotalDiagnosedPLHIV!$C$1</c:f>
              <c:strCache>
                <c:ptCount val="1"/>
                <c:pt idx="0">
                  <c:v>W</c:v>
                </c:pt>
              </c:strCache>
            </c:strRef>
          </c:tx>
          <c:spPr>
            <a:ln w="28575" cap="rnd">
              <a:solidFill>
                <a:schemeClr val="accent1"/>
              </a:solidFill>
              <a:round/>
            </a:ln>
            <a:effectLst/>
          </c:spPr>
          <c:marker>
            <c:symbol val="none"/>
          </c:marker>
          <c:val>
            <c:numRef>
              <c:f>TotalDiagnosedPLHIV!$C$226:$C$232</c:f>
              <c:numCache>
                <c:formatCode>0</c:formatCode>
                <c:ptCount val="7"/>
                <c:pt idx="0">
                  <c:v>4178.2597635792308</c:v>
                </c:pt>
                <c:pt idx="1">
                  <c:v>4103.9702970297021</c:v>
                </c:pt>
                <c:pt idx="2">
                  <c:v>4028.8729717877504</c:v>
                </c:pt>
                <c:pt idx="3">
                  <c:v>4031.6619074814394</c:v>
                </c:pt>
                <c:pt idx="4">
                  <c:v>4000.3322950587572</c:v>
                </c:pt>
                <c:pt idx="5">
                  <c:v>3975.5342465753429</c:v>
                </c:pt>
                <c:pt idx="6">
                  <c:v>3899.1020744607767</c:v>
                </c:pt>
              </c:numCache>
            </c:numRef>
          </c:val>
          <c:smooth val="0"/>
          <c:extLst>
            <c:ext xmlns:c16="http://schemas.microsoft.com/office/drawing/2014/chart" uri="{C3380CC4-5D6E-409C-BE32-E72D297353CC}">
              <c16:uniqueId val="{00000000-9EC5-4CD0-B05A-48578EA46897}"/>
            </c:ext>
          </c:extLst>
        </c:ser>
        <c:ser>
          <c:idx val="1"/>
          <c:order val="1"/>
          <c:tx>
            <c:strRef>
              <c:f>TotalDiagnosedPLHIV!$D$1</c:f>
              <c:strCache>
                <c:ptCount val="1"/>
                <c:pt idx="0">
                  <c:v>B</c:v>
                </c:pt>
              </c:strCache>
            </c:strRef>
          </c:tx>
          <c:spPr>
            <a:ln w="28575" cap="rnd">
              <a:solidFill>
                <a:schemeClr val="accent2"/>
              </a:solidFill>
              <a:round/>
            </a:ln>
            <a:effectLst/>
          </c:spPr>
          <c:marker>
            <c:symbol val="none"/>
          </c:marker>
          <c:val>
            <c:numRef>
              <c:f>TotalDiagnosedPLHIV!$D$226:$D$232</c:f>
              <c:numCache>
                <c:formatCode>0</c:formatCode>
                <c:ptCount val="7"/>
                <c:pt idx="0">
                  <c:v>1071.0861888373483</c:v>
                </c:pt>
                <c:pt idx="1">
                  <c:v>1126.1287128712872</c:v>
                </c:pt>
                <c:pt idx="2">
                  <c:v>1184.8019295424647</c:v>
                </c:pt>
                <c:pt idx="3">
                  <c:v>1219.9657338663619</c:v>
                </c:pt>
                <c:pt idx="4">
                  <c:v>1242.8997593090755</c:v>
                </c:pt>
                <c:pt idx="5">
                  <c:v>1250.5118814649147</c:v>
                </c:pt>
                <c:pt idx="6">
                  <c:v>1298.2494848193433</c:v>
                </c:pt>
              </c:numCache>
            </c:numRef>
          </c:val>
          <c:smooth val="0"/>
          <c:extLst>
            <c:ext xmlns:c16="http://schemas.microsoft.com/office/drawing/2014/chart" uri="{C3380CC4-5D6E-409C-BE32-E72D297353CC}">
              <c16:uniqueId val="{00000001-9EC5-4CD0-B05A-48578EA46897}"/>
            </c:ext>
          </c:extLst>
        </c:ser>
        <c:ser>
          <c:idx val="2"/>
          <c:order val="2"/>
          <c:tx>
            <c:strRef>
              <c:f>TotalDiagnosedPLHIV!$E$1</c:f>
              <c:strCache>
                <c:ptCount val="1"/>
                <c:pt idx="0">
                  <c:v>H</c:v>
                </c:pt>
              </c:strCache>
            </c:strRef>
          </c:tx>
          <c:spPr>
            <a:ln w="28575" cap="rnd">
              <a:solidFill>
                <a:schemeClr val="accent3"/>
              </a:solidFill>
              <a:round/>
            </a:ln>
            <a:effectLst/>
          </c:spPr>
          <c:marker>
            <c:symbol val="none"/>
          </c:marker>
          <c:val>
            <c:numRef>
              <c:f>TotalDiagnosedPLHIV!$E$226:$E$232</c:f>
              <c:numCache>
                <c:formatCode>0</c:formatCode>
                <c:ptCount val="7"/>
                <c:pt idx="0">
                  <c:v>969.65404758342061</c:v>
                </c:pt>
                <c:pt idx="1">
                  <c:v>1000.9009900990101</c:v>
                </c:pt>
                <c:pt idx="2">
                  <c:v>1016.325098669785</c:v>
                </c:pt>
                <c:pt idx="3">
                  <c:v>1068.3723586521987</c:v>
                </c:pt>
                <c:pt idx="4">
                  <c:v>1067.7679456321675</c:v>
                </c:pt>
                <c:pt idx="5">
                  <c:v>1082.9538719597429</c:v>
                </c:pt>
                <c:pt idx="6">
                  <c:v>1140.6484407198793</c:v>
                </c:pt>
              </c:numCache>
            </c:numRef>
          </c:val>
          <c:smooth val="0"/>
          <c:extLst>
            <c:ext xmlns:c16="http://schemas.microsoft.com/office/drawing/2014/chart" uri="{C3380CC4-5D6E-409C-BE32-E72D297353CC}">
              <c16:uniqueId val="{00000002-9EC5-4CD0-B05A-48578EA46897}"/>
            </c:ext>
          </c:extLst>
        </c:ser>
        <c:dLbls>
          <c:showLegendKey val="0"/>
          <c:showVal val="0"/>
          <c:showCatName val="0"/>
          <c:showSerName val="0"/>
          <c:showPercent val="0"/>
          <c:showBubbleSize val="0"/>
        </c:dLbls>
        <c:smooth val="0"/>
        <c:axId val="556638728"/>
        <c:axId val="556640776"/>
      </c:lineChart>
      <c:catAx>
        <c:axId val="5566387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40776"/>
        <c:crosses val="autoZero"/>
        <c:auto val="1"/>
        <c:lblAlgn val="ctr"/>
        <c:lblOffset val="100"/>
        <c:noMultiLvlLbl val="0"/>
      </c:catAx>
      <c:valAx>
        <c:axId val="556640776"/>
        <c:scaling>
          <c:orientation val="minMax"/>
          <c:max val="5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38728"/>
        <c:crosses val="autoZero"/>
        <c:crossBetween val="between"/>
        <c:majorUnit val="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Diag - BAL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46981627296588"/>
          <c:y val="0.27157894736842103"/>
          <c:w val="0.86497462817147852"/>
          <c:h val="0.36758510449351728"/>
        </c:manualLayout>
      </c:layout>
      <c:lineChart>
        <c:grouping val="standard"/>
        <c:varyColors val="0"/>
        <c:ser>
          <c:idx val="0"/>
          <c:order val="0"/>
          <c:tx>
            <c:strRef>
              <c:f>TotalDiagnosedPLHIV!$C$1</c:f>
              <c:strCache>
                <c:ptCount val="1"/>
                <c:pt idx="0">
                  <c:v>W</c:v>
                </c:pt>
              </c:strCache>
            </c:strRef>
          </c:tx>
          <c:spPr>
            <a:ln w="28575" cap="rnd">
              <a:solidFill>
                <a:schemeClr val="accent1"/>
              </a:solidFill>
              <a:round/>
            </a:ln>
            <a:effectLst/>
          </c:spPr>
          <c:marker>
            <c:symbol val="none"/>
          </c:marker>
          <c:val>
            <c:numRef>
              <c:f>TotalDiagnosedPLHIV!$C$114:$C$120</c:f>
              <c:numCache>
                <c:formatCode>0</c:formatCode>
                <c:ptCount val="7"/>
                <c:pt idx="0">
                  <c:v>1521.5421563617783</c:v>
                </c:pt>
                <c:pt idx="1">
                  <c:v>1459.1980112408128</c:v>
                </c:pt>
                <c:pt idx="2">
                  <c:v>1410.1854113951663</c:v>
                </c:pt>
                <c:pt idx="3">
                  <c:v>1330.0961538461538</c:v>
                </c:pt>
                <c:pt idx="4">
                  <c:v>1293.7903428468858</c:v>
                </c:pt>
                <c:pt idx="5">
                  <c:v>1248.3556203315723</c:v>
                </c:pt>
                <c:pt idx="6">
                  <c:v>1205.6163777203985</c:v>
                </c:pt>
              </c:numCache>
            </c:numRef>
          </c:val>
          <c:smooth val="0"/>
          <c:extLst>
            <c:ext xmlns:c16="http://schemas.microsoft.com/office/drawing/2014/chart" uri="{C3380CC4-5D6E-409C-BE32-E72D297353CC}">
              <c16:uniqueId val="{00000000-5C54-4AC4-B621-5EC8BCDF4F32}"/>
            </c:ext>
          </c:extLst>
        </c:ser>
        <c:ser>
          <c:idx val="1"/>
          <c:order val="1"/>
          <c:tx>
            <c:strRef>
              <c:f>TotalDiagnosedPLHIV!$D$1</c:f>
              <c:strCache>
                <c:ptCount val="1"/>
                <c:pt idx="0">
                  <c:v>B</c:v>
                </c:pt>
              </c:strCache>
            </c:strRef>
          </c:tx>
          <c:spPr>
            <a:ln w="28575" cap="rnd">
              <a:solidFill>
                <a:schemeClr val="accent2"/>
              </a:solidFill>
              <a:round/>
            </a:ln>
            <a:effectLst/>
          </c:spPr>
          <c:marker>
            <c:symbol val="none"/>
          </c:marker>
          <c:val>
            <c:numRef>
              <c:f>TotalDiagnosedPLHIV!$D$114:$D$120</c:f>
              <c:numCache>
                <c:formatCode>0</c:formatCode>
                <c:ptCount val="7"/>
                <c:pt idx="0">
                  <c:v>8758.901549991484</c:v>
                </c:pt>
                <c:pt idx="1">
                  <c:v>8500.1651534803277</c:v>
                </c:pt>
                <c:pt idx="2">
                  <c:v>8297.5486432248508</c:v>
                </c:pt>
                <c:pt idx="3">
                  <c:v>7939.9038461538457</c:v>
                </c:pt>
                <c:pt idx="4">
                  <c:v>7722.9721773469755</c:v>
                </c:pt>
                <c:pt idx="5">
                  <c:v>7456.1027509564583</c:v>
                </c:pt>
                <c:pt idx="6">
                  <c:v>7183.4304684618219</c:v>
                </c:pt>
              </c:numCache>
            </c:numRef>
          </c:val>
          <c:smooth val="0"/>
          <c:extLst>
            <c:ext xmlns:c16="http://schemas.microsoft.com/office/drawing/2014/chart" uri="{C3380CC4-5D6E-409C-BE32-E72D297353CC}">
              <c16:uniqueId val="{00000001-5C54-4AC4-B621-5EC8BCDF4F32}"/>
            </c:ext>
          </c:extLst>
        </c:ser>
        <c:ser>
          <c:idx val="2"/>
          <c:order val="2"/>
          <c:tx>
            <c:strRef>
              <c:f>TotalDiagnosedPLHIV!$E$1</c:f>
              <c:strCache>
                <c:ptCount val="1"/>
                <c:pt idx="0">
                  <c:v>H</c:v>
                </c:pt>
              </c:strCache>
            </c:strRef>
          </c:tx>
          <c:spPr>
            <a:ln w="28575" cap="rnd">
              <a:solidFill>
                <a:schemeClr val="accent3"/>
              </a:solidFill>
              <a:round/>
            </a:ln>
            <a:effectLst/>
          </c:spPr>
          <c:marker>
            <c:symbol val="none"/>
          </c:marker>
          <c:val>
            <c:numRef>
              <c:f>TotalDiagnosedPLHIV!$E$114:$E$120</c:f>
              <c:numCache>
                <c:formatCode>0</c:formatCode>
                <c:ptCount val="7"/>
                <c:pt idx="0">
                  <c:v>430.55629364673825</c:v>
                </c:pt>
                <c:pt idx="1">
                  <c:v>425.63683527885871</c:v>
                </c:pt>
                <c:pt idx="2">
                  <c:v>425.26594537998437</c:v>
                </c:pt>
                <c:pt idx="3">
                  <c:v>405</c:v>
                </c:pt>
                <c:pt idx="4">
                  <c:v>411.23747980613894</c:v>
                </c:pt>
                <c:pt idx="5">
                  <c:v>407.54162871196939</c:v>
                </c:pt>
                <c:pt idx="6">
                  <c:v>402.95315381777948</c:v>
                </c:pt>
              </c:numCache>
            </c:numRef>
          </c:val>
          <c:smooth val="0"/>
          <c:extLst>
            <c:ext xmlns:c16="http://schemas.microsoft.com/office/drawing/2014/chart" uri="{C3380CC4-5D6E-409C-BE32-E72D297353CC}">
              <c16:uniqueId val="{00000002-5C54-4AC4-B621-5EC8BCDF4F32}"/>
            </c:ext>
          </c:extLst>
        </c:ser>
        <c:dLbls>
          <c:showLegendKey val="0"/>
          <c:showVal val="0"/>
          <c:showCatName val="0"/>
          <c:showSerName val="0"/>
          <c:showPercent val="0"/>
          <c:showBubbleSize val="0"/>
        </c:dLbls>
        <c:smooth val="0"/>
        <c:axId val="556638728"/>
        <c:axId val="556640776"/>
      </c:lineChart>
      <c:catAx>
        <c:axId val="5566387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40776"/>
        <c:crosses val="autoZero"/>
        <c:auto val="1"/>
        <c:lblAlgn val="ctr"/>
        <c:lblOffset val="100"/>
        <c:noMultiLvlLbl val="0"/>
      </c:catAx>
      <c:valAx>
        <c:axId val="556640776"/>
        <c:scaling>
          <c:orientation val="minMax"/>
          <c:max val="10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38728"/>
        <c:crosses val="autoZero"/>
        <c:crossBetween val="between"/>
        <c:majorUnit val="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Diag - PHI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46981627296588"/>
          <c:y val="0.27157894736842103"/>
          <c:w val="0.86497462817147852"/>
          <c:h val="0.36758510449351728"/>
        </c:manualLayout>
      </c:layout>
      <c:lineChart>
        <c:grouping val="standard"/>
        <c:varyColors val="0"/>
        <c:ser>
          <c:idx val="0"/>
          <c:order val="0"/>
          <c:tx>
            <c:strRef>
              <c:f>TotalDiagnosedPLHIV!$C$1</c:f>
              <c:strCache>
                <c:ptCount val="1"/>
                <c:pt idx="0">
                  <c:v>W</c:v>
                </c:pt>
              </c:strCache>
            </c:strRef>
          </c:tx>
          <c:spPr>
            <a:ln w="28575" cap="rnd">
              <a:solidFill>
                <a:schemeClr val="accent1"/>
              </a:solidFill>
              <a:round/>
            </a:ln>
            <a:effectLst/>
          </c:spPr>
          <c:marker>
            <c:symbol val="none"/>
          </c:marker>
          <c:val>
            <c:numRef>
              <c:f>TotalDiagnosedPLHIV!$C$184:$C$190</c:f>
              <c:numCache>
                <c:formatCode>0</c:formatCode>
                <c:ptCount val="7"/>
                <c:pt idx="0">
                  <c:v>3372.9673875332487</c:v>
                </c:pt>
                <c:pt idx="1">
                  <c:v>3118.4089695675384</c:v>
                </c:pt>
                <c:pt idx="2">
                  <c:v>3036.3854359096599</c:v>
                </c:pt>
                <c:pt idx="3">
                  <c:v>3001.6702272056655</c:v>
                </c:pt>
                <c:pt idx="4">
                  <c:v>2901.1010022670325</c:v>
                </c:pt>
                <c:pt idx="5">
                  <c:v>2819.3047382151303</c:v>
                </c:pt>
                <c:pt idx="6">
                  <c:v>2779.6179068360557</c:v>
                </c:pt>
              </c:numCache>
            </c:numRef>
          </c:val>
          <c:smooth val="0"/>
          <c:extLst>
            <c:ext xmlns:c16="http://schemas.microsoft.com/office/drawing/2014/chart" uri="{C3380CC4-5D6E-409C-BE32-E72D297353CC}">
              <c16:uniqueId val="{00000000-2CDE-415E-BD84-FE53F08562A5}"/>
            </c:ext>
          </c:extLst>
        </c:ser>
        <c:ser>
          <c:idx val="1"/>
          <c:order val="1"/>
          <c:tx>
            <c:strRef>
              <c:f>TotalDiagnosedPLHIV!$D$1</c:f>
              <c:strCache>
                <c:ptCount val="1"/>
                <c:pt idx="0">
                  <c:v>B</c:v>
                </c:pt>
              </c:strCache>
            </c:strRef>
          </c:tx>
          <c:spPr>
            <a:ln w="28575" cap="rnd">
              <a:solidFill>
                <a:schemeClr val="accent2"/>
              </a:solidFill>
              <a:round/>
            </a:ln>
            <a:effectLst/>
          </c:spPr>
          <c:marker>
            <c:symbol val="none"/>
          </c:marker>
          <c:val>
            <c:numRef>
              <c:f>TotalDiagnosedPLHIV!$D$184:$D$190</c:f>
              <c:numCache>
                <c:formatCode>0</c:formatCode>
                <c:ptCount val="7"/>
                <c:pt idx="0">
                  <c:v>9898.5667861686143</c:v>
                </c:pt>
                <c:pt idx="1">
                  <c:v>9671.7844219018807</c:v>
                </c:pt>
                <c:pt idx="2">
                  <c:v>9477.5281568440514</c:v>
                </c:pt>
                <c:pt idx="3">
                  <c:v>9443.5262909412795</c:v>
                </c:pt>
                <c:pt idx="4">
                  <c:v>9199.1212265839386</c:v>
                </c:pt>
                <c:pt idx="5">
                  <c:v>8885.9359339925977</c:v>
                </c:pt>
                <c:pt idx="6">
                  <c:v>8689.9721718088331</c:v>
                </c:pt>
              </c:numCache>
            </c:numRef>
          </c:val>
          <c:smooth val="0"/>
          <c:extLst>
            <c:ext xmlns:c16="http://schemas.microsoft.com/office/drawing/2014/chart" uri="{C3380CC4-5D6E-409C-BE32-E72D297353CC}">
              <c16:uniqueId val="{00000001-2CDE-415E-BD84-FE53F08562A5}"/>
            </c:ext>
          </c:extLst>
        </c:ser>
        <c:ser>
          <c:idx val="2"/>
          <c:order val="2"/>
          <c:tx>
            <c:strRef>
              <c:f>TotalDiagnosedPLHIV!$E$1</c:f>
              <c:strCache>
                <c:ptCount val="1"/>
                <c:pt idx="0">
                  <c:v>H</c:v>
                </c:pt>
              </c:strCache>
            </c:strRef>
          </c:tx>
          <c:spPr>
            <a:ln w="28575" cap="rnd">
              <a:solidFill>
                <a:schemeClr val="accent3"/>
              </a:solidFill>
              <a:round/>
            </a:ln>
            <a:effectLst/>
          </c:spPr>
          <c:marker>
            <c:symbol val="none"/>
          </c:marker>
          <c:val>
            <c:numRef>
              <c:f>TotalDiagnosedPLHIV!$E$184:$E$190</c:f>
              <c:numCache>
                <c:formatCode>0</c:formatCode>
                <c:ptCount val="7"/>
                <c:pt idx="0">
                  <c:v>2605.4658262981384</c:v>
                </c:pt>
                <c:pt idx="1">
                  <c:v>2499.8066085305809</c:v>
                </c:pt>
                <c:pt idx="2">
                  <c:v>2490.0864072462905</c:v>
                </c:pt>
                <c:pt idx="3">
                  <c:v>2505.8034818530541</c:v>
                </c:pt>
                <c:pt idx="4">
                  <c:v>2454.7777711490276</c:v>
                </c:pt>
                <c:pt idx="5">
                  <c:v>2376.7593277922706</c:v>
                </c:pt>
                <c:pt idx="6">
                  <c:v>2382.4099213551121</c:v>
                </c:pt>
              </c:numCache>
            </c:numRef>
          </c:val>
          <c:smooth val="0"/>
          <c:extLst>
            <c:ext xmlns:c16="http://schemas.microsoft.com/office/drawing/2014/chart" uri="{C3380CC4-5D6E-409C-BE32-E72D297353CC}">
              <c16:uniqueId val="{00000002-2CDE-415E-BD84-FE53F08562A5}"/>
            </c:ext>
          </c:extLst>
        </c:ser>
        <c:dLbls>
          <c:showLegendKey val="0"/>
          <c:showVal val="0"/>
          <c:showCatName val="0"/>
          <c:showSerName val="0"/>
          <c:showPercent val="0"/>
          <c:showBubbleSize val="0"/>
        </c:dLbls>
        <c:smooth val="0"/>
        <c:axId val="556638728"/>
        <c:axId val="556640776"/>
      </c:lineChart>
      <c:catAx>
        <c:axId val="5566387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40776"/>
        <c:crosses val="autoZero"/>
        <c:auto val="1"/>
        <c:lblAlgn val="ctr"/>
        <c:lblOffset val="100"/>
        <c:noMultiLvlLbl val="0"/>
      </c:catAx>
      <c:valAx>
        <c:axId val="556640776"/>
        <c:scaling>
          <c:orientation val="minMax"/>
          <c:max val="10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38728"/>
        <c:crosses val="autoZero"/>
        <c:crossBetween val="between"/>
        <c:majorUnit val="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Diag - SHE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46981627296588"/>
          <c:y val="0.27157894736842103"/>
          <c:w val="0.86497462817147852"/>
          <c:h val="0.36758510449351728"/>
        </c:manualLayout>
      </c:layout>
      <c:lineChart>
        <c:grouping val="standard"/>
        <c:varyColors val="0"/>
        <c:ser>
          <c:idx val="0"/>
          <c:order val="0"/>
          <c:tx>
            <c:strRef>
              <c:f>TotalDiagnosedPLHIV!$C$1</c:f>
              <c:strCache>
                <c:ptCount val="1"/>
                <c:pt idx="0">
                  <c:v>W</c:v>
                </c:pt>
              </c:strCache>
            </c:strRef>
          </c:tx>
          <c:spPr>
            <a:ln w="28575" cap="rnd">
              <a:solidFill>
                <a:schemeClr val="accent1"/>
              </a:solidFill>
              <a:round/>
            </a:ln>
            <a:effectLst/>
          </c:spPr>
          <c:marker>
            <c:symbol val="none"/>
          </c:marker>
          <c:val>
            <c:numRef>
              <c:f>TotalDiagnosedPLHIV!$C$191:$C$197</c:f>
              <c:numCache>
                <c:formatCode>0</c:formatCode>
                <c:ptCount val="7"/>
                <c:pt idx="0">
                  <c:v>861.70320093849512</c:v>
                </c:pt>
                <c:pt idx="1">
                  <c:v>878.77377049180336</c:v>
                </c:pt>
                <c:pt idx="2">
                  <c:v>913.06758880855091</c:v>
                </c:pt>
                <c:pt idx="3">
                  <c:v>911.11369670466991</c:v>
                </c:pt>
                <c:pt idx="4">
                  <c:v>901.14500316255521</c:v>
                </c:pt>
                <c:pt idx="5">
                  <c:v>904.83264808892943</c:v>
                </c:pt>
                <c:pt idx="6">
                  <c:v>938.63170335352333</c:v>
                </c:pt>
              </c:numCache>
            </c:numRef>
          </c:val>
          <c:smooth val="0"/>
          <c:extLst>
            <c:ext xmlns:c16="http://schemas.microsoft.com/office/drawing/2014/chart" uri="{C3380CC4-5D6E-409C-BE32-E72D297353CC}">
              <c16:uniqueId val="{00000000-261D-445A-A73E-A8F3263BA066}"/>
            </c:ext>
          </c:extLst>
        </c:ser>
        <c:ser>
          <c:idx val="1"/>
          <c:order val="1"/>
          <c:tx>
            <c:strRef>
              <c:f>TotalDiagnosedPLHIV!$D$1</c:f>
              <c:strCache>
                <c:ptCount val="1"/>
                <c:pt idx="0">
                  <c:v>B</c:v>
                </c:pt>
              </c:strCache>
            </c:strRef>
          </c:tx>
          <c:spPr>
            <a:ln w="28575" cap="rnd">
              <a:solidFill>
                <a:schemeClr val="accent2"/>
              </a:solidFill>
              <a:round/>
            </a:ln>
            <a:effectLst/>
          </c:spPr>
          <c:marker>
            <c:symbol val="none"/>
          </c:marker>
          <c:val>
            <c:numRef>
              <c:f>TotalDiagnosedPLHIV!$D$191:$D$197</c:f>
              <c:numCache>
                <c:formatCode>0</c:formatCode>
                <c:ptCount val="7"/>
                <c:pt idx="0">
                  <c:v>4605.8843640020114</c:v>
                </c:pt>
                <c:pt idx="1">
                  <c:v>4672.619672131148</c:v>
                </c:pt>
                <c:pt idx="2">
                  <c:v>4828.7588808550772</c:v>
                </c:pt>
                <c:pt idx="3">
                  <c:v>4823.5978447602693</c:v>
                </c:pt>
                <c:pt idx="4">
                  <c:v>4687.4297912713473</c:v>
                </c:pt>
                <c:pt idx="5">
                  <c:v>4841.9046748895998</c:v>
                </c:pt>
                <c:pt idx="6">
                  <c:v>4916.5130743093505</c:v>
                </c:pt>
              </c:numCache>
            </c:numRef>
          </c:val>
          <c:smooth val="0"/>
          <c:extLst>
            <c:ext xmlns:c16="http://schemas.microsoft.com/office/drawing/2014/chart" uri="{C3380CC4-5D6E-409C-BE32-E72D297353CC}">
              <c16:uniqueId val="{00000001-261D-445A-A73E-A8F3263BA066}"/>
            </c:ext>
          </c:extLst>
        </c:ser>
        <c:ser>
          <c:idx val="2"/>
          <c:order val="2"/>
          <c:tx>
            <c:strRef>
              <c:f>TotalDiagnosedPLHIV!$E$1</c:f>
              <c:strCache>
                <c:ptCount val="1"/>
                <c:pt idx="0">
                  <c:v>H</c:v>
                </c:pt>
              </c:strCache>
            </c:strRef>
          </c:tx>
          <c:spPr>
            <a:ln w="28575" cap="rnd">
              <a:solidFill>
                <a:schemeClr val="accent3"/>
              </a:solidFill>
              <a:round/>
            </a:ln>
            <a:effectLst/>
          </c:spPr>
          <c:marker>
            <c:symbol val="none"/>
          </c:marker>
          <c:val>
            <c:numRef>
              <c:f>TotalDiagnosedPLHIV!$E$191:$E$197</c:f>
              <c:numCache>
                <c:formatCode>0</c:formatCode>
                <c:ptCount val="7"/>
                <c:pt idx="0">
                  <c:v>201.41243505949387</c:v>
                </c:pt>
                <c:pt idx="1">
                  <c:v>212.60655737704917</c:v>
                </c:pt>
                <c:pt idx="2">
                  <c:v>222.17353033637218</c:v>
                </c:pt>
                <c:pt idx="3">
                  <c:v>224.28845853506169</c:v>
                </c:pt>
                <c:pt idx="4">
                  <c:v>244.42520556609742</c:v>
                </c:pt>
                <c:pt idx="5">
                  <c:v>249.26267702147095</c:v>
                </c:pt>
                <c:pt idx="6">
                  <c:v>265.85522233712516</c:v>
                </c:pt>
              </c:numCache>
            </c:numRef>
          </c:val>
          <c:smooth val="0"/>
          <c:extLst>
            <c:ext xmlns:c16="http://schemas.microsoft.com/office/drawing/2014/chart" uri="{C3380CC4-5D6E-409C-BE32-E72D297353CC}">
              <c16:uniqueId val="{00000002-261D-445A-A73E-A8F3263BA066}"/>
            </c:ext>
          </c:extLst>
        </c:ser>
        <c:dLbls>
          <c:showLegendKey val="0"/>
          <c:showVal val="0"/>
          <c:showCatName val="0"/>
          <c:showSerName val="0"/>
          <c:showPercent val="0"/>
          <c:showBubbleSize val="0"/>
        </c:dLbls>
        <c:smooth val="0"/>
        <c:axId val="556638728"/>
        <c:axId val="556640776"/>
      </c:lineChart>
      <c:catAx>
        <c:axId val="5566387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40776"/>
        <c:crosses val="autoZero"/>
        <c:auto val="1"/>
        <c:lblAlgn val="ctr"/>
        <c:lblOffset val="100"/>
        <c:noMultiLvlLbl val="0"/>
      </c:catAx>
      <c:valAx>
        <c:axId val="556640776"/>
        <c:scaling>
          <c:orientation val="minMax"/>
          <c:max val="5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38728"/>
        <c:crosses val="autoZero"/>
        <c:crossBetween val="between"/>
        <c:majorUnit val="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Diag - MAR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46981627296588"/>
          <c:y val="0.27157894736842103"/>
          <c:w val="0.86497462817147852"/>
          <c:h val="0.36758510449351728"/>
        </c:manualLayout>
      </c:layout>
      <c:lineChart>
        <c:grouping val="standard"/>
        <c:varyColors val="0"/>
        <c:ser>
          <c:idx val="0"/>
          <c:order val="0"/>
          <c:tx>
            <c:strRef>
              <c:f>TotalDiagnosedPLHIV!$C$1</c:f>
              <c:strCache>
                <c:ptCount val="1"/>
                <c:pt idx="0">
                  <c:v>W</c:v>
                </c:pt>
              </c:strCache>
            </c:strRef>
          </c:tx>
          <c:spPr>
            <a:ln w="28575" cap="rnd">
              <a:solidFill>
                <a:schemeClr val="accent1"/>
              </a:solidFill>
              <a:round/>
            </a:ln>
            <a:effectLst/>
          </c:spPr>
          <c:marker>
            <c:symbol val="none"/>
          </c:marker>
          <c:val>
            <c:numRef>
              <c:f>TotalDiagnosedPLHIV!$C$16:$C$22</c:f>
              <c:numCache>
                <c:formatCode>0</c:formatCode>
                <c:ptCount val="7"/>
                <c:pt idx="0">
                  <c:v>5505.532775050533</c:v>
                </c:pt>
                <c:pt idx="1">
                  <c:v>5555.4517875478396</c:v>
                </c:pt>
                <c:pt idx="2">
                  <c:v>5623.7001526169315</c:v>
                </c:pt>
                <c:pt idx="3">
                  <c:v>5702.42674939676</c:v>
                </c:pt>
                <c:pt idx="4">
                  <c:v>5773.9669007021057</c:v>
                </c:pt>
                <c:pt idx="5">
                  <c:v>5778.6677770555734</c:v>
                </c:pt>
                <c:pt idx="6">
                  <c:v>5740.0770629149538</c:v>
                </c:pt>
              </c:numCache>
            </c:numRef>
          </c:val>
          <c:smooth val="0"/>
          <c:extLst>
            <c:ext xmlns:c16="http://schemas.microsoft.com/office/drawing/2014/chart" uri="{C3380CC4-5D6E-409C-BE32-E72D297353CC}">
              <c16:uniqueId val="{00000000-6709-4F6A-9932-AEEC50D94AB1}"/>
            </c:ext>
          </c:extLst>
        </c:ser>
        <c:ser>
          <c:idx val="1"/>
          <c:order val="1"/>
          <c:tx>
            <c:strRef>
              <c:f>TotalDiagnosedPLHIV!$D$1</c:f>
              <c:strCache>
                <c:ptCount val="1"/>
                <c:pt idx="0">
                  <c:v>B</c:v>
                </c:pt>
              </c:strCache>
            </c:strRef>
          </c:tx>
          <c:spPr>
            <a:ln w="28575" cap="rnd">
              <a:solidFill>
                <a:schemeClr val="accent2"/>
              </a:solidFill>
              <a:round/>
            </a:ln>
            <a:effectLst/>
          </c:spPr>
          <c:marker>
            <c:symbol val="none"/>
          </c:marker>
          <c:val>
            <c:numRef>
              <c:f>TotalDiagnosedPLHIV!$D$16:$D$22</c:f>
              <c:numCache>
                <c:formatCode>0</c:formatCode>
                <c:ptCount val="7"/>
                <c:pt idx="0">
                  <c:v>1349.8336702281256</c:v>
                </c:pt>
                <c:pt idx="1">
                  <c:v>1409.9098291795017</c:v>
                </c:pt>
                <c:pt idx="2">
                  <c:v>1508.7752042373645</c:v>
                </c:pt>
                <c:pt idx="3">
                  <c:v>1578.67373319545</c:v>
                </c:pt>
                <c:pt idx="4">
                  <c:v>1639.4550317619523</c:v>
                </c:pt>
                <c:pt idx="5">
                  <c:v>1714.3351478713032</c:v>
                </c:pt>
                <c:pt idx="6">
                  <c:v>1785.7041574454634</c:v>
                </c:pt>
              </c:numCache>
            </c:numRef>
          </c:val>
          <c:smooth val="0"/>
          <c:extLst>
            <c:ext xmlns:c16="http://schemas.microsoft.com/office/drawing/2014/chart" uri="{C3380CC4-5D6E-409C-BE32-E72D297353CC}">
              <c16:uniqueId val="{00000001-6709-4F6A-9932-AEEC50D94AB1}"/>
            </c:ext>
          </c:extLst>
        </c:ser>
        <c:ser>
          <c:idx val="2"/>
          <c:order val="2"/>
          <c:tx>
            <c:strRef>
              <c:f>TotalDiagnosedPLHIV!$E$1</c:f>
              <c:strCache>
                <c:ptCount val="1"/>
                <c:pt idx="0">
                  <c:v>H</c:v>
                </c:pt>
              </c:strCache>
            </c:strRef>
          </c:tx>
          <c:spPr>
            <a:ln w="28575" cap="rnd">
              <a:solidFill>
                <a:schemeClr val="accent3"/>
              </a:solidFill>
              <a:round/>
            </a:ln>
            <a:effectLst/>
          </c:spPr>
          <c:marker>
            <c:symbol val="none"/>
          </c:marker>
          <c:val>
            <c:numRef>
              <c:f>TotalDiagnosedPLHIV!$E$16:$E$22</c:f>
              <c:numCache>
                <c:formatCode>0</c:formatCode>
                <c:ptCount val="7"/>
                <c:pt idx="0">
                  <c:v>2822.6335547213394</c:v>
                </c:pt>
                <c:pt idx="1">
                  <c:v>2945.6383832726597</c:v>
                </c:pt>
                <c:pt idx="2">
                  <c:v>3096.524643145704</c:v>
                </c:pt>
                <c:pt idx="3">
                  <c:v>3228.89951740779</c:v>
                </c:pt>
                <c:pt idx="4">
                  <c:v>3316.578067535941</c:v>
                </c:pt>
                <c:pt idx="5">
                  <c:v>3433.9970750731231</c:v>
                </c:pt>
                <c:pt idx="6">
                  <c:v>3587.2187796395824</c:v>
                </c:pt>
              </c:numCache>
            </c:numRef>
          </c:val>
          <c:smooth val="0"/>
          <c:extLst>
            <c:ext xmlns:c16="http://schemas.microsoft.com/office/drawing/2014/chart" uri="{C3380CC4-5D6E-409C-BE32-E72D297353CC}">
              <c16:uniqueId val="{00000002-6709-4F6A-9932-AEEC50D94AB1}"/>
            </c:ext>
          </c:extLst>
        </c:ser>
        <c:dLbls>
          <c:showLegendKey val="0"/>
          <c:showVal val="0"/>
          <c:showCatName val="0"/>
          <c:showSerName val="0"/>
          <c:showPercent val="0"/>
          <c:showBubbleSize val="0"/>
        </c:dLbls>
        <c:smooth val="0"/>
        <c:axId val="556638728"/>
        <c:axId val="556640776"/>
      </c:lineChart>
      <c:catAx>
        <c:axId val="5566387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40776"/>
        <c:crosses val="autoZero"/>
        <c:auto val="1"/>
        <c:lblAlgn val="ctr"/>
        <c:lblOffset val="100"/>
        <c:noMultiLvlLbl val="0"/>
      </c:catAx>
      <c:valAx>
        <c:axId val="556640776"/>
        <c:scaling>
          <c:orientation val="minMax"/>
          <c:max val="6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38728"/>
        <c:crosses val="autoZero"/>
        <c:crossBetween val="between"/>
        <c:majorUnit val="6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Diag - LOR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46981627296588"/>
          <c:y val="0.27157894736842103"/>
          <c:w val="0.86497462817147852"/>
          <c:h val="0.36758510449351728"/>
        </c:manualLayout>
      </c:layout>
      <c:lineChart>
        <c:grouping val="standard"/>
        <c:varyColors val="0"/>
        <c:ser>
          <c:idx val="0"/>
          <c:order val="0"/>
          <c:tx>
            <c:strRef>
              <c:f>TotalDiagnosedPLHIV!$C$1</c:f>
              <c:strCache>
                <c:ptCount val="1"/>
                <c:pt idx="0">
                  <c:v>W</c:v>
                </c:pt>
              </c:strCache>
            </c:strRef>
          </c:tx>
          <c:spPr>
            <a:ln w="28575" cap="rnd">
              <a:solidFill>
                <a:schemeClr val="accent1"/>
              </a:solidFill>
              <a:round/>
            </a:ln>
            <a:effectLst/>
          </c:spPr>
          <c:marker>
            <c:symbol val="none"/>
          </c:marker>
          <c:val>
            <c:numRef>
              <c:f>TotalDiagnosedPLHIV!$C$30:$C$36</c:f>
              <c:numCache>
                <c:formatCode>0</c:formatCode>
                <c:ptCount val="7"/>
                <c:pt idx="0">
                  <c:v>23865.993970343938</c:v>
                </c:pt>
                <c:pt idx="1">
                  <c:v>24354.536974340695</c:v>
                </c:pt>
                <c:pt idx="2">
                  <c:v>24638.922822236676</c:v>
                </c:pt>
                <c:pt idx="3">
                  <c:v>24659.416759776534</c:v>
                </c:pt>
                <c:pt idx="4">
                  <c:v>24463.692872979791</c:v>
                </c:pt>
                <c:pt idx="5">
                  <c:v>24184.323420074354</c:v>
                </c:pt>
                <c:pt idx="6">
                  <c:v>23847.692894392869</c:v>
                </c:pt>
              </c:numCache>
            </c:numRef>
          </c:val>
          <c:smooth val="0"/>
          <c:extLst>
            <c:ext xmlns:c16="http://schemas.microsoft.com/office/drawing/2014/chart" uri="{C3380CC4-5D6E-409C-BE32-E72D297353CC}">
              <c16:uniqueId val="{00000000-C2DD-4F03-98DB-8B031B7FC908}"/>
            </c:ext>
          </c:extLst>
        </c:ser>
        <c:ser>
          <c:idx val="1"/>
          <c:order val="1"/>
          <c:tx>
            <c:strRef>
              <c:f>TotalDiagnosedPLHIV!$D$1</c:f>
              <c:strCache>
                <c:ptCount val="1"/>
                <c:pt idx="0">
                  <c:v>B</c:v>
                </c:pt>
              </c:strCache>
            </c:strRef>
          </c:tx>
          <c:spPr>
            <a:ln w="28575" cap="rnd">
              <a:solidFill>
                <a:schemeClr val="accent2"/>
              </a:solidFill>
              <a:round/>
            </a:ln>
            <a:effectLst/>
          </c:spPr>
          <c:marker>
            <c:symbol val="none"/>
          </c:marker>
          <c:val>
            <c:numRef>
              <c:f>TotalDiagnosedPLHIV!$D$30:$D$36</c:f>
              <c:numCache>
                <c:formatCode>0</c:formatCode>
                <c:ptCount val="7"/>
                <c:pt idx="0">
                  <c:v>9191.1614471174544</c:v>
                </c:pt>
                <c:pt idx="1">
                  <c:v>9415.1984141126159</c:v>
                </c:pt>
                <c:pt idx="2">
                  <c:v>9568.8544639629872</c:v>
                </c:pt>
                <c:pt idx="3">
                  <c:v>9679.1478961883895</c:v>
                </c:pt>
                <c:pt idx="4">
                  <c:v>9671.6721096593355</c:v>
                </c:pt>
                <c:pt idx="5">
                  <c:v>9817.3814592792769</c:v>
                </c:pt>
                <c:pt idx="6">
                  <c:v>9857.0691425568311</c:v>
                </c:pt>
              </c:numCache>
            </c:numRef>
          </c:val>
          <c:smooth val="0"/>
          <c:extLst>
            <c:ext xmlns:c16="http://schemas.microsoft.com/office/drawing/2014/chart" uri="{C3380CC4-5D6E-409C-BE32-E72D297353CC}">
              <c16:uniqueId val="{00000001-C2DD-4F03-98DB-8B031B7FC908}"/>
            </c:ext>
          </c:extLst>
        </c:ser>
        <c:ser>
          <c:idx val="2"/>
          <c:order val="2"/>
          <c:tx>
            <c:strRef>
              <c:f>TotalDiagnosedPLHIV!$E$1</c:f>
              <c:strCache>
                <c:ptCount val="1"/>
                <c:pt idx="0">
                  <c:v>H</c:v>
                </c:pt>
              </c:strCache>
            </c:strRef>
          </c:tx>
          <c:spPr>
            <a:ln w="28575" cap="rnd">
              <a:solidFill>
                <a:schemeClr val="accent3"/>
              </a:solidFill>
              <a:round/>
            </a:ln>
            <a:effectLst/>
          </c:spPr>
          <c:marker>
            <c:symbol val="none"/>
          </c:marker>
          <c:val>
            <c:numRef>
              <c:f>TotalDiagnosedPLHIV!$E$30:$E$36</c:f>
              <c:numCache>
                <c:formatCode>0</c:formatCode>
                <c:ptCount val="7"/>
                <c:pt idx="0">
                  <c:v>26618.844582538608</c:v>
                </c:pt>
                <c:pt idx="1">
                  <c:v>27397.264611546685</c:v>
                </c:pt>
                <c:pt idx="2">
                  <c:v>28035.222713800333</c:v>
                </c:pt>
                <c:pt idx="3">
                  <c:v>28539.435344035075</c:v>
                </c:pt>
                <c:pt idx="4">
                  <c:v>28837.635017360877</c:v>
                </c:pt>
                <c:pt idx="5">
                  <c:v>29159.295120646377</c:v>
                </c:pt>
                <c:pt idx="6">
                  <c:v>29594.237963050306</c:v>
                </c:pt>
              </c:numCache>
            </c:numRef>
          </c:val>
          <c:smooth val="0"/>
          <c:extLst>
            <c:ext xmlns:c16="http://schemas.microsoft.com/office/drawing/2014/chart" uri="{C3380CC4-5D6E-409C-BE32-E72D297353CC}">
              <c16:uniqueId val="{00000002-C2DD-4F03-98DB-8B031B7FC908}"/>
            </c:ext>
          </c:extLst>
        </c:ser>
        <c:dLbls>
          <c:showLegendKey val="0"/>
          <c:showVal val="0"/>
          <c:showCatName val="0"/>
          <c:showSerName val="0"/>
          <c:showPercent val="0"/>
          <c:showBubbleSize val="0"/>
        </c:dLbls>
        <c:smooth val="0"/>
        <c:axId val="556638728"/>
        <c:axId val="556640776"/>
      </c:lineChart>
      <c:catAx>
        <c:axId val="5566387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40776"/>
        <c:crosses val="autoZero"/>
        <c:auto val="1"/>
        <c:lblAlgn val="ctr"/>
        <c:lblOffset val="100"/>
        <c:noMultiLvlLbl val="0"/>
      </c:catAx>
      <c:valAx>
        <c:axId val="556640776"/>
        <c:scaling>
          <c:orientation val="minMax"/>
          <c:max val="30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38728"/>
        <c:crosses val="autoZero"/>
        <c:crossBetween val="between"/>
        <c:majorUnit val="15000"/>
        <c:minorUnit val="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Diag - NYC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46981627296588"/>
          <c:y val="0.20722566609048104"/>
          <c:w val="0.86497462817147852"/>
          <c:h val="0.46594973096284409"/>
        </c:manualLayout>
      </c:layout>
      <c:lineChart>
        <c:grouping val="standard"/>
        <c:varyColors val="0"/>
        <c:ser>
          <c:idx val="0"/>
          <c:order val="0"/>
          <c:tx>
            <c:strRef>
              <c:f>TotalDiagnosedPLHIV!$C$1</c:f>
              <c:strCache>
                <c:ptCount val="1"/>
                <c:pt idx="0">
                  <c:v>W</c:v>
                </c:pt>
              </c:strCache>
            </c:strRef>
          </c:tx>
          <c:spPr>
            <a:ln w="28575" cap="rnd">
              <a:solidFill>
                <a:schemeClr val="accent1"/>
              </a:solidFill>
              <a:round/>
            </a:ln>
            <a:effectLst/>
          </c:spPr>
          <c:marker>
            <c:symbol val="none"/>
          </c:marker>
          <c:val>
            <c:numRef>
              <c:f>TotalDiagnosedPLHIV!$C$2:$C$8</c:f>
              <c:numCache>
                <c:formatCode>0</c:formatCode>
                <c:ptCount val="7"/>
                <c:pt idx="0">
                  <c:v>19895</c:v>
                </c:pt>
                <c:pt idx="1">
                  <c:v>19638</c:v>
                </c:pt>
                <c:pt idx="2">
                  <c:v>19299</c:v>
                </c:pt>
                <c:pt idx="3">
                  <c:v>18866</c:v>
                </c:pt>
                <c:pt idx="4">
                  <c:v>18244</c:v>
                </c:pt>
                <c:pt idx="5">
                  <c:v>17661</c:v>
                </c:pt>
                <c:pt idx="6">
                  <c:v>17146</c:v>
                </c:pt>
              </c:numCache>
            </c:numRef>
          </c:val>
          <c:smooth val="0"/>
          <c:extLst>
            <c:ext xmlns:c16="http://schemas.microsoft.com/office/drawing/2014/chart" uri="{C3380CC4-5D6E-409C-BE32-E72D297353CC}">
              <c16:uniqueId val="{00000000-9AA7-4294-AC1C-CDF80EF41EE4}"/>
            </c:ext>
          </c:extLst>
        </c:ser>
        <c:ser>
          <c:idx val="1"/>
          <c:order val="1"/>
          <c:tx>
            <c:strRef>
              <c:f>TotalDiagnosedPLHIV!$D$1</c:f>
              <c:strCache>
                <c:ptCount val="1"/>
                <c:pt idx="0">
                  <c:v>B</c:v>
                </c:pt>
              </c:strCache>
            </c:strRef>
          </c:tx>
          <c:spPr>
            <a:ln w="28575" cap="rnd">
              <a:solidFill>
                <a:schemeClr val="accent2"/>
              </a:solidFill>
              <a:round/>
            </a:ln>
            <a:effectLst/>
          </c:spPr>
          <c:marker>
            <c:symbol val="none"/>
          </c:marker>
          <c:val>
            <c:numRef>
              <c:f>TotalDiagnosedPLHIV!$D$2:$D$8</c:f>
              <c:numCache>
                <c:formatCode>0</c:formatCode>
                <c:ptCount val="7"/>
                <c:pt idx="0">
                  <c:v>32810</c:v>
                </c:pt>
                <c:pt idx="1">
                  <c:v>32717</c:v>
                </c:pt>
                <c:pt idx="2">
                  <c:v>32596</c:v>
                </c:pt>
                <c:pt idx="3">
                  <c:v>32335</c:v>
                </c:pt>
                <c:pt idx="4">
                  <c:v>31535</c:v>
                </c:pt>
                <c:pt idx="5">
                  <c:v>30797</c:v>
                </c:pt>
                <c:pt idx="6">
                  <c:v>30221</c:v>
                </c:pt>
              </c:numCache>
            </c:numRef>
          </c:val>
          <c:smooth val="0"/>
          <c:extLst>
            <c:ext xmlns:c16="http://schemas.microsoft.com/office/drawing/2014/chart" uri="{C3380CC4-5D6E-409C-BE32-E72D297353CC}">
              <c16:uniqueId val="{00000001-9AA7-4294-AC1C-CDF80EF41EE4}"/>
            </c:ext>
          </c:extLst>
        </c:ser>
        <c:ser>
          <c:idx val="2"/>
          <c:order val="2"/>
          <c:tx>
            <c:strRef>
              <c:f>TotalDiagnosedPLHIV!$E$1</c:f>
              <c:strCache>
                <c:ptCount val="1"/>
                <c:pt idx="0">
                  <c:v>H</c:v>
                </c:pt>
              </c:strCache>
            </c:strRef>
          </c:tx>
          <c:spPr>
            <a:ln w="28575" cap="rnd">
              <a:solidFill>
                <a:schemeClr val="accent3"/>
              </a:solidFill>
              <a:round/>
            </a:ln>
            <a:effectLst/>
          </c:spPr>
          <c:marker>
            <c:symbol val="none"/>
          </c:marker>
          <c:val>
            <c:numRef>
              <c:f>TotalDiagnosedPLHIV!$E$2:$E$8</c:f>
              <c:numCache>
                <c:formatCode>0</c:formatCode>
                <c:ptCount val="7"/>
                <c:pt idx="0">
                  <c:v>32614</c:v>
                </c:pt>
                <c:pt idx="1">
                  <c:v>32534</c:v>
                </c:pt>
                <c:pt idx="2">
                  <c:v>32239</c:v>
                </c:pt>
                <c:pt idx="3">
                  <c:v>31839</c:v>
                </c:pt>
                <c:pt idx="4">
                  <c:v>30940</c:v>
                </c:pt>
                <c:pt idx="5">
                  <c:v>30333</c:v>
                </c:pt>
                <c:pt idx="6">
                  <c:v>30035</c:v>
                </c:pt>
              </c:numCache>
            </c:numRef>
          </c:val>
          <c:smooth val="0"/>
          <c:extLst>
            <c:ext xmlns:c16="http://schemas.microsoft.com/office/drawing/2014/chart" uri="{C3380CC4-5D6E-409C-BE32-E72D297353CC}">
              <c16:uniqueId val="{00000002-9AA7-4294-AC1C-CDF80EF41EE4}"/>
            </c:ext>
          </c:extLst>
        </c:ser>
        <c:dLbls>
          <c:showLegendKey val="0"/>
          <c:showVal val="0"/>
          <c:showCatName val="0"/>
          <c:showSerName val="0"/>
          <c:showPercent val="0"/>
          <c:showBubbleSize val="0"/>
        </c:dLbls>
        <c:smooth val="0"/>
        <c:axId val="1118017543"/>
        <c:axId val="1118023687"/>
      </c:lineChart>
      <c:catAx>
        <c:axId val="11180175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023687"/>
        <c:crosses val="autoZero"/>
        <c:auto val="1"/>
        <c:lblAlgn val="ctr"/>
        <c:lblOffset val="100"/>
        <c:noMultiLvlLbl val="0"/>
      </c:catAx>
      <c:valAx>
        <c:axId val="1118023687"/>
        <c:scaling>
          <c:orientation val="minMax"/>
          <c:max val="35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017543"/>
        <c:crosses val="autoZero"/>
        <c:crossBetween val="between"/>
        <c:majorUnit val="35000"/>
        <c:minorUnit val="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KIN</a:t>
            </a:r>
          </a:p>
        </c:rich>
      </c:tx>
      <c:layout>
        <c:manualLayout>
          <c:xMode val="edge"/>
          <c:yMode val="edge"/>
          <c:x val="0.30749177488329155"/>
          <c:y val="5.36037135768581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04184552181813"/>
          <c:y val="0.21702702702702706"/>
          <c:w val="0.82390575759969809"/>
          <c:h val="0.49474427183088598"/>
        </c:manualLayout>
      </c:layout>
      <c:lineChart>
        <c:grouping val="standard"/>
        <c:varyColors val="0"/>
        <c:ser>
          <c:idx val="0"/>
          <c:order val="0"/>
          <c:tx>
            <c:strRef>
              <c:f>NewDiagnoses!$J$1</c:f>
              <c:strCache>
                <c:ptCount val="1"/>
                <c:pt idx="0">
                  <c:v>W</c:v>
                </c:pt>
              </c:strCache>
            </c:strRef>
          </c:tx>
          <c:spPr>
            <a:ln w="28575" cap="rnd">
              <a:solidFill>
                <a:schemeClr val="accent1"/>
              </a:solidFill>
              <a:round/>
            </a:ln>
            <a:effectLst/>
          </c:spPr>
          <c:marker>
            <c:symbol val="none"/>
          </c:marker>
          <c:val>
            <c:numRef>
              <c:f>NewDiagnoses!$J$226:$J$232</c:f>
              <c:numCache>
                <c:formatCode>0</c:formatCode>
                <c:ptCount val="7"/>
                <c:pt idx="0">
                  <c:v>105.68899521531101</c:v>
                </c:pt>
                <c:pt idx="1">
                  <c:v>107.49056603773585</c:v>
                </c:pt>
                <c:pt idx="2">
                  <c:v>142.43902439024393</c:v>
                </c:pt>
                <c:pt idx="3">
                  <c:v>111.63179916317989</c:v>
                </c:pt>
                <c:pt idx="4">
                  <c:v>122.20100502512562</c:v>
                </c:pt>
                <c:pt idx="5">
                  <c:v>103</c:v>
                </c:pt>
                <c:pt idx="6">
                  <c:v>105.77777777777777</c:v>
                </c:pt>
              </c:numCache>
            </c:numRef>
          </c:val>
          <c:smooth val="0"/>
          <c:extLst>
            <c:ext xmlns:c16="http://schemas.microsoft.com/office/drawing/2014/chart" uri="{C3380CC4-5D6E-409C-BE32-E72D297353CC}">
              <c16:uniqueId val="{00000000-F8AB-433E-83AF-D141E3C2E983}"/>
            </c:ext>
          </c:extLst>
        </c:ser>
        <c:ser>
          <c:idx val="1"/>
          <c:order val="1"/>
          <c:tx>
            <c:strRef>
              <c:f>NewDiagnoses!$K$1</c:f>
              <c:strCache>
                <c:ptCount val="1"/>
                <c:pt idx="0">
                  <c:v>B</c:v>
                </c:pt>
              </c:strCache>
            </c:strRef>
          </c:tx>
          <c:spPr>
            <a:ln w="28575" cap="rnd">
              <a:solidFill>
                <a:schemeClr val="accent2"/>
              </a:solidFill>
              <a:round/>
            </a:ln>
            <a:effectLst/>
          </c:spPr>
          <c:marker>
            <c:symbol val="none"/>
          </c:marker>
          <c:val>
            <c:numRef>
              <c:f>NewDiagnoses!$K$226:$K$232</c:f>
              <c:numCache>
                <c:formatCode>0</c:formatCode>
                <c:ptCount val="7"/>
                <c:pt idx="0">
                  <c:v>47.607655502392333</c:v>
                </c:pt>
                <c:pt idx="1">
                  <c:v>65.688679245282998</c:v>
                </c:pt>
                <c:pt idx="2">
                  <c:v>83.902439024390247</c:v>
                </c:pt>
                <c:pt idx="3">
                  <c:v>61.154811715481181</c:v>
                </c:pt>
                <c:pt idx="4">
                  <c:v>42.673366834170857</c:v>
                </c:pt>
                <c:pt idx="5">
                  <c:v>50.528301886792455</c:v>
                </c:pt>
                <c:pt idx="6">
                  <c:v>66.600823045267489</c:v>
                </c:pt>
              </c:numCache>
            </c:numRef>
          </c:val>
          <c:smooth val="0"/>
          <c:extLst>
            <c:ext xmlns:c16="http://schemas.microsoft.com/office/drawing/2014/chart" uri="{C3380CC4-5D6E-409C-BE32-E72D297353CC}">
              <c16:uniqueId val="{00000001-F8AB-433E-83AF-D141E3C2E983}"/>
            </c:ext>
          </c:extLst>
        </c:ser>
        <c:ser>
          <c:idx val="2"/>
          <c:order val="2"/>
          <c:tx>
            <c:strRef>
              <c:f>NewDiagnoses!$L$1</c:f>
              <c:strCache>
                <c:ptCount val="1"/>
                <c:pt idx="0">
                  <c:v>H</c:v>
                </c:pt>
              </c:strCache>
            </c:strRef>
          </c:tx>
          <c:spPr>
            <a:ln w="28575" cap="rnd">
              <a:solidFill>
                <a:schemeClr val="accent3"/>
              </a:solidFill>
              <a:round/>
            </a:ln>
            <a:effectLst/>
          </c:spPr>
          <c:marker>
            <c:symbol val="none"/>
          </c:marker>
          <c:val>
            <c:numRef>
              <c:f>NewDiagnoses!$L$226:$L$232</c:f>
              <c:numCache>
                <c:formatCode>0</c:formatCode>
                <c:ptCount val="7"/>
                <c:pt idx="0">
                  <c:v>45.703349282296656</c:v>
                </c:pt>
                <c:pt idx="1">
                  <c:v>37.820754716981128</c:v>
                </c:pt>
                <c:pt idx="2">
                  <c:v>53.658536585365852</c:v>
                </c:pt>
                <c:pt idx="3">
                  <c:v>59.213389121338913</c:v>
                </c:pt>
                <c:pt idx="4">
                  <c:v>28.125628140703512</c:v>
                </c:pt>
                <c:pt idx="5">
                  <c:v>52.471698113207538</c:v>
                </c:pt>
                <c:pt idx="6">
                  <c:v>65.621399176954739</c:v>
                </c:pt>
              </c:numCache>
            </c:numRef>
          </c:val>
          <c:smooth val="0"/>
          <c:extLst>
            <c:ext xmlns:c16="http://schemas.microsoft.com/office/drawing/2014/chart" uri="{C3380CC4-5D6E-409C-BE32-E72D297353CC}">
              <c16:uniqueId val="{00000002-F8AB-433E-83AF-D141E3C2E983}"/>
            </c:ext>
          </c:extLst>
        </c:ser>
        <c:dLbls>
          <c:showLegendKey val="0"/>
          <c:showVal val="0"/>
          <c:showCatName val="0"/>
          <c:showSerName val="0"/>
          <c:showPercent val="0"/>
          <c:showBubbleSize val="0"/>
        </c:dLbls>
        <c:smooth val="0"/>
        <c:axId val="2079751688"/>
        <c:axId val="2079761928"/>
      </c:lineChart>
      <c:catAx>
        <c:axId val="20797516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61928"/>
        <c:crosses val="autoZero"/>
        <c:auto val="1"/>
        <c:lblAlgn val="ctr"/>
        <c:lblOffset val="100"/>
        <c:noMultiLvlLbl val="0"/>
      </c:catAx>
      <c:valAx>
        <c:axId val="2079761928"/>
        <c:scaling>
          <c:orientation val="minMax"/>
          <c:max val="15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51688"/>
        <c:crosses val="autoZero"/>
        <c:crossBetween val="between"/>
        <c:majorUnit val="15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BAL</a:t>
            </a:r>
          </a:p>
        </c:rich>
      </c:tx>
      <c:layout>
        <c:manualLayout>
          <c:xMode val="edge"/>
          <c:yMode val="edge"/>
          <c:x val="0.30749177488329155"/>
          <c:y val="5.36037135768581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04184552181813"/>
          <c:y val="0.22603603603603609"/>
          <c:w val="0.82390575759969809"/>
          <c:h val="0.45870823579484998"/>
        </c:manualLayout>
      </c:layout>
      <c:lineChart>
        <c:grouping val="standard"/>
        <c:varyColors val="0"/>
        <c:ser>
          <c:idx val="0"/>
          <c:order val="0"/>
          <c:tx>
            <c:strRef>
              <c:f>NewDiagnoses!$J$1</c:f>
              <c:strCache>
                <c:ptCount val="1"/>
                <c:pt idx="0">
                  <c:v>W</c:v>
                </c:pt>
              </c:strCache>
            </c:strRef>
          </c:tx>
          <c:spPr>
            <a:ln w="28575" cap="rnd">
              <a:solidFill>
                <a:schemeClr val="accent1"/>
              </a:solidFill>
              <a:round/>
            </a:ln>
            <a:effectLst/>
          </c:spPr>
          <c:marker>
            <c:symbol val="none"/>
          </c:marker>
          <c:val>
            <c:numRef>
              <c:f>NewDiagnoses!$J$114:$J$120</c:f>
              <c:numCache>
                <c:formatCode>0</c:formatCode>
                <c:ptCount val="7"/>
                <c:pt idx="0">
                  <c:v>36.795774647887328</c:v>
                </c:pt>
                <c:pt idx="1">
                  <c:v>39.423076923076927</c:v>
                </c:pt>
                <c:pt idx="2">
                  <c:v>25.198237885462554</c:v>
                </c:pt>
                <c:pt idx="3">
                  <c:v>27.129533678756474</c:v>
                </c:pt>
                <c:pt idx="4">
                  <c:v>1.9612903225806448</c:v>
                </c:pt>
                <c:pt idx="5">
                  <c:v>15.480519480519483</c:v>
                </c:pt>
                <c:pt idx="6">
                  <c:v>3.9733333333333336</c:v>
                </c:pt>
              </c:numCache>
            </c:numRef>
          </c:val>
          <c:smooth val="0"/>
          <c:extLst>
            <c:ext xmlns:c16="http://schemas.microsoft.com/office/drawing/2014/chart" uri="{C3380CC4-5D6E-409C-BE32-E72D297353CC}">
              <c16:uniqueId val="{00000000-94A2-41AF-ADE9-8B775DAD2C4E}"/>
            </c:ext>
          </c:extLst>
        </c:ser>
        <c:ser>
          <c:idx val="1"/>
          <c:order val="1"/>
          <c:tx>
            <c:strRef>
              <c:f>NewDiagnoses!$K$1</c:f>
              <c:strCache>
                <c:ptCount val="1"/>
                <c:pt idx="0">
                  <c:v>B</c:v>
                </c:pt>
              </c:strCache>
            </c:strRef>
          </c:tx>
          <c:spPr>
            <a:ln w="28575" cap="rnd">
              <a:solidFill>
                <a:schemeClr val="accent2"/>
              </a:solidFill>
              <a:round/>
            </a:ln>
            <a:effectLst/>
          </c:spPr>
          <c:marker>
            <c:symbol val="none"/>
          </c:marker>
          <c:val>
            <c:numRef>
              <c:f>NewDiagnoses!$K$114:$K$120</c:f>
              <c:numCache>
                <c:formatCode>0</c:formatCode>
                <c:ptCount val="7"/>
                <c:pt idx="0">
                  <c:v>213.02816901408451</c:v>
                </c:pt>
                <c:pt idx="1">
                  <c:v>177.88461538461539</c:v>
                </c:pt>
                <c:pt idx="2">
                  <c:v>176.3876651982379</c:v>
                </c:pt>
                <c:pt idx="3">
                  <c:v>152.11917098445593</c:v>
                </c:pt>
                <c:pt idx="4">
                  <c:v>141.21290322580646</c:v>
                </c:pt>
                <c:pt idx="5">
                  <c:v>122.87662337662339</c:v>
                </c:pt>
                <c:pt idx="6">
                  <c:v>128.14000000000001</c:v>
                </c:pt>
              </c:numCache>
            </c:numRef>
          </c:val>
          <c:smooth val="0"/>
          <c:extLst>
            <c:ext xmlns:c16="http://schemas.microsoft.com/office/drawing/2014/chart" uri="{C3380CC4-5D6E-409C-BE32-E72D297353CC}">
              <c16:uniqueId val="{00000001-94A2-41AF-ADE9-8B775DAD2C4E}"/>
            </c:ext>
          </c:extLst>
        </c:ser>
        <c:ser>
          <c:idx val="2"/>
          <c:order val="2"/>
          <c:tx>
            <c:strRef>
              <c:f>NewDiagnoses!$L$1</c:f>
              <c:strCache>
                <c:ptCount val="1"/>
                <c:pt idx="0">
                  <c:v>H</c:v>
                </c:pt>
              </c:strCache>
            </c:strRef>
          </c:tx>
          <c:spPr>
            <a:ln w="28575" cap="rnd">
              <a:solidFill>
                <a:schemeClr val="accent3"/>
              </a:solidFill>
              <a:round/>
            </a:ln>
            <a:effectLst/>
          </c:spPr>
          <c:marker>
            <c:symbol val="none"/>
          </c:marker>
          <c:val>
            <c:numRef>
              <c:f>NewDiagnoses!$L$114:$L$120</c:f>
              <c:numCache>
                <c:formatCode>0</c:formatCode>
                <c:ptCount val="7"/>
                <c:pt idx="0">
                  <c:v>25.176056338028172</c:v>
                </c:pt>
                <c:pt idx="1">
                  <c:v>7.6923076923076934</c:v>
                </c:pt>
                <c:pt idx="2">
                  <c:v>18.414096916299556</c:v>
                </c:pt>
                <c:pt idx="3">
                  <c:v>7.7512953367875648</c:v>
                </c:pt>
                <c:pt idx="4">
                  <c:v>8.8258064516129036</c:v>
                </c:pt>
                <c:pt idx="5">
                  <c:v>10.642857142857142</c:v>
                </c:pt>
                <c:pt idx="6">
                  <c:v>16.886666666666667</c:v>
                </c:pt>
              </c:numCache>
            </c:numRef>
          </c:val>
          <c:smooth val="0"/>
          <c:extLst>
            <c:ext xmlns:c16="http://schemas.microsoft.com/office/drawing/2014/chart" uri="{C3380CC4-5D6E-409C-BE32-E72D297353CC}">
              <c16:uniqueId val="{00000002-94A2-41AF-ADE9-8B775DAD2C4E}"/>
            </c:ext>
          </c:extLst>
        </c:ser>
        <c:dLbls>
          <c:showLegendKey val="0"/>
          <c:showVal val="0"/>
          <c:showCatName val="0"/>
          <c:showSerName val="0"/>
          <c:showPercent val="0"/>
          <c:showBubbleSize val="0"/>
        </c:dLbls>
        <c:smooth val="0"/>
        <c:axId val="2079751688"/>
        <c:axId val="2079761928"/>
      </c:lineChart>
      <c:catAx>
        <c:axId val="20797516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61928"/>
        <c:crosses val="autoZero"/>
        <c:auto val="1"/>
        <c:lblAlgn val="ctr"/>
        <c:lblOffset val="100"/>
        <c:noMultiLvlLbl val="0"/>
      </c:catAx>
      <c:valAx>
        <c:axId val="2079761928"/>
        <c:scaling>
          <c:orientation val="minMax"/>
          <c:max val="22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51688"/>
        <c:crosses val="autoZero"/>
        <c:crossBetween val="between"/>
        <c:majorUnit val="2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PHI</a:t>
            </a:r>
          </a:p>
        </c:rich>
      </c:tx>
      <c:layout>
        <c:manualLayout>
          <c:xMode val="edge"/>
          <c:yMode val="edge"/>
          <c:x val="0.30749177488329155"/>
          <c:y val="5.36037135768581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04184552181813"/>
          <c:y val="0.22603603603603609"/>
          <c:w val="0.82390575759969809"/>
          <c:h val="0.46771724480385896"/>
        </c:manualLayout>
      </c:layout>
      <c:lineChart>
        <c:grouping val="standard"/>
        <c:varyColors val="0"/>
        <c:ser>
          <c:idx val="0"/>
          <c:order val="0"/>
          <c:tx>
            <c:strRef>
              <c:f>NewDiagnoses!$J$1</c:f>
              <c:strCache>
                <c:ptCount val="1"/>
                <c:pt idx="0">
                  <c:v>W</c:v>
                </c:pt>
              </c:strCache>
            </c:strRef>
          </c:tx>
          <c:spPr>
            <a:ln w="28575" cap="rnd">
              <a:solidFill>
                <a:schemeClr val="accent1"/>
              </a:solidFill>
              <a:round/>
            </a:ln>
            <a:effectLst/>
          </c:spPr>
          <c:marker>
            <c:symbol val="none"/>
          </c:marker>
          <c:val>
            <c:numRef>
              <c:f>NewDiagnoses!$J$184:$J$190</c:f>
              <c:numCache>
                <c:formatCode>0</c:formatCode>
                <c:ptCount val="7"/>
                <c:pt idx="0">
                  <c:v>71.610993657505276</c:v>
                </c:pt>
                <c:pt idx="1">
                  <c:v>78.694817658349336</c:v>
                </c:pt>
                <c:pt idx="2">
                  <c:v>93.495475113122183</c:v>
                </c:pt>
                <c:pt idx="3">
                  <c:v>62.472553699284006</c:v>
                </c:pt>
                <c:pt idx="4">
                  <c:v>50.198113207547159</c:v>
                </c:pt>
                <c:pt idx="5">
                  <c:v>86.051771117166211</c:v>
                </c:pt>
                <c:pt idx="6">
                  <c:v>79.897435897435884</c:v>
                </c:pt>
              </c:numCache>
            </c:numRef>
          </c:val>
          <c:smooth val="0"/>
          <c:extLst>
            <c:ext xmlns:c16="http://schemas.microsoft.com/office/drawing/2014/chart" uri="{C3380CC4-5D6E-409C-BE32-E72D297353CC}">
              <c16:uniqueId val="{00000000-7700-421C-B9B0-05289597D35D}"/>
            </c:ext>
          </c:extLst>
        </c:ser>
        <c:ser>
          <c:idx val="1"/>
          <c:order val="1"/>
          <c:tx>
            <c:strRef>
              <c:f>NewDiagnoses!$K$1</c:f>
              <c:strCache>
                <c:ptCount val="1"/>
                <c:pt idx="0">
                  <c:v>B</c:v>
                </c:pt>
              </c:strCache>
            </c:strRef>
          </c:tx>
          <c:spPr>
            <a:ln w="28575" cap="rnd">
              <a:solidFill>
                <a:schemeClr val="accent2"/>
              </a:solidFill>
              <a:round/>
            </a:ln>
            <a:effectLst/>
          </c:spPr>
          <c:marker>
            <c:symbol val="none"/>
          </c:marker>
          <c:val>
            <c:numRef>
              <c:f>NewDiagnoses!$K$184:$K$190</c:f>
              <c:numCache>
                <c:formatCode>0</c:formatCode>
                <c:ptCount val="7"/>
                <c:pt idx="0">
                  <c:v>296.2536997885835</c:v>
                </c:pt>
                <c:pt idx="1">
                  <c:v>332.05374280230325</c:v>
                </c:pt>
                <c:pt idx="2">
                  <c:v>252.92986425339367</c:v>
                </c:pt>
                <c:pt idx="3">
                  <c:v>261.60381861575178</c:v>
                </c:pt>
                <c:pt idx="4">
                  <c:v>208.66666666666663</c:v>
                </c:pt>
                <c:pt idx="5">
                  <c:v>223.5367847411444</c:v>
                </c:pt>
                <c:pt idx="6">
                  <c:v>225.07692307692309</c:v>
                </c:pt>
              </c:numCache>
            </c:numRef>
          </c:val>
          <c:smooth val="0"/>
          <c:extLst>
            <c:ext xmlns:c16="http://schemas.microsoft.com/office/drawing/2014/chart" uri="{C3380CC4-5D6E-409C-BE32-E72D297353CC}">
              <c16:uniqueId val="{00000001-7700-421C-B9B0-05289597D35D}"/>
            </c:ext>
          </c:extLst>
        </c:ser>
        <c:ser>
          <c:idx val="2"/>
          <c:order val="2"/>
          <c:tx>
            <c:strRef>
              <c:f>NewDiagnoses!$L$1</c:f>
              <c:strCache>
                <c:ptCount val="1"/>
                <c:pt idx="0">
                  <c:v>H</c:v>
                </c:pt>
              </c:strCache>
            </c:strRef>
          </c:tx>
          <c:spPr>
            <a:ln w="28575" cap="rnd">
              <a:solidFill>
                <a:schemeClr val="accent3"/>
              </a:solidFill>
              <a:round/>
            </a:ln>
            <a:effectLst/>
          </c:spPr>
          <c:marker>
            <c:symbol val="none"/>
          </c:marker>
          <c:val>
            <c:numRef>
              <c:f>NewDiagnoses!$L$184:$L$190</c:f>
              <c:numCache>
                <c:formatCode>0</c:formatCode>
                <c:ptCount val="7"/>
                <c:pt idx="0">
                  <c:v>96.135306553911192</c:v>
                </c:pt>
                <c:pt idx="1">
                  <c:v>89.251439539347388</c:v>
                </c:pt>
                <c:pt idx="2">
                  <c:v>88.574660633484157</c:v>
                </c:pt>
                <c:pt idx="3">
                  <c:v>84.923627684964202</c:v>
                </c:pt>
                <c:pt idx="4">
                  <c:v>54.135220125786162</c:v>
                </c:pt>
                <c:pt idx="5">
                  <c:v>53.411444141689373</c:v>
                </c:pt>
                <c:pt idx="6">
                  <c:v>75.025641025641022</c:v>
                </c:pt>
              </c:numCache>
            </c:numRef>
          </c:val>
          <c:smooth val="0"/>
          <c:extLst>
            <c:ext xmlns:c16="http://schemas.microsoft.com/office/drawing/2014/chart" uri="{C3380CC4-5D6E-409C-BE32-E72D297353CC}">
              <c16:uniqueId val="{00000002-7700-421C-B9B0-05289597D35D}"/>
            </c:ext>
          </c:extLst>
        </c:ser>
        <c:dLbls>
          <c:showLegendKey val="0"/>
          <c:showVal val="0"/>
          <c:showCatName val="0"/>
          <c:showSerName val="0"/>
          <c:showPercent val="0"/>
          <c:showBubbleSize val="0"/>
        </c:dLbls>
        <c:smooth val="0"/>
        <c:axId val="2079751688"/>
        <c:axId val="2079761928"/>
      </c:lineChart>
      <c:catAx>
        <c:axId val="20797516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61928"/>
        <c:crosses val="autoZero"/>
        <c:auto val="1"/>
        <c:lblAlgn val="ctr"/>
        <c:lblOffset val="100"/>
        <c:noMultiLvlLbl val="0"/>
      </c:catAx>
      <c:valAx>
        <c:axId val="2079761928"/>
        <c:scaling>
          <c:orientation val="minMax"/>
          <c:max val="35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51688"/>
        <c:crosses val="autoZero"/>
        <c:crossBetween val="between"/>
        <c:majorUnit val="35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KIN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80157273128945E-2"/>
          <c:y val="0.22008771929824567"/>
          <c:w val="0.8683135321696428"/>
          <c:h val="0.48172468573007321"/>
        </c:manualLayout>
      </c:layout>
      <c:lineChart>
        <c:grouping val="standard"/>
        <c:varyColors val="0"/>
        <c:ser>
          <c:idx val="0"/>
          <c:order val="0"/>
          <c:tx>
            <c:strRef>
              <c:f>NewDiagnoses!$C$1</c:f>
              <c:strCache>
                <c:ptCount val="1"/>
                <c:pt idx="0">
                  <c:v>M/HET</c:v>
                </c:pt>
              </c:strCache>
            </c:strRef>
          </c:tx>
          <c:spPr>
            <a:ln w="28575" cap="rnd">
              <a:solidFill>
                <a:schemeClr val="accent1"/>
              </a:solidFill>
              <a:round/>
            </a:ln>
            <a:effectLst/>
          </c:spPr>
          <c:marker>
            <c:symbol val="none"/>
          </c:marker>
          <c:val>
            <c:numRef>
              <c:f>NewDiagnoses!$C$226:$C$232</c:f>
              <c:numCache>
                <c:formatCode>0</c:formatCode>
                <c:ptCount val="7"/>
                <c:pt idx="0">
                  <c:v>13.491525423728813</c:v>
                </c:pt>
                <c:pt idx="1">
                  <c:v>12.726569749458704</c:v>
                </c:pt>
                <c:pt idx="2">
                  <c:v>21.375521863326739</c:v>
                </c:pt>
                <c:pt idx="3">
                  <c:v>14.095259930073937</c:v>
                </c:pt>
                <c:pt idx="4">
                  <c:v>9.5691792294807385</c:v>
                </c:pt>
                <c:pt idx="5">
                  <c:v>8.3134171907756809</c:v>
                </c:pt>
                <c:pt idx="6">
                  <c:v>13.268132716049381</c:v>
                </c:pt>
              </c:numCache>
            </c:numRef>
          </c:val>
          <c:smooth val="0"/>
          <c:extLst>
            <c:ext xmlns:c16="http://schemas.microsoft.com/office/drawing/2014/chart" uri="{C3380CC4-5D6E-409C-BE32-E72D297353CC}">
              <c16:uniqueId val="{00000000-CBDD-494D-8CCC-039466B6BF48}"/>
            </c:ext>
          </c:extLst>
        </c:ser>
        <c:ser>
          <c:idx val="1"/>
          <c:order val="1"/>
          <c:tx>
            <c:strRef>
              <c:f>NewDiagnoses!$D$1</c:f>
              <c:strCache>
                <c:ptCount val="1"/>
                <c:pt idx="0">
                  <c:v>F/HET</c:v>
                </c:pt>
              </c:strCache>
            </c:strRef>
          </c:tx>
          <c:spPr>
            <a:ln w="28575" cap="rnd">
              <a:solidFill>
                <a:schemeClr val="accent2"/>
              </a:solidFill>
              <a:round/>
            </a:ln>
            <a:effectLst/>
          </c:spPr>
          <c:marker>
            <c:symbol val="none"/>
          </c:marker>
          <c:val>
            <c:numRef>
              <c:f>NewDiagnoses!$D$226:$D$232</c:f>
              <c:numCache>
                <c:formatCode>0</c:formatCode>
                <c:ptCount val="7"/>
                <c:pt idx="0">
                  <c:v>28.403211418376447</c:v>
                </c:pt>
                <c:pt idx="1">
                  <c:v>39.028147231673358</c:v>
                </c:pt>
                <c:pt idx="2">
                  <c:v>52.77081960008789</c:v>
                </c:pt>
                <c:pt idx="3">
                  <c:v>37.352438814695937</c:v>
                </c:pt>
                <c:pt idx="4">
                  <c:v>26.315242881072027</c:v>
                </c:pt>
                <c:pt idx="5">
                  <c:v>25.69601677148847</c:v>
                </c:pt>
                <c:pt idx="6">
                  <c:v>36.682484567901227</c:v>
                </c:pt>
              </c:numCache>
            </c:numRef>
          </c:val>
          <c:smooth val="0"/>
          <c:extLst>
            <c:ext xmlns:c16="http://schemas.microsoft.com/office/drawing/2014/chart" uri="{C3380CC4-5D6E-409C-BE32-E72D297353CC}">
              <c16:uniqueId val="{00000001-CBDD-494D-8CCC-039466B6BF48}"/>
            </c:ext>
          </c:extLst>
        </c:ser>
        <c:ser>
          <c:idx val="2"/>
          <c:order val="2"/>
          <c:tx>
            <c:strRef>
              <c:f>NewDiagnoses!$E$1</c:f>
              <c:strCache>
                <c:ptCount val="1"/>
                <c:pt idx="0">
                  <c:v>15-34/MSM</c:v>
                </c:pt>
              </c:strCache>
            </c:strRef>
          </c:tx>
          <c:spPr>
            <a:ln w="28575" cap="rnd">
              <a:solidFill>
                <a:schemeClr val="accent3"/>
              </a:solidFill>
              <a:round/>
            </a:ln>
            <a:effectLst/>
          </c:spPr>
          <c:marker>
            <c:symbol val="none"/>
          </c:marker>
          <c:val>
            <c:numRef>
              <c:f>NewDiagnoses!$E$226:$E$232</c:f>
              <c:numCache>
                <c:formatCode>0</c:formatCode>
                <c:ptCount val="7"/>
                <c:pt idx="0">
                  <c:v>66.555023923444978</c:v>
                </c:pt>
                <c:pt idx="1">
                  <c:v>67.632075471698116</c:v>
                </c:pt>
                <c:pt idx="2">
                  <c:v>66.972125435540079</c:v>
                </c:pt>
                <c:pt idx="3">
                  <c:v>72.025104602510467</c:v>
                </c:pt>
                <c:pt idx="4">
                  <c:v>67.467336683417088</c:v>
                </c:pt>
                <c:pt idx="5">
                  <c:v>75.919811320754718</c:v>
                </c:pt>
                <c:pt idx="6">
                  <c:v>77.613168724279831</c:v>
                </c:pt>
              </c:numCache>
            </c:numRef>
          </c:val>
          <c:smooth val="0"/>
          <c:extLst>
            <c:ext xmlns:c16="http://schemas.microsoft.com/office/drawing/2014/chart" uri="{C3380CC4-5D6E-409C-BE32-E72D297353CC}">
              <c16:uniqueId val="{00000002-CBDD-494D-8CCC-039466B6BF48}"/>
            </c:ext>
          </c:extLst>
        </c:ser>
        <c:ser>
          <c:idx val="3"/>
          <c:order val="3"/>
          <c:tx>
            <c:strRef>
              <c:f>NewDiagnoses!$F$1</c:f>
              <c:strCache>
                <c:ptCount val="1"/>
                <c:pt idx="0">
                  <c:v>35-64/MSM</c:v>
                </c:pt>
              </c:strCache>
            </c:strRef>
          </c:tx>
          <c:spPr>
            <a:ln w="28575" cap="rnd">
              <a:solidFill>
                <a:schemeClr val="accent4"/>
              </a:solidFill>
              <a:round/>
            </a:ln>
            <a:effectLst/>
          </c:spPr>
          <c:marker>
            <c:symbol val="none"/>
          </c:marker>
          <c:val>
            <c:numRef>
              <c:f>NewDiagnoses!$F$226:$F$232</c:f>
              <c:numCache>
                <c:formatCode>0</c:formatCode>
                <c:ptCount val="7"/>
                <c:pt idx="0">
                  <c:v>57.224880382775119</c:v>
                </c:pt>
                <c:pt idx="1">
                  <c:v>65.735849056603769</c:v>
                </c:pt>
                <c:pt idx="2">
                  <c:v>78.393728222996515</c:v>
                </c:pt>
                <c:pt idx="3">
                  <c:v>74.552301255230134</c:v>
                </c:pt>
                <c:pt idx="4">
                  <c:v>65.402010050251263</c:v>
                </c:pt>
                <c:pt idx="5">
                  <c:v>64.976415094339629</c:v>
                </c:pt>
                <c:pt idx="6">
                  <c:v>83.012345679012356</c:v>
                </c:pt>
              </c:numCache>
            </c:numRef>
          </c:val>
          <c:smooth val="0"/>
          <c:extLst>
            <c:ext xmlns:c16="http://schemas.microsoft.com/office/drawing/2014/chart" uri="{C3380CC4-5D6E-409C-BE32-E72D297353CC}">
              <c16:uniqueId val="{00000003-CBDD-494D-8CCC-039466B6BF48}"/>
            </c:ext>
          </c:extLst>
        </c:ser>
        <c:ser>
          <c:idx val="4"/>
          <c:order val="4"/>
          <c:tx>
            <c:strRef>
              <c:f>NewDiagnoses!$G$1</c:f>
              <c:strCache>
                <c:ptCount val="1"/>
                <c:pt idx="0">
                  <c:v>15-34/MWID</c:v>
                </c:pt>
              </c:strCache>
            </c:strRef>
          </c:tx>
          <c:spPr>
            <a:ln w="28575" cap="rnd">
              <a:solidFill>
                <a:schemeClr val="accent5"/>
              </a:solidFill>
              <a:round/>
            </a:ln>
            <a:effectLst/>
          </c:spPr>
          <c:marker>
            <c:symbol val="none"/>
          </c:marker>
          <c:val>
            <c:numRef>
              <c:f>NewDiagnoses!$G$226:$G$232</c:f>
              <c:numCache>
                <c:formatCode>0</c:formatCode>
                <c:ptCount val="7"/>
                <c:pt idx="0">
                  <c:v>10.239234449760765</c:v>
                </c:pt>
                <c:pt idx="1">
                  <c:v>8.5801886792452819</c:v>
                </c:pt>
                <c:pt idx="2">
                  <c:v>12.13588850174216</c:v>
                </c:pt>
                <c:pt idx="3">
                  <c:v>7.1548117154811717</c:v>
                </c:pt>
                <c:pt idx="4">
                  <c:v>8.3718592964824126</c:v>
                </c:pt>
                <c:pt idx="5">
                  <c:v>11.518867924528303</c:v>
                </c:pt>
                <c:pt idx="6">
                  <c:v>7.0987654320987659</c:v>
                </c:pt>
              </c:numCache>
            </c:numRef>
          </c:val>
          <c:smooth val="0"/>
          <c:extLst>
            <c:ext xmlns:c16="http://schemas.microsoft.com/office/drawing/2014/chart" uri="{C3380CC4-5D6E-409C-BE32-E72D297353CC}">
              <c16:uniqueId val="{00000004-CBDD-494D-8CCC-039466B6BF48}"/>
            </c:ext>
          </c:extLst>
        </c:ser>
        <c:ser>
          <c:idx val="5"/>
          <c:order val="5"/>
          <c:tx>
            <c:strRef>
              <c:f>NewDiagnoses!$H$1</c:f>
              <c:strCache>
                <c:ptCount val="1"/>
                <c:pt idx="0">
                  <c:v>35-64/MWID</c:v>
                </c:pt>
              </c:strCache>
            </c:strRef>
          </c:tx>
          <c:spPr>
            <a:ln w="28575" cap="rnd">
              <a:solidFill>
                <a:schemeClr val="accent6"/>
              </a:solidFill>
              <a:round/>
            </a:ln>
            <a:effectLst/>
          </c:spPr>
          <c:marker>
            <c:symbol val="none"/>
          </c:marker>
          <c:val>
            <c:numRef>
              <c:f>NewDiagnoses!$H$226:$H$232</c:f>
              <c:numCache>
                <c:formatCode>0</c:formatCode>
                <c:ptCount val="7"/>
                <c:pt idx="0">
                  <c:v>8.803827751196172</c:v>
                </c:pt>
                <c:pt idx="1">
                  <c:v>8.3396226415094326</c:v>
                </c:pt>
                <c:pt idx="2">
                  <c:v>14.205574912891986</c:v>
                </c:pt>
                <c:pt idx="3">
                  <c:v>7.4058577405857742</c:v>
                </c:pt>
                <c:pt idx="4">
                  <c:v>8.1155778894472359</c:v>
                </c:pt>
                <c:pt idx="5">
                  <c:v>9.8584905660377355</c:v>
                </c:pt>
                <c:pt idx="6">
                  <c:v>7.5925925925925934</c:v>
                </c:pt>
              </c:numCache>
            </c:numRef>
          </c:val>
          <c:smooth val="0"/>
          <c:extLst>
            <c:ext xmlns:c16="http://schemas.microsoft.com/office/drawing/2014/chart" uri="{C3380CC4-5D6E-409C-BE32-E72D297353CC}">
              <c16:uniqueId val="{00000005-CBDD-494D-8CCC-039466B6BF48}"/>
            </c:ext>
          </c:extLst>
        </c:ser>
        <c:ser>
          <c:idx val="6"/>
          <c:order val="6"/>
          <c:tx>
            <c:strRef>
              <c:f>NewDiagnoses!$I$1</c:f>
              <c:strCache>
                <c:ptCount val="1"/>
                <c:pt idx="0">
                  <c:v>PWID</c:v>
                </c:pt>
              </c:strCache>
            </c:strRef>
          </c:tx>
          <c:spPr>
            <a:ln w="28575" cap="rnd">
              <a:solidFill>
                <a:schemeClr val="accent1">
                  <a:lumMod val="60000"/>
                </a:schemeClr>
              </a:solidFill>
              <a:round/>
            </a:ln>
            <a:effectLst/>
          </c:spPr>
          <c:marker>
            <c:symbol val="none"/>
          </c:marker>
          <c:val>
            <c:numRef>
              <c:f>NewDiagnoses!$I$226:$I$232</c:f>
              <c:numCache>
                <c:formatCode>0</c:formatCode>
                <c:ptCount val="7"/>
                <c:pt idx="0">
                  <c:v>14.282296650717702</c:v>
                </c:pt>
                <c:pt idx="1">
                  <c:v>8.9575471698113187</c:v>
                </c:pt>
                <c:pt idx="2">
                  <c:v>34.146341463414629</c:v>
                </c:pt>
                <c:pt idx="3">
                  <c:v>19.414225941422593</c:v>
                </c:pt>
                <c:pt idx="4">
                  <c:v>7.7587939698492452</c:v>
                </c:pt>
                <c:pt idx="5">
                  <c:v>9.7169811320754711</c:v>
                </c:pt>
                <c:pt idx="6">
                  <c:v>12.732510288065845</c:v>
                </c:pt>
              </c:numCache>
            </c:numRef>
          </c:val>
          <c:smooth val="0"/>
          <c:extLst>
            <c:ext xmlns:c16="http://schemas.microsoft.com/office/drawing/2014/chart" uri="{C3380CC4-5D6E-409C-BE32-E72D297353CC}">
              <c16:uniqueId val="{00000006-CBDD-494D-8CCC-039466B6BF48}"/>
            </c:ext>
          </c:extLst>
        </c:ser>
        <c:dLbls>
          <c:showLegendKey val="0"/>
          <c:showVal val="0"/>
          <c:showCatName val="0"/>
          <c:showSerName val="0"/>
          <c:showPercent val="0"/>
          <c:showBubbleSize val="0"/>
        </c:dLbls>
        <c:smooth val="0"/>
        <c:axId val="289278983"/>
        <c:axId val="289301511"/>
      </c:lineChart>
      <c:catAx>
        <c:axId val="289278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01511"/>
        <c:crosses val="autoZero"/>
        <c:auto val="1"/>
        <c:lblAlgn val="ctr"/>
        <c:lblOffset val="100"/>
        <c:noMultiLvlLbl val="0"/>
      </c:catAx>
      <c:valAx>
        <c:axId val="289301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78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BAL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80157273128945E-2"/>
          <c:y val="0.22008771929824567"/>
          <c:w val="0.8683135321696428"/>
          <c:h val="0.48172468573007321"/>
        </c:manualLayout>
      </c:layout>
      <c:lineChart>
        <c:grouping val="standard"/>
        <c:varyColors val="0"/>
        <c:ser>
          <c:idx val="0"/>
          <c:order val="0"/>
          <c:tx>
            <c:strRef>
              <c:f>NewDiagnoses!$C$1</c:f>
              <c:strCache>
                <c:ptCount val="1"/>
                <c:pt idx="0">
                  <c:v>M/HET</c:v>
                </c:pt>
              </c:strCache>
            </c:strRef>
          </c:tx>
          <c:spPr>
            <a:ln w="28575" cap="rnd">
              <a:solidFill>
                <a:schemeClr val="accent1"/>
              </a:solidFill>
              <a:round/>
            </a:ln>
            <a:effectLst/>
          </c:spPr>
          <c:marker>
            <c:symbol val="none"/>
          </c:marker>
          <c:val>
            <c:numRef>
              <c:f>NewDiagnoses!$C$114:$C$120</c:f>
              <c:numCache>
                <c:formatCode>0</c:formatCode>
                <c:ptCount val="7"/>
                <c:pt idx="0">
                  <c:v>42.386983189459336</c:v>
                </c:pt>
                <c:pt idx="1">
                  <c:v>31.839809674861222</c:v>
                </c:pt>
                <c:pt idx="2">
                  <c:v>30.629388930082435</c:v>
                </c:pt>
                <c:pt idx="3">
                  <c:v>29.511812520796695</c:v>
                </c:pt>
                <c:pt idx="4">
                  <c:v>44.455913978494628</c:v>
                </c:pt>
                <c:pt idx="5">
                  <c:v>17.924812030075191</c:v>
                </c:pt>
                <c:pt idx="6">
                  <c:v>33.159272727272729</c:v>
                </c:pt>
              </c:numCache>
            </c:numRef>
          </c:val>
          <c:smooth val="0"/>
          <c:extLst>
            <c:ext xmlns:c16="http://schemas.microsoft.com/office/drawing/2014/chart" uri="{C3380CC4-5D6E-409C-BE32-E72D297353CC}">
              <c16:uniqueId val="{00000000-AFB0-4CD7-821E-0D0355196821}"/>
            </c:ext>
          </c:extLst>
        </c:ser>
        <c:ser>
          <c:idx val="1"/>
          <c:order val="1"/>
          <c:tx>
            <c:strRef>
              <c:f>NewDiagnoses!$D$1</c:f>
              <c:strCache>
                <c:ptCount val="1"/>
                <c:pt idx="0">
                  <c:v>F/HET</c:v>
                </c:pt>
              </c:strCache>
            </c:strRef>
          </c:tx>
          <c:spPr>
            <a:ln w="28575" cap="rnd">
              <a:solidFill>
                <a:schemeClr val="accent2"/>
              </a:solidFill>
              <a:round/>
            </a:ln>
            <a:effectLst/>
          </c:spPr>
          <c:marker>
            <c:symbol val="none"/>
          </c:marker>
          <c:val>
            <c:numRef>
              <c:f>NewDiagnoses!$D$114:$D$120</c:f>
              <c:numCache>
                <c:formatCode>0</c:formatCode>
                <c:ptCount val="7"/>
                <c:pt idx="0">
                  <c:v>46.697523852794184</c:v>
                </c:pt>
                <c:pt idx="1">
                  <c:v>38.352498017446472</c:v>
                </c:pt>
                <c:pt idx="2">
                  <c:v>43.026998735115804</c:v>
                </c:pt>
                <c:pt idx="3">
                  <c:v>50.907876598374294</c:v>
                </c:pt>
                <c:pt idx="4">
                  <c:v>22.227956989247314</c:v>
                </c:pt>
                <c:pt idx="5">
                  <c:v>24.646616541353385</c:v>
                </c:pt>
                <c:pt idx="6">
                  <c:v>20.480727272727272</c:v>
                </c:pt>
              </c:numCache>
            </c:numRef>
          </c:val>
          <c:smooth val="0"/>
          <c:extLst>
            <c:ext xmlns:c16="http://schemas.microsoft.com/office/drawing/2014/chart" uri="{C3380CC4-5D6E-409C-BE32-E72D297353CC}">
              <c16:uniqueId val="{00000001-AFB0-4CD7-821E-0D0355196821}"/>
            </c:ext>
          </c:extLst>
        </c:ser>
        <c:ser>
          <c:idx val="2"/>
          <c:order val="2"/>
          <c:tx>
            <c:strRef>
              <c:f>NewDiagnoses!$E$1</c:f>
              <c:strCache>
                <c:ptCount val="1"/>
                <c:pt idx="0">
                  <c:v>15-34/MSM</c:v>
                </c:pt>
              </c:strCache>
            </c:strRef>
          </c:tx>
          <c:spPr>
            <a:ln w="28575" cap="rnd">
              <a:solidFill>
                <a:schemeClr val="accent3"/>
              </a:solidFill>
              <a:round/>
            </a:ln>
            <a:effectLst/>
          </c:spPr>
          <c:marker>
            <c:symbol val="none"/>
          </c:marker>
          <c:val>
            <c:numRef>
              <c:f>NewDiagnoses!$E$114:$E$120</c:f>
              <c:numCache>
                <c:formatCode>0</c:formatCode>
                <c:ptCount val="7"/>
                <c:pt idx="0">
                  <c:v>83.852112676056336</c:v>
                </c:pt>
                <c:pt idx="1">
                  <c:v>69.384615384615387</c:v>
                </c:pt>
                <c:pt idx="2">
                  <c:v>69.330396475770925</c:v>
                </c:pt>
                <c:pt idx="3">
                  <c:v>39.564766839378237</c:v>
                </c:pt>
                <c:pt idx="4">
                  <c:v>53.741935483870961</c:v>
                </c:pt>
                <c:pt idx="5">
                  <c:v>53.538961038961041</c:v>
                </c:pt>
                <c:pt idx="6">
                  <c:v>57.026666666666671</c:v>
                </c:pt>
              </c:numCache>
            </c:numRef>
          </c:val>
          <c:smooth val="0"/>
          <c:extLst>
            <c:ext xmlns:c16="http://schemas.microsoft.com/office/drawing/2014/chart" uri="{C3380CC4-5D6E-409C-BE32-E72D297353CC}">
              <c16:uniqueId val="{00000002-AFB0-4CD7-821E-0D0355196821}"/>
            </c:ext>
          </c:extLst>
        </c:ser>
        <c:ser>
          <c:idx val="3"/>
          <c:order val="3"/>
          <c:tx>
            <c:strRef>
              <c:f>NewDiagnoses!$F$1</c:f>
              <c:strCache>
                <c:ptCount val="1"/>
                <c:pt idx="0">
                  <c:v>35-64/MSM</c:v>
                </c:pt>
              </c:strCache>
            </c:strRef>
          </c:tx>
          <c:spPr>
            <a:ln w="28575" cap="rnd">
              <a:solidFill>
                <a:schemeClr val="accent4"/>
              </a:solidFill>
              <a:round/>
            </a:ln>
            <a:effectLst/>
          </c:spPr>
          <c:marker>
            <c:symbol val="none"/>
          </c:marker>
          <c:val>
            <c:numRef>
              <c:f>NewDiagnoses!$F$114:$F$120</c:f>
              <c:numCache>
                <c:formatCode>0</c:formatCode>
                <c:ptCount val="7"/>
                <c:pt idx="0">
                  <c:v>58.489436619718312</c:v>
                </c:pt>
                <c:pt idx="1">
                  <c:v>57.53846153846154</c:v>
                </c:pt>
                <c:pt idx="2">
                  <c:v>48.907488986784145</c:v>
                </c:pt>
                <c:pt idx="3">
                  <c:v>40.854922279792746</c:v>
                </c:pt>
                <c:pt idx="4">
                  <c:v>29.612903225806452</c:v>
                </c:pt>
                <c:pt idx="5">
                  <c:v>40.311688311688314</c:v>
                </c:pt>
                <c:pt idx="6">
                  <c:v>36.346666666666664</c:v>
                </c:pt>
              </c:numCache>
            </c:numRef>
          </c:val>
          <c:smooth val="0"/>
          <c:extLst>
            <c:ext xmlns:c16="http://schemas.microsoft.com/office/drawing/2014/chart" uri="{C3380CC4-5D6E-409C-BE32-E72D297353CC}">
              <c16:uniqueId val="{00000003-AFB0-4CD7-821E-0D0355196821}"/>
            </c:ext>
          </c:extLst>
        </c:ser>
        <c:ser>
          <c:idx val="4"/>
          <c:order val="4"/>
          <c:tx>
            <c:strRef>
              <c:f>NewDiagnoses!$G$1</c:f>
              <c:strCache>
                <c:ptCount val="1"/>
                <c:pt idx="0">
                  <c:v>15-34/MWID</c:v>
                </c:pt>
              </c:strCache>
            </c:strRef>
          </c:tx>
          <c:spPr>
            <a:ln w="28575" cap="rnd">
              <a:solidFill>
                <a:schemeClr val="accent5"/>
              </a:solidFill>
              <a:round/>
            </a:ln>
            <a:effectLst/>
          </c:spPr>
          <c:marker>
            <c:symbol val="none"/>
          </c:marker>
          <c:val>
            <c:numRef>
              <c:f>NewDiagnoses!$G$114:$G$120</c:f>
              <c:numCache>
                <c:formatCode>0</c:formatCode>
                <c:ptCount val="7"/>
                <c:pt idx="0">
                  <c:v>7.415492957746479</c:v>
                </c:pt>
                <c:pt idx="1">
                  <c:v>2.6282051282051282</c:v>
                </c:pt>
                <c:pt idx="2">
                  <c:v>2.2731277533039647</c:v>
                </c:pt>
                <c:pt idx="3">
                  <c:v>1</c:v>
                </c:pt>
                <c:pt idx="4">
                  <c:v>0.63225806451612898</c:v>
                </c:pt>
                <c:pt idx="5">
                  <c:v>1</c:v>
                </c:pt>
                <c:pt idx="6">
                  <c:v>0.60666666666666658</c:v>
                </c:pt>
              </c:numCache>
            </c:numRef>
          </c:val>
          <c:smooth val="0"/>
          <c:extLst>
            <c:ext xmlns:c16="http://schemas.microsoft.com/office/drawing/2014/chart" uri="{C3380CC4-5D6E-409C-BE32-E72D297353CC}">
              <c16:uniqueId val="{00000004-AFB0-4CD7-821E-0D0355196821}"/>
            </c:ext>
          </c:extLst>
        </c:ser>
        <c:ser>
          <c:idx val="5"/>
          <c:order val="5"/>
          <c:tx>
            <c:strRef>
              <c:f>NewDiagnoses!$H$1</c:f>
              <c:strCache>
                <c:ptCount val="1"/>
                <c:pt idx="0">
                  <c:v>35-64/MWID</c:v>
                </c:pt>
              </c:strCache>
            </c:strRef>
          </c:tx>
          <c:spPr>
            <a:ln w="28575" cap="rnd">
              <a:solidFill>
                <a:schemeClr val="accent6"/>
              </a:solidFill>
              <a:round/>
            </a:ln>
            <a:effectLst/>
          </c:spPr>
          <c:marker>
            <c:symbol val="none"/>
          </c:marker>
          <c:val>
            <c:numRef>
              <c:f>NewDiagnoses!$H$114:$H$120</c:f>
              <c:numCache>
                <c:formatCode>0</c:formatCode>
                <c:ptCount val="7"/>
                <c:pt idx="0">
                  <c:v>5.172535211267606</c:v>
                </c:pt>
                <c:pt idx="1">
                  <c:v>2.1794871794871797</c:v>
                </c:pt>
                <c:pt idx="2">
                  <c:v>1.6035242290748899</c:v>
                </c:pt>
                <c:pt idx="3">
                  <c:v>1</c:v>
                </c:pt>
                <c:pt idx="4">
                  <c:v>1</c:v>
                </c:pt>
                <c:pt idx="5">
                  <c:v>1</c:v>
                </c:pt>
                <c:pt idx="6">
                  <c:v>1</c:v>
                </c:pt>
              </c:numCache>
            </c:numRef>
          </c:val>
          <c:smooth val="0"/>
          <c:extLst>
            <c:ext xmlns:c16="http://schemas.microsoft.com/office/drawing/2014/chart" uri="{C3380CC4-5D6E-409C-BE32-E72D297353CC}">
              <c16:uniqueId val="{00000005-AFB0-4CD7-821E-0D0355196821}"/>
            </c:ext>
          </c:extLst>
        </c:ser>
        <c:ser>
          <c:idx val="6"/>
          <c:order val="6"/>
          <c:tx>
            <c:strRef>
              <c:f>NewDiagnoses!$I$1</c:f>
              <c:strCache>
                <c:ptCount val="1"/>
                <c:pt idx="0">
                  <c:v>PWID</c:v>
                </c:pt>
              </c:strCache>
            </c:strRef>
          </c:tx>
          <c:spPr>
            <a:ln w="28575" cap="rnd">
              <a:solidFill>
                <a:schemeClr val="accent1">
                  <a:lumMod val="60000"/>
                </a:schemeClr>
              </a:solidFill>
              <a:round/>
            </a:ln>
            <a:effectLst/>
          </c:spPr>
          <c:marker>
            <c:symbol val="none"/>
          </c:marker>
          <c:val>
            <c:numRef>
              <c:f>NewDiagnoses!$I$114:$I$120</c:f>
              <c:numCache>
                <c:formatCode>0</c:formatCode>
                <c:ptCount val="7"/>
                <c:pt idx="0">
                  <c:v>30.985915492957744</c:v>
                </c:pt>
                <c:pt idx="1">
                  <c:v>23.076923076923073</c:v>
                </c:pt>
                <c:pt idx="2">
                  <c:v>24.229074889867839</c:v>
                </c:pt>
                <c:pt idx="3">
                  <c:v>25.19170984455959</c:v>
                </c:pt>
                <c:pt idx="4">
                  <c:v>0.98064516129032275</c:v>
                </c:pt>
                <c:pt idx="5">
                  <c:v>12.577922077922079</c:v>
                </c:pt>
                <c:pt idx="6">
                  <c:v>0.99333333333333318</c:v>
                </c:pt>
              </c:numCache>
            </c:numRef>
          </c:val>
          <c:smooth val="0"/>
          <c:extLst>
            <c:ext xmlns:c16="http://schemas.microsoft.com/office/drawing/2014/chart" uri="{C3380CC4-5D6E-409C-BE32-E72D297353CC}">
              <c16:uniqueId val="{00000006-AFB0-4CD7-821E-0D0355196821}"/>
            </c:ext>
          </c:extLst>
        </c:ser>
        <c:dLbls>
          <c:showLegendKey val="0"/>
          <c:showVal val="0"/>
          <c:showCatName val="0"/>
          <c:showSerName val="0"/>
          <c:showPercent val="0"/>
          <c:showBubbleSize val="0"/>
        </c:dLbls>
        <c:smooth val="0"/>
        <c:axId val="289278983"/>
        <c:axId val="289301511"/>
      </c:lineChart>
      <c:catAx>
        <c:axId val="289278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01511"/>
        <c:crosses val="autoZero"/>
        <c:auto val="1"/>
        <c:lblAlgn val="ctr"/>
        <c:lblOffset val="100"/>
        <c:noMultiLvlLbl val="0"/>
      </c:catAx>
      <c:valAx>
        <c:axId val="289301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78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PHI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80157273128945E-2"/>
          <c:y val="0.22008771929824567"/>
          <c:w val="0.8683135321696428"/>
          <c:h val="0.48172468573007321"/>
        </c:manualLayout>
      </c:layout>
      <c:lineChart>
        <c:grouping val="standard"/>
        <c:varyColors val="0"/>
        <c:ser>
          <c:idx val="0"/>
          <c:order val="0"/>
          <c:tx>
            <c:strRef>
              <c:f>NewDiagnoses!$C$1</c:f>
              <c:strCache>
                <c:ptCount val="1"/>
                <c:pt idx="0">
                  <c:v>M/HET</c:v>
                </c:pt>
              </c:strCache>
            </c:strRef>
          </c:tx>
          <c:spPr>
            <a:ln w="28575" cap="rnd">
              <a:solidFill>
                <a:schemeClr val="accent1"/>
              </a:solidFill>
              <a:round/>
            </a:ln>
            <a:effectLst/>
          </c:spPr>
          <c:marker>
            <c:symbol val="none"/>
          </c:marker>
          <c:val>
            <c:numRef>
              <c:f>NewDiagnoses!$C$184:$C$190</c:f>
              <c:numCache>
                <c:formatCode>0</c:formatCode>
                <c:ptCount val="7"/>
                <c:pt idx="0">
                  <c:v>66.215644820295992</c:v>
                </c:pt>
                <c:pt idx="1">
                  <c:v>52.717789993066091</c:v>
                </c:pt>
                <c:pt idx="2">
                  <c:v>32.803522571819421</c:v>
                </c:pt>
                <c:pt idx="3">
                  <c:v>22.798738025958734</c:v>
                </c:pt>
                <c:pt idx="4">
                  <c:v>20.64221477693528</c:v>
                </c:pt>
                <c:pt idx="5">
                  <c:v>23.689373297002724</c:v>
                </c:pt>
                <c:pt idx="6">
                  <c:v>34.577409931840315</c:v>
                </c:pt>
              </c:numCache>
            </c:numRef>
          </c:val>
          <c:smooth val="0"/>
          <c:extLst>
            <c:ext xmlns:c16="http://schemas.microsoft.com/office/drawing/2014/chart" uri="{C3380CC4-5D6E-409C-BE32-E72D297353CC}">
              <c16:uniqueId val="{00000000-2087-4A2F-93B9-5C6545C04505}"/>
            </c:ext>
          </c:extLst>
        </c:ser>
        <c:ser>
          <c:idx val="1"/>
          <c:order val="1"/>
          <c:tx>
            <c:strRef>
              <c:f>NewDiagnoses!$D$1</c:f>
              <c:strCache>
                <c:ptCount val="1"/>
                <c:pt idx="0">
                  <c:v>F/HET</c:v>
                </c:pt>
              </c:strCache>
            </c:strRef>
          </c:tx>
          <c:spPr>
            <a:ln w="28575" cap="rnd">
              <a:solidFill>
                <a:schemeClr val="accent2"/>
              </a:solidFill>
              <a:round/>
            </a:ln>
            <a:effectLst/>
          </c:spPr>
          <c:marker>
            <c:symbol val="none"/>
          </c:marker>
          <c:val>
            <c:numRef>
              <c:f>NewDiagnoses!$D$184:$D$190</c:f>
              <c:numCache>
                <c:formatCode>0</c:formatCode>
                <c:ptCount val="7"/>
                <c:pt idx="0">
                  <c:v>92.701902748414369</c:v>
                </c:pt>
                <c:pt idx="1">
                  <c:v>64.364743596185349</c:v>
                </c:pt>
                <c:pt idx="2">
                  <c:v>56.755300957592347</c:v>
                </c:pt>
                <c:pt idx="3">
                  <c:v>30.888612809363451</c:v>
                </c:pt>
                <c:pt idx="4">
                  <c:v>46.288602833127605</c:v>
                </c:pt>
                <c:pt idx="5">
                  <c:v>38.623978201634877</c:v>
                </c:pt>
                <c:pt idx="6">
                  <c:v>52.140538786108408</c:v>
                </c:pt>
              </c:numCache>
            </c:numRef>
          </c:val>
          <c:smooth val="0"/>
          <c:extLst>
            <c:ext xmlns:c16="http://schemas.microsoft.com/office/drawing/2014/chart" uri="{C3380CC4-5D6E-409C-BE32-E72D297353CC}">
              <c16:uniqueId val="{00000001-2087-4A2F-93B9-5C6545C04505}"/>
            </c:ext>
          </c:extLst>
        </c:ser>
        <c:ser>
          <c:idx val="2"/>
          <c:order val="2"/>
          <c:tx>
            <c:strRef>
              <c:f>NewDiagnoses!$E$1</c:f>
              <c:strCache>
                <c:ptCount val="1"/>
                <c:pt idx="0">
                  <c:v>15-34/MSM</c:v>
                </c:pt>
              </c:strCache>
            </c:strRef>
          </c:tx>
          <c:spPr>
            <a:ln w="28575" cap="rnd">
              <a:solidFill>
                <a:schemeClr val="accent3"/>
              </a:solidFill>
              <a:round/>
            </a:ln>
            <a:effectLst/>
          </c:spPr>
          <c:marker>
            <c:symbol val="none"/>
          </c:marker>
          <c:val>
            <c:numRef>
              <c:f>NewDiagnoses!$E$184:$E$190</c:f>
              <c:numCache>
                <c:formatCode>0</c:formatCode>
                <c:ptCount val="7"/>
                <c:pt idx="0">
                  <c:v>159.88160676532769</c:v>
                </c:pt>
                <c:pt idx="1">
                  <c:v>201.48752399232245</c:v>
                </c:pt>
                <c:pt idx="2">
                  <c:v>149.04977375565613</c:v>
                </c:pt>
                <c:pt idx="3">
                  <c:v>162.98806682577566</c:v>
                </c:pt>
                <c:pt idx="4">
                  <c:v>122.01257861635217</c:v>
                </c:pt>
                <c:pt idx="5">
                  <c:v>140.3950953678474</c:v>
                </c:pt>
                <c:pt idx="6">
                  <c:v>121.83333333333334</c:v>
                </c:pt>
              </c:numCache>
            </c:numRef>
          </c:val>
          <c:smooth val="0"/>
          <c:extLst>
            <c:ext xmlns:c16="http://schemas.microsoft.com/office/drawing/2014/chart" uri="{C3380CC4-5D6E-409C-BE32-E72D297353CC}">
              <c16:uniqueId val="{00000002-2087-4A2F-93B9-5C6545C04505}"/>
            </c:ext>
          </c:extLst>
        </c:ser>
        <c:ser>
          <c:idx val="3"/>
          <c:order val="3"/>
          <c:tx>
            <c:strRef>
              <c:f>NewDiagnoses!$F$1</c:f>
              <c:strCache>
                <c:ptCount val="1"/>
                <c:pt idx="0">
                  <c:v>35-64/MSM</c:v>
                </c:pt>
              </c:strCache>
            </c:strRef>
          </c:tx>
          <c:spPr>
            <a:ln w="28575" cap="rnd">
              <a:solidFill>
                <a:schemeClr val="accent4"/>
              </a:solidFill>
              <a:round/>
            </a:ln>
            <a:effectLst/>
          </c:spPr>
          <c:marker>
            <c:symbol val="none"/>
          </c:marker>
          <c:val>
            <c:numRef>
              <c:f>NewDiagnoses!$F$184:$F$190</c:f>
              <c:numCache>
                <c:formatCode>0</c:formatCode>
                <c:ptCount val="7"/>
                <c:pt idx="0">
                  <c:v>108.90486257928119</c:v>
                </c:pt>
                <c:pt idx="1">
                  <c:v>108.49328214971209</c:v>
                </c:pt>
                <c:pt idx="2">
                  <c:v>91.085972850678743</c:v>
                </c:pt>
                <c:pt idx="3">
                  <c:v>82.997613365155132</c:v>
                </c:pt>
                <c:pt idx="4">
                  <c:v>74.842767295597469</c:v>
                </c:pt>
                <c:pt idx="5">
                  <c:v>82.152588555858316</c:v>
                </c:pt>
                <c:pt idx="6">
                  <c:v>93.5</c:v>
                </c:pt>
              </c:numCache>
            </c:numRef>
          </c:val>
          <c:smooth val="0"/>
          <c:extLst>
            <c:ext xmlns:c16="http://schemas.microsoft.com/office/drawing/2014/chart" uri="{C3380CC4-5D6E-409C-BE32-E72D297353CC}">
              <c16:uniqueId val="{00000003-2087-4A2F-93B9-5C6545C04505}"/>
            </c:ext>
          </c:extLst>
        </c:ser>
        <c:ser>
          <c:idx val="4"/>
          <c:order val="4"/>
          <c:tx>
            <c:strRef>
              <c:f>NewDiagnoses!$G$1</c:f>
              <c:strCache>
                <c:ptCount val="1"/>
                <c:pt idx="0">
                  <c:v>15-34/MWID</c:v>
                </c:pt>
              </c:strCache>
            </c:strRef>
          </c:tx>
          <c:spPr>
            <a:ln w="28575" cap="rnd">
              <a:solidFill>
                <a:schemeClr val="accent5"/>
              </a:solidFill>
              <a:round/>
            </a:ln>
            <a:effectLst/>
          </c:spPr>
          <c:marker>
            <c:symbol val="none"/>
          </c:marker>
          <c:val>
            <c:numRef>
              <c:f>NewDiagnoses!$G$184:$G$190</c:f>
              <c:numCache>
                <c:formatCode>0</c:formatCode>
                <c:ptCount val="7"/>
                <c:pt idx="0">
                  <c:v>4.0845665961945024</c:v>
                </c:pt>
                <c:pt idx="1">
                  <c:v>4.3666026871401149</c:v>
                </c:pt>
                <c:pt idx="2">
                  <c:v>15.882352941176471</c:v>
                </c:pt>
                <c:pt idx="3">
                  <c:v>13.582338902147971</c:v>
                </c:pt>
                <c:pt idx="4">
                  <c:v>6.7106918238993707</c:v>
                </c:pt>
                <c:pt idx="5">
                  <c:v>13.103542234332425</c:v>
                </c:pt>
                <c:pt idx="6">
                  <c:v>6.0641025641025648</c:v>
                </c:pt>
              </c:numCache>
            </c:numRef>
          </c:val>
          <c:smooth val="0"/>
          <c:extLst>
            <c:ext xmlns:c16="http://schemas.microsoft.com/office/drawing/2014/chart" uri="{C3380CC4-5D6E-409C-BE32-E72D297353CC}">
              <c16:uniqueId val="{00000004-2087-4A2F-93B9-5C6545C04505}"/>
            </c:ext>
          </c:extLst>
        </c:ser>
        <c:ser>
          <c:idx val="5"/>
          <c:order val="5"/>
          <c:tx>
            <c:strRef>
              <c:f>NewDiagnoses!$H$1</c:f>
              <c:strCache>
                <c:ptCount val="1"/>
                <c:pt idx="0">
                  <c:v>35-64/MWID</c:v>
                </c:pt>
              </c:strCache>
            </c:strRef>
          </c:tx>
          <c:spPr>
            <a:ln w="28575" cap="rnd">
              <a:solidFill>
                <a:schemeClr val="accent6"/>
              </a:solidFill>
              <a:round/>
            </a:ln>
            <a:effectLst/>
          </c:spPr>
          <c:marker>
            <c:symbol val="none"/>
          </c:marker>
          <c:val>
            <c:numRef>
              <c:f>NewDiagnoses!$H$184:$H$190</c:f>
              <c:numCache>
                <c:formatCode>0</c:formatCode>
                <c:ptCount val="7"/>
                <c:pt idx="0">
                  <c:v>2.7822410147991543</c:v>
                </c:pt>
                <c:pt idx="1">
                  <c:v>2.3512476007677545</c:v>
                </c:pt>
                <c:pt idx="2">
                  <c:v>9.7058823529411775</c:v>
                </c:pt>
                <c:pt idx="3">
                  <c:v>6.9164677804295946</c:v>
                </c:pt>
                <c:pt idx="4">
                  <c:v>4.1163522012578611</c:v>
                </c:pt>
                <c:pt idx="5">
                  <c:v>7.6675749318801092</c:v>
                </c:pt>
                <c:pt idx="6">
                  <c:v>4.6538461538461542</c:v>
                </c:pt>
              </c:numCache>
            </c:numRef>
          </c:val>
          <c:smooth val="0"/>
          <c:extLst>
            <c:ext xmlns:c16="http://schemas.microsoft.com/office/drawing/2014/chart" uri="{C3380CC4-5D6E-409C-BE32-E72D297353CC}">
              <c16:uniqueId val="{00000005-2087-4A2F-93B9-5C6545C04505}"/>
            </c:ext>
          </c:extLst>
        </c:ser>
        <c:ser>
          <c:idx val="6"/>
          <c:order val="6"/>
          <c:tx>
            <c:strRef>
              <c:f>NewDiagnoses!$I$1</c:f>
              <c:strCache>
                <c:ptCount val="1"/>
                <c:pt idx="0">
                  <c:v>PWID</c:v>
                </c:pt>
              </c:strCache>
            </c:strRef>
          </c:tx>
          <c:spPr>
            <a:ln w="28575" cap="rnd">
              <a:solidFill>
                <a:schemeClr val="accent1">
                  <a:lumMod val="60000"/>
                </a:schemeClr>
              </a:solidFill>
              <a:round/>
            </a:ln>
            <a:effectLst/>
          </c:spPr>
          <c:marker>
            <c:symbol val="none"/>
          </c:marker>
          <c:val>
            <c:numRef>
              <c:f>NewDiagnoses!$I$184:$I$190</c:f>
              <c:numCache>
                <c:formatCode>0</c:formatCode>
                <c:ptCount val="7"/>
                <c:pt idx="0">
                  <c:v>29.429175475687103</c:v>
                </c:pt>
                <c:pt idx="1">
                  <c:v>66.218809980806128</c:v>
                </c:pt>
                <c:pt idx="2">
                  <c:v>79.717194570135746</c:v>
                </c:pt>
                <c:pt idx="3">
                  <c:v>88.828162291169434</c:v>
                </c:pt>
                <c:pt idx="4">
                  <c:v>38.386792452830186</c:v>
                </c:pt>
                <c:pt idx="5">
                  <c:v>57.367847411444146</c:v>
                </c:pt>
                <c:pt idx="6">
                  <c:v>67.230769230769226</c:v>
                </c:pt>
              </c:numCache>
            </c:numRef>
          </c:val>
          <c:smooth val="0"/>
          <c:extLst>
            <c:ext xmlns:c16="http://schemas.microsoft.com/office/drawing/2014/chart" uri="{C3380CC4-5D6E-409C-BE32-E72D297353CC}">
              <c16:uniqueId val="{00000006-2087-4A2F-93B9-5C6545C04505}"/>
            </c:ext>
          </c:extLst>
        </c:ser>
        <c:dLbls>
          <c:showLegendKey val="0"/>
          <c:showVal val="0"/>
          <c:showCatName val="0"/>
          <c:showSerName val="0"/>
          <c:showPercent val="0"/>
          <c:showBubbleSize val="0"/>
        </c:dLbls>
        <c:smooth val="0"/>
        <c:axId val="289278983"/>
        <c:axId val="289301511"/>
      </c:lineChart>
      <c:catAx>
        <c:axId val="289278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01511"/>
        <c:crosses val="autoZero"/>
        <c:auto val="1"/>
        <c:lblAlgn val="ctr"/>
        <c:lblOffset val="100"/>
        <c:noMultiLvlLbl val="0"/>
      </c:catAx>
      <c:valAx>
        <c:axId val="289301511"/>
        <c:scaling>
          <c:orientation val="minMax"/>
          <c:max val="22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78983"/>
        <c:crosses val="autoZero"/>
        <c:crossBetween val="between"/>
        <c:majorUnit val="2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SHE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80157273128945E-2"/>
          <c:y val="0.22008771929824567"/>
          <c:w val="0.8683135321696428"/>
          <c:h val="0.48172468573007321"/>
        </c:manualLayout>
      </c:layout>
      <c:lineChart>
        <c:grouping val="standard"/>
        <c:varyColors val="0"/>
        <c:ser>
          <c:idx val="0"/>
          <c:order val="0"/>
          <c:tx>
            <c:strRef>
              <c:f>NewDiagnoses!$C$1</c:f>
              <c:strCache>
                <c:ptCount val="1"/>
                <c:pt idx="0">
                  <c:v>M/HET</c:v>
                </c:pt>
              </c:strCache>
            </c:strRef>
          </c:tx>
          <c:spPr>
            <a:ln w="28575" cap="rnd">
              <a:solidFill>
                <a:schemeClr val="accent1"/>
              </a:solidFill>
              <a:round/>
            </a:ln>
            <a:effectLst/>
          </c:spPr>
          <c:marker>
            <c:symbol val="none"/>
          </c:marker>
          <c:val>
            <c:numRef>
              <c:f>NewDiagnoses!$C$191:$C$197</c:f>
              <c:numCache>
                <c:formatCode>0</c:formatCode>
                <c:ptCount val="7"/>
                <c:pt idx="0">
                  <c:v>57.307854729729726</c:v>
                </c:pt>
                <c:pt idx="1">
                  <c:v>33.827682824320547</c:v>
                </c:pt>
                <c:pt idx="2">
                  <c:v>26.771700356718192</c:v>
                </c:pt>
                <c:pt idx="3">
                  <c:v>15.223787167449139</c:v>
                </c:pt>
                <c:pt idx="4">
                  <c:v>21.672122204037102</c:v>
                </c:pt>
                <c:pt idx="5">
                  <c:v>21.797945205479454</c:v>
                </c:pt>
                <c:pt idx="6">
                  <c:v>22.258453085376161</c:v>
                </c:pt>
              </c:numCache>
            </c:numRef>
          </c:val>
          <c:smooth val="0"/>
          <c:extLst>
            <c:ext xmlns:c16="http://schemas.microsoft.com/office/drawing/2014/chart" uri="{C3380CC4-5D6E-409C-BE32-E72D297353CC}">
              <c16:uniqueId val="{00000000-194E-42F6-92D4-3450DE49A187}"/>
            </c:ext>
          </c:extLst>
        </c:ser>
        <c:ser>
          <c:idx val="1"/>
          <c:order val="1"/>
          <c:tx>
            <c:strRef>
              <c:f>NewDiagnoses!$D$1</c:f>
              <c:strCache>
                <c:ptCount val="1"/>
                <c:pt idx="0">
                  <c:v>F/HET</c:v>
                </c:pt>
              </c:strCache>
            </c:strRef>
          </c:tx>
          <c:spPr>
            <a:ln w="28575" cap="rnd">
              <a:solidFill>
                <a:schemeClr val="accent2"/>
              </a:solidFill>
              <a:round/>
            </a:ln>
            <a:effectLst/>
          </c:spPr>
          <c:marker>
            <c:symbol val="none"/>
          </c:marker>
          <c:val>
            <c:numRef>
              <c:f>NewDiagnoses!$D$191:$D$197</c:f>
              <c:numCache>
                <c:formatCode>0</c:formatCode>
                <c:ptCount val="7"/>
                <c:pt idx="0">
                  <c:v>48.711676520270274</c:v>
                </c:pt>
                <c:pt idx="1">
                  <c:v>42.056038105912016</c:v>
                </c:pt>
                <c:pt idx="2">
                  <c:v>50.866230677764563</c:v>
                </c:pt>
                <c:pt idx="3">
                  <c:v>41.665101721439747</c:v>
                </c:pt>
                <c:pt idx="4">
                  <c:v>45.944899072558648</c:v>
                </c:pt>
                <c:pt idx="5">
                  <c:v>43.595890410958908</c:v>
                </c:pt>
                <c:pt idx="6">
                  <c:v>58.531487743026211</c:v>
                </c:pt>
              </c:numCache>
            </c:numRef>
          </c:val>
          <c:smooth val="0"/>
          <c:extLst>
            <c:ext xmlns:c16="http://schemas.microsoft.com/office/drawing/2014/chart" uri="{C3380CC4-5D6E-409C-BE32-E72D297353CC}">
              <c16:uniqueId val="{00000001-194E-42F6-92D4-3450DE49A187}"/>
            </c:ext>
          </c:extLst>
        </c:ser>
        <c:ser>
          <c:idx val="2"/>
          <c:order val="2"/>
          <c:tx>
            <c:strRef>
              <c:f>NewDiagnoses!$E$1</c:f>
              <c:strCache>
                <c:ptCount val="1"/>
                <c:pt idx="0">
                  <c:v>15-34/MSM</c:v>
                </c:pt>
              </c:strCache>
            </c:strRef>
          </c:tx>
          <c:spPr>
            <a:ln w="28575" cap="rnd">
              <a:solidFill>
                <a:schemeClr val="accent3"/>
              </a:solidFill>
              <a:round/>
            </a:ln>
            <a:effectLst/>
          </c:spPr>
          <c:marker>
            <c:symbol val="none"/>
          </c:marker>
          <c:val>
            <c:numRef>
              <c:f>NewDiagnoses!$E$191:$E$197</c:f>
              <c:numCache>
                <c:formatCode>0</c:formatCode>
                <c:ptCount val="7"/>
                <c:pt idx="0">
                  <c:v>91.125</c:v>
                </c:pt>
                <c:pt idx="1">
                  <c:v>106.66666666666667</c:v>
                </c:pt>
                <c:pt idx="2">
                  <c:v>126.43448275862069</c:v>
                </c:pt>
                <c:pt idx="3">
                  <c:v>114.11877394636016</c:v>
                </c:pt>
                <c:pt idx="4">
                  <c:v>96.382978723404264</c:v>
                </c:pt>
                <c:pt idx="5">
                  <c:v>136.98287671232879</c:v>
                </c:pt>
                <c:pt idx="6">
                  <c:v>159.89349112426035</c:v>
                </c:pt>
              </c:numCache>
            </c:numRef>
          </c:val>
          <c:smooth val="0"/>
          <c:extLst>
            <c:ext xmlns:c16="http://schemas.microsoft.com/office/drawing/2014/chart" uri="{C3380CC4-5D6E-409C-BE32-E72D297353CC}">
              <c16:uniqueId val="{00000002-194E-42F6-92D4-3450DE49A187}"/>
            </c:ext>
          </c:extLst>
        </c:ser>
        <c:ser>
          <c:idx val="3"/>
          <c:order val="3"/>
          <c:tx>
            <c:strRef>
              <c:f>NewDiagnoses!$F$1</c:f>
              <c:strCache>
                <c:ptCount val="1"/>
                <c:pt idx="0">
                  <c:v>35-64/MSM</c:v>
                </c:pt>
              </c:strCache>
            </c:strRef>
          </c:tx>
          <c:spPr>
            <a:ln w="28575" cap="rnd">
              <a:solidFill>
                <a:schemeClr val="accent4"/>
              </a:solidFill>
              <a:round/>
            </a:ln>
            <a:effectLst/>
          </c:spPr>
          <c:marker>
            <c:symbol val="none"/>
          </c:marker>
          <c:val>
            <c:numRef>
              <c:f>NewDiagnoses!$F$191:$F$197</c:f>
              <c:numCache>
                <c:formatCode>0</c:formatCode>
                <c:ptCount val="7"/>
                <c:pt idx="0">
                  <c:v>48.9375</c:v>
                </c:pt>
                <c:pt idx="1">
                  <c:v>60.666666666666671</c:v>
                </c:pt>
                <c:pt idx="2">
                  <c:v>64.220689655172407</c:v>
                </c:pt>
                <c:pt idx="3">
                  <c:v>67.337164750957868</c:v>
                </c:pt>
                <c:pt idx="4">
                  <c:v>48.510638297872347</c:v>
                </c:pt>
                <c:pt idx="5">
                  <c:v>59.19863013698631</c:v>
                </c:pt>
                <c:pt idx="6">
                  <c:v>69.822485207100598</c:v>
                </c:pt>
              </c:numCache>
            </c:numRef>
          </c:val>
          <c:smooth val="0"/>
          <c:extLst>
            <c:ext xmlns:c16="http://schemas.microsoft.com/office/drawing/2014/chart" uri="{C3380CC4-5D6E-409C-BE32-E72D297353CC}">
              <c16:uniqueId val="{00000003-194E-42F6-92D4-3450DE49A187}"/>
            </c:ext>
          </c:extLst>
        </c:ser>
        <c:ser>
          <c:idx val="4"/>
          <c:order val="4"/>
          <c:tx>
            <c:strRef>
              <c:f>NewDiagnoses!$G$1</c:f>
              <c:strCache>
                <c:ptCount val="1"/>
                <c:pt idx="0">
                  <c:v>15-34/MWID</c:v>
                </c:pt>
              </c:strCache>
            </c:strRef>
          </c:tx>
          <c:spPr>
            <a:ln w="28575" cap="rnd">
              <a:solidFill>
                <a:schemeClr val="accent5"/>
              </a:solidFill>
              <a:round/>
            </a:ln>
            <a:effectLst/>
          </c:spPr>
          <c:marker>
            <c:symbol val="none"/>
          </c:marker>
          <c:val>
            <c:numRef>
              <c:f>NewDiagnoses!$G$191:$G$197</c:f>
              <c:numCache>
                <c:formatCode>0</c:formatCode>
                <c:ptCount val="7"/>
                <c:pt idx="0">
                  <c:v>0.6328125</c:v>
                </c:pt>
                <c:pt idx="1">
                  <c:v>1.8604651162790695</c:v>
                </c:pt>
                <c:pt idx="2">
                  <c:v>5.86551724137931</c:v>
                </c:pt>
                <c:pt idx="3">
                  <c:v>3.0842911877394634</c:v>
                </c:pt>
                <c:pt idx="4">
                  <c:v>4.4978723404255323</c:v>
                </c:pt>
                <c:pt idx="5">
                  <c:v>6.8150684931506849</c:v>
                </c:pt>
                <c:pt idx="6">
                  <c:v>2.7100591715976332</c:v>
                </c:pt>
              </c:numCache>
            </c:numRef>
          </c:val>
          <c:smooth val="0"/>
          <c:extLst>
            <c:ext xmlns:c16="http://schemas.microsoft.com/office/drawing/2014/chart" uri="{C3380CC4-5D6E-409C-BE32-E72D297353CC}">
              <c16:uniqueId val="{00000004-194E-42F6-92D4-3450DE49A187}"/>
            </c:ext>
          </c:extLst>
        </c:ser>
        <c:ser>
          <c:idx val="5"/>
          <c:order val="5"/>
          <c:tx>
            <c:strRef>
              <c:f>NewDiagnoses!$H$1</c:f>
              <c:strCache>
                <c:ptCount val="1"/>
                <c:pt idx="0">
                  <c:v>35-64/MWID</c:v>
                </c:pt>
              </c:strCache>
            </c:strRef>
          </c:tx>
          <c:spPr>
            <a:ln w="28575" cap="rnd">
              <a:solidFill>
                <a:schemeClr val="accent6"/>
              </a:solidFill>
              <a:round/>
            </a:ln>
            <a:effectLst/>
          </c:spPr>
          <c:marker>
            <c:symbol val="none"/>
          </c:marker>
          <c:val>
            <c:numRef>
              <c:f>NewDiagnoses!$H$191:$H$197</c:f>
              <c:numCache>
                <c:formatCode>0</c:formatCode>
                <c:ptCount val="7"/>
                <c:pt idx="0">
                  <c:v>1</c:v>
                </c:pt>
                <c:pt idx="1">
                  <c:v>1.0581395348837208</c:v>
                </c:pt>
                <c:pt idx="2">
                  <c:v>2.9793103448275859</c:v>
                </c:pt>
                <c:pt idx="3">
                  <c:v>1.8199233716475096</c:v>
                </c:pt>
                <c:pt idx="4">
                  <c:v>2.2638297872340427</c:v>
                </c:pt>
                <c:pt idx="5">
                  <c:v>2.945205479452055</c:v>
                </c:pt>
                <c:pt idx="6">
                  <c:v>1.1834319526627219</c:v>
                </c:pt>
              </c:numCache>
            </c:numRef>
          </c:val>
          <c:smooth val="0"/>
          <c:extLst>
            <c:ext xmlns:c16="http://schemas.microsoft.com/office/drawing/2014/chart" uri="{C3380CC4-5D6E-409C-BE32-E72D297353CC}">
              <c16:uniqueId val="{00000005-194E-42F6-92D4-3450DE49A187}"/>
            </c:ext>
          </c:extLst>
        </c:ser>
        <c:ser>
          <c:idx val="6"/>
          <c:order val="6"/>
          <c:tx>
            <c:strRef>
              <c:f>NewDiagnoses!$I$1</c:f>
              <c:strCache>
                <c:ptCount val="1"/>
                <c:pt idx="0">
                  <c:v>PWID</c:v>
                </c:pt>
              </c:strCache>
            </c:strRef>
          </c:tx>
          <c:spPr>
            <a:ln w="28575" cap="rnd">
              <a:solidFill>
                <a:schemeClr val="accent1">
                  <a:lumMod val="60000"/>
                </a:schemeClr>
              </a:solidFill>
              <a:round/>
            </a:ln>
            <a:effectLst/>
          </c:spPr>
          <c:marker>
            <c:symbol val="none"/>
          </c:marker>
          <c:val>
            <c:numRef>
              <c:f>NewDiagnoses!$I$191:$I$197</c:f>
              <c:numCache>
                <c:formatCode>0</c:formatCode>
                <c:ptCount val="7"/>
                <c:pt idx="0">
                  <c:v>1.9453125</c:v>
                </c:pt>
                <c:pt idx="1">
                  <c:v>4.8643410852713176</c:v>
                </c:pt>
                <c:pt idx="2">
                  <c:v>7.8620689655172411</c:v>
                </c:pt>
                <c:pt idx="3">
                  <c:v>12.750957854406131</c:v>
                </c:pt>
                <c:pt idx="4">
                  <c:v>7.7276595744680856</c:v>
                </c:pt>
                <c:pt idx="5">
                  <c:v>13.664383561643836</c:v>
                </c:pt>
                <c:pt idx="6">
                  <c:v>14.600591715976332</c:v>
                </c:pt>
              </c:numCache>
            </c:numRef>
          </c:val>
          <c:smooth val="0"/>
          <c:extLst>
            <c:ext xmlns:c16="http://schemas.microsoft.com/office/drawing/2014/chart" uri="{C3380CC4-5D6E-409C-BE32-E72D297353CC}">
              <c16:uniqueId val="{00000006-194E-42F6-92D4-3450DE49A187}"/>
            </c:ext>
          </c:extLst>
        </c:ser>
        <c:dLbls>
          <c:showLegendKey val="0"/>
          <c:showVal val="0"/>
          <c:showCatName val="0"/>
          <c:showSerName val="0"/>
          <c:showPercent val="0"/>
          <c:showBubbleSize val="0"/>
        </c:dLbls>
        <c:smooth val="0"/>
        <c:axId val="289278983"/>
        <c:axId val="289301511"/>
      </c:lineChart>
      <c:catAx>
        <c:axId val="289278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01511"/>
        <c:crosses val="autoZero"/>
        <c:auto val="1"/>
        <c:lblAlgn val="ctr"/>
        <c:lblOffset val="100"/>
        <c:noMultiLvlLbl val="0"/>
      </c:catAx>
      <c:valAx>
        <c:axId val="289301511"/>
        <c:scaling>
          <c:orientation val="minMax"/>
          <c:max val="22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78983"/>
        <c:crosses val="autoZero"/>
        <c:crossBetween val="between"/>
        <c:majorUnit val="2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NYC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88269323477421"/>
          <c:y val="0.20254385964912286"/>
          <c:w val="0.80023068545003306"/>
          <c:h val="0.51681240502831882"/>
        </c:manualLayout>
      </c:layout>
      <c:lineChart>
        <c:grouping val="standard"/>
        <c:varyColors val="0"/>
        <c:ser>
          <c:idx val="0"/>
          <c:order val="0"/>
          <c:tx>
            <c:strRef>
              <c:f>NewDiagnoses!$J$1</c:f>
              <c:strCache>
                <c:ptCount val="1"/>
                <c:pt idx="0">
                  <c:v>W</c:v>
                </c:pt>
              </c:strCache>
            </c:strRef>
          </c:tx>
          <c:spPr>
            <a:ln w="28575" cap="rnd">
              <a:solidFill>
                <a:schemeClr val="accent1"/>
              </a:solidFill>
              <a:round/>
            </a:ln>
            <a:effectLst/>
          </c:spPr>
          <c:marker>
            <c:symbol val="none"/>
          </c:marker>
          <c:val>
            <c:numRef>
              <c:f>NewDiagnoses!$J$2:$J$8</c:f>
              <c:numCache>
                <c:formatCode>0</c:formatCode>
                <c:ptCount val="7"/>
                <c:pt idx="0">
                  <c:v>461.32378223495704</c:v>
                </c:pt>
                <c:pt idx="1">
                  <c:v>440.87208725830442</c:v>
                </c:pt>
                <c:pt idx="2">
                  <c:v>327.79794149512458</c:v>
                </c:pt>
                <c:pt idx="3">
                  <c:v>287.63360091743112</c:v>
                </c:pt>
                <c:pt idx="4">
                  <c:v>288.09856262833671</c:v>
                </c:pt>
                <c:pt idx="5">
                  <c:v>294.68538608806637</c:v>
                </c:pt>
                <c:pt idx="6">
                  <c:v>260.98510242085661</c:v>
                </c:pt>
              </c:numCache>
            </c:numRef>
          </c:val>
          <c:smooth val="0"/>
          <c:extLst>
            <c:ext xmlns:c16="http://schemas.microsoft.com/office/drawing/2014/chart" uri="{C3380CC4-5D6E-409C-BE32-E72D297353CC}">
              <c16:uniqueId val="{00000000-6374-4F8F-9994-B553F5155EF7}"/>
            </c:ext>
          </c:extLst>
        </c:ser>
        <c:ser>
          <c:idx val="1"/>
          <c:order val="1"/>
          <c:tx>
            <c:strRef>
              <c:f>NewDiagnoses!$K$1</c:f>
              <c:strCache>
                <c:ptCount val="1"/>
                <c:pt idx="0">
                  <c:v>B</c:v>
                </c:pt>
              </c:strCache>
            </c:strRef>
          </c:tx>
          <c:spPr>
            <a:ln w="28575" cap="rnd">
              <a:solidFill>
                <a:schemeClr val="accent2"/>
              </a:solidFill>
              <a:round/>
            </a:ln>
            <a:effectLst/>
          </c:spPr>
          <c:marker>
            <c:symbol val="none"/>
          </c:marker>
          <c:val>
            <c:numRef>
              <c:f>NewDiagnoses!$K$2:$K$8</c:f>
              <c:numCache>
                <c:formatCode>0</c:formatCode>
                <c:ptCount val="7"/>
                <c:pt idx="0">
                  <c:v>815.58930276981857</c:v>
                </c:pt>
                <c:pt idx="1">
                  <c:v>772.74268715914729</c:v>
                </c:pt>
                <c:pt idx="2">
                  <c:v>742.62188515709636</c:v>
                </c:pt>
                <c:pt idx="3">
                  <c:v>725.37901376146795</c:v>
                </c:pt>
                <c:pt idx="4">
                  <c:v>603.44969199178649</c:v>
                </c:pt>
                <c:pt idx="5">
                  <c:v>600.06892150606257</c:v>
                </c:pt>
                <c:pt idx="6">
                  <c:v>662.64990689013041</c:v>
                </c:pt>
              </c:numCache>
            </c:numRef>
          </c:val>
          <c:smooth val="0"/>
          <c:extLst>
            <c:ext xmlns:c16="http://schemas.microsoft.com/office/drawing/2014/chart" uri="{C3380CC4-5D6E-409C-BE32-E72D297353CC}">
              <c16:uniqueId val="{00000001-6374-4F8F-9994-B553F5155EF7}"/>
            </c:ext>
          </c:extLst>
        </c:ser>
        <c:ser>
          <c:idx val="2"/>
          <c:order val="2"/>
          <c:tx>
            <c:strRef>
              <c:f>NewDiagnoses!$L$1</c:f>
              <c:strCache>
                <c:ptCount val="1"/>
                <c:pt idx="0">
                  <c:v>H</c:v>
                </c:pt>
              </c:strCache>
            </c:strRef>
          </c:tx>
          <c:spPr>
            <a:ln w="28575" cap="rnd">
              <a:solidFill>
                <a:schemeClr val="accent3"/>
              </a:solidFill>
              <a:round/>
            </a:ln>
            <a:effectLst/>
          </c:spPr>
          <c:marker>
            <c:symbol val="none"/>
          </c:marker>
          <c:val>
            <c:numRef>
              <c:f>NewDiagnoses!$L$2:$L$8</c:f>
              <c:numCache>
                <c:formatCode>0</c:formatCode>
                <c:ptCount val="7"/>
                <c:pt idx="0">
                  <c:v>761.08691499522456</c:v>
                </c:pt>
                <c:pt idx="1">
                  <c:v>749.38522558254817</c:v>
                </c:pt>
                <c:pt idx="2">
                  <c:v>714.58017334777901</c:v>
                </c:pt>
                <c:pt idx="3">
                  <c:v>675.98738532110087</c:v>
                </c:pt>
                <c:pt idx="4">
                  <c:v>530.4517453798768</c:v>
                </c:pt>
                <c:pt idx="5">
                  <c:v>629.24569240587118</c:v>
                </c:pt>
                <c:pt idx="6">
                  <c:v>639.3649906890131</c:v>
                </c:pt>
              </c:numCache>
            </c:numRef>
          </c:val>
          <c:smooth val="0"/>
          <c:extLst>
            <c:ext xmlns:c16="http://schemas.microsoft.com/office/drawing/2014/chart" uri="{C3380CC4-5D6E-409C-BE32-E72D297353CC}">
              <c16:uniqueId val="{00000002-6374-4F8F-9994-B553F5155EF7}"/>
            </c:ext>
          </c:extLst>
        </c:ser>
        <c:dLbls>
          <c:showLegendKey val="0"/>
          <c:showVal val="0"/>
          <c:showCatName val="0"/>
          <c:showSerName val="0"/>
          <c:showPercent val="0"/>
          <c:showBubbleSize val="0"/>
        </c:dLbls>
        <c:smooth val="0"/>
        <c:axId val="289278983"/>
        <c:axId val="289301511"/>
      </c:lineChart>
      <c:catAx>
        <c:axId val="289278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01511"/>
        <c:crosses val="autoZero"/>
        <c:auto val="1"/>
        <c:lblAlgn val="ctr"/>
        <c:lblOffset val="100"/>
        <c:noMultiLvlLbl val="0"/>
      </c:catAx>
      <c:valAx>
        <c:axId val="289301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78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NYC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80157273128945E-2"/>
          <c:y val="0.22008771929824567"/>
          <c:w val="0.8683135321696428"/>
          <c:h val="0.48172468573007321"/>
        </c:manualLayout>
      </c:layout>
      <c:lineChart>
        <c:grouping val="standard"/>
        <c:varyColors val="0"/>
        <c:ser>
          <c:idx val="0"/>
          <c:order val="0"/>
          <c:tx>
            <c:strRef>
              <c:f>NewDiagnoses!$C$1</c:f>
              <c:strCache>
                <c:ptCount val="1"/>
                <c:pt idx="0">
                  <c:v>M/HET</c:v>
                </c:pt>
              </c:strCache>
            </c:strRef>
          </c:tx>
          <c:spPr>
            <a:ln w="28575" cap="rnd">
              <a:solidFill>
                <a:schemeClr val="accent1"/>
              </a:solidFill>
              <a:round/>
            </a:ln>
            <a:effectLst/>
          </c:spPr>
          <c:marker>
            <c:symbol val="none"/>
          </c:marker>
          <c:val>
            <c:numRef>
              <c:f>NewDiagnoses!$C$2:$C$8</c:f>
              <c:numCache>
                <c:formatCode>0</c:formatCode>
                <c:ptCount val="7"/>
                <c:pt idx="0">
                  <c:v>173.82994656942975</c:v>
                </c:pt>
                <c:pt idx="1">
                  <c:v>165.96193055545277</c:v>
                </c:pt>
                <c:pt idx="2">
                  <c:v>154.59558443850679</c:v>
                </c:pt>
                <c:pt idx="3">
                  <c:v>140.16305254378648</c:v>
                </c:pt>
                <c:pt idx="4">
                  <c:v>78.906396598774393</c:v>
                </c:pt>
                <c:pt idx="5">
                  <c:v>128.88232037427574</c:v>
                </c:pt>
                <c:pt idx="6">
                  <c:v>152.26899823984084</c:v>
                </c:pt>
              </c:numCache>
            </c:numRef>
          </c:val>
          <c:smooth val="0"/>
          <c:extLst>
            <c:ext xmlns:c16="http://schemas.microsoft.com/office/drawing/2014/chart" uri="{C3380CC4-5D6E-409C-BE32-E72D297353CC}">
              <c16:uniqueId val="{00000000-3D9E-43EA-849C-73FD0A5DE77B}"/>
            </c:ext>
          </c:extLst>
        </c:ser>
        <c:ser>
          <c:idx val="1"/>
          <c:order val="1"/>
          <c:tx>
            <c:strRef>
              <c:f>NewDiagnoses!$D$1</c:f>
              <c:strCache>
                <c:ptCount val="1"/>
                <c:pt idx="0">
                  <c:v>F/HET</c:v>
                </c:pt>
              </c:strCache>
            </c:strRef>
          </c:tx>
          <c:spPr>
            <a:ln w="28575" cap="rnd">
              <a:solidFill>
                <a:schemeClr val="accent2"/>
              </a:solidFill>
              <a:round/>
            </a:ln>
            <a:effectLst/>
          </c:spPr>
          <c:marker>
            <c:symbol val="none"/>
          </c:marker>
          <c:val>
            <c:numRef>
              <c:f>NewDiagnoses!$D$2:$D$8</c:f>
              <c:numCache>
                <c:formatCode>0</c:formatCode>
                <c:ptCount val="7"/>
                <c:pt idx="0">
                  <c:v>346.86250806285301</c:v>
                </c:pt>
                <c:pt idx="1">
                  <c:v>312.86603176482487</c:v>
                </c:pt>
                <c:pt idx="2">
                  <c:v>280.53442639572938</c:v>
                </c:pt>
                <c:pt idx="3">
                  <c:v>245.28534195162638</c:v>
                </c:pt>
                <c:pt idx="4">
                  <c:v>183.88621120410036</c:v>
                </c:pt>
                <c:pt idx="5">
                  <c:v>208.59566303350988</c:v>
                </c:pt>
                <c:pt idx="6">
                  <c:v>234.84273360373459</c:v>
                </c:pt>
              </c:numCache>
            </c:numRef>
          </c:val>
          <c:smooth val="0"/>
          <c:extLst>
            <c:ext xmlns:c16="http://schemas.microsoft.com/office/drawing/2014/chart" uri="{C3380CC4-5D6E-409C-BE32-E72D297353CC}">
              <c16:uniqueId val="{00000001-3D9E-43EA-849C-73FD0A5DE77B}"/>
            </c:ext>
          </c:extLst>
        </c:ser>
        <c:ser>
          <c:idx val="2"/>
          <c:order val="2"/>
          <c:tx>
            <c:strRef>
              <c:f>NewDiagnoses!$E$1</c:f>
              <c:strCache>
                <c:ptCount val="1"/>
                <c:pt idx="0">
                  <c:v>15-34/MSM</c:v>
                </c:pt>
              </c:strCache>
            </c:strRef>
          </c:tx>
          <c:spPr>
            <a:ln w="28575" cap="rnd">
              <a:solidFill>
                <a:schemeClr val="accent3"/>
              </a:solidFill>
              <a:round/>
            </a:ln>
            <a:effectLst/>
          </c:spPr>
          <c:marker>
            <c:symbol val="none"/>
          </c:marker>
          <c:val>
            <c:numRef>
              <c:f>NewDiagnoses!$E$2:$E$8</c:f>
              <c:numCache>
                <c:formatCode>0</c:formatCode>
                <c:ptCount val="7"/>
                <c:pt idx="0">
                  <c:v>735.49188156638013</c:v>
                </c:pt>
                <c:pt idx="1">
                  <c:v>758.75458601883986</c:v>
                </c:pt>
                <c:pt idx="2">
                  <c:v>652.22101841820154</c:v>
                </c:pt>
                <c:pt idx="3">
                  <c:v>649.84174311926608</c:v>
                </c:pt>
                <c:pt idx="4">
                  <c:v>601.24572210814517</c:v>
                </c:pt>
                <c:pt idx="5">
                  <c:v>604.13720485003194</c:v>
                </c:pt>
                <c:pt idx="6">
                  <c:v>599.11359404096834</c:v>
                </c:pt>
              </c:numCache>
            </c:numRef>
          </c:val>
          <c:smooth val="0"/>
          <c:extLst>
            <c:ext xmlns:c16="http://schemas.microsoft.com/office/drawing/2014/chart" uri="{C3380CC4-5D6E-409C-BE32-E72D297353CC}">
              <c16:uniqueId val="{00000002-3D9E-43EA-849C-73FD0A5DE77B}"/>
            </c:ext>
          </c:extLst>
        </c:ser>
        <c:ser>
          <c:idx val="3"/>
          <c:order val="3"/>
          <c:tx>
            <c:strRef>
              <c:f>NewDiagnoses!$F$1</c:f>
              <c:strCache>
                <c:ptCount val="1"/>
                <c:pt idx="0">
                  <c:v>35-64/MSM</c:v>
                </c:pt>
              </c:strCache>
            </c:strRef>
          </c:tx>
          <c:spPr>
            <a:ln w="28575" cap="rnd">
              <a:solidFill>
                <a:schemeClr val="accent4"/>
              </a:solidFill>
              <a:round/>
            </a:ln>
            <a:effectLst/>
          </c:spPr>
          <c:marker>
            <c:symbol val="none"/>
          </c:marker>
          <c:val>
            <c:numRef>
              <c:f>NewDiagnoses!$F$2:$F$8</c:f>
              <c:numCache>
                <c:formatCode>0</c:formatCode>
                <c:ptCount val="7"/>
                <c:pt idx="0">
                  <c:v>612.46895893027693</c:v>
                </c:pt>
                <c:pt idx="1">
                  <c:v>568.72781358453153</c:v>
                </c:pt>
                <c:pt idx="2">
                  <c:v>511.99349945828823</c:v>
                </c:pt>
                <c:pt idx="3">
                  <c:v>485.19724770642199</c:v>
                </c:pt>
                <c:pt idx="4">
                  <c:v>422.67214236824088</c:v>
                </c:pt>
                <c:pt idx="5">
                  <c:v>443.3088704530951</c:v>
                </c:pt>
                <c:pt idx="6">
                  <c:v>444.82681564245809</c:v>
                </c:pt>
              </c:numCache>
            </c:numRef>
          </c:val>
          <c:smooth val="0"/>
          <c:extLst>
            <c:ext xmlns:c16="http://schemas.microsoft.com/office/drawing/2014/chart" uri="{C3380CC4-5D6E-409C-BE32-E72D297353CC}">
              <c16:uniqueId val="{00000003-3D9E-43EA-849C-73FD0A5DE77B}"/>
            </c:ext>
          </c:extLst>
        </c:ser>
        <c:ser>
          <c:idx val="4"/>
          <c:order val="4"/>
          <c:tx>
            <c:strRef>
              <c:f>NewDiagnoses!$G$1</c:f>
              <c:strCache>
                <c:ptCount val="1"/>
                <c:pt idx="0">
                  <c:v>15-34/MWID</c:v>
                </c:pt>
              </c:strCache>
            </c:strRef>
          </c:tx>
          <c:spPr>
            <a:ln w="28575" cap="rnd">
              <a:solidFill>
                <a:schemeClr val="accent5"/>
              </a:solidFill>
              <a:round/>
            </a:ln>
            <a:effectLst/>
          </c:spPr>
          <c:marker>
            <c:symbol val="none"/>
          </c:marker>
          <c:val>
            <c:numRef>
              <c:f>NewDiagnoses!$G$2:$G$8</c:f>
              <c:numCache>
                <c:formatCode>0</c:formatCode>
                <c:ptCount val="7"/>
                <c:pt idx="0">
                  <c:v>29.738299904489015</c:v>
                </c:pt>
                <c:pt idx="1">
                  <c:v>27.813584531482398</c:v>
                </c:pt>
                <c:pt idx="2">
                  <c:v>35.2112676056338</c:v>
                </c:pt>
                <c:pt idx="3">
                  <c:v>24.396788990825691</c:v>
                </c:pt>
                <c:pt idx="4">
                  <c:v>14.85968514715948</c:v>
                </c:pt>
                <c:pt idx="5">
                  <c:v>20.754945756222082</c:v>
                </c:pt>
                <c:pt idx="6">
                  <c:v>13.363128491620113</c:v>
                </c:pt>
              </c:numCache>
            </c:numRef>
          </c:val>
          <c:smooth val="0"/>
          <c:extLst>
            <c:ext xmlns:c16="http://schemas.microsoft.com/office/drawing/2014/chart" uri="{C3380CC4-5D6E-409C-BE32-E72D297353CC}">
              <c16:uniqueId val="{00000004-3D9E-43EA-849C-73FD0A5DE77B}"/>
            </c:ext>
          </c:extLst>
        </c:ser>
        <c:ser>
          <c:idx val="5"/>
          <c:order val="5"/>
          <c:tx>
            <c:strRef>
              <c:f>NewDiagnoses!$H$1</c:f>
              <c:strCache>
                <c:ptCount val="1"/>
                <c:pt idx="0">
                  <c:v>35-64/MWID</c:v>
                </c:pt>
              </c:strCache>
            </c:strRef>
          </c:tx>
          <c:spPr>
            <a:ln w="28575" cap="rnd">
              <a:solidFill>
                <a:schemeClr val="accent6"/>
              </a:solidFill>
              <a:round/>
            </a:ln>
            <a:effectLst/>
          </c:spPr>
          <c:marker>
            <c:symbol val="none"/>
          </c:marker>
          <c:val>
            <c:numRef>
              <c:f>NewDiagnoses!$H$2:$H$8</c:f>
              <c:numCache>
                <c:formatCode>0</c:formatCode>
                <c:ptCount val="7"/>
                <c:pt idx="0">
                  <c:v>24.764087870105062</c:v>
                </c:pt>
                <c:pt idx="1">
                  <c:v>20.84779375309866</c:v>
                </c:pt>
                <c:pt idx="2">
                  <c:v>27.640845070422536</c:v>
                </c:pt>
                <c:pt idx="3">
                  <c:v>18.215596330275229</c:v>
                </c:pt>
                <c:pt idx="4">
                  <c:v>10.446269678302532</c:v>
                </c:pt>
                <c:pt idx="5">
                  <c:v>15.229738353541801</c:v>
                </c:pt>
                <c:pt idx="6">
                  <c:v>9.921787709497206</c:v>
                </c:pt>
              </c:numCache>
            </c:numRef>
          </c:val>
          <c:smooth val="0"/>
          <c:extLst>
            <c:ext xmlns:c16="http://schemas.microsoft.com/office/drawing/2014/chart" uri="{C3380CC4-5D6E-409C-BE32-E72D297353CC}">
              <c16:uniqueId val="{00000005-3D9E-43EA-849C-73FD0A5DE77B}"/>
            </c:ext>
          </c:extLst>
        </c:ser>
        <c:ser>
          <c:idx val="6"/>
          <c:order val="6"/>
          <c:tx>
            <c:strRef>
              <c:f>NewDiagnoses!$I$1</c:f>
              <c:strCache>
                <c:ptCount val="1"/>
                <c:pt idx="0">
                  <c:v>PWID</c:v>
                </c:pt>
              </c:strCache>
            </c:strRef>
          </c:tx>
          <c:spPr>
            <a:ln w="28575" cap="rnd">
              <a:solidFill>
                <a:schemeClr val="accent1">
                  <a:lumMod val="60000"/>
                </a:schemeClr>
              </a:solidFill>
              <a:round/>
            </a:ln>
            <a:effectLst/>
          </c:spPr>
          <c:marker>
            <c:symbol val="none"/>
          </c:marker>
          <c:val>
            <c:numRef>
              <c:f>NewDiagnoses!$I$2:$I$8</c:f>
              <c:numCache>
                <c:formatCode>0</c:formatCode>
                <c:ptCount val="7"/>
                <c:pt idx="0">
                  <c:v>114.8443170964661</c:v>
                </c:pt>
                <c:pt idx="1">
                  <c:v>108.02825979176995</c:v>
                </c:pt>
                <c:pt idx="2">
                  <c:v>122.80335861321775</c:v>
                </c:pt>
                <c:pt idx="3">
                  <c:v>125.90022935779817</c:v>
                </c:pt>
                <c:pt idx="4">
                  <c:v>109.98357289527721</c:v>
                </c:pt>
                <c:pt idx="5">
                  <c:v>103.09125717932358</c:v>
                </c:pt>
                <c:pt idx="6">
                  <c:v>108.66294227188081</c:v>
                </c:pt>
              </c:numCache>
            </c:numRef>
          </c:val>
          <c:smooth val="0"/>
          <c:extLst>
            <c:ext xmlns:c16="http://schemas.microsoft.com/office/drawing/2014/chart" uri="{C3380CC4-5D6E-409C-BE32-E72D297353CC}">
              <c16:uniqueId val="{00000006-3D9E-43EA-849C-73FD0A5DE77B}"/>
            </c:ext>
          </c:extLst>
        </c:ser>
        <c:dLbls>
          <c:showLegendKey val="0"/>
          <c:showVal val="0"/>
          <c:showCatName val="0"/>
          <c:showSerName val="0"/>
          <c:showPercent val="0"/>
          <c:showBubbleSize val="0"/>
        </c:dLbls>
        <c:smooth val="0"/>
        <c:axId val="289278983"/>
        <c:axId val="289301511"/>
      </c:lineChart>
      <c:catAx>
        <c:axId val="289278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01511"/>
        <c:crosses val="autoZero"/>
        <c:auto val="1"/>
        <c:lblAlgn val="ctr"/>
        <c:lblOffset val="100"/>
        <c:noMultiLvlLbl val="0"/>
      </c:catAx>
      <c:valAx>
        <c:axId val="289301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78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KIN</a:t>
            </a:r>
          </a:p>
        </c:rich>
      </c:tx>
      <c:layout>
        <c:manualLayout>
          <c:xMode val="edge"/>
          <c:yMode val="edge"/>
          <c:x val="0.30749177488329155"/>
          <c:y val="5.36037135768581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04184552181813"/>
          <c:y val="0.21702702702702706"/>
          <c:w val="0.82390575759969809"/>
          <c:h val="0.49474427183088598"/>
        </c:manualLayout>
      </c:layout>
      <c:lineChart>
        <c:grouping val="standard"/>
        <c:varyColors val="0"/>
        <c:ser>
          <c:idx val="0"/>
          <c:order val="0"/>
          <c:tx>
            <c:strRef>
              <c:f>NewDiagnoses!$J$1</c:f>
              <c:strCache>
                <c:ptCount val="1"/>
                <c:pt idx="0">
                  <c:v>W</c:v>
                </c:pt>
              </c:strCache>
            </c:strRef>
          </c:tx>
          <c:spPr>
            <a:ln w="28575" cap="rnd">
              <a:solidFill>
                <a:schemeClr val="accent1"/>
              </a:solidFill>
              <a:round/>
            </a:ln>
            <a:effectLst/>
          </c:spPr>
          <c:marker>
            <c:symbol val="none"/>
          </c:marker>
          <c:val>
            <c:numRef>
              <c:f>NewDiagnoses!$J$226:$J$232</c:f>
              <c:numCache>
                <c:formatCode>0</c:formatCode>
                <c:ptCount val="7"/>
                <c:pt idx="0">
                  <c:v>105.68899521531101</c:v>
                </c:pt>
                <c:pt idx="1">
                  <c:v>107.49056603773585</c:v>
                </c:pt>
                <c:pt idx="2">
                  <c:v>142.43902439024393</c:v>
                </c:pt>
                <c:pt idx="3">
                  <c:v>111.63179916317989</c:v>
                </c:pt>
                <c:pt idx="4">
                  <c:v>122.20100502512562</c:v>
                </c:pt>
                <c:pt idx="5">
                  <c:v>103</c:v>
                </c:pt>
                <c:pt idx="6">
                  <c:v>105.77777777777777</c:v>
                </c:pt>
              </c:numCache>
            </c:numRef>
          </c:val>
          <c:smooth val="0"/>
          <c:extLst>
            <c:ext xmlns:c16="http://schemas.microsoft.com/office/drawing/2014/chart" uri="{C3380CC4-5D6E-409C-BE32-E72D297353CC}">
              <c16:uniqueId val="{00000000-3C47-494B-B8A4-EA6B807163CA}"/>
            </c:ext>
          </c:extLst>
        </c:ser>
        <c:ser>
          <c:idx val="1"/>
          <c:order val="1"/>
          <c:tx>
            <c:strRef>
              <c:f>NewDiagnoses!$K$1</c:f>
              <c:strCache>
                <c:ptCount val="1"/>
                <c:pt idx="0">
                  <c:v>B</c:v>
                </c:pt>
              </c:strCache>
            </c:strRef>
          </c:tx>
          <c:spPr>
            <a:ln w="28575" cap="rnd">
              <a:solidFill>
                <a:schemeClr val="accent2"/>
              </a:solidFill>
              <a:round/>
            </a:ln>
            <a:effectLst/>
          </c:spPr>
          <c:marker>
            <c:symbol val="none"/>
          </c:marker>
          <c:val>
            <c:numRef>
              <c:f>NewDiagnoses!$K$226:$K$232</c:f>
              <c:numCache>
                <c:formatCode>0</c:formatCode>
                <c:ptCount val="7"/>
                <c:pt idx="0">
                  <c:v>47.607655502392333</c:v>
                </c:pt>
                <c:pt idx="1">
                  <c:v>65.688679245282998</c:v>
                </c:pt>
                <c:pt idx="2">
                  <c:v>83.902439024390247</c:v>
                </c:pt>
                <c:pt idx="3">
                  <c:v>61.154811715481181</c:v>
                </c:pt>
                <c:pt idx="4">
                  <c:v>42.673366834170857</c:v>
                </c:pt>
                <c:pt idx="5">
                  <c:v>50.528301886792455</c:v>
                </c:pt>
                <c:pt idx="6">
                  <c:v>66.600823045267489</c:v>
                </c:pt>
              </c:numCache>
            </c:numRef>
          </c:val>
          <c:smooth val="0"/>
          <c:extLst>
            <c:ext xmlns:c16="http://schemas.microsoft.com/office/drawing/2014/chart" uri="{C3380CC4-5D6E-409C-BE32-E72D297353CC}">
              <c16:uniqueId val="{00000001-3C47-494B-B8A4-EA6B807163CA}"/>
            </c:ext>
          </c:extLst>
        </c:ser>
        <c:ser>
          <c:idx val="2"/>
          <c:order val="2"/>
          <c:tx>
            <c:strRef>
              <c:f>NewDiagnoses!$L$1</c:f>
              <c:strCache>
                <c:ptCount val="1"/>
                <c:pt idx="0">
                  <c:v>H</c:v>
                </c:pt>
              </c:strCache>
            </c:strRef>
          </c:tx>
          <c:spPr>
            <a:ln w="28575" cap="rnd">
              <a:solidFill>
                <a:schemeClr val="accent3"/>
              </a:solidFill>
              <a:round/>
            </a:ln>
            <a:effectLst/>
          </c:spPr>
          <c:marker>
            <c:symbol val="none"/>
          </c:marker>
          <c:val>
            <c:numRef>
              <c:f>NewDiagnoses!$L$226:$L$232</c:f>
              <c:numCache>
                <c:formatCode>0</c:formatCode>
                <c:ptCount val="7"/>
                <c:pt idx="0">
                  <c:v>45.703349282296656</c:v>
                </c:pt>
                <c:pt idx="1">
                  <c:v>37.820754716981128</c:v>
                </c:pt>
                <c:pt idx="2">
                  <c:v>53.658536585365852</c:v>
                </c:pt>
                <c:pt idx="3">
                  <c:v>59.213389121338913</c:v>
                </c:pt>
                <c:pt idx="4">
                  <c:v>28.125628140703512</c:v>
                </c:pt>
                <c:pt idx="5">
                  <c:v>52.471698113207538</c:v>
                </c:pt>
                <c:pt idx="6">
                  <c:v>65.621399176954739</c:v>
                </c:pt>
              </c:numCache>
            </c:numRef>
          </c:val>
          <c:smooth val="0"/>
          <c:extLst>
            <c:ext xmlns:c16="http://schemas.microsoft.com/office/drawing/2014/chart" uri="{C3380CC4-5D6E-409C-BE32-E72D297353CC}">
              <c16:uniqueId val="{00000002-3C47-494B-B8A4-EA6B807163CA}"/>
            </c:ext>
          </c:extLst>
        </c:ser>
        <c:dLbls>
          <c:showLegendKey val="0"/>
          <c:showVal val="0"/>
          <c:showCatName val="0"/>
          <c:showSerName val="0"/>
          <c:showPercent val="0"/>
          <c:showBubbleSize val="0"/>
        </c:dLbls>
        <c:smooth val="0"/>
        <c:axId val="2079751688"/>
        <c:axId val="2079761928"/>
      </c:lineChart>
      <c:catAx>
        <c:axId val="20797516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61928"/>
        <c:crosses val="autoZero"/>
        <c:auto val="1"/>
        <c:lblAlgn val="ctr"/>
        <c:lblOffset val="100"/>
        <c:noMultiLvlLbl val="0"/>
      </c:catAx>
      <c:valAx>
        <c:axId val="2079761928"/>
        <c:scaling>
          <c:orientation val="minMax"/>
          <c:max val="15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51688"/>
        <c:crosses val="autoZero"/>
        <c:crossBetween val="between"/>
        <c:majorUnit val="15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BAL</a:t>
            </a:r>
          </a:p>
        </c:rich>
      </c:tx>
      <c:layout>
        <c:manualLayout>
          <c:xMode val="edge"/>
          <c:yMode val="edge"/>
          <c:x val="0.30749177488329155"/>
          <c:y val="5.36037135768581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04184552181813"/>
          <c:y val="0.22603603603603609"/>
          <c:w val="0.82390575759969809"/>
          <c:h val="0.45870823579484998"/>
        </c:manualLayout>
      </c:layout>
      <c:lineChart>
        <c:grouping val="standard"/>
        <c:varyColors val="0"/>
        <c:ser>
          <c:idx val="0"/>
          <c:order val="0"/>
          <c:tx>
            <c:strRef>
              <c:f>NewDiagnoses!$J$1</c:f>
              <c:strCache>
                <c:ptCount val="1"/>
                <c:pt idx="0">
                  <c:v>W</c:v>
                </c:pt>
              </c:strCache>
            </c:strRef>
          </c:tx>
          <c:spPr>
            <a:ln w="28575" cap="rnd">
              <a:solidFill>
                <a:schemeClr val="accent1"/>
              </a:solidFill>
              <a:round/>
            </a:ln>
            <a:effectLst/>
          </c:spPr>
          <c:marker>
            <c:symbol val="none"/>
          </c:marker>
          <c:val>
            <c:numRef>
              <c:f>NewDiagnoses!$J$114:$J$120</c:f>
              <c:numCache>
                <c:formatCode>0</c:formatCode>
                <c:ptCount val="7"/>
                <c:pt idx="0">
                  <c:v>36.795774647887328</c:v>
                </c:pt>
                <c:pt idx="1">
                  <c:v>39.423076923076927</c:v>
                </c:pt>
                <c:pt idx="2">
                  <c:v>25.198237885462554</c:v>
                </c:pt>
                <c:pt idx="3">
                  <c:v>27.129533678756474</c:v>
                </c:pt>
                <c:pt idx="4">
                  <c:v>1.9612903225806448</c:v>
                </c:pt>
                <c:pt idx="5">
                  <c:v>15.480519480519483</c:v>
                </c:pt>
                <c:pt idx="6">
                  <c:v>3.9733333333333336</c:v>
                </c:pt>
              </c:numCache>
            </c:numRef>
          </c:val>
          <c:smooth val="0"/>
          <c:extLst>
            <c:ext xmlns:c16="http://schemas.microsoft.com/office/drawing/2014/chart" uri="{C3380CC4-5D6E-409C-BE32-E72D297353CC}">
              <c16:uniqueId val="{00000000-9E7A-4048-A422-BEAC6A1CC760}"/>
            </c:ext>
          </c:extLst>
        </c:ser>
        <c:ser>
          <c:idx val="1"/>
          <c:order val="1"/>
          <c:tx>
            <c:strRef>
              <c:f>NewDiagnoses!$K$1</c:f>
              <c:strCache>
                <c:ptCount val="1"/>
                <c:pt idx="0">
                  <c:v>B</c:v>
                </c:pt>
              </c:strCache>
            </c:strRef>
          </c:tx>
          <c:spPr>
            <a:ln w="28575" cap="rnd">
              <a:solidFill>
                <a:schemeClr val="accent2"/>
              </a:solidFill>
              <a:round/>
            </a:ln>
            <a:effectLst/>
          </c:spPr>
          <c:marker>
            <c:symbol val="none"/>
          </c:marker>
          <c:val>
            <c:numRef>
              <c:f>NewDiagnoses!$K$114:$K$120</c:f>
              <c:numCache>
                <c:formatCode>0</c:formatCode>
                <c:ptCount val="7"/>
                <c:pt idx="0">
                  <c:v>213.02816901408451</c:v>
                </c:pt>
                <c:pt idx="1">
                  <c:v>177.88461538461539</c:v>
                </c:pt>
                <c:pt idx="2">
                  <c:v>176.3876651982379</c:v>
                </c:pt>
                <c:pt idx="3">
                  <c:v>152.11917098445593</c:v>
                </c:pt>
                <c:pt idx="4">
                  <c:v>141.21290322580646</c:v>
                </c:pt>
                <c:pt idx="5">
                  <c:v>122.87662337662339</c:v>
                </c:pt>
                <c:pt idx="6">
                  <c:v>128.14000000000001</c:v>
                </c:pt>
              </c:numCache>
            </c:numRef>
          </c:val>
          <c:smooth val="0"/>
          <c:extLst>
            <c:ext xmlns:c16="http://schemas.microsoft.com/office/drawing/2014/chart" uri="{C3380CC4-5D6E-409C-BE32-E72D297353CC}">
              <c16:uniqueId val="{00000001-9E7A-4048-A422-BEAC6A1CC760}"/>
            </c:ext>
          </c:extLst>
        </c:ser>
        <c:ser>
          <c:idx val="2"/>
          <c:order val="2"/>
          <c:tx>
            <c:strRef>
              <c:f>NewDiagnoses!$L$1</c:f>
              <c:strCache>
                <c:ptCount val="1"/>
                <c:pt idx="0">
                  <c:v>H</c:v>
                </c:pt>
              </c:strCache>
            </c:strRef>
          </c:tx>
          <c:spPr>
            <a:ln w="28575" cap="rnd">
              <a:solidFill>
                <a:schemeClr val="accent3"/>
              </a:solidFill>
              <a:round/>
            </a:ln>
            <a:effectLst/>
          </c:spPr>
          <c:marker>
            <c:symbol val="none"/>
          </c:marker>
          <c:val>
            <c:numRef>
              <c:f>NewDiagnoses!$L$114:$L$120</c:f>
              <c:numCache>
                <c:formatCode>0</c:formatCode>
                <c:ptCount val="7"/>
                <c:pt idx="0">
                  <c:v>25.176056338028172</c:v>
                </c:pt>
                <c:pt idx="1">
                  <c:v>7.6923076923076934</c:v>
                </c:pt>
                <c:pt idx="2">
                  <c:v>18.414096916299556</c:v>
                </c:pt>
                <c:pt idx="3">
                  <c:v>7.7512953367875648</c:v>
                </c:pt>
                <c:pt idx="4">
                  <c:v>8.8258064516129036</c:v>
                </c:pt>
                <c:pt idx="5">
                  <c:v>10.642857142857142</c:v>
                </c:pt>
                <c:pt idx="6">
                  <c:v>16.886666666666667</c:v>
                </c:pt>
              </c:numCache>
            </c:numRef>
          </c:val>
          <c:smooth val="0"/>
          <c:extLst>
            <c:ext xmlns:c16="http://schemas.microsoft.com/office/drawing/2014/chart" uri="{C3380CC4-5D6E-409C-BE32-E72D297353CC}">
              <c16:uniqueId val="{00000002-9E7A-4048-A422-BEAC6A1CC760}"/>
            </c:ext>
          </c:extLst>
        </c:ser>
        <c:dLbls>
          <c:showLegendKey val="0"/>
          <c:showVal val="0"/>
          <c:showCatName val="0"/>
          <c:showSerName val="0"/>
          <c:showPercent val="0"/>
          <c:showBubbleSize val="0"/>
        </c:dLbls>
        <c:smooth val="0"/>
        <c:axId val="2079751688"/>
        <c:axId val="2079761928"/>
      </c:lineChart>
      <c:catAx>
        <c:axId val="20797516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61928"/>
        <c:crosses val="autoZero"/>
        <c:auto val="1"/>
        <c:lblAlgn val="ctr"/>
        <c:lblOffset val="100"/>
        <c:noMultiLvlLbl val="0"/>
      </c:catAx>
      <c:valAx>
        <c:axId val="2079761928"/>
        <c:scaling>
          <c:orientation val="minMax"/>
          <c:max val="22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51688"/>
        <c:crosses val="autoZero"/>
        <c:crossBetween val="between"/>
        <c:majorUnit val="2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PHI</a:t>
            </a:r>
          </a:p>
        </c:rich>
      </c:tx>
      <c:layout>
        <c:manualLayout>
          <c:xMode val="edge"/>
          <c:yMode val="edge"/>
          <c:x val="0.30749177488329155"/>
          <c:y val="5.36037135768581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04184552181813"/>
          <c:y val="0.22603603603603609"/>
          <c:w val="0.82390575759969809"/>
          <c:h val="0.46771724480385896"/>
        </c:manualLayout>
      </c:layout>
      <c:lineChart>
        <c:grouping val="standard"/>
        <c:varyColors val="0"/>
        <c:ser>
          <c:idx val="0"/>
          <c:order val="0"/>
          <c:tx>
            <c:strRef>
              <c:f>NewDiagnoses!$J$1</c:f>
              <c:strCache>
                <c:ptCount val="1"/>
                <c:pt idx="0">
                  <c:v>W</c:v>
                </c:pt>
              </c:strCache>
            </c:strRef>
          </c:tx>
          <c:spPr>
            <a:ln w="28575" cap="rnd">
              <a:solidFill>
                <a:schemeClr val="accent1"/>
              </a:solidFill>
              <a:round/>
            </a:ln>
            <a:effectLst/>
          </c:spPr>
          <c:marker>
            <c:symbol val="none"/>
          </c:marker>
          <c:val>
            <c:numRef>
              <c:f>NewDiagnoses!$J$184:$J$190</c:f>
              <c:numCache>
                <c:formatCode>0</c:formatCode>
                <c:ptCount val="7"/>
                <c:pt idx="0">
                  <c:v>71.610993657505276</c:v>
                </c:pt>
                <c:pt idx="1">
                  <c:v>78.694817658349336</c:v>
                </c:pt>
                <c:pt idx="2">
                  <c:v>93.495475113122183</c:v>
                </c:pt>
                <c:pt idx="3">
                  <c:v>62.472553699284006</c:v>
                </c:pt>
                <c:pt idx="4">
                  <c:v>50.198113207547159</c:v>
                </c:pt>
                <c:pt idx="5">
                  <c:v>86.051771117166211</c:v>
                </c:pt>
                <c:pt idx="6">
                  <c:v>79.897435897435884</c:v>
                </c:pt>
              </c:numCache>
            </c:numRef>
          </c:val>
          <c:smooth val="0"/>
          <c:extLst>
            <c:ext xmlns:c16="http://schemas.microsoft.com/office/drawing/2014/chart" uri="{C3380CC4-5D6E-409C-BE32-E72D297353CC}">
              <c16:uniqueId val="{00000000-5EFD-4FA5-9114-D881C88DCB4D}"/>
            </c:ext>
          </c:extLst>
        </c:ser>
        <c:ser>
          <c:idx val="1"/>
          <c:order val="1"/>
          <c:tx>
            <c:strRef>
              <c:f>NewDiagnoses!$K$1</c:f>
              <c:strCache>
                <c:ptCount val="1"/>
                <c:pt idx="0">
                  <c:v>B</c:v>
                </c:pt>
              </c:strCache>
            </c:strRef>
          </c:tx>
          <c:spPr>
            <a:ln w="28575" cap="rnd">
              <a:solidFill>
                <a:schemeClr val="accent2"/>
              </a:solidFill>
              <a:round/>
            </a:ln>
            <a:effectLst/>
          </c:spPr>
          <c:marker>
            <c:symbol val="none"/>
          </c:marker>
          <c:val>
            <c:numRef>
              <c:f>NewDiagnoses!$K$184:$K$190</c:f>
              <c:numCache>
                <c:formatCode>0</c:formatCode>
                <c:ptCount val="7"/>
                <c:pt idx="0">
                  <c:v>296.2536997885835</c:v>
                </c:pt>
                <c:pt idx="1">
                  <c:v>332.05374280230325</c:v>
                </c:pt>
                <c:pt idx="2">
                  <c:v>252.92986425339367</c:v>
                </c:pt>
                <c:pt idx="3">
                  <c:v>261.60381861575178</c:v>
                </c:pt>
                <c:pt idx="4">
                  <c:v>208.66666666666663</c:v>
                </c:pt>
                <c:pt idx="5">
                  <c:v>223.5367847411444</c:v>
                </c:pt>
                <c:pt idx="6">
                  <c:v>225.07692307692309</c:v>
                </c:pt>
              </c:numCache>
            </c:numRef>
          </c:val>
          <c:smooth val="0"/>
          <c:extLst>
            <c:ext xmlns:c16="http://schemas.microsoft.com/office/drawing/2014/chart" uri="{C3380CC4-5D6E-409C-BE32-E72D297353CC}">
              <c16:uniqueId val="{00000001-5EFD-4FA5-9114-D881C88DCB4D}"/>
            </c:ext>
          </c:extLst>
        </c:ser>
        <c:ser>
          <c:idx val="2"/>
          <c:order val="2"/>
          <c:tx>
            <c:strRef>
              <c:f>NewDiagnoses!$L$1</c:f>
              <c:strCache>
                <c:ptCount val="1"/>
                <c:pt idx="0">
                  <c:v>H</c:v>
                </c:pt>
              </c:strCache>
            </c:strRef>
          </c:tx>
          <c:spPr>
            <a:ln w="28575" cap="rnd">
              <a:solidFill>
                <a:schemeClr val="accent3"/>
              </a:solidFill>
              <a:round/>
            </a:ln>
            <a:effectLst/>
          </c:spPr>
          <c:marker>
            <c:symbol val="none"/>
          </c:marker>
          <c:val>
            <c:numRef>
              <c:f>NewDiagnoses!$L$184:$L$190</c:f>
              <c:numCache>
                <c:formatCode>0</c:formatCode>
                <c:ptCount val="7"/>
                <c:pt idx="0">
                  <c:v>96.135306553911192</c:v>
                </c:pt>
                <c:pt idx="1">
                  <c:v>89.251439539347388</c:v>
                </c:pt>
                <c:pt idx="2">
                  <c:v>88.574660633484157</c:v>
                </c:pt>
                <c:pt idx="3">
                  <c:v>84.923627684964202</c:v>
                </c:pt>
                <c:pt idx="4">
                  <c:v>54.135220125786162</c:v>
                </c:pt>
                <c:pt idx="5">
                  <c:v>53.411444141689373</c:v>
                </c:pt>
                <c:pt idx="6">
                  <c:v>75.025641025641022</c:v>
                </c:pt>
              </c:numCache>
            </c:numRef>
          </c:val>
          <c:smooth val="0"/>
          <c:extLst>
            <c:ext xmlns:c16="http://schemas.microsoft.com/office/drawing/2014/chart" uri="{C3380CC4-5D6E-409C-BE32-E72D297353CC}">
              <c16:uniqueId val="{00000002-5EFD-4FA5-9114-D881C88DCB4D}"/>
            </c:ext>
          </c:extLst>
        </c:ser>
        <c:dLbls>
          <c:showLegendKey val="0"/>
          <c:showVal val="0"/>
          <c:showCatName val="0"/>
          <c:showSerName val="0"/>
          <c:showPercent val="0"/>
          <c:showBubbleSize val="0"/>
        </c:dLbls>
        <c:smooth val="0"/>
        <c:axId val="2079751688"/>
        <c:axId val="2079761928"/>
      </c:lineChart>
      <c:catAx>
        <c:axId val="20797516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61928"/>
        <c:crosses val="autoZero"/>
        <c:auto val="1"/>
        <c:lblAlgn val="ctr"/>
        <c:lblOffset val="100"/>
        <c:noMultiLvlLbl val="0"/>
      </c:catAx>
      <c:valAx>
        <c:axId val="2079761928"/>
        <c:scaling>
          <c:orientation val="minMax"/>
          <c:max val="35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51688"/>
        <c:crosses val="autoZero"/>
        <c:crossBetween val="between"/>
        <c:majorUnit val="35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KIN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80157273128945E-2"/>
          <c:y val="0.22008771929824567"/>
          <c:w val="0.8683135321696428"/>
          <c:h val="0.48172468573007321"/>
        </c:manualLayout>
      </c:layout>
      <c:lineChart>
        <c:grouping val="standard"/>
        <c:varyColors val="0"/>
        <c:ser>
          <c:idx val="0"/>
          <c:order val="0"/>
          <c:tx>
            <c:strRef>
              <c:f>NewDiagnoses!$C$1</c:f>
              <c:strCache>
                <c:ptCount val="1"/>
                <c:pt idx="0">
                  <c:v>M/HET</c:v>
                </c:pt>
              </c:strCache>
            </c:strRef>
          </c:tx>
          <c:spPr>
            <a:ln w="28575" cap="rnd">
              <a:solidFill>
                <a:schemeClr val="accent1"/>
              </a:solidFill>
              <a:round/>
            </a:ln>
            <a:effectLst/>
          </c:spPr>
          <c:marker>
            <c:symbol val="none"/>
          </c:marker>
          <c:val>
            <c:numRef>
              <c:f>NewDiagnoses!$C$226:$C$232</c:f>
              <c:numCache>
                <c:formatCode>0</c:formatCode>
                <c:ptCount val="7"/>
                <c:pt idx="0">
                  <c:v>13.491525423728813</c:v>
                </c:pt>
                <c:pt idx="1">
                  <c:v>12.726569749458704</c:v>
                </c:pt>
                <c:pt idx="2">
                  <c:v>21.375521863326739</c:v>
                </c:pt>
                <c:pt idx="3">
                  <c:v>14.095259930073937</c:v>
                </c:pt>
                <c:pt idx="4">
                  <c:v>9.5691792294807385</c:v>
                </c:pt>
                <c:pt idx="5">
                  <c:v>8.3134171907756809</c:v>
                </c:pt>
                <c:pt idx="6">
                  <c:v>13.268132716049381</c:v>
                </c:pt>
              </c:numCache>
            </c:numRef>
          </c:val>
          <c:smooth val="0"/>
          <c:extLst>
            <c:ext xmlns:c16="http://schemas.microsoft.com/office/drawing/2014/chart" uri="{C3380CC4-5D6E-409C-BE32-E72D297353CC}">
              <c16:uniqueId val="{00000000-FCF1-49A9-B1B7-DB83B17A94E8}"/>
            </c:ext>
          </c:extLst>
        </c:ser>
        <c:ser>
          <c:idx val="1"/>
          <c:order val="1"/>
          <c:tx>
            <c:strRef>
              <c:f>NewDiagnoses!$D$1</c:f>
              <c:strCache>
                <c:ptCount val="1"/>
                <c:pt idx="0">
                  <c:v>F/HET</c:v>
                </c:pt>
              </c:strCache>
            </c:strRef>
          </c:tx>
          <c:spPr>
            <a:ln w="28575" cap="rnd">
              <a:solidFill>
                <a:schemeClr val="accent2"/>
              </a:solidFill>
              <a:round/>
            </a:ln>
            <a:effectLst/>
          </c:spPr>
          <c:marker>
            <c:symbol val="none"/>
          </c:marker>
          <c:val>
            <c:numRef>
              <c:f>NewDiagnoses!$D$226:$D$232</c:f>
              <c:numCache>
                <c:formatCode>0</c:formatCode>
                <c:ptCount val="7"/>
                <c:pt idx="0">
                  <c:v>28.403211418376447</c:v>
                </c:pt>
                <c:pt idx="1">
                  <c:v>39.028147231673358</c:v>
                </c:pt>
                <c:pt idx="2">
                  <c:v>52.77081960008789</c:v>
                </c:pt>
                <c:pt idx="3">
                  <c:v>37.352438814695937</c:v>
                </c:pt>
                <c:pt idx="4">
                  <c:v>26.315242881072027</c:v>
                </c:pt>
                <c:pt idx="5">
                  <c:v>25.69601677148847</c:v>
                </c:pt>
                <c:pt idx="6">
                  <c:v>36.682484567901227</c:v>
                </c:pt>
              </c:numCache>
            </c:numRef>
          </c:val>
          <c:smooth val="0"/>
          <c:extLst>
            <c:ext xmlns:c16="http://schemas.microsoft.com/office/drawing/2014/chart" uri="{C3380CC4-5D6E-409C-BE32-E72D297353CC}">
              <c16:uniqueId val="{00000001-FCF1-49A9-B1B7-DB83B17A94E8}"/>
            </c:ext>
          </c:extLst>
        </c:ser>
        <c:ser>
          <c:idx val="2"/>
          <c:order val="2"/>
          <c:tx>
            <c:strRef>
              <c:f>NewDiagnoses!$E$1</c:f>
              <c:strCache>
                <c:ptCount val="1"/>
                <c:pt idx="0">
                  <c:v>15-34/MSM</c:v>
                </c:pt>
              </c:strCache>
            </c:strRef>
          </c:tx>
          <c:spPr>
            <a:ln w="28575" cap="rnd">
              <a:solidFill>
                <a:schemeClr val="accent3"/>
              </a:solidFill>
              <a:round/>
            </a:ln>
            <a:effectLst/>
          </c:spPr>
          <c:marker>
            <c:symbol val="none"/>
          </c:marker>
          <c:val>
            <c:numRef>
              <c:f>NewDiagnoses!$E$226:$E$232</c:f>
              <c:numCache>
                <c:formatCode>0</c:formatCode>
                <c:ptCount val="7"/>
                <c:pt idx="0">
                  <c:v>66.555023923444978</c:v>
                </c:pt>
                <c:pt idx="1">
                  <c:v>67.632075471698116</c:v>
                </c:pt>
                <c:pt idx="2">
                  <c:v>66.972125435540079</c:v>
                </c:pt>
                <c:pt idx="3">
                  <c:v>72.025104602510467</c:v>
                </c:pt>
                <c:pt idx="4">
                  <c:v>67.467336683417088</c:v>
                </c:pt>
                <c:pt idx="5">
                  <c:v>75.919811320754718</c:v>
                </c:pt>
                <c:pt idx="6">
                  <c:v>77.613168724279831</c:v>
                </c:pt>
              </c:numCache>
            </c:numRef>
          </c:val>
          <c:smooth val="0"/>
          <c:extLst>
            <c:ext xmlns:c16="http://schemas.microsoft.com/office/drawing/2014/chart" uri="{C3380CC4-5D6E-409C-BE32-E72D297353CC}">
              <c16:uniqueId val="{00000002-FCF1-49A9-B1B7-DB83B17A94E8}"/>
            </c:ext>
          </c:extLst>
        </c:ser>
        <c:ser>
          <c:idx val="3"/>
          <c:order val="3"/>
          <c:tx>
            <c:strRef>
              <c:f>NewDiagnoses!$F$1</c:f>
              <c:strCache>
                <c:ptCount val="1"/>
                <c:pt idx="0">
                  <c:v>35-64/MSM</c:v>
                </c:pt>
              </c:strCache>
            </c:strRef>
          </c:tx>
          <c:spPr>
            <a:ln w="28575" cap="rnd">
              <a:solidFill>
                <a:schemeClr val="accent4"/>
              </a:solidFill>
              <a:round/>
            </a:ln>
            <a:effectLst/>
          </c:spPr>
          <c:marker>
            <c:symbol val="none"/>
          </c:marker>
          <c:val>
            <c:numRef>
              <c:f>NewDiagnoses!$F$226:$F$232</c:f>
              <c:numCache>
                <c:formatCode>0</c:formatCode>
                <c:ptCount val="7"/>
                <c:pt idx="0">
                  <c:v>57.224880382775119</c:v>
                </c:pt>
                <c:pt idx="1">
                  <c:v>65.735849056603769</c:v>
                </c:pt>
                <c:pt idx="2">
                  <c:v>78.393728222996515</c:v>
                </c:pt>
                <c:pt idx="3">
                  <c:v>74.552301255230134</c:v>
                </c:pt>
                <c:pt idx="4">
                  <c:v>65.402010050251263</c:v>
                </c:pt>
                <c:pt idx="5">
                  <c:v>64.976415094339629</c:v>
                </c:pt>
                <c:pt idx="6">
                  <c:v>83.012345679012356</c:v>
                </c:pt>
              </c:numCache>
            </c:numRef>
          </c:val>
          <c:smooth val="0"/>
          <c:extLst>
            <c:ext xmlns:c16="http://schemas.microsoft.com/office/drawing/2014/chart" uri="{C3380CC4-5D6E-409C-BE32-E72D297353CC}">
              <c16:uniqueId val="{00000003-FCF1-49A9-B1B7-DB83B17A94E8}"/>
            </c:ext>
          </c:extLst>
        </c:ser>
        <c:ser>
          <c:idx val="4"/>
          <c:order val="4"/>
          <c:tx>
            <c:strRef>
              <c:f>NewDiagnoses!$G$1</c:f>
              <c:strCache>
                <c:ptCount val="1"/>
                <c:pt idx="0">
                  <c:v>15-34/MWID</c:v>
                </c:pt>
              </c:strCache>
            </c:strRef>
          </c:tx>
          <c:spPr>
            <a:ln w="28575" cap="rnd">
              <a:solidFill>
                <a:schemeClr val="accent5"/>
              </a:solidFill>
              <a:round/>
            </a:ln>
            <a:effectLst/>
          </c:spPr>
          <c:marker>
            <c:symbol val="none"/>
          </c:marker>
          <c:val>
            <c:numRef>
              <c:f>NewDiagnoses!$G$226:$G$232</c:f>
              <c:numCache>
                <c:formatCode>0</c:formatCode>
                <c:ptCount val="7"/>
                <c:pt idx="0">
                  <c:v>10.239234449760765</c:v>
                </c:pt>
                <c:pt idx="1">
                  <c:v>8.5801886792452819</c:v>
                </c:pt>
                <c:pt idx="2">
                  <c:v>12.13588850174216</c:v>
                </c:pt>
                <c:pt idx="3">
                  <c:v>7.1548117154811717</c:v>
                </c:pt>
                <c:pt idx="4">
                  <c:v>8.3718592964824126</c:v>
                </c:pt>
                <c:pt idx="5">
                  <c:v>11.518867924528303</c:v>
                </c:pt>
                <c:pt idx="6">
                  <c:v>7.0987654320987659</c:v>
                </c:pt>
              </c:numCache>
            </c:numRef>
          </c:val>
          <c:smooth val="0"/>
          <c:extLst>
            <c:ext xmlns:c16="http://schemas.microsoft.com/office/drawing/2014/chart" uri="{C3380CC4-5D6E-409C-BE32-E72D297353CC}">
              <c16:uniqueId val="{00000004-FCF1-49A9-B1B7-DB83B17A94E8}"/>
            </c:ext>
          </c:extLst>
        </c:ser>
        <c:ser>
          <c:idx val="5"/>
          <c:order val="5"/>
          <c:tx>
            <c:strRef>
              <c:f>NewDiagnoses!$H$1</c:f>
              <c:strCache>
                <c:ptCount val="1"/>
                <c:pt idx="0">
                  <c:v>35-64/MWID</c:v>
                </c:pt>
              </c:strCache>
            </c:strRef>
          </c:tx>
          <c:spPr>
            <a:ln w="28575" cap="rnd">
              <a:solidFill>
                <a:schemeClr val="accent6"/>
              </a:solidFill>
              <a:round/>
            </a:ln>
            <a:effectLst/>
          </c:spPr>
          <c:marker>
            <c:symbol val="none"/>
          </c:marker>
          <c:val>
            <c:numRef>
              <c:f>NewDiagnoses!$H$226:$H$232</c:f>
              <c:numCache>
                <c:formatCode>0</c:formatCode>
                <c:ptCount val="7"/>
                <c:pt idx="0">
                  <c:v>8.803827751196172</c:v>
                </c:pt>
                <c:pt idx="1">
                  <c:v>8.3396226415094326</c:v>
                </c:pt>
                <c:pt idx="2">
                  <c:v>14.205574912891986</c:v>
                </c:pt>
                <c:pt idx="3">
                  <c:v>7.4058577405857742</c:v>
                </c:pt>
                <c:pt idx="4">
                  <c:v>8.1155778894472359</c:v>
                </c:pt>
                <c:pt idx="5">
                  <c:v>9.8584905660377355</c:v>
                </c:pt>
                <c:pt idx="6">
                  <c:v>7.5925925925925934</c:v>
                </c:pt>
              </c:numCache>
            </c:numRef>
          </c:val>
          <c:smooth val="0"/>
          <c:extLst>
            <c:ext xmlns:c16="http://schemas.microsoft.com/office/drawing/2014/chart" uri="{C3380CC4-5D6E-409C-BE32-E72D297353CC}">
              <c16:uniqueId val="{00000005-FCF1-49A9-B1B7-DB83B17A94E8}"/>
            </c:ext>
          </c:extLst>
        </c:ser>
        <c:ser>
          <c:idx val="6"/>
          <c:order val="6"/>
          <c:tx>
            <c:strRef>
              <c:f>NewDiagnoses!$I$1</c:f>
              <c:strCache>
                <c:ptCount val="1"/>
                <c:pt idx="0">
                  <c:v>PWID</c:v>
                </c:pt>
              </c:strCache>
            </c:strRef>
          </c:tx>
          <c:spPr>
            <a:ln w="28575" cap="rnd">
              <a:solidFill>
                <a:schemeClr val="accent1">
                  <a:lumMod val="60000"/>
                </a:schemeClr>
              </a:solidFill>
              <a:round/>
            </a:ln>
            <a:effectLst/>
          </c:spPr>
          <c:marker>
            <c:symbol val="none"/>
          </c:marker>
          <c:val>
            <c:numRef>
              <c:f>NewDiagnoses!$I$226:$I$232</c:f>
              <c:numCache>
                <c:formatCode>0</c:formatCode>
                <c:ptCount val="7"/>
                <c:pt idx="0">
                  <c:v>14.282296650717702</c:v>
                </c:pt>
                <c:pt idx="1">
                  <c:v>8.9575471698113187</c:v>
                </c:pt>
                <c:pt idx="2">
                  <c:v>34.146341463414629</c:v>
                </c:pt>
                <c:pt idx="3">
                  <c:v>19.414225941422593</c:v>
                </c:pt>
                <c:pt idx="4">
                  <c:v>7.7587939698492452</c:v>
                </c:pt>
                <c:pt idx="5">
                  <c:v>9.7169811320754711</c:v>
                </c:pt>
                <c:pt idx="6">
                  <c:v>12.732510288065845</c:v>
                </c:pt>
              </c:numCache>
            </c:numRef>
          </c:val>
          <c:smooth val="0"/>
          <c:extLst>
            <c:ext xmlns:c16="http://schemas.microsoft.com/office/drawing/2014/chart" uri="{C3380CC4-5D6E-409C-BE32-E72D297353CC}">
              <c16:uniqueId val="{00000006-FCF1-49A9-B1B7-DB83B17A94E8}"/>
            </c:ext>
          </c:extLst>
        </c:ser>
        <c:dLbls>
          <c:showLegendKey val="0"/>
          <c:showVal val="0"/>
          <c:showCatName val="0"/>
          <c:showSerName val="0"/>
          <c:showPercent val="0"/>
          <c:showBubbleSize val="0"/>
        </c:dLbls>
        <c:smooth val="0"/>
        <c:axId val="289278983"/>
        <c:axId val="289301511"/>
      </c:lineChart>
      <c:catAx>
        <c:axId val="289278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01511"/>
        <c:crosses val="autoZero"/>
        <c:auto val="1"/>
        <c:lblAlgn val="ctr"/>
        <c:lblOffset val="100"/>
        <c:noMultiLvlLbl val="0"/>
      </c:catAx>
      <c:valAx>
        <c:axId val="289301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78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BAL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80157273128945E-2"/>
          <c:y val="0.22008771929824567"/>
          <c:w val="0.8683135321696428"/>
          <c:h val="0.48172468573007321"/>
        </c:manualLayout>
      </c:layout>
      <c:lineChart>
        <c:grouping val="standard"/>
        <c:varyColors val="0"/>
        <c:ser>
          <c:idx val="0"/>
          <c:order val="0"/>
          <c:tx>
            <c:strRef>
              <c:f>NewDiagnoses!$C$1</c:f>
              <c:strCache>
                <c:ptCount val="1"/>
                <c:pt idx="0">
                  <c:v>M/HET</c:v>
                </c:pt>
              </c:strCache>
            </c:strRef>
          </c:tx>
          <c:spPr>
            <a:ln w="28575" cap="rnd">
              <a:solidFill>
                <a:schemeClr val="accent1"/>
              </a:solidFill>
              <a:round/>
            </a:ln>
            <a:effectLst/>
          </c:spPr>
          <c:marker>
            <c:symbol val="none"/>
          </c:marker>
          <c:val>
            <c:numRef>
              <c:f>NewDiagnoses!$C$114:$C$120</c:f>
              <c:numCache>
                <c:formatCode>0</c:formatCode>
                <c:ptCount val="7"/>
                <c:pt idx="0">
                  <c:v>42.386983189459336</c:v>
                </c:pt>
                <c:pt idx="1">
                  <c:v>31.839809674861222</c:v>
                </c:pt>
                <c:pt idx="2">
                  <c:v>30.629388930082435</c:v>
                </c:pt>
                <c:pt idx="3">
                  <c:v>29.511812520796695</c:v>
                </c:pt>
                <c:pt idx="4">
                  <c:v>44.455913978494628</c:v>
                </c:pt>
                <c:pt idx="5">
                  <c:v>17.924812030075191</c:v>
                </c:pt>
                <c:pt idx="6">
                  <c:v>33.159272727272729</c:v>
                </c:pt>
              </c:numCache>
            </c:numRef>
          </c:val>
          <c:smooth val="0"/>
          <c:extLst>
            <c:ext xmlns:c16="http://schemas.microsoft.com/office/drawing/2014/chart" uri="{C3380CC4-5D6E-409C-BE32-E72D297353CC}">
              <c16:uniqueId val="{00000000-5CA1-4C3D-8A00-4AE680E878DF}"/>
            </c:ext>
          </c:extLst>
        </c:ser>
        <c:ser>
          <c:idx val="1"/>
          <c:order val="1"/>
          <c:tx>
            <c:strRef>
              <c:f>NewDiagnoses!$D$1</c:f>
              <c:strCache>
                <c:ptCount val="1"/>
                <c:pt idx="0">
                  <c:v>F/HET</c:v>
                </c:pt>
              </c:strCache>
            </c:strRef>
          </c:tx>
          <c:spPr>
            <a:ln w="28575" cap="rnd">
              <a:solidFill>
                <a:schemeClr val="accent2"/>
              </a:solidFill>
              <a:round/>
            </a:ln>
            <a:effectLst/>
          </c:spPr>
          <c:marker>
            <c:symbol val="none"/>
          </c:marker>
          <c:val>
            <c:numRef>
              <c:f>NewDiagnoses!$D$114:$D$120</c:f>
              <c:numCache>
                <c:formatCode>0</c:formatCode>
                <c:ptCount val="7"/>
                <c:pt idx="0">
                  <c:v>46.697523852794184</c:v>
                </c:pt>
                <c:pt idx="1">
                  <c:v>38.352498017446472</c:v>
                </c:pt>
                <c:pt idx="2">
                  <c:v>43.026998735115804</c:v>
                </c:pt>
                <c:pt idx="3">
                  <c:v>50.907876598374294</c:v>
                </c:pt>
                <c:pt idx="4">
                  <c:v>22.227956989247314</c:v>
                </c:pt>
                <c:pt idx="5">
                  <c:v>24.646616541353385</c:v>
                </c:pt>
                <c:pt idx="6">
                  <c:v>20.480727272727272</c:v>
                </c:pt>
              </c:numCache>
            </c:numRef>
          </c:val>
          <c:smooth val="0"/>
          <c:extLst>
            <c:ext xmlns:c16="http://schemas.microsoft.com/office/drawing/2014/chart" uri="{C3380CC4-5D6E-409C-BE32-E72D297353CC}">
              <c16:uniqueId val="{00000001-5CA1-4C3D-8A00-4AE680E878DF}"/>
            </c:ext>
          </c:extLst>
        </c:ser>
        <c:ser>
          <c:idx val="2"/>
          <c:order val="2"/>
          <c:tx>
            <c:strRef>
              <c:f>NewDiagnoses!$E$1</c:f>
              <c:strCache>
                <c:ptCount val="1"/>
                <c:pt idx="0">
                  <c:v>15-34/MSM</c:v>
                </c:pt>
              </c:strCache>
            </c:strRef>
          </c:tx>
          <c:spPr>
            <a:ln w="28575" cap="rnd">
              <a:solidFill>
                <a:schemeClr val="accent3"/>
              </a:solidFill>
              <a:round/>
            </a:ln>
            <a:effectLst/>
          </c:spPr>
          <c:marker>
            <c:symbol val="none"/>
          </c:marker>
          <c:val>
            <c:numRef>
              <c:f>NewDiagnoses!$E$114:$E$120</c:f>
              <c:numCache>
                <c:formatCode>0</c:formatCode>
                <c:ptCount val="7"/>
                <c:pt idx="0">
                  <c:v>83.852112676056336</c:v>
                </c:pt>
                <c:pt idx="1">
                  <c:v>69.384615384615387</c:v>
                </c:pt>
                <c:pt idx="2">
                  <c:v>69.330396475770925</c:v>
                </c:pt>
                <c:pt idx="3">
                  <c:v>39.564766839378237</c:v>
                </c:pt>
                <c:pt idx="4">
                  <c:v>53.741935483870961</c:v>
                </c:pt>
                <c:pt idx="5">
                  <c:v>53.538961038961041</c:v>
                </c:pt>
                <c:pt idx="6">
                  <c:v>57.026666666666671</c:v>
                </c:pt>
              </c:numCache>
            </c:numRef>
          </c:val>
          <c:smooth val="0"/>
          <c:extLst>
            <c:ext xmlns:c16="http://schemas.microsoft.com/office/drawing/2014/chart" uri="{C3380CC4-5D6E-409C-BE32-E72D297353CC}">
              <c16:uniqueId val="{00000002-5CA1-4C3D-8A00-4AE680E878DF}"/>
            </c:ext>
          </c:extLst>
        </c:ser>
        <c:ser>
          <c:idx val="3"/>
          <c:order val="3"/>
          <c:tx>
            <c:strRef>
              <c:f>NewDiagnoses!$F$1</c:f>
              <c:strCache>
                <c:ptCount val="1"/>
                <c:pt idx="0">
                  <c:v>35-64/MSM</c:v>
                </c:pt>
              </c:strCache>
            </c:strRef>
          </c:tx>
          <c:spPr>
            <a:ln w="28575" cap="rnd">
              <a:solidFill>
                <a:schemeClr val="accent4"/>
              </a:solidFill>
              <a:round/>
            </a:ln>
            <a:effectLst/>
          </c:spPr>
          <c:marker>
            <c:symbol val="none"/>
          </c:marker>
          <c:val>
            <c:numRef>
              <c:f>NewDiagnoses!$F$114:$F$120</c:f>
              <c:numCache>
                <c:formatCode>0</c:formatCode>
                <c:ptCount val="7"/>
                <c:pt idx="0">
                  <c:v>58.489436619718312</c:v>
                </c:pt>
                <c:pt idx="1">
                  <c:v>57.53846153846154</c:v>
                </c:pt>
                <c:pt idx="2">
                  <c:v>48.907488986784145</c:v>
                </c:pt>
                <c:pt idx="3">
                  <c:v>40.854922279792746</c:v>
                </c:pt>
                <c:pt idx="4">
                  <c:v>29.612903225806452</c:v>
                </c:pt>
                <c:pt idx="5">
                  <c:v>40.311688311688314</c:v>
                </c:pt>
                <c:pt idx="6">
                  <c:v>36.346666666666664</c:v>
                </c:pt>
              </c:numCache>
            </c:numRef>
          </c:val>
          <c:smooth val="0"/>
          <c:extLst>
            <c:ext xmlns:c16="http://schemas.microsoft.com/office/drawing/2014/chart" uri="{C3380CC4-5D6E-409C-BE32-E72D297353CC}">
              <c16:uniqueId val="{00000003-5CA1-4C3D-8A00-4AE680E878DF}"/>
            </c:ext>
          </c:extLst>
        </c:ser>
        <c:ser>
          <c:idx val="4"/>
          <c:order val="4"/>
          <c:tx>
            <c:strRef>
              <c:f>NewDiagnoses!$G$1</c:f>
              <c:strCache>
                <c:ptCount val="1"/>
                <c:pt idx="0">
                  <c:v>15-34/MWID</c:v>
                </c:pt>
              </c:strCache>
            </c:strRef>
          </c:tx>
          <c:spPr>
            <a:ln w="28575" cap="rnd">
              <a:solidFill>
                <a:schemeClr val="accent5"/>
              </a:solidFill>
              <a:round/>
            </a:ln>
            <a:effectLst/>
          </c:spPr>
          <c:marker>
            <c:symbol val="none"/>
          </c:marker>
          <c:val>
            <c:numRef>
              <c:f>NewDiagnoses!$G$114:$G$120</c:f>
              <c:numCache>
                <c:formatCode>0</c:formatCode>
                <c:ptCount val="7"/>
                <c:pt idx="0">
                  <c:v>7.415492957746479</c:v>
                </c:pt>
                <c:pt idx="1">
                  <c:v>2.6282051282051282</c:v>
                </c:pt>
                <c:pt idx="2">
                  <c:v>2.2731277533039647</c:v>
                </c:pt>
                <c:pt idx="3">
                  <c:v>1</c:v>
                </c:pt>
                <c:pt idx="4">
                  <c:v>0.63225806451612898</c:v>
                </c:pt>
                <c:pt idx="5">
                  <c:v>1</c:v>
                </c:pt>
                <c:pt idx="6">
                  <c:v>0.60666666666666658</c:v>
                </c:pt>
              </c:numCache>
            </c:numRef>
          </c:val>
          <c:smooth val="0"/>
          <c:extLst>
            <c:ext xmlns:c16="http://schemas.microsoft.com/office/drawing/2014/chart" uri="{C3380CC4-5D6E-409C-BE32-E72D297353CC}">
              <c16:uniqueId val="{00000004-5CA1-4C3D-8A00-4AE680E878DF}"/>
            </c:ext>
          </c:extLst>
        </c:ser>
        <c:ser>
          <c:idx val="5"/>
          <c:order val="5"/>
          <c:tx>
            <c:strRef>
              <c:f>NewDiagnoses!$H$1</c:f>
              <c:strCache>
                <c:ptCount val="1"/>
                <c:pt idx="0">
                  <c:v>35-64/MWID</c:v>
                </c:pt>
              </c:strCache>
            </c:strRef>
          </c:tx>
          <c:spPr>
            <a:ln w="28575" cap="rnd">
              <a:solidFill>
                <a:schemeClr val="accent6"/>
              </a:solidFill>
              <a:round/>
            </a:ln>
            <a:effectLst/>
          </c:spPr>
          <c:marker>
            <c:symbol val="none"/>
          </c:marker>
          <c:val>
            <c:numRef>
              <c:f>NewDiagnoses!$H$114:$H$120</c:f>
              <c:numCache>
                <c:formatCode>0</c:formatCode>
                <c:ptCount val="7"/>
                <c:pt idx="0">
                  <c:v>5.172535211267606</c:v>
                </c:pt>
                <c:pt idx="1">
                  <c:v>2.1794871794871797</c:v>
                </c:pt>
                <c:pt idx="2">
                  <c:v>1.6035242290748899</c:v>
                </c:pt>
                <c:pt idx="3">
                  <c:v>1</c:v>
                </c:pt>
                <c:pt idx="4">
                  <c:v>1</c:v>
                </c:pt>
                <c:pt idx="5">
                  <c:v>1</c:v>
                </c:pt>
                <c:pt idx="6">
                  <c:v>1</c:v>
                </c:pt>
              </c:numCache>
            </c:numRef>
          </c:val>
          <c:smooth val="0"/>
          <c:extLst>
            <c:ext xmlns:c16="http://schemas.microsoft.com/office/drawing/2014/chart" uri="{C3380CC4-5D6E-409C-BE32-E72D297353CC}">
              <c16:uniqueId val="{00000005-5CA1-4C3D-8A00-4AE680E878DF}"/>
            </c:ext>
          </c:extLst>
        </c:ser>
        <c:ser>
          <c:idx val="6"/>
          <c:order val="6"/>
          <c:tx>
            <c:strRef>
              <c:f>NewDiagnoses!$I$1</c:f>
              <c:strCache>
                <c:ptCount val="1"/>
                <c:pt idx="0">
                  <c:v>PWID</c:v>
                </c:pt>
              </c:strCache>
            </c:strRef>
          </c:tx>
          <c:spPr>
            <a:ln w="28575" cap="rnd">
              <a:solidFill>
                <a:schemeClr val="accent1">
                  <a:lumMod val="60000"/>
                </a:schemeClr>
              </a:solidFill>
              <a:round/>
            </a:ln>
            <a:effectLst/>
          </c:spPr>
          <c:marker>
            <c:symbol val="none"/>
          </c:marker>
          <c:val>
            <c:numRef>
              <c:f>NewDiagnoses!$I$114:$I$120</c:f>
              <c:numCache>
                <c:formatCode>0</c:formatCode>
                <c:ptCount val="7"/>
                <c:pt idx="0">
                  <c:v>30.985915492957744</c:v>
                </c:pt>
                <c:pt idx="1">
                  <c:v>23.076923076923073</c:v>
                </c:pt>
                <c:pt idx="2">
                  <c:v>24.229074889867839</c:v>
                </c:pt>
                <c:pt idx="3">
                  <c:v>25.19170984455959</c:v>
                </c:pt>
                <c:pt idx="4">
                  <c:v>0.98064516129032275</c:v>
                </c:pt>
                <c:pt idx="5">
                  <c:v>12.577922077922079</c:v>
                </c:pt>
                <c:pt idx="6">
                  <c:v>0.99333333333333318</c:v>
                </c:pt>
              </c:numCache>
            </c:numRef>
          </c:val>
          <c:smooth val="0"/>
          <c:extLst>
            <c:ext xmlns:c16="http://schemas.microsoft.com/office/drawing/2014/chart" uri="{C3380CC4-5D6E-409C-BE32-E72D297353CC}">
              <c16:uniqueId val="{00000006-5CA1-4C3D-8A00-4AE680E878DF}"/>
            </c:ext>
          </c:extLst>
        </c:ser>
        <c:dLbls>
          <c:showLegendKey val="0"/>
          <c:showVal val="0"/>
          <c:showCatName val="0"/>
          <c:showSerName val="0"/>
          <c:showPercent val="0"/>
          <c:showBubbleSize val="0"/>
        </c:dLbls>
        <c:smooth val="0"/>
        <c:axId val="289278983"/>
        <c:axId val="289301511"/>
      </c:lineChart>
      <c:catAx>
        <c:axId val="289278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01511"/>
        <c:crosses val="autoZero"/>
        <c:auto val="1"/>
        <c:lblAlgn val="ctr"/>
        <c:lblOffset val="100"/>
        <c:noMultiLvlLbl val="0"/>
      </c:catAx>
      <c:valAx>
        <c:axId val="289301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78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PHI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80157273128945E-2"/>
          <c:y val="0.22008771929824567"/>
          <c:w val="0.8683135321696428"/>
          <c:h val="0.48172468573007321"/>
        </c:manualLayout>
      </c:layout>
      <c:lineChart>
        <c:grouping val="standard"/>
        <c:varyColors val="0"/>
        <c:ser>
          <c:idx val="0"/>
          <c:order val="0"/>
          <c:tx>
            <c:strRef>
              <c:f>NewDiagnoses!$C$1</c:f>
              <c:strCache>
                <c:ptCount val="1"/>
                <c:pt idx="0">
                  <c:v>M/HET</c:v>
                </c:pt>
              </c:strCache>
            </c:strRef>
          </c:tx>
          <c:spPr>
            <a:ln w="28575" cap="rnd">
              <a:solidFill>
                <a:schemeClr val="accent1"/>
              </a:solidFill>
              <a:round/>
            </a:ln>
            <a:effectLst/>
          </c:spPr>
          <c:marker>
            <c:symbol val="none"/>
          </c:marker>
          <c:val>
            <c:numRef>
              <c:f>NewDiagnoses!$C$184:$C$190</c:f>
              <c:numCache>
                <c:formatCode>0</c:formatCode>
                <c:ptCount val="7"/>
                <c:pt idx="0">
                  <c:v>66.215644820295992</c:v>
                </c:pt>
                <c:pt idx="1">
                  <c:v>52.717789993066091</c:v>
                </c:pt>
                <c:pt idx="2">
                  <c:v>32.803522571819421</c:v>
                </c:pt>
                <c:pt idx="3">
                  <c:v>22.798738025958734</c:v>
                </c:pt>
                <c:pt idx="4">
                  <c:v>20.64221477693528</c:v>
                </c:pt>
                <c:pt idx="5">
                  <c:v>23.689373297002724</c:v>
                </c:pt>
                <c:pt idx="6">
                  <c:v>34.577409931840315</c:v>
                </c:pt>
              </c:numCache>
            </c:numRef>
          </c:val>
          <c:smooth val="0"/>
          <c:extLst>
            <c:ext xmlns:c16="http://schemas.microsoft.com/office/drawing/2014/chart" uri="{C3380CC4-5D6E-409C-BE32-E72D297353CC}">
              <c16:uniqueId val="{00000000-4912-4A11-9601-2B4B19FC1486}"/>
            </c:ext>
          </c:extLst>
        </c:ser>
        <c:ser>
          <c:idx val="1"/>
          <c:order val="1"/>
          <c:tx>
            <c:strRef>
              <c:f>NewDiagnoses!$D$1</c:f>
              <c:strCache>
                <c:ptCount val="1"/>
                <c:pt idx="0">
                  <c:v>F/HET</c:v>
                </c:pt>
              </c:strCache>
            </c:strRef>
          </c:tx>
          <c:spPr>
            <a:ln w="28575" cap="rnd">
              <a:solidFill>
                <a:schemeClr val="accent2"/>
              </a:solidFill>
              <a:round/>
            </a:ln>
            <a:effectLst/>
          </c:spPr>
          <c:marker>
            <c:symbol val="none"/>
          </c:marker>
          <c:val>
            <c:numRef>
              <c:f>NewDiagnoses!$D$184:$D$190</c:f>
              <c:numCache>
                <c:formatCode>0</c:formatCode>
                <c:ptCount val="7"/>
                <c:pt idx="0">
                  <c:v>92.701902748414369</c:v>
                </c:pt>
                <c:pt idx="1">
                  <c:v>64.364743596185349</c:v>
                </c:pt>
                <c:pt idx="2">
                  <c:v>56.755300957592347</c:v>
                </c:pt>
                <c:pt idx="3">
                  <c:v>30.888612809363451</c:v>
                </c:pt>
                <c:pt idx="4">
                  <c:v>46.288602833127605</c:v>
                </c:pt>
                <c:pt idx="5">
                  <c:v>38.623978201634877</c:v>
                </c:pt>
                <c:pt idx="6">
                  <c:v>52.140538786108408</c:v>
                </c:pt>
              </c:numCache>
            </c:numRef>
          </c:val>
          <c:smooth val="0"/>
          <c:extLst>
            <c:ext xmlns:c16="http://schemas.microsoft.com/office/drawing/2014/chart" uri="{C3380CC4-5D6E-409C-BE32-E72D297353CC}">
              <c16:uniqueId val="{00000001-4912-4A11-9601-2B4B19FC1486}"/>
            </c:ext>
          </c:extLst>
        </c:ser>
        <c:ser>
          <c:idx val="2"/>
          <c:order val="2"/>
          <c:tx>
            <c:strRef>
              <c:f>NewDiagnoses!$E$1</c:f>
              <c:strCache>
                <c:ptCount val="1"/>
                <c:pt idx="0">
                  <c:v>15-34/MSM</c:v>
                </c:pt>
              </c:strCache>
            </c:strRef>
          </c:tx>
          <c:spPr>
            <a:ln w="28575" cap="rnd">
              <a:solidFill>
                <a:schemeClr val="accent3"/>
              </a:solidFill>
              <a:round/>
            </a:ln>
            <a:effectLst/>
          </c:spPr>
          <c:marker>
            <c:symbol val="none"/>
          </c:marker>
          <c:val>
            <c:numRef>
              <c:f>NewDiagnoses!$E$184:$E$190</c:f>
              <c:numCache>
                <c:formatCode>0</c:formatCode>
                <c:ptCount val="7"/>
                <c:pt idx="0">
                  <c:v>159.88160676532769</c:v>
                </c:pt>
                <c:pt idx="1">
                  <c:v>201.48752399232245</c:v>
                </c:pt>
                <c:pt idx="2">
                  <c:v>149.04977375565613</c:v>
                </c:pt>
                <c:pt idx="3">
                  <c:v>162.98806682577566</c:v>
                </c:pt>
                <c:pt idx="4">
                  <c:v>122.01257861635217</c:v>
                </c:pt>
                <c:pt idx="5">
                  <c:v>140.3950953678474</c:v>
                </c:pt>
                <c:pt idx="6">
                  <c:v>121.83333333333334</c:v>
                </c:pt>
              </c:numCache>
            </c:numRef>
          </c:val>
          <c:smooth val="0"/>
          <c:extLst>
            <c:ext xmlns:c16="http://schemas.microsoft.com/office/drawing/2014/chart" uri="{C3380CC4-5D6E-409C-BE32-E72D297353CC}">
              <c16:uniqueId val="{00000002-4912-4A11-9601-2B4B19FC1486}"/>
            </c:ext>
          </c:extLst>
        </c:ser>
        <c:ser>
          <c:idx val="3"/>
          <c:order val="3"/>
          <c:tx>
            <c:strRef>
              <c:f>NewDiagnoses!$F$1</c:f>
              <c:strCache>
                <c:ptCount val="1"/>
                <c:pt idx="0">
                  <c:v>35-64/MSM</c:v>
                </c:pt>
              </c:strCache>
            </c:strRef>
          </c:tx>
          <c:spPr>
            <a:ln w="28575" cap="rnd">
              <a:solidFill>
                <a:schemeClr val="accent4"/>
              </a:solidFill>
              <a:round/>
            </a:ln>
            <a:effectLst/>
          </c:spPr>
          <c:marker>
            <c:symbol val="none"/>
          </c:marker>
          <c:val>
            <c:numRef>
              <c:f>NewDiagnoses!$F$184:$F$190</c:f>
              <c:numCache>
                <c:formatCode>0</c:formatCode>
                <c:ptCount val="7"/>
                <c:pt idx="0">
                  <c:v>108.90486257928119</c:v>
                </c:pt>
                <c:pt idx="1">
                  <c:v>108.49328214971209</c:v>
                </c:pt>
                <c:pt idx="2">
                  <c:v>91.085972850678743</c:v>
                </c:pt>
                <c:pt idx="3">
                  <c:v>82.997613365155132</c:v>
                </c:pt>
                <c:pt idx="4">
                  <c:v>74.842767295597469</c:v>
                </c:pt>
                <c:pt idx="5">
                  <c:v>82.152588555858316</c:v>
                </c:pt>
                <c:pt idx="6">
                  <c:v>93.5</c:v>
                </c:pt>
              </c:numCache>
            </c:numRef>
          </c:val>
          <c:smooth val="0"/>
          <c:extLst>
            <c:ext xmlns:c16="http://schemas.microsoft.com/office/drawing/2014/chart" uri="{C3380CC4-5D6E-409C-BE32-E72D297353CC}">
              <c16:uniqueId val="{00000003-4912-4A11-9601-2B4B19FC1486}"/>
            </c:ext>
          </c:extLst>
        </c:ser>
        <c:ser>
          <c:idx val="4"/>
          <c:order val="4"/>
          <c:tx>
            <c:strRef>
              <c:f>NewDiagnoses!$G$1</c:f>
              <c:strCache>
                <c:ptCount val="1"/>
                <c:pt idx="0">
                  <c:v>15-34/MWID</c:v>
                </c:pt>
              </c:strCache>
            </c:strRef>
          </c:tx>
          <c:spPr>
            <a:ln w="28575" cap="rnd">
              <a:solidFill>
                <a:schemeClr val="accent5"/>
              </a:solidFill>
              <a:round/>
            </a:ln>
            <a:effectLst/>
          </c:spPr>
          <c:marker>
            <c:symbol val="none"/>
          </c:marker>
          <c:val>
            <c:numRef>
              <c:f>NewDiagnoses!$G$184:$G$190</c:f>
              <c:numCache>
                <c:formatCode>0</c:formatCode>
                <c:ptCount val="7"/>
                <c:pt idx="0">
                  <c:v>4.0845665961945024</c:v>
                </c:pt>
                <c:pt idx="1">
                  <c:v>4.3666026871401149</c:v>
                </c:pt>
                <c:pt idx="2">
                  <c:v>15.882352941176471</c:v>
                </c:pt>
                <c:pt idx="3">
                  <c:v>13.582338902147971</c:v>
                </c:pt>
                <c:pt idx="4">
                  <c:v>6.7106918238993707</c:v>
                </c:pt>
                <c:pt idx="5">
                  <c:v>13.103542234332425</c:v>
                </c:pt>
                <c:pt idx="6">
                  <c:v>6.0641025641025648</c:v>
                </c:pt>
              </c:numCache>
            </c:numRef>
          </c:val>
          <c:smooth val="0"/>
          <c:extLst>
            <c:ext xmlns:c16="http://schemas.microsoft.com/office/drawing/2014/chart" uri="{C3380CC4-5D6E-409C-BE32-E72D297353CC}">
              <c16:uniqueId val="{00000004-4912-4A11-9601-2B4B19FC1486}"/>
            </c:ext>
          </c:extLst>
        </c:ser>
        <c:ser>
          <c:idx val="5"/>
          <c:order val="5"/>
          <c:tx>
            <c:strRef>
              <c:f>NewDiagnoses!$H$1</c:f>
              <c:strCache>
                <c:ptCount val="1"/>
                <c:pt idx="0">
                  <c:v>35-64/MWID</c:v>
                </c:pt>
              </c:strCache>
            </c:strRef>
          </c:tx>
          <c:spPr>
            <a:ln w="28575" cap="rnd">
              <a:solidFill>
                <a:schemeClr val="accent6"/>
              </a:solidFill>
              <a:round/>
            </a:ln>
            <a:effectLst/>
          </c:spPr>
          <c:marker>
            <c:symbol val="none"/>
          </c:marker>
          <c:val>
            <c:numRef>
              <c:f>NewDiagnoses!$H$184:$H$190</c:f>
              <c:numCache>
                <c:formatCode>0</c:formatCode>
                <c:ptCount val="7"/>
                <c:pt idx="0">
                  <c:v>2.7822410147991543</c:v>
                </c:pt>
                <c:pt idx="1">
                  <c:v>2.3512476007677545</c:v>
                </c:pt>
                <c:pt idx="2">
                  <c:v>9.7058823529411775</c:v>
                </c:pt>
                <c:pt idx="3">
                  <c:v>6.9164677804295946</c:v>
                </c:pt>
                <c:pt idx="4">
                  <c:v>4.1163522012578611</c:v>
                </c:pt>
                <c:pt idx="5">
                  <c:v>7.6675749318801092</c:v>
                </c:pt>
                <c:pt idx="6">
                  <c:v>4.6538461538461542</c:v>
                </c:pt>
              </c:numCache>
            </c:numRef>
          </c:val>
          <c:smooth val="0"/>
          <c:extLst>
            <c:ext xmlns:c16="http://schemas.microsoft.com/office/drawing/2014/chart" uri="{C3380CC4-5D6E-409C-BE32-E72D297353CC}">
              <c16:uniqueId val="{00000005-4912-4A11-9601-2B4B19FC1486}"/>
            </c:ext>
          </c:extLst>
        </c:ser>
        <c:ser>
          <c:idx val="6"/>
          <c:order val="6"/>
          <c:tx>
            <c:strRef>
              <c:f>NewDiagnoses!$I$1</c:f>
              <c:strCache>
                <c:ptCount val="1"/>
                <c:pt idx="0">
                  <c:v>PWID</c:v>
                </c:pt>
              </c:strCache>
            </c:strRef>
          </c:tx>
          <c:spPr>
            <a:ln w="28575" cap="rnd">
              <a:solidFill>
                <a:schemeClr val="accent1">
                  <a:lumMod val="60000"/>
                </a:schemeClr>
              </a:solidFill>
              <a:round/>
            </a:ln>
            <a:effectLst/>
          </c:spPr>
          <c:marker>
            <c:symbol val="none"/>
          </c:marker>
          <c:val>
            <c:numRef>
              <c:f>NewDiagnoses!$I$184:$I$190</c:f>
              <c:numCache>
                <c:formatCode>0</c:formatCode>
                <c:ptCount val="7"/>
                <c:pt idx="0">
                  <c:v>29.429175475687103</c:v>
                </c:pt>
                <c:pt idx="1">
                  <c:v>66.218809980806128</c:v>
                </c:pt>
                <c:pt idx="2">
                  <c:v>79.717194570135746</c:v>
                </c:pt>
                <c:pt idx="3">
                  <c:v>88.828162291169434</c:v>
                </c:pt>
                <c:pt idx="4">
                  <c:v>38.386792452830186</c:v>
                </c:pt>
                <c:pt idx="5">
                  <c:v>57.367847411444146</c:v>
                </c:pt>
                <c:pt idx="6">
                  <c:v>67.230769230769226</c:v>
                </c:pt>
              </c:numCache>
            </c:numRef>
          </c:val>
          <c:smooth val="0"/>
          <c:extLst>
            <c:ext xmlns:c16="http://schemas.microsoft.com/office/drawing/2014/chart" uri="{C3380CC4-5D6E-409C-BE32-E72D297353CC}">
              <c16:uniqueId val="{00000006-4912-4A11-9601-2B4B19FC1486}"/>
            </c:ext>
          </c:extLst>
        </c:ser>
        <c:dLbls>
          <c:showLegendKey val="0"/>
          <c:showVal val="0"/>
          <c:showCatName val="0"/>
          <c:showSerName val="0"/>
          <c:showPercent val="0"/>
          <c:showBubbleSize val="0"/>
        </c:dLbls>
        <c:smooth val="0"/>
        <c:axId val="289278983"/>
        <c:axId val="289301511"/>
      </c:lineChart>
      <c:catAx>
        <c:axId val="289278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01511"/>
        <c:crosses val="autoZero"/>
        <c:auto val="1"/>
        <c:lblAlgn val="ctr"/>
        <c:lblOffset val="100"/>
        <c:noMultiLvlLbl val="0"/>
      </c:catAx>
      <c:valAx>
        <c:axId val="289301511"/>
        <c:scaling>
          <c:orientation val="minMax"/>
          <c:max val="22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78983"/>
        <c:crosses val="autoZero"/>
        <c:crossBetween val="between"/>
        <c:majorUnit val="2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SHE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80157273128945E-2"/>
          <c:y val="0.22008771929824567"/>
          <c:w val="0.8683135321696428"/>
          <c:h val="0.48172468573007321"/>
        </c:manualLayout>
      </c:layout>
      <c:lineChart>
        <c:grouping val="standard"/>
        <c:varyColors val="0"/>
        <c:ser>
          <c:idx val="0"/>
          <c:order val="0"/>
          <c:tx>
            <c:strRef>
              <c:f>NewDiagnoses!$C$1</c:f>
              <c:strCache>
                <c:ptCount val="1"/>
                <c:pt idx="0">
                  <c:v>M/HET</c:v>
                </c:pt>
              </c:strCache>
            </c:strRef>
          </c:tx>
          <c:spPr>
            <a:ln w="28575" cap="rnd">
              <a:solidFill>
                <a:schemeClr val="accent1"/>
              </a:solidFill>
              <a:round/>
            </a:ln>
            <a:effectLst/>
          </c:spPr>
          <c:marker>
            <c:symbol val="none"/>
          </c:marker>
          <c:val>
            <c:numRef>
              <c:f>NewDiagnoses!$C$191:$C$197</c:f>
              <c:numCache>
                <c:formatCode>0</c:formatCode>
                <c:ptCount val="7"/>
                <c:pt idx="0">
                  <c:v>57.307854729729726</c:v>
                </c:pt>
                <c:pt idx="1">
                  <c:v>33.827682824320547</c:v>
                </c:pt>
                <c:pt idx="2">
                  <c:v>26.771700356718192</c:v>
                </c:pt>
                <c:pt idx="3">
                  <c:v>15.223787167449139</c:v>
                </c:pt>
                <c:pt idx="4">
                  <c:v>21.672122204037102</c:v>
                </c:pt>
                <c:pt idx="5">
                  <c:v>21.797945205479454</c:v>
                </c:pt>
                <c:pt idx="6">
                  <c:v>22.258453085376161</c:v>
                </c:pt>
              </c:numCache>
            </c:numRef>
          </c:val>
          <c:smooth val="0"/>
          <c:extLst>
            <c:ext xmlns:c16="http://schemas.microsoft.com/office/drawing/2014/chart" uri="{C3380CC4-5D6E-409C-BE32-E72D297353CC}">
              <c16:uniqueId val="{00000000-4292-4FEC-A222-1182B7FF3539}"/>
            </c:ext>
          </c:extLst>
        </c:ser>
        <c:ser>
          <c:idx val="1"/>
          <c:order val="1"/>
          <c:tx>
            <c:strRef>
              <c:f>NewDiagnoses!$D$1</c:f>
              <c:strCache>
                <c:ptCount val="1"/>
                <c:pt idx="0">
                  <c:v>F/HET</c:v>
                </c:pt>
              </c:strCache>
            </c:strRef>
          </c:tx>
          <c:spPr>
            <a:ln w="28575" cap="rnd">
              <a:solidFill>
                <a:schemeClr val="accent2"/>
              </a:solidFill>
              <a:round/>
            </a:ln>
            <a:effectLst/>
          </c:spPr>
          <c:marker>
            <c:symbol val="none"/>
          </c:marker>
          <c:val>
            <c:numRef>
              <c:f>NewDiagnoses!$D$191:$D$197</c:f>
              <c:numCache>
                <c:formatCode>0</c:formatCode>
                <c:ptCount val="7"/>
                <c:pt idx="0">
                  <c:v>48.711676520270274</c:v>
                </c:pt>
                <c:pt idx="1">
                  <c:v>42.056038105912016</c:v>
                </c:pt>
                <c:pt idx="2">
                  <c:v>50.866230677764563</c:v>
                </c:pt>
                <c:pt idx="3">
                  <c:v>41.665101721439747</c:v>
                </c:pt>
                <c:pt idx="4">
                  <c:v>45.944899072558648</c:v>
                </c:pt>
                <c:pt idx="5">
                  <c:v>43.595890410958908</c:v>
                </c:pt>
                <c:pt idx="6">
                  <c:v>58.531487743026211</c:v>
                </c:pt>
              </c:numCache>
            </c:numRef>
          </c:val>
          <c:smooth val="0"/>
          <c:extLst>
            <c:ext xmlns:c16="http://schemas.microsoft.com/office/drawing/2014/chart" uri="{C3380CC4-5D6E-409C-BE32-E72D297353CC}">
              <c16:uniqueId val="{00000001-4292-4FEC-A222-1182B7FF3539}"/>
            </c:ext>
          </c:extLst>
        </c:ser>
        <c:ser>
          <c:idx val="2"/>
          <c:order val="2"/>
          <c:tx>
            <c:strRef>
              <c:f>NewDiagnoses!$E$1</c:f>
              <c:strCache>
                <c:ptCount val="1"/>
                <c:pt idx="0">
                  <c:v>15-34/MSM</c:v>
                </c:pt>
              </c:strCache>
            </c:strRef>
          </c:tx>
          <c:spPr>
            <a:ln w="28575" cap="rnd">
              <a:solidFill>
                <a:schemeClr val="accent3"/>
              </a:solidFill>
              <a:round/>
            </a:ln>
            <a:effectLst/>
          </c:spPr>
          <c:marker>
            <c:symbol val="none"/>
          </c:marker>
          <c:val>
            <c:numRef>
              <c:f>NewDiagnoses!$E$191:$E$197</c:f>
              <c:numCache>
                <c:formatCode>0</c:formatCode>
                <c:ptCount val="7"/>
                <c:pt idx="0">
                  <c:v>91.125</c:v>
                </c:pt>
                <c:pt idx="1">
                  <c:v>106.66666666666667</c:v>
                </c:pt>
                <c:pt idx="2">
                  <c:v>126.43448275862069</c:v>
                </c:pt>
                <c:pt idx="3">
                  <c:v>114.11877394636016</c:v>
                </c:pt>
                <c:pt idx="4">
                  <c:v>96.382978723404264</c:v>
                </c:pt>
                <c:pt idx="5">
                  <c:v>136.98287671232879</c:v>
                </c:pt>
                <c:pt idx="6">
                  <c:v>159.89349112426035</c:v>
                </c:pt>
              </c:numCache>
            </c:numRef>
          </c:val>
          <c:smooth val="0"/>
          <c:extLst>
            <c:ext xmlns:c16="http://schemas.microsoft.com/office/drawing/2014/chart" uri="{C3380CC4-5D6E-409C-BE32-E72D297353CC}">
              <c16:uniqueId val="{00000002-4292-4FEC-A222-1182B7FF3539}"/>
            </c:ext>
          </c:extLst>
        </c:ser>
        <c:ser>
          <c:idx val="3"/>
          <c:order val="3"/>
          <c:tx>
            <c:strRef>
              <c:f>NewDiagnoses!$F$1</c:f>
              <c:strCache>
                <c:ptCount val="1"/>
                <c:pt idx="0">
                  <c:v>35-64/MSM</c:v>
                </c:pt>
              </c:strCache>
            </c:strRef>
          </c:tx>
          <c:spPr>
            <a:ln w="28575" cap="rnd">
              <a:solidFill>
                <a:schemeClr val="accent4"/>
              </a:solidFill>
              <a:round/>
            </a:ln>
            <a:effectLst/>
          </c:spPr>
          <c:marker>
            <c:symbol val="none"/>
          </c:marker>
          <c:val>
            <c:numRef>
              <c:f>NewDiagnoses!$F$191:$F$197</c:f>
              <c:numCache>
                <c:formatCode>0</c:formatCode>
                <c:ptCount val="7"/>
                <c:pt idx="0">
                  <c:v>48.9375</c:v>
                </c:pt>
                <c:pt idx="1">
                  <c:v>60.666666666666671</c:v>
                </c:pt>
                <c:pt idx="2">
                  <c:v>64.220689655172407</c:v>
                </c:pt>
                <c:pt idx="3">
                  <c:v>67.337164750957868</c:v>
                </c:pt>
                <c:pt idx="4">
                  <c:v>48.510638297872347</c:v>
                </c:pt>
                <c:pt idx="5">
                  <c:v>59.19863013698631</c:v>
                </c:pt>
                <c:pt idx="6">
                  <c:v>69.822485207100598</c:v>
                </c:pt>
              </c:numCache>
            </c:numRef>
          </c:val>
          <c:smooth val="0"/>
          <c:extLst>
            <c:ext xmlns:c16="http://schemas.microsoft.com/office/drawing/2014/chart" uri="{C3380CC4-5D6E-409C-BE32-E72D297353CC}">
              <c16:uniqueId val="{00000003-4292-4FEC-A222-1182B7FF3539}"/>
            </c:ext>
          </c:extLst>
        </c:ser>
        <c:ser>
          <c:idx val="4"/>
          <c:order val="4"/>
          <c:tx>
            <c:strRef>
              <c:f>NewDiagnoses!$G$1</c:f>
              <c:strCache>
                <c:ptCount val="1"/>
                <c:pt idx="0">
                  <c:v>15-34/MWID</c:v>
                </c:pt>
              </c:strCache>
            </c:strRef>
          </c:tx>
          <c:spPr>
            <a:ln w="28575" cap="rnd">
              <a:solidFill>
                <a:schemeClr val="accent5"/>
              </a:solidFill>
              <a:round/>
            </a:ln>
            <a:effectLst/>
          </c:spPr>
          <c:marker>
            <c:symbol val="none"/>
          </c:marker>
          <c:val>
            <c:numRef>
              <c:f>NewDiagnoses!$G$191:$G$197</c:f>
              <c:numCache>
                <c:formatCode>0</c:formatCode>
                <c:ptCount val="7"/>
                <c:pt idx="0">
                  <c:v>0.6328125</c:v>
                </c:pt>
                <c:pt idx="1">
                  <c:v>1.8604651162790695</c:v>
                </c:pt>
                <c:pt idx="2">
                  <c:v>5.86551724137931</c:v>
                </c:pt>
                <c:pt idx="3">
                  <c:v>3.0842911877394634</c:v>
                </c:pt>
                <c:pt idx="4">
                  <c:v>4.4978723404255323</c:v>
                </c:pt>
                <c:pt idx="5">
                  <c:v>6.8150684931506849</c:v>
                </c:pt>
                <c:pt idx="6">
                  <c:v>2.7100591715976332</c:v>
                </c:pt>
              </c:numCache>
            </c:numRef>
          </c:val>
          <c:smooth val="0"/>
          <c:extLst>
            <c:ext xmlns:c16="http://schemas.microsoft.com/office/drawing/2014/chart" uri="{C3380CC4-5D6E-409C-BE32-E72D297353CC}">
              <c16:uniqueId val="{00000004-4292-4FEC-A222-1182B7FF3539}"/>
            </c:ext>
          </c:extLst>
        </c:ser>
        <c:ser>
          <c:idx val="5"/>
          <c:order val="5"/>
          <c:tx>
            <c:strRef>
              <c:f>NewDiagnoses!$H$1</c:f>
              <c:strCache>
                <c:ptCount val="1"/>
                <c:pt idx="0">
                  <c:v>35-64/MWID</c:v>
                </c:pt>
              </c:strCache>
            </c:strRef>
          </c:tx>
          <c:spPr>
            <a:ln w="28575" cap="rnd">
              <a:solidFill>
                <a:schemeClr val="accent6"/>
              </a:solidFill>
              <a:round/>
            </a:ln>
            <a:effectLst/>
          </c:spPr>
          <c:marker>
            <c:symbol val="none"/>
          </c:marker>
          <c:val>
            <c:numRef>
              <c:f>NewDiagnoses!$H$191:$H$197</c:f>
              <c:numCache>
                <c:formatCode>0</c:formatCode>
                <c:ptCount val="7"/>
                <c:pt idx="0">
                  <c:v>1</c:v>
                </c:pt>
                <c:pt idx="1">
                  <c:v>1.0581395348837208</c:v>
                </c:pt>
                <c:pt idx="2">
                  <c:v>2.9793103448275859</c:v>
                </c:pt>
                <c:pt idx="3">
                  <c:v>1.8199233716475096</c:v>
                </c:pt>
                <c:pt idx="4">
                  <c:v>2.2638297872340427</c:v>
                </c:pt>
                <c:pt idx="5">
                  <c:v>2.945205479452055</c:v>
                </c:pt>
                <c:pt idx="6">
                  <c:v>1.1834319526627219</c:v>
                </c:pt>
              </c:numCache>
            </c:numRef>
          </c:val>
          <c:smooth val="0"/>
          <c:extLst>
            <c:ext xmlns:c16="http://schemas.microsoft.com/office/drawing/2014/chart" uri="{C3380CC4-5D6E-409C-BE32-E72D297353CC}">
              <c16:uniqueId val="{00000005-4292-4FEC-A222-1182B7FF3539}"/>
            </c:ext>
          </c:extLst>
        </c:ser>
        <c:ser>
          <c:idx val="6"/>
          <c:order val="6"/>
          <c:tx>
            <c:strRef>
              <c:f>NewDiagnoses!$I$1</c:f>
              <c:strCache>
                <c:ptCount val="1"/>
                <c:pt idx="0">
                  <c:v>PWID</c:v>
                </c:pt>
              </c:strCache>
            </c:strRef>
          </c:tx>
          <c:spPr>
            <a:ln w="28575" cap="rnd">
              <a:solidFill>
                <a:schemeClr val="accent1">
                  <a:lumMod val="60000"/>
                </a:schemeClr>
              </a:solidFill>
              <a:round/>
            </a:ln>
            <a:effectLst/>
          </c:spPr>
          <c:marker>
            <c:symbol val="none"/>
          </c:marker>
          <c:val>
            <c:numRef>
              <c:f>NewDiagnoses!$I$191:$I$197</c:f>
              <c:numCache>
                <c:formatCode>0</c:formatCode>
                <c:ptCount val="7"/>
                <c:pt idx="0">
                  <c:v>1.9453125</c:v>
                </c:pt>
                <c:pt idx="1">
                  <c:v>4.8643410852713176</c:v>
                </c:pt>
                <c:pt idx="2">
                  <c:v>7.8620689655172411</c:v>
                </c:pt>
                <c:pt idx="3">
                  <c:v>12.750957854406131</c:v>
                </c:pt>
                <c:pt idx="4">
                  <c:v>7.7276595744680856</c:v>
                </c:pt>
                <c:pt idx="5">
                  <c:v>13.664383561643836</c:v>
                </c:pt>
                <c:pt idx="6">
                  <c:v>14.600591715976332</c:v>
                </c:pt>
              </c:numCache>
            </c:numRef>
          </c:val>
          <c:smooth val="0"/>
          <c:extLst>
            <c:ext xmlns:c16="http://schemas.microsoft.com/office/drawing/2014/chart" uri="{C3380CC4-5D6E-409C-BE32-E72D297353CC}">
              <c16:uniqueId val="{00000006-4292-4FEC-A222-1182B7FF3539}"/>
            </c:ext>
          </c:extLst>
        </c:ser>
        <c:dLbls>
          <c:showLegendKey val="0"/>
          <c:showVal val="0"/>
          <c:showCatName val="0"/>
          <c:showSerName val="0"/>
          <c:showPercent val="0"/>
          <c:showBubbleSize val="0"/>
        </c:dLbls>
        <c:smooth val="0"/>
        <c:axId val="289278983"/>
        <c:axId val="289301511"/>
      </c:lineChart>
      <c:catAx>
        <c:axId val="289278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01511"/>
        <c:crosses val="autoZero"/>
        <c:auto val="1"/>
        <c:lblAlgn val="ctr"/>
        <c:lblOffset val="100"/>
        <c:noMultiLvlLbl val="0"/>
      </c:catAx>
      <c:valAx>
        <c:axId val="289301511"/>
        <c:scaling>
          <c:orientation val="minMax"/>
          <c:max val="22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78983"/>
        <c:crosses val="autoZero"/>
        <c:crossBetween val="between"/>
        <c:majorUnit val="2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NYC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988269323477421"/>
          <c:y val="0.20254385964912286"/>
          <c:w val="0.80023068545003306"/>
          <c:h val="0.51681240502831882"/>
        </c:manualLayout>
      </c:layout>
      <c:lineChart>
        <c:grouping val="standard"/>
        <c:varyColors val="0"/>
        <c:ser>
          <c:idx val="0"/>
          <c:order val="0"/>
          <c:tx>
            <c:strRef>
              <c:f>NewDiagnoses!$J$1</c:f>
              <c:strCache>
                <c:ptCount val="1"/>
                <c:pt idx="0">
                  <c:v>W</c:v>
                </c:pt>
              </c:strCache>
            </c:strRef>
          </c:tx>
          <c:spPr>
            <a:ln w="28575" cap="rnd">
              <a:solidFill>
                <a:schemeClr val="accent1"/>
              </a:solidFill>
              <a:round/>
            </a:ln>
            <a:effectLst/>
          </c:spPr>
          <c:marker>
            <c:symbol val="none"/>
          </c:marker>
          <c:val>
            <c:numRef>
              <c:f>NewDiagnoses!$J$2:$J$8</c:f>
              <c:numCache>
                <c:formatCode>0</c:formatCode>
                <c:ptCount val="7"/>
                <c:pt idx="0">
                  <c:v>461.32378223495704</c:v>
                </c:pt>
                <c:pt idx="1">
                  <c:v>440.87208725830442</c:v>
                </c:pt>
                <c:pt idx="2">
                  <c:v>327.79794149512458</c:v>
                </c:pt>
                <c:pt idx="3">
                  <c:v>287.63360091743112</c:v>
                </c:pt>
                <c:pt idx="4">
                  <c:v>288.09856262833671</c:v>
                </c:pt>
                <c:pt idx="5">
                  <c:v>294.68538608806637</c:v>
                </c:pt>
                <c:pt idx="6">
                  <c:v>260.98510242085661</c:v>
                </c:pt>
              </c:numCache>
            </c:numRef>
          </c:val>
          <c:smooth val="0"/>
          <c:extLst>
            <c:ext xmlns:c16="http://schemas.microsoft.com/office/drawing/2014/chart" uri="{C3380CC4-5D6E-409C-BE32-E72D297353CC}">
              <c16:uniqueId val="{00000000-7D07-42E8-A333-CD4169E72B57}"/>
            </c:ext>
          </c:extLst>
        </c:ser>
        <c:ser>
          <c:idx val="1"/>
          <c:order val="1"/>
          <c:tx>
            <c:strRef>
              <c:f>NewDiagnoses!$K$1</c:f>
              <c:strCache>
                <c:ptCount val="1"/>
                <c:pt idx="0">
                  <c:v>B</c:v>
                </c:pt>
              </c:strCache>
            </c:strRef>
          </c:tx>
          <c:spPr>
            <a:ln w="28575" cap="rnd">
              <a:solidFill>
                <a:schemeClr val="accent2"/>
              </a:solidFill>
              <a:round/>
            </a:ln>
            <a:effectLst/>
          </c:spPr>
          <c:marker>
            <c:symbol val="none"/>
          </c:marker>
          <c:val>
            <c:numRef>
              <c:f>NewDiagnoses!$K$2:$K$8</c:f>
              <c:numCache>
                <c:formatCode>0</c:formatCode>
                <c:ptCount val="7"/>
                <c:pt idx="0">
                  <c:v>815.58930276981857</c:v>
                </c:pt>
                <c:pt idx="1">
                  <c:v>772.74268715914729</c:v>
                </c:pt>
                <c:pt idx="2">
                  <c:v>742.62188515709636</c:v>
                </c:pt>
                <c:pt idx="3">
                  <c:v>725.37901376146795</c:v>
                </c:pt>
                <c:pt idx="4">
                  <c:v>603.44969199178649</c:v>
                </c:pt>
                <c:pt idx="5">
                  <c:v>600.06892150606257</c:v>
                </c:pt>
                <c:pt idx="6">
                  <c:v>662.64990689013041</c:v>
                </c:pt>
              </c:numCache>
            </c:numRef>
          </c:val>
          <c:smooth val="0"/>
          <c:extLst>
            <c:ext xmlns:c16="http://schemas.microsoft.com/office/drawing/2014/chart" uri="{C3380CC4-5D6E-409C-BE32-E72D297353CC}">
              <c16:uniqueId val="{00000001-7D07-42E8-A333-CD4169E72B57}"/>
            </c:ext>
          </c:extLst>
        </c:ser>
        <c:ser>
          <c:idx val="2"/>
          <c:order val="2"/>
          <c:tx>
            <c:strRef>
              <c:f>NewDiagnoses!$L$1</c:f>
              <c:strCache>
                <c:ptCount val="1"/>
                <c:pt idx="0">
                  <c:v>H</c:v>
                </c:pt>
              </c:strCache>
            </c:strRef>
          </c:tx>
          <c:spPr>
            <a:ln w="28575" cap="rnd">
              <a:solidFill>
                <a:schemeClr val="accent3"/>
              </a:solidFill>
              <a:round/>
            </a:ln>
            <a:effectLst/>
          </c:spPr>
          <c:marker>
            <c:symbol val="none"/>
          </c:marker>
          <c:val>
            <c:numRef>
              <c:f>NewDiagnoses!$L$2:$L$8</c:f>
              <c:numCache>
                <c:formatCode>0</c:formatCode>
                <c:ptCount val="7"/>
                <c:pt idx="0">
                  <c:v>761.08691499522456</c:v>
                </c:pt>
                <c:pt idx="1">
                  <c:v>749.38522558254817</c:v>
                </c:pt>
                <c:pt idx="2">
                  <c:v>714.58017334777901</c:v>
                </c:pt>
                <c:pt idx="3">
                  <c:v>675.98738532110087</c:v>
                </c:pt>
                <c:pt idx="4">
                  <c:v>530.4517453798768</c:v>
                </c:pt>
                <c:pt idx="5">
                  <c:v>629.24569240587118</c:v>
                </c:pt>
                <c:pt idx="6">
                  <c:v>639.3649906890131</c:v>
                </c:pt>
              </c:numCache>
            </c:numRef>
          </c:val>
          <c:smooth val="0"/>
          <c:extLst>
            <c:ext xmlns:c16="http://schemas.microsoft.com/office/drawing/2014/chart" uri="{C3380CC4-5D6E-409C-BE32-E72D297353CC}">
              <c16:uniqueId val="{00000002-7D07-42E8-A333-CD4169E72B57}"/>
            </c:ext>
          </c:extLst>
        </c:ser>
        <c:dLbls>
          <c:showLegendKey val="0"/>
          <c:showVal val="0"/>
          <c:showCatName val="0"/>
          <c:showSerName val="0"/>
          <c:showPercent val="0"/>
          <c:showBubbleSize val="0"/>
        </c:dLbls>
        <c:smooth val="0"/>
        <c:axId val="289278983"/>
        <c:axId val="289301511"/>
      </c:lineChart>
      <c:catAx>
        <c:axId val="289278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01511"/>
        <c:crosses val="autoZero"/>
        <c:auto val="1"/>
        <c:lblAlgn val="ctr"/>
        <c:lblOffset val="100"/>
        <c:noMultiLvlLbl val="0"/>
      </c:catAx>
      <c:valAx>
        <c:axId val="289301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78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diag - NYC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80157273128945E-2"/>
          <c:y val="0.22008771929824567"/>
          <c:w val="0.8683135321696428"/>
          <c:h val="0.48172468573007321"/>
        </c:manualLayout>
      </c:layout>
      <c:lineChart>
        <c:grouping val="standard"/>
        <c:varyColors val="0"/>
        <c:ser>
          <c:idx val="0"/>
          <c:order val="0"/>
          <c:tx>
            <c:strRef>
              <c:f>NewDiagnoses!$C$1</c:f>
              <c:strCache>
                <c:ptCount val="1"/>
                <c:pt idx="0">
                  <c:v>M/HET</c:v>
                </c:pt>
              </c:strCache>
            </c:strRef>
          </c:tx>
          <c:spPr>
            <a:ln w="28575" cap="rnd">
              <a:solidFill>
                <a:schemeClr val="accent1"/>
              </a:solidFill>
              <a:round/>
            </a:ln>
            <a:effectLst/>
          </c:spPr>
          <c:marker>
            <c:symbol val="none"/>
          </c:marker>
          <c:val>
            <c:numRef>
              <c:f>NewDiagnoses!$C$2:$C$8</c:f>
              <c:numCache>
                <c:formatCode>0</c:formatCode>
                <c:ptCount val="7"/>
                <c:pt idx="0">
                  <c:v>173.82994656942975</c:v>
                </c:pt>
                <c:pt idx="1">
                  <c:v>165.96193055545277</c:v>
                </c:pt>
                <c:pt idx="2">
                  <c:v>154.59558443850679</c:v>
                </c:pt>
                <c:pt idx="3">
                  <c:v>140.16305254378648</c:v>
                </c:pt>
                <c:pt idx="4">
                  <c:v>78.906396598774393</c:v>
                </c:pt>
                <c:pt idx="5">
                  <c:v>128.88232037427574</c:v>
                </c:pt>
                <c:pt idx="6">
                  <c:v>152.26899823984084</c:v>
                </c:pt>
              </c:numCache>
            </c:numRef>
          </c:val>
          <c:smooth val="0"/>
          <c:extLst>
            <c:ext xmlns:c16="http://schemas.microsoft.com/office/drawing/2014/chart" uri="{C3380CC4-5D6E-409C-BE32-E72D297353CC}">
              <c16:uniqueId val="{00000000-A2D0-4C56-9A9E-F2044346702F}"/>
            </c:ext>
          </c:extLst>
        </c:ser>
        <c:ser>
          <c:idx val="1"/>
          <c:order val="1"/>
          <c:tx>
            <c:strRef>
              <c:f>NewDiagnoses!$D$1</c:f>
              <c:strCache>
                <c:ptCount val="1"/>
                <c:pt idx="0">
                  <c:v>F/HET</c:v>
                </c:pt>
              </c:strCache>
            </c:strRef>
          </c:tx>
          <c:spPr>
            <a:ln w="28575" cap="rnd">
              <a:solidFill>
                <a:schemeClr val="accent2"/>
              </a:solidFill>
              <a:round/>
            </a:ln>
            <a:effectLst/>
          </c:spPr>
          <c:marker>
            <c:symbol val="none"/>
          </c:marker>
          <c:val>
            <c:numRef>
              <c:f>NewDiagnoses!$D$2:$D$8</c:f>
              <c:numCache>
                <c:formatCode>0</c:formatCode>
                <c:ptCount val="7"/>
                <c:pt idx="0">
                  <c:v>346.86250806285301</c:v>
                </c:pt>
                <c:pt idx="1">
                  <c:v>312.86603176482487</c:v>
                </c:pt>
                <c:pt idx="2">
                  <c:v>280.53442639572938</c:v>
                </c:pt>
                <c:pt idx="3">
                  <c:v>245.28534195162638</c:v>
                </c:pt>
                <c:pt idx="4">
                  <c:v>183.88621120410036</c:v>
                </c:pt>
                <c:pt idx="5">
                  <c:v>208.59566303350988</c:v>
                </c:pt>
                <c:pt idx="6">
                  <c:v>234.84273360373459</c:v>
                </c:pt>
              </c:numCache>
            </c:numRef>
          </c:val>
          <c:smooth val="0"/>
          <c:extLst>
            <c:ext xmlns:c16="http://schemas.microsoft.com/office/drawing/2014/chart" uri="{C3380CC4-5D6E-409C-BE32-E72D297353CC}">
              <c16:uniqueId val="{00000001-A2D0-4C56-9A9E-F2044346702F}"/>
            </c:ext>
          </c:extLst>
        </c:ser>
        <c:ser>
          <c:idx val="2"/>
          <c:order val="2"/>
          <c:tx>
            <c:strRef>
              <c:f>NewDiagnoses!$E$1</c:f>
              <c:strCache>
                <c:ptCount val="1"/>
                <c:pt idx="0">
                  <c:v>15-34/MSM</c:v>
                </c:pt>
              </c:strCache>
            </c:strRef>
          </c:tx>
          <c:spPr>
            <a:ln w="28575" cap="rnd">
              <a:solidFill>
                <a:schemeClr val="accent3"/>
              </a:solidFill>
              <a:round/>
            </a:ln>
            <a:effectLst/>
          </c:spPr>
          <c:marker>
            <c:symbol val="none"/>
          </c:marker>
          <c:val>
            <c:numRef>
              <c:f>NewDiagnoses!$E$2:$E$8</c:f>
              <c:numCache>
                <c:formatCode>0</c:formatCode>
                <c:ptCount val="7"/>
                <c:pt idx="0">
                  <c:v>735.49188156638013</c:v>
                </c:pt>
                <c:pt idx="1">
                  <c:v>758.75458601883986</c:v>
                </c:pt>
                <c:pt idx="2">
                  <c:v>652.22101841820154</c:v>
                </c:pt>
                <c:pt idx="3">
                  <c:v>649.84174311926608</c:v>
                </c:pt>
                <c:pt idx="4">
                  <c:v>601.24572210814517</c:v>
                </c:pt>
                <c:pt idx="5">
                  <c:v>604.13720485003194</c:v>
                </c:pt>
                <c:pt idx="6">
                  <c:v>599.11359404096834</c:v>
                </c:pt>
              </c:numCache>
            </c:numRef>
          </c:val>
          <c:smooth val="0"/>
          <c:extLst>
            <c:ext xmlns:c16="http://schemas.microsoft.com/office/drawing/2014/chart" uri="{C3380CC4-5D6E-409C-BE32-E72D297353CC}">
              <c16:uniqueId val="{00000002-A2D0-4C56-9A9E-F2044346702F}"/>
            </c:ext>
          </c:extLst>
        </c:ser>
        <c:ser>
          <c:idx val="3"/>
          <c:order val="3"/>
          <c:tx>
            <c:strRef>
              <c:f>NewDiagnoses!$F$1</c:f>
              <c:strCache>
                <c:ptCount val="1"/>
                <c:pt idx="0">
                  <c:v>35-64/MSM</c:v>
                </c:pt>
              </c:strCache>
            </c:strRef>
          </c:tx>
          <c:spPr>
            <a:ln w="28575" cap="rnd">
              <a:solidFill>
                <a:schemeClr val="accent4"/>
              </a:solidFill>
              <a:round/>
            </a:ln>
            <a:effectLst/>
          </c:spPr>
          <c:marker>
            <c:symbol val="none"/>
          </c:marker>
          <c:val>
            <c:numRef>
              <c:f>NewDiagnoses!$F$2:$F$8</c:f>
              <c:numCache>
                <c:formatCode>0</c:formatCode>
                <c:ptCount val="7"/>
                <c:pt idx="0">
                  <c:v>612.46895893027693</c:v>
                </c:pt>
                <c:pt idx="1">
                  <c:v>568.72781358453153</c:v>
                </c:pt>
                <c:pt idx="2">
                  <c:v>511.99349945828823</c:v>
                </c:pt>
                <c:pt idx="3">
                  <c:v>485.19724770642199</c:v>
                </c:pt>
                <c:pt idx="4">
                  <c:v>422.67214236824088</c:v>
                </c:pt>
                <c:pt idx="5">
                  <c:v>443.3088704530951</c:v>
                </c:pt>
                <c:pt idx="6">
                  <c:v>444.82681564245809</c:v>
                </c:pt>
              </c:numCache>
            </c:numRef>
          </c:val>
          <c:smooth val="0"/>
          <c:extLst>
            <c:ext xmlns:c16="http://schemas.microsoft.com/office/drawing/2014/chart" uri="{C3380CC4-5D6E-409C-BE32-E72D297353CC}">
              <c16:uniqueId val="{00000003-A2D0-4C56-9A9E-F2044346702F}"/>
            </c:ext>
          </c:extLst>
        </c:ser>
        <c:ser>
          <c:idx val="4"/>
          <c:order val="4"/>
          <c:tx>
            <c:strRef>
              <c:f>NewDiagnoses!$G$1</c:f>
              <c:strCache>
                <c:ptCount val="1"/>
                <c:pt idx="0">
                  <c:v>15-34/MWID</c:v>
                </c:pt>
              </c:strCache>
            </c:strRef>
          </c:tx>
          <c:spPr>
            <a:ln w="28575" cap="rnd">
              <a:solidFill>
                <a:schemeClr val="accent5"/>
              </a:solidFill>
              <a:round/>
            </a:ln>
            <a:effectLst/>
          </c:spPr>
          <c:marker>
            <c:symbol val="none"/>
          </c:marker>
          <c:val>
            <c:numRef>
              <c:f>NewDiagnoses!$G$2:$G$8</c:f>
              <c:numCache>
                <c:formatCode>0</c:formatCode>
                <c:ptCount val="7"/>
                <c:pt idx="0">
                  <c:v>29.738299904489015</c:v>
                </c:pt>
                <c:pt idx="1">
                  <c:v>27.813584531482398</c:v>
                </c:pt>
                <c:pt idx="2">
                  <c:v>35.2112676056338</c:v>
                </c:pt>
                <c:pt idx="3">
                  <c:v>24.396788990825691</c:v>
                </c:pt>
                <c:pt idx="4">
                  <c:v>14.85968514715948</c:v>
                </c:pt>
                <c:pt idx="5">
                  <c:v>20.754945756222082</c:v>
                </c:pt>
                <c:pt idx="6">
                  <c:v>13.363128491620113</c:v>
                </c:pt>
              </c:numCache>
            </c:numRef>
          </c:val>
          <c:smooth val="0"/>
          <c:extLst>
            <c:ext xmlns:c16="http://schemas.microsoft.com/office/drawing/2014/chart" uri="{C3380CC4-5D6E-409C-BE32-E72D297353CC}">
              <c16:uniqueId val="{00000004-A2D0-4C56-9A9E-F2044346702F}"/>
            </c:ext>
          </c:extLst>
        </c:ser>
        <c:ser>
          <c:idx val="5"/>
          <c:order val="5"/>
          <c:tx>
            <c:strRef>
              <c:f>NewDiagnoses!$H$1</c:f>
              <c:strCache>
                <c:ptCount val="1"/>
                <c:pt idx="0">
                  <c:v>35-64/MWID</c:v>
                </c:pt>
              </c:strCache>
            </c:strRef>
          </c:tx>
          <c:spPr>
            <a:ln w="28575" cap="rnd">
              <a:solidFill>
                <a:schemeClr val="accent6"/>
              </a:solidFill>
              <a:round/>
            </a:ln>
            <a:effectLst/>
          </c:spPr>
          <c:marker>
            <c:symbol val="none"/>
          </c:marker>
          <c:val>
            <c:numRef>
              <c:f>NewDiagnoses!$H$2:$H$8</c:f>
              <c:numCache>
                <c:formatCode>0</c:formatCode>
                <c:ptCount val="7"/>
                <c:pt idx="0">
                  <c:v>24.764087870105062</c:v>
                </c:pt>
                <c:pt idx="1">
                  <c:v>20.84779375309866</c:v>
                </c:pt>
                <c:pt idx="2">
                  <c:v>27.640845070422536</c:v>
                </c:pt>
                <c:pt idx="3">
                  <c:v>18.215596330275229</c:v>
                </c:pt>
                <c:pt idx="4">
                  <c:v>10.446269678302532</c:v>
                </c:pt>
                <c:pt idx="5">
                  <c:v>15.229738353541801</c:v>
                </c:pt>
                <c:pt idx="6">
                  <c:v>9.921787709497206</c:v>
                </c:pt>
              </c:numCache>
            </c:numRef>
          </c:val>
          <c:smooth val="0"/>
          <c:extLst>
            <c:ext xmlns:c16="http://schemas.microsoft.com/office/drawing/2014/chart" uri="{C3380CC4-5D6E-409C-BE32-E72D297353CC}">
              <c16:uniqueId val="{00000005-A2D0-4C56-9A9E-F2044346702F}"/>
            </c:ext>
          </c:extLst>
        </c:ser>
        <c:ser>
          <c:idx val="6"/>
          <c:order val="6"/>
          <c:tx>
            <c:strRef>
              <c:f>NewDiagnoses!$I$1</c:f>
              <c:strCache>
                <c:ptCount val="1"/>
                <c:pt idx="0">
                  <c:v>PWID</c:v>
                </c:pt>
              </c:strCache>
            </c:strRef>
          </c:tx>
          <c:spPr>
            <a:ln w="28575" cap="rnd">
              <a:solidFill>
                <a:schemeClr val="accent1">
                  <a:lumMod val="60000"/>
                </a:schemeClr>
              </a:solidFill>
              <a:round/>
            </a:ln>
            <a:effectLst/>
          </c:spPr>
          <c:marker>
            <c:symbol val="none"/>
          </c:marker>
          <c:val>
            <c:numRef>
              <c:f>NewDiagnoses!$I$2:$I$8</c:f>
              <c:numCache>
                <c:formatCode>0</c:formatCode>
                <c:ptCount val="7"/>
                <c:pt idx="0">
                  <c:v>114.8443170964661</c:v>
                </c:pt>
                <c:pt idx="1">
                  <c:v>108.02825979176995</c:v>
                </c:pt>
                <c:pt idx="2">
                  <c:v>122.80335861321775</c:v>
                </c:pt>
                <c:pt idx="3">
                  <c:v>125.90022935779817</c:v>
                </c:pt>
                <c:pt idx="4">
                  <c:v>109.98357289527721</c:v>
                </c:pt>
                <c:pt idx="5">
                  <c:v>103.09125717932358</c:v>
                </c:pt>
                <c:pt idx="6">
                  <c:v>108.66294227188081</c:v>
                </c:pt>
              </c:numCache>
            </c:numRef>
          </c:val>
          <c:smooth val="0"/>
          <c:extLst>
            <c:ext xmlns:c16="http://schemas.microsoft.com/office/drawing/2014/chart" uri="{C3380CC4-5D6E-409C-BE32-E72D297353CC}">
              <c16:uniqueId val="{00000006-A2D0-4C56-9A9E-F2044346702F}"/>
            </c:ext>
          </c:extLst>
        </c:ser>
        <c:dLbls>
          <c:showLegendKey val="0"/>
          <c:showVal val="0"/>
          <c:showCatName val="0"/>
          <c:showSerName val="0"/>
          <c:showPercent val="0"/>
          <c:showBubbleSize val="0"/>
        </c:dLbls>
        <c:smooth val="0"/>
        <c:axId val="289278983"/>
        <c:axId val="289301511"/>
      </c:lineChart>
      <c:catAx>
        <c:axId val="289278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01511"/>
        <c:crosses val="autoZero"/>
        <c:auto val="1"/>
        <c:lblAlgn val="ctr"/>
        <c:lblOffset val="100"/>
        <c:noMultiLvlLbl val="0"/>
      </c:catAx>
      <c:valAx>
        <c:axId val="289301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78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4.png"/><Relationship Id="rId18" Type="http://schemas.openxmlformats.org/officeDocument/2006/relationships/image" Target="../media/image9.png"/><Relationship Id="rId26" Type="http://schemas.openxmlformats.org/officeDocument/2006/relationships/image" Target="../media/image17.png"/><Relationship Id="rId39" Type="http://schemas.openxmlformats.org/officeDocument/2006/relationships/image" Target="../media/image30.png"/><Relationship Id="rId21" Type="http://schemas.openxmlformats.org/officeDocument/2006/relationships/image" Target="../media/image12.png"/><Relationship Id="rId34" Type="http://schemas.openxmlformats.org/officeDocument/2006/relationships/image" Target="../media/image25.png"/><Relationship Id="rId42" Type="http://schemas.openxmlformats.org/officeDocument/2006/relationships/image" Target="../media/image33.png"/><Relationship Id="rId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image" Target="../media/image7.png"/><Relationship Id="rId20" Type="http://schemas.openxmlformats.org/officeDocument/2006/relationships/image" Target="../media/image11.png"/><Relationship Id="rId29" Type="http://schemas.openxmlformats.org/officeDocument/2006/relationships/image" Target="../media/image20.png"/><Relationship Id="rId41" Type="http://schemas.openxmlformats.org/officeDocument/2006/relationships/image" Target="../media/image32.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24" Type="http://schemas.openxmlformats.org/officeDocument/2006/relationships/image" Target="../media/image15.png"/><Relationship Id="rId32" Type="http://schemas.openxmlformats.org/officeDocument/2006/relationships/image" Target="../media/image23.png"/><Relationship Id="rId37" Type="http://schemas.openxmlformats.org/officeDocument/2006/relationships/image" Target="../media/image28.png"/><Relationship Id="rId40" Type="http://schemas.openxmlformats.org/officeDocument/2006/relationships/image" Target="../media/image31.png"/><Relationship Id="rId5" Type="http://schemas.openxmlformats.org/officeDocument/2006/relationships/chart" Target="../charts/chart5.xml"/><Relationship Id="rId15" Type="http://schemas.openxmlformats.org/officeDocument/2006/relationships/image" Target="../media/image6.png"/><Relationship Id="rId23" Type="http://schemas.openxmlformats.org/officeDocument/2006/relationships/image" Target="../media/image14.png"/><Relationship Id="rId28" Type="http://schemas.openxmlformats.org/officeDocument/2006/relationships/image" Target="../media/image19.png"/><Relationship Id="rId36" Type="http://schemas.openxmlformats.org/officeDocument/2006/relationships/image" Target="../media/image27.png"/><Relationship Id="rId10" Type="http://schemas.openxmlformats.org/officeDocument/2006/relationships/image" Target="../media/image1.png"/><Relationship Id="rId19" Type="http://schemas.openxmlformats.org/officeDocument/2006/relationships/image" Target="../media/image10.png"/><Relationship Id="rId31" Type="http://schemas.openxmlformats.org/officeDocument/2006/relationships/image" Target="../media/image22.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5.png"/><Relationship Id="rId22" Type="http://schemas.openxmlformats.org/officeDocument/2006/relationships/image" Target="../media/image13.png"/><Relationship Id="rId27" Type="http://schemas.openxmlformats.org/officeDocument/2006/relationships/image" Target="../media/image18.png"/><Relationship Id="rId30" Type="http://schemas.openxmlformats.org/officeDocument/2006/relationships/image" Target="../media/image21.png"/><Relationship Id="rId35" Type="http://schemas.openxmlformats.org/officeDocument/2006/relationships/image" Target="../media/image26.png"/><Relationship Id="rId43" Type="http://schemas.openxmlformats.org/officeDocument/2006/relationships/image" Target="../media/image34.png"/><Relationship Id="rId8" Type="http://schemas.openxmlformats.org/officeDocument/2006/relationships/chart" Target="../charts/chart8.xml"/><Relationship Id="rId3" Type="http://schemas.openxmlformats.org/officeDocument/2006/relationships/chart" Target="../charts/chart3.xml"/><Relationship Id="rId12" Type="http://schemas.openxmlformats.org/officeDocument/2006/relationships/image" Target="../media/image3.png"/><Relationship Id="rId17" Type="http://schemas.openxmlformats.org/officeDocument/2006/relationships/image" Target="../media/image8.png"/><Relationship Id="rId25" Type="http://schemas.openxmlformats.org/officeDocument/2006/relationships/image" Target="../media/image16.png"/><Relationship Id="rId33" Type="http://schemas.openxmlformats.org/officeDocument/2006/relationships/image" Target="../media/image24.png"/><Relationship Id="rId38" Type="http://schemas.openxmlformats.org/officeDocument/2006/relationships/image" Target="../media/image29.png"/></Relationships>
</file>

<file path=xl/drawings/_rels/drawing2.xml.rels><?xml version="1.0" encoding="UTF-8" standalone="yes"?>
<Relationships xmlns="http://schemas.openxmlformats.org/package/2006/relationships"><Relationship Id="rId13" Type="http://schemas.openxmlformats.org/officeDocument/2006/relationships/chart" Target="../charts/chart22.xml"/><Relationship Id="rId18" Type="http://schemas.openxmlformats.org/officeDocument/2006/relationships/chart" Target="../charts/chart27.xml"/><Relationship Id="rId26" Type="http://schemas.openxmlformats.org/officeDocument/2006/relationships/image" Target="../media/image42.png"/><Relationship Id="rId39" Type="http://schemas.openxmlformats.org/officeDocument/2006/relationships/image" Target="../media/image55.png"/><Relationship Id="rId21" Type="http://schemas.openxmlformats.org/officeDocument/2006/relationships/image" Target="../media/image37.png"/><Relationship Id="rId34" Type="http://schemas.openxmlformats.org/officeDocument/2006/relationships/image" Target="../media/image50.png"/><Relationship Id="rId42" Type="http://schemas.openxmlformats.org/officeDocument/2006/relationships/image" Target="../media/image58.png"/><Relationship Id="rId47" Type="http://schemas.openxmlformats.org/officeDocument/2006/relationships/image" Target="../media/image63.png"/><Relationship Id="rId50" Type="http://schemas.openxmlformats.org/officeDocument/2006/relationships/image" Target="../media/image66.png"/><Relationship Id="rId7" Type="http://schemas.openxmlformats.org/officeDocument/2006/relationships/chart" Target="../charts/chart16.xml"/><Relationship Id="rId2" Type="http://schemas.openxmlformats.org/officeDocument/2006/relationships/chart" Target="../charts/chart11.xml"/><Relationship Id="rId16" Type="http://schemas.openxmlformats.org/officeDocument/2006/relationships/chart" Target="../charts/chart25.xml"/><Relationship Id="rId29" Type="http://schemas.openxmlformats.org/officeDocument/2006/relationships/image" Target="../media/image45.png"/><Relationship Id="rId11" Type="http://schemas.openxmlformats.org/officeDocument/2006/relationships/chart" Target="../charts/chart20.xml"/><Relationship Id="rId24" Type="http://schemas.openxmlformats.org/officeDocument/2006/relationships/image" Target="../media/image40.png"/><Relationship Id="rId32" Type="http://schemas.openxmlformats.org/officeDocument/2006/relationships/image" Target="../media/image48.png"/><Relationship Id="rId37" Type="http://schemas.openxmlformats.org/officeDocument/2006/relationships/image" Target="../media/image53.png"/><Relationship Id="rId40" Type="http://schemas.openxmlformats.org/officeDocument/2006/relationships/image" Target="../media/image56.png"/><Relationship Id="rId45" Type="http://schemas.openxmlformats.org/officeDocument/2006/relationships/image" Target="../media/image61.png"/><Relationship Id="rId5" Type="http://schemas.openxmlformats.org/officeDocument/2006/relationships/chart" Target="../charts/chart14.xml"/><Relationship Id="rId15" Type="http://schemas.openxmlformats.org/officeDocument/2006/relationships/chart" Target="../charts/chart24.xml"/><Relationship Id="rId23" Type="http://schemas.openxmlformats.org/officeDocument/2006/relationships/image" Target="../media/image39.png"/><Relationship Id="rId28" Type="http://schemas.openxmlformats.org/officeDocument/2006/relationships/image" Target="../media/image44.png"/><Relationship Id="rId36" Type="http://schemas.openxmlformats.org/officeDocument/2006/relationships/image" Target="../media/image52.png"/><Relationship Id="rId49" Type="http://schemas.openxmlformats.org/officeDocument/2006/relationships/image" Target="../media/image65.png"/><Relationship Id="rId10" Type="http://schemas.openxmlformats.org/officeDocument/2006/relationships/chart" Target="../charts/chart19.xml"/><Relationship Id="rId19" Type="http://schemas.openxmlformats.org/officeDocument/2006/relationships/image" Target="../media/image35.png"/><Relationship Id="rId31" Type="http://schemas.openxmlformats.org/officeDocument/2006/relationships/image" Target="../media/image47.png"/><Relationship Id="rId44" Type="http://schemas.openxmlformats.org/officeDocument/2006/relationships/image" Target="../media/image60.png"/><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 Id="rId22" Type="http://schemas.openxmlformats.org/officeDocument/2006/relationships/image" Target="../media/image38.png"/><Relationship Id="rId27" Type="http://schemas.openxmlformats.org/officeDocument/2006/relationships/image" Target="../media/image43.png"/><Relationship Id="rId30" Type="http://schemas.openxmlformats.org/officeDocument/2006/relationships/image" Target="../media/image46.png"/><Relationship Id="rId35" Type="http://schemas.openxmlformats.org/officeDocument/2006/relationships/image" Target="../media/image51.png"/><Relationship Id="rId43" Type="http://schemas.openxmlformats.org/officeDocument/2006/relationships/image" Target="../media/image59.png"/><Relationship Id="rId48" Type="http://schemas.openxmlformats.org/officeDocument/2006/relationships/image" Target="../media/image64.png"/><Relationship Id="rId8" Type="http://schemas.openxmlformats.org/officeDocument/2006/relationships/chart" Target="../charts/chart17.xml"/><Relationship Id="rId3" Type="http://schemas.openxmlformats.org/officeDocument/2006/relationships/chart" Target="../charts/chart12.xml"/><Relationship Id="rId12" Type="http://schemas.openxmlformats.org/officeDocument/2006/relationships/chart" Target="../charts/chart21.xml"/><Relationship Id="rId17" Type="http://schemas.openxmlformats.org/officeDocument/2006/relationships/chart" Target="../charts/chart26.xml"/><Relationship Id="rId25" Type="http://schemas.openxmlformats.org/officeDocument/2006/relationships/image" Target="../media/image41.png"/><Relationship Id="rId33" Type="http://schemas.openxmlformats.org/officeDocument/2006/relationships/image" Target="../media/image49.png"/><Relationship Id="rId38" Type="http://schemas.openxmlformats.org/officeDocument/2006/relationships/image" Target="../media/image54.png"/><Relationship Id="rId46" Type="http://schemas.openxmlformats.org/officeDocument/2006/relationships/image" Target="../media/image62.png"/><Relationship Id="rId20" Type="http://schemas.openxmlformats.org/officeDocument/2006/relationships/image" Target="../media/image36.png"/><Relationship Id="rId41" Type="http://schemas.openxmlformats.org/officeDocument/2006/relationships/image" Target="../media/image57.png"/><Relationship Id="rId1" Type="http://schemas.openxmlformats.org/officeDocument/2006/relationships/chart" Target="../charts/chart10.xml"/><Relationship Id="rId6"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26" Type="http://schemas.openxmlformats.org/officeDocument/2006/relationships/image" Target="../media/image92.png"/><Relationship Id="rId21" Type="http://schemas.openxmlformats.org/officeDocument/2006/relationships/image" Target="../media/image87.png"/><Relationship Id="rId34" Type="http://schemas.openxmlformats.org/officeDocument/2006/relationships/image" Target="../media/image100.png"/><Relationship Id="rId42" Type="http://schemas.openxmlformats.org/officeDocument/2006/relationships/image" Target="../media/image108.png"/><Relationship Id="rId47" Type="http://schemas.openxmlformats.org/officeDocument/2006/relationships/image" Target="../media/image113.png"/><Relationship Id="rId50" Type="http://schemas.openxmlformats.org/officeDocument/2006/relationships/image" Target="../media/image116.png"/><Relationship Id="rId55" Type="http://schemas.openxmlformats.org/officeDocument/2006/relationships/image" Target="../media/image121.png"/><Relationship Id="rId63" Type="http://schemas.openxmlformats.org/officeDocument/2006/relationships/image" Target="../media/image129.png"/><Relationship Id="rId7" Type="http://schemas.openxmlformats.org/officeDocument/2006/relationships/image" Target="../media/image73.png"/><Relationship Id="rId2" Type="http://schemas.openxmlformats.org/officeDocument/2006/relationships/image" Target="../media/image68.png"/><Relationship Id="rId16" Type="http://schemas.openxmlformats.org/officeDocument/2006/relationships/image" Target="../media/image82.png"/><Relationship Id="rId29" Type="http://schemas.openxmlformats.org/officeDocument/2006/relationships/image" Target="../media/image95.png"/><Relationship Id="rId11" Type="http://schemas.openxmlformats.org/officeDocument/2006/relationships/image" Target="../media/image77.png"/><Relationship Id="rId24" Type="http://schemas.openxmlformats.org/officeDocument/2006/relationships/image" Target="../media/image90.png"/><Relationship Id="rId32" Type="http://schemas.openxmlformats.org/officeDocument/2006/relationships/image" Target="../media/image98.png"/><Relationship Id="rId37" Type="http://schemas.openxmlformats.org/officeDocument/2006/relationships/image" Target="../media/image103.png"/><Relationship Id="rId40" Type="http://schemas.openxmlformats.org/officeDocument/2006/relationships/image" Target="../media/image106.png"/><Relationship Id="rId45" Type="http://schemas.openxmlformats.org/officeDocument/2006/relationships/image" Target="../media/image111.png"/><Relationship Id="rId53" Type="http://schemas.openxmlformats.org/officeDocument/2006/relationships/image" Target="../media/image119.png"/><Relationship Id="rId58" Type="http://schemas.openxmlformats.org/officeDocument/2006/relationships/image" Target="../media/image124.png"/><Relationship Id="rId5" Type="http://schemas.openxmlformats.org/officeDocument/2006/relationships/image" Target="../media/image71.png"/><Relationship Id="rId61" Type="http://schemas.openxmlformats.org/officeDocument/2006/relationships/image" Target="../media/image127.png"/><Relationship Id="rId19" Type="http://schemas.openxmlformats.org/officeDocument/2006/relationships/image" Target="../media/image85.png"/><Relationship Id="rId14" Type="http://schemas.openxmlformats.org/officeDocument/2006/relationships/image" Target="../media/image80.png"/><Relationship Id="rId22" Type="http://schemas.openxmlformats.org/officeDocument/2006/relationships/image" Target="../media/image88.png"/><Relationship Id="rId27" Type="http://schemas.openxmlformats.org/officeDocument/2006/relationships/image" Target="../media/image93.png"/><Relationship Id="rId30" Type="http://schemas.openxmlformats.org/officeDocument/2006/relationships/image" Target="../media/image96.png"/><Relationship Id="rId35" Type="http://schemas.openxmlformats.org/officeDocument/2006/relationships/image" Target="../media/image101.png"/><Relationship Id="rId43" Type="http://schemas.openxmlformats.org/officeDocument/2006/relationships/image" Target="../media/image109.png"/><Relationship Id="rId48" Type="http://schemas.openxmlformats.org/officeDocument/2006/relationships/image" Target="../media/image114.png"/><Relationship Id="rId56" Type="http://schemas.openxmlformats.org/officeDocument/2006/relationships/image" Target="../media/image122.png"/><Relationship Id="rId64" Type="http://schemas.openxmlformats.org/officeDocument/2006/relationships/image" Target="../media/image130.png"/><Relationship Id="rId8" Type="http://schemas.openxmlformats.org/officeDocument/2006/relationships/image" Target="../media/image74.png"/><Relationship Id="rId51" Type="http://schemas.openxmlformats.org/officeDocument/2006/relationships/image" Target="../media/image117.png"/><Relationship Id="rId3" Type="http://schemas.openxmlformats.org/officeDocument/2006/relationships/image" Target="../media/image69.png"/><Relationship Id="rId12" Type="http://schemas.openxmlformats.org/officeDocument/2006/relationships/image" Target="../media/image78.png"/><Relationship Id="rId17" Type="http://schemas.openxmlformats.org/officeDocument/2006/relationships/image" Target="../media/image83.png"/><Relationship Id="rId25" Type="http://schemas.openxmlformats.org/officeDocument/2006/relationships/image" Target="../media/image91.png"/><Relationship Id="rId33" Type="http://schemas.openxmlformats.org/officeDocument/2006/relationships/image" Target="../media/image99.png"/><Relationship Id="rId38" Type="http://schemas.openxmlformats.org/officeDocument/2006/relationships/image" Target="../media/image104.png"/><Relationship Id="rId46" Type="http://schemas.openxmlformats.org/officeDocument/2006/relationships/image" Target="../media/image112.png"/><Relationship Id="rId59" Type="http://schemas.openxmlformats.org/officeDocument/2006/relationships/image" Target="../media/image125.png"/><Relationship Id="rId20" Type="http://schemas.openxmlformats.org/officeDocument/2006/relationships/image" Target="../media/image86.png"/><Relationship Id="rId41" Type="http://schemas.openxmlformats.org/officeDocument/2006/relationships/image" Target="../media/image107.png"/><Relationship Id="rId54" Type="http://schemas.openxmlformats.org/officeDocument/2006/relationships/image" Target="../media/image120.png"/><Relationship Id="rId62" Type="http://schemas.openxmlformats.org/officeDocument/2006/relationships/image" Target="../media/image128.png"/><Relationship Id="rId1" Type="http://schemas.openxmlformats.org/officeDocument/2006/relationships/image" Target="../media/image67.png"/><Relationship Id="rId6" Type="http://schemas.openxmlformats.org/officeDocument/2006/relationships/image" Target="../media/image72.png"/><Relationship Id="rId15" Type="http://schemas.openxmlformats.org/officeDocument/2006/relationships/image" Target="../media/image81.png"/><Relationship Id="rId23" Type="http://schemas.openxmlformats.org/officeDocument/2006/relationships/image" Target="../media/image89.png"/><Relationship Id="rId28" Type="http://schemas.openxmlformats.org/officeDocument/2006/relationships/image" Target="../media/image94.png"/><Relationship Id="rId36" Type="http://schemas.openxmlformats.org/officeDocument/2006/relationships/image" Target="../media/image102.png"/><Relationship Id="rId49" Type="http://schemas.openxmlformats.org/officeDocument/2006/relationships/image" Target="../media/image115.png"/><Relationship Id="rId57" Type="http://schemas.openxmlformats.org/officeDocument/2006/relationships/image" Target="../media/image123.png"/><Relationship Id="rId10" Type="http://schemas.openxmlformats.org/officeDocument/2006/relationships/image" Target="../media/image76.png"/><Relationship Id="rId31" Type="http://schemas.openxmlformats.org/officeDocument/2006/relationships/image" Target="../media/image97.png"/><Relationship Id="rId44" Type="http://schemas.openxmlformats.org/officeDocument/2006/relationships/image" Target="../media/image110.png"/><Relationship Id="rId52" Type="http://schemas.openxmlformats.org/officeDocument/2006/relationships/image" Target="../media/image118.png"/><Relationship Id="rId60" Type="http://schemas.openxmlformats.org/officeDocument/2006/relationships/image" Target="../media/image126.png"/><Relationship Id="rId65" Type="http://schemas.openxmlformats.org/officeDocument/2006/relationships/image" Target="../media/image131.png"/><Relationship Id="rId4" Type="http://schemas.openxmlformats.org/officeDocument/2006/relationships/image" Target="../media/image70.png"/><Relationship Id="rId9" Type="http://schemas.openxmlformats.org/officeDocument/2006/relationships/image" Target="../media/image75.png"/><Relationship Id="rId13" Type="http://schemas.openxmlformats.org/officeDocument/2006/relationships/image" Target="../media/image79.png"/><Relationship Id="rId18" Type="http://schemas.openxmlformats.org/officeDocument/2006/relationships/image" Target="../media/image84.png"/><Relationship Id="rId39" Type="http://schemas.openxmlformats.org/officeDocument/2006/relationships/image" Target="../media/image105.png"/></Relationships>
</file>

<file path=xl/drawings/_rels/drawing4.xml.rels><?xml version="1.0" encoding="UTF-8" standalone="yes"?>
<Relationships xmlns="http://schemas.openxmlformats.org/package/2006/relationships"><Relationship Id="rId26" Type="http://schemas.openxmlformats.org/officeDocument/2006/relationships/image" Target="../media/image157.png"/><Relationship Id="rId21" Type="http://schemas.openxmlformats.org/officeDocument/2006/relationships/image" Target="../media/image152.png"/><Relationship Id="rId42" Type="http://schemas.openxmlformats.org/officeDocument/2006/relationships/image" Target="../media/image173.png"/><Relationship Id="rId47" Type="http://schemas.openxmlformats.org/officeDocument/2006/relationships/image" Target="../media/image178.png"/><Relationship Id="rId63" Type="http://schemas.openxmlformats.org/officeDocument/2006/relationships/image" Target="../media/image194.png"/><Relationship Id="rId68" Type="http://schemas.openxmlformats.org/officeDocument/2006/relationships/image" Target="../media/image199.png"/><Relationship Id="rId84" Type="http://schemas.openxmlformats.org/officeDocument/2006/relationships/image" Target="../media/image215.png"/><Relationship Id="rId89" Type="http://schemas.openxmlformats.org/officeDocument/2006/relationships/image" Target="../media/image220.png"/><Relationship Id="rId112" Type="http://schemas.openxmlformats.org/officeDocument/2006/relationships/image" Target="../media/image243.png"/><Relationship Id="rId16" Type="http://schemas.openxmlformats.org/officeDocument/2006/relationships/image" Target="../media/image147.png"/><Relationship Id="rId107" Type="http://schemas.openxmlformats.org/officeDocument/2006/relationships/image" Target="../media/image238.png"/><Relationship Id="rId11" Type="http://schemas.openxmlformats.org/officeDocument/2006/relationships/image" Target="../media/image142.png"/><Relationship Id="rId32" Type="http://schemas.openxmlformats.org/officeDocument/2006/relationships/image" Target="../media/image163.png"/><Relationship Id="rId37" Type="http://schemas.openxmlformats.org/officeDocument/2006/relationships/image" Target="../media/image168.png"/><Relationship Id="rId53" Type="http://schemas.openxmlformats.org/officeDocument/2006/relationships/image" Target="../media/image184.png"/><Relationship Id="rId58" Type="http://schemas.openxmlformats.org/officeDocument/2006/relationships/image" Target="../media/image189.png"/><Relationship Id="rId74" Type="http://schemas.openxmlformats.org/officeDocument/2006/relationships/image" Target="../media/image205.png"/><Relationship Id="rId79" Type="http://schemas.openxmlformats.org/officeDocument/2006/relationships/image" Target="../media/image210.png"/><Relationship Id="rId102" Type="http://schemas.openxmlformats.org/officeDocument/2006/relationships/image" Target="../media/image233.png"/><Relationship Id="rId5" Type="http://schemas.openxmlformats.org/officeDocument/2006/relationships/image" Target="../media/image136.png"/><Relationship Id="rId90" Type="http://schemas.openxmlformats.org/officeDocument/2006/relationships/image" Target="../media/image221.png"/><Relationship Id="rId95" Type="http://schemas.openxmlformats.org/officeDocument/2006/relationships/image" Target="../media/image226.png"/><Relationship Id="rId22" Type="http://schemas.openxmlformats.org/officeDocument/2006/relationships/image" Target="../media/image153.png"/><Relationship Id="rId27" Type="http://schemas.openxmlformats.org/officeDocument/2006/relationships/image" Target="../media/image158.png"/><Relationship Id="rId43" Type="http://schemas.openxmlformats.org/officeDocument/2006/relationships/image" Target="../media/image174.png"/><Relationship Id="rId48" Type="http://schemas.openxmlformats.org/officeDocument/2006/relationships/image" Target="../media/image179.png"/><Relationship Id="rId64" Type="http://schemas.openxmlformats.org/officeDocument/2006/relationships/image" Target="../media/image195.png"/><Relationship Id="rId69" Type="http://schemas.openxmlformats.org/officeDocument/2006/relationships/image" Target="../media/image200.png"/><Relationship Id="rId113" Type="http://schemas.openxmlformats.org/officeDocument/2006/relationships/image" Target="../media/image244.png"/><Relationship Id="rId80" Type="http://schemas.openxmlformats.org/officeDocument/2006/relationships/image" Target="../media/image211.png"/><Relationship Id="rId85" Type="http://schemas.openxmlformats.org/officeDocument/2006/relationships/image" Target="../media/image216.png"/><Relationship Id="rId12" Type="http://schemas.openxmlformats.org/officeDocument/2006/relationships/image" Target="../media/image143.png"/><Relationship Id="rId17" Type="http://schemas.openxmlformats.org/officeDocument/2006/relationships/image" Target="../media/image148.png"/><Relationship Id="rId33" Type="http://schemas.openxmlformats.org/officeDocument/2006/relationships/image" Target="../media/image164.png"/><Relationship Id="rId38" Type="http://schemas.openxmlformats.org/officeDocument/2006/relationships/image" Target="../media/image169.png"/><Relationship Id="rId59" Type="http://schemas.openxmlformats.org/officeDocument/2006/relationships/image" Target="../media/image190.png"/><Relationship Id="rId103" Type="http://schemas.openxmlformats.org/officeDocument/2006/relationships/image" Target="../media/image234.png"/><Relationship Id="rId108" Type="http://schemas.openxmlformats.org/officeDocument/2006/relationships/image" Target="../media/image239.png"/><Relationship Id="rId54" Type="http://schemas.openxmlformats.org/officeDocument/2006/relationships/image" Target="../media/image185.png"/><Relationship Id="rId70" Type="http://schemas.openxmlformats.org/officeDocument/2006/relationships/image" Target="../media/image201.png"/><Relationship Id="rId75" Type="http://schemas.openxmlformats.org/officeDocument/2006/relationships/image" Target="../media/image206.png"/><Relationship Id="rId91" Type="http://schemas.openxmlformats.org/officeDocument/2006/relationships/image" Target="../media/image222.png"/><Relationship Id="rId96" Type="http://schemas.openxmlformats.org/officeDocument/2006/relationships/image" Target="../media/image227.png"/><Relationship Id="rId1" Type="http://schemas.openxmlformats.org/officeDocument/2006/relationships/image" Target="../media/image132.png"/><Relationship Id="rId6" Type="http://schemas.openxmlformats.org/officeDocument/2006/relationships/image" Target="../media/image137.png"/><Relationship Id="rId15" Type="http://schemas.openxmlformats.org/officeDocument/2006/relationships/image" Target="../media/image146.png"/><Relationship Id="rId23" Type="http://schemas.openxmlformats.org/officeDocument/2006/relationships/image" Target="../media/image154.png"/><Relationship Id="rId28" Type="http://schemas.openxmlformats.org/officeDocument/2006/relationships/image" Target="../media/image159.png"/><Relationship Id="rId36" Type="http://schemas.openxmlformats.org/officeDocument/2006/relationships/image" Target="../media/image167.png"/><Relationship Id="rId49" Type="http://schemas.openxmlformats.org/officeDocument/2006/relationships/image" Target="../media/image180.png"/><Relationship Id="rId57" Type="http://schemas.openxmlformats.org/officeDocument/2006/relationships/image" Target="../media/image188.png"/><Relationship Id="rId106" Type="http://schemas.openxmlformats.org/officeDocument/2006/relationships/image" Target="../media/image237.png"/><Relationship Id="rId114" Type="http://schemas.openxmlformats.org/officeDocument/2006/relationships/image" Target="../media/image245.png"/><Relationship Id="rId10" Type="http://schemas.openxmlformats.org/officeDocument/2006/relationships/image" Target="../media/image141.png"/><Relationship Id="rId31" Type="http://schemas.openxmlformats.org/officeDocument/2006/relationships/image" Target="../media/image162.png"/><Relationship Id="rId44" Type="http://schemas.openxmlformats.org/officeDocument/2006/relationships/image" Target="../media/image175.png"/><Relationship Id="rId52" Type="http://schemas.openxmlformats.org/officeDocument/2006/relationships/image" Target="../media/image183.png"/><Relationship Id="rId60" Type="http://schemas.openxmlformats.org/officeDocument/2006/relationships/image" Target="../media/image191.png"/><Relationship Id="rId65" Type="http://schemas.openxmlformats.org/officeDocument/2006/relationships/image" Target="../media/image196.png"/><Relationship Id="rId73" Type="http://schemas.openxmlformats.org/officeDocument/2006/relationships/image" Target="../media/image204.png"/><Relationship Id="rId78" Type="http://schemas.openxmlformats.org/officeDocument/2006/relationships/image" Target="../media/image209.png"/><Relationship Id="rId81" Type="http://schemas.openxmlformats.org/officeDocument/2006/relationships/image" Target="../media/image212.png"/><Relationship Id="rId86" Type="http://schemas.openxmlformats.org/officeDocument/2006/relationships/image" Target="../media/image217.png"/><Relationship Id="rId94" Type="http://schemas.openxmlformats.org/officeDocument/2006/relationships/image" Target="../media/image225.png"/><Relationship Id="rId99" Type="http://schemas.openxmlformats.org/officeDocument/2006/relationships/image" Target="../media/image230.png"/><Relationship Id="rId101" Type="http://schemas.openxmlformats.org/officeDocument/2006/relationships/image" Target="../media/image232.png"/><Relationship Id="rId4" Type="http://schemas.openxmlformats.org/officeDocument/2006/relationships/image" Target="../media/image135.png"/><Relationship Id="rId9" Type="http://schemas.openxmlformats.org/officeDocument/2006/relationships/image" Target="../media/image140.png"/><Relationship Id="rId13" Type="http://schemas.openxmlformats.org/officeDocument/2006/relationships/image" Target="../media/image144.png"/><Relationship Id="rId18" Type="http://schemas.openxmlformats.org/officeDocument/2006/relationships/image" Target="../media/image149.png"/><Relationship Id="rId39" Type="http://schemas.openxmlformats.org/officeDocument/2006/relationships/image" Target="../media/image170.png"/><Relationship Id="rId109" Type="http://schemas.openxmlformats.org/officeDocument/2006/relationships/image" Target="../media/image240.png"/><Relationship Id="rId34" Type="http://schemas.openxmlformats.org/officeDocument/2006/relationships/image" Target="../media/image165.png"/><Relationship Id="rId50" Type="http://schemas.openxmlformats.org/officeDocument/2006/relationships/image" Target="../media/image181.png"/><Relationship Id="rId55" Type="http://schemas.openxmlformats.org/officeDocument/2006/relationships/image" Target="../media/image186.png"/><Relationship Id="rId76" Type="http://schemas.openxmlformats.org/officeDocument/2006/relationships/image" Target="../media/image207.png"/><Relationship Id="rId97" Type="http://schemas.openxmlformats.org/officeDocument/2006/relationships/image" Target="../media/image228.png"/><Relationship Id="rId104" Type="http://schemas.openxmlformats.org/officeDocument/2006/relationships/image" Target="../media/image235.png"/><Relationship Id="rId7" Type="http://schemas.openxmlformats.org/officeDocument/2006/relationships/image" Target="../media/image138.png"/><Relationship Id="rId71" Type="http://schemas.openxmlformats.org/officeDocument/2006/relationships/image" Target="../media/image202.png"/><Relationship Id="rId92" Type="http://schemas.openxmlformats.org/officeDocument/2006/relationships/image" Target="../media/image223.png"/><Relationship Id="rId2" Type="http://schemas.openxmlformats.org/officeDocument/2006/relationships/image" Target="../media/image133.png"/><Relationship Id="rId29" Type="http://schemas.openxmlformats.org/officeDocument/2006/relationships/image" Target="../media/image160.png"/><Relationship Id="rId24" Type="http://schemas.openxmlformats.org/officeDocument/2006/relationships/image" Target="../media/image155.png"/><Relationship Id="rId40" Type="http://schemas.openxmlformats.org/officeDocument/2006/relationships/image" Target="../media/image171.png"/><Relationship Id="rId45" Type="http://schemas.openxmlformats.org/officeDocument/2006/relationships/image" Target="../media/image176.png"/><Relationship Id="rId66" Type="http://schemas.openxmlformats.org/officeDocument/2006/relationships/image" Target="../media/image197.png"/><Relationship Id="rId87" Type="http://schemas.openxmlformats.org/officeDocument/2006/relationships/image" Target="../media/image218.png"/><Relationship Id="rId110" Type="http://schemas.openxmlformats.org/officeDocument/2006/relationships/image" Target="../media/image241.png"/><Relationship Id="rId115" Type="http://schemas.openxmlformats.org/officeDocument/2006/relationships/image" Target="../media/image246.png"/><Relationship Id="rId61" Type="http://schemas.openxmlformats.org/officeDocument/2006/relationships/image" Target="../media/image192.png"/><Relationship Id="rId82" Type="http://schemas.openxmlformats.org/officeDocument/2006/relationships/image" Target="../media/image213.png"/><Relationship Id="rId19" Type="http://schemas.openxmlformats.org/officeDocument/2006/relationships/image" Target="../media/image150.png"/><Relationship Id="rId14" Type="http://schemas.openxmlformats.org/officeDocument/2006/relationships/image" Target="../media/image145.png"/><Relationship Id="rId30" Type="http://schemas.openxmlformats.org/officeDocument/2006/relationships/image" Target="../media/image161.png"/><Relationship Id="rId35" Type="http://schemas.openxmlformats.org/officeDocument/2006/relationships/image" Target="../media/image166.png"/><Relationship Id="rId56" Type="http://schemas.openxmlformats.org/officeDocument/2006/relationships/image" Target="../media/image187.png"/><Relationship Id="rId77" Type="http://schemas.openxmlformats.org/officeDocument/2006/relationships/image" Target="../media/image208.png"/><Relationship Id="rId100" Type="http://schemas.openxmlformats.org/officeDocument/2006/relationships/image" Target="../media/image231.png"/><Relationship Id="rId105" Type="http://schemas.openxmlformats.org/officeDocument/2006/relationships/image" Target="../media/image236.png"/><Relationship Id="rId8" Type="http://schemas.openxmlformats.org/officeDocument/2006/relationships/image" Target="../media/image139.png"/><Relationship Id="rId51" Type="http://schemas.openxmlformats.org/officeDocument/2006/relationships/image" Target="../media/image182.png"/><Relationship Id="rId72" Type="http://schemas.openxmlformats.org/officeDocument/2006/relationships/image" Target="../media/image203.png"/><Relationship Id="rId93" Type="http://schemas.openxmlformats.org/officeDocument/2006/relationships/image" Target="../media/image224.png"/><Relationship Id="rId98" Type="http://schemas.openxmlformats.org/officeDocument/2006/relationships/image" Target="../media/image229.png"/><Relationship Id="rId3" Type="http://schemas.openxmlformats.org/officeDocument/2006/relationships/image" Target="../media/image134.png"/><Relationship Id="rId25" Type="http://schemas.openxmlformats.org/officeDocument/2006/relationships/image" Target="../media/image156.png"/><Relationship Id="rId46" Type="http://schemas.openxmlformats.org/officeDocument/2006/relationships/image" Target="../media/image177.png"/><Relationship Id="rId67" Type="http://schemas.openxmlformats.org/officeDocument/2006/relationships/image" Target="../media/image198.png"/><Relationship Id="rId116" Type="http://schemas.openxmlformats.org/officeDocument/2006/relationships/image" Target="../media/image247.png"/><Relationship Id="rId20" Type="http://schemas.openxmlformats.org/officeDocument/2006/relationships/image" Target="../media/image151.png"/><Relationship Id="rId41" Type="http://schemas.openxmlformats.org/officeDocument/2006/relationships/image" Target="../media/image172.png"/><Relationship Id="rId62" Type="http://schemas.openxmlformats.org/officeDocument/2006/relationships/image" Target="../media/image193.png"/><Relationship Id="rId83" Type="http://schemas.openxmlformats.org/officeDocument/2006/relationships/image" Target="../media/image214.png"/><Relationship Id="rId88" Type="http://schemas.openxmlformats.org/officeDocument/2006/relationships/image" Target="../media/image219.png"/><Relationship Id="rId111" Type="http://schemas.openxmlformats.org/officeDocument/2006/relationships/image" Target="../media/image242.png"/></Relationships>
</file>

<file path=xl/drawings/_rels/drawing5.xml.rels><?xml version="1.0" encoding="UTF-8" standalone="yes"?>
<Relationships xmlns="http://schemas.openxmlformats.org/package/2006/relationships"><Relationship Id="rId26" Type="http://schemas.openxmlformats.org/officeDocument/2006/relationships/image" Target="../media/image273.png"/><Relationship Id="rId21" Type="http://schemas.openxmlformats.org/officeDocument/2006/relationships/image" Target="../media/image268.png"/><Relationship Id="rId42" Type="http://schemas.openxmlformats.org/officeDocument/2006/relationships/image" Target="../media/image289.png"/><Relationship Id="rId47" Type="http://schemas.openxmlformats.org/officeDocument/2006/relationships/image" Target="../media/image294.png"/><Relationship Id="rId63" Type="http://schemas.openxmlformats.org/officeDocument/2006/relationships/image" Target="../media/image307.png"/><Relationship Id="rId68" Type="http://schemas.openxmlformats.org/officeDocument/2006/relationships/image" Target="../media/image312.png"/><Relationship Id="rId7" Type="http://schemas.openxmlformats.org/officeDocument/2006/relationships/image" Target="../media/image254.png"/><Relationship Id="rId71" Type="http://schemas.openxmlformats.org/officeDocument/2006/relationships/image" Target="../media/image315.png"/><Relationship Id="rId2" Type="http://schemas.openxmlformats.org/officeDocument/2006/relationships/image" Target="../media/image249.png"/><Relationship Id="rId16" Type="http://schemas.openxmlformats.org/officeDocument/2006/relationships/image" Target="../media/image263.png"/><Relationship Id="rId29" Type="http://schemas.openxmlformats.org/officeDocument/2006/relationships/image" Target="../media/image276.png"/><Relationship Id="rId11" Type="http://schemas.openxmlformats.org/officeDocument/2006/relationships/image" Target="../media/image258.png"/><Relationship Id="rId24" Type="http://schemas.openxmlformats.org/officeDocument/2006/relationships/image" Target="../media/image271.png"/><Relationship Id="rId32" Type="http://schemas.openxmlformats.org/officeDocument/2006/relationships/image" Target="../media/image279.png"/><Relationship Id="rId37" Type="http://schemas.openxmlformats.org/officeDocument/2006/relationships/image" Target="../media/image284.png"/><Relationship Id="rId40" Type="http://schemas.openxmlformats.org/officeDocument/2006/relationships/image" Target="../media/image287.png"/><Relationship Id="rId45" Type="http://schemas.openxmlformats.org/officeDocument/2006/relationships/image" Target="../media/image292.png"/><Relationship Id="rId53" Type="http://schemas.openxmlformats.org/officeDocument/2006/relationships/image" Target="../media/image300.png"/><Relationship Id="rId58" Type="http://schemas.openxmlformats.org/officeDocument/2006/relationships/image" Target="../media/image305.png"/><Relationship Id="rId66" Type="http://schemas.openxmlformats.org/officeDocument/2006/relationships/image" Target="../media/image310.png"/><Relationship Id="rId5" Type="http://schemas.openxmlformats.org/officeDocument/2006/relationships/image" Target="../media/image252.png"/><Relationship Id="rId61" Type="http://schemas.openxmlformats.org/officeDocument/2006/relationships/image" Target="../media/image131.png"/><Relationship Id="rId19" Type="http://schemas.openxmlformats.org/officeDocument/2006/relationships/image" Target="../media/image266.png"/><Relationship Id="rId14" Type="http://schemas.openxmlformats.org/officeDocument/2006/relationships/image" Target="../media/image261.png"/><Relationship Id="rId22" Type="http://schemas.openxmlformats.org/officeDocument/2006/relationships/image" Target="../media/image269.png"/><Relationship Id="rId27" Type="http://schemas.openxmlformats.org/officeDocument/2006/relationships/image" Target="../media/image274.png"/><Relationship Id="rId30" Type="http://schemas.openxmlformats.org/officeDocument/2006/relationships/image" Target="../media/image277.png"/><Relationship Id="rId35" Type="http://schemas.openxmlformats.org/officeDocument/2006/relationships/image" Target="../media/image282.png"/><Relationship Id="rId43" Type="http://schemas.openxmlformats.org/officeDocument/2006/relationships/image" Target="../media/image290.png"/><Relationship Id="rId48" Type="http://schemas.openxmlformats.org/officeDocument/2006/relationships/image" Target="../media/image295.png"/><Relationship Id="rId56" Type="http://schemas.openxmlformats.org/officeDocument/2006/relationships/image" Target="../media/image303.png"/><Relationship Id="rId64" Type="http://schemas.openxmlformats.org/officeDocument/2006/relationships/image" Target="../media/image308.png"/><Relationship Id="rId69" Type="http://schemas.openxmlformats.org/officeDocument/2006/relationships/image" Target="../media/image313.png"/><Relationship Id="rId8" Type="http://schemas.openxmlformats.org/officeDocument/2006/relationships/image" Target="../media/image255.png"/><Relationship Id="rId51" Type="http://schemas.openxmlformats.org/officeDocument/2006/relationships/image" Target="../media/image298.png"/><Relationship Id="rId3" Type="http://schemas.openxmlformats.org/officeDocument/2006/relationships/image" Target="../media/image250.png"/><Relationship Id="rId12" Type="http://schemas.openxmlformats.org/officeDocument/2006/relationships/image" Target="../media/image259.png"/><Relationship Id="rId17" Type="http://schemas.openxmlformats.org/officeDocument/2006/relationships/image" Target="../media/image264.png"/><Relationship Id="rId25" Type="http://schemas.openxmlformats.org/officeDocument/2006/relationships/image" Target="../media/image272.png"/><Relationship Id="rId33" Type="http://schemas.openxmlformats.org/officeDocument/2006/relationships/image" Target="../media/image280.png"/><Relationship Id="rId38" Type="http://schemas.openxmlformats.org/officeDocument/2006/relationships/image" Target="../media/image285.png"/><Relationship Id="rId46" Type="http://schemas.openxmlformats.org/officeDocument/2006/relationships/image" Target="../media/image293.png"/><Relationship Id="rId59" Type="http://schemas.openxmlformats.org/officeDocument/2006/relationships/image" Target="../media/image129.png"/><Relationship Id="rId67" Type="http://schemas.openxmlformats.org/officeDocument/2006/relationships/image" Target="../media/image311.png"/><Relationship Id="rId20" Type="http://schemas.openxmlformats.org/officeDocument/2006/relationships/image" Target="../media/image267.png"/><Relationship Id="rId41" Type="http://schemas.openxmlformats.org/officeDocument/2006/relationships/image" Target="../media/image288.png"/><Relationship Id="rId54" Type="http://schemas.openxmlformats.org/officeDocument/2006/relationships/image" Target="../media/image301.png"/><Relationship Id="rId62" Type="http://schemas.openxmlformats.org/officeDocument/2006/relationships/image" Target="../media/image306.png"/><Relationship Id="rId70" Type="http://schemas.openxmlformats.org/officeDocument/2006/relationships/image" Target="../media/image314.png"/><Relationship Id="rId1" Type="http://schemas.openxmlformats.org/officeDocument/2006/relationships/image" Target="../media/image248.png"/><Relationship Id="rId6" Type="http://schemas.openxmlformats.org/officeDocument/2006/relationships/image" Target="../media/image253.png"/><Relationship Id="rId15" Type="http://schemas.openxmlformats.org/officeDocument/2006/relationships/image" Target="../media/image262.png"/><Relationship Id="rId23" Type="http://schemas.openxmlformats.org/officeDocument/2006/relationships/image" Target="../media/image270.png"/><Relationship Id="rId28" Type="http://schemas.openxmlformats.org/officeDocument/2006/relationships/image" Target="../media/image275.png"/><Relationship Id="rId36" Type="http://schemas.openxmlformats.org/officeDocument/2006/relationships/image" Target="../media/image283.png"/><Relationship Id="rId49" Type="http://schemas.openxmlformats.org/officeDocument/2006/relationships/image" Target="../media/image296.png"/><Relationship Id="rId57" Type="http://schemas.openxmlformats.org/officeDocument/2006/relationships/image" Target="../media/image304.png"/><Relationship Id="rId10" Type="http://schemas.openxmlformats.org/officeDocument/2006/relationships/image" Target="../media/image257.png"/><Relationship Id="rId31" Type="http://schemas.openxmlformats.org/officeDocument/2006/relationships/image" Target="../media/image278.png"/><Relationship Id="rId44" Type="http://schemas.openxmlformats.org/officeDocument/2006/relationships/image" Target="../media/image291.png"/><Relationship Id="rId52" Type="http://schemas.openxmlformats.org/officeDocument/2006/relationships/image" Target="../media/image299.png"/><Relationship Id="rId60" Type="http://schemas.openxmlformats.org/officeDocument/2006/relationships/image" Target="../media/image130.png"/><Relationship Id="rId65" Type="http://schemas.openxmlformats.org/officeDocument/2006/relationships/image" Target="../media/image309.png"/><Relationship Id="rId4" Type="http://schemas.openxmlformats.org/officeDocument/2006/relationships/image" Target="../media/image251.png"/><Relationship Id="rId9" Type="http://schemas.openxmlformats.org/officeDocument/2006/relationships/image" Target="../media/image256.png"/><Relationship Id="rId13" Type="http://schemas.openxmlformats.org/officeDocument/2006/relationships/image" Target="../media/image260.png"/><Relationship Id="rId18" Type="http://schemas.openxmlformats.org/officeDocument/2006/relationships/image" Target="../media/image265.png"/><Relationship Id="rId39" Type="http://schemas.openxmlformats.org/officeDocument/2006/relationships/image" Target="../media/image286.png"/><Relationship Id="rId34" Type="http://schemas.openxmlformats.org/officeDocument/2006/relationships/image" Target="../media/image281.png"/><Relationship Id="rId50" Type="http://schemas.openxmlformats.org/officeDocument/2006/relationships/image" Target="../media/image297.png"/><Relationship Id="rId55" Type="http://schemas.openxmlformats.org/officeDocument/2006/relationships/image" Target="../media/image302.png"/></Relationships>
</file>

<file path=xl/drawings/drawing1.xml><?xml version="1.0" encoding="utf-8"?>
<xdr:wsDr xmlns:xdr="http://schemas.openxmlformats.org/drawingml/2006/spreadsheetDrawing" xmlns:a="http://schemas.openxmlformats.org/drawingml/2006/main">
  <xdr:twoCellAnchor>
    <xdr:from>
      <xdr:col>10</xdr:col>
      <xdr:colOff>571500</xdr:colOff>
      <xdr:row>0</xdr:row>
      <xdr:rowOff>0</xdr:rowOff>
    </xdr:from>
    <xdr:to>
      <xdr:col>18</xdr:col>
      <xdr:colOff>266700</xdr:colOff>
      <xdr:row>8</xdr:row>
      <xdr:rowOff>9525</xdr:rowOff>
    </xdr:to>
    <xdr:graphicFrame macro="">
      <xdr:nvGraphicFramePr>
        <xdr:cNvPr id="3" name="Chart 2">
          <a:extLst>
            <a:ext uri="{FF2B5EF4-FFF2-40B4-BE49-F238E27FC236}">
              <a16:creationId xmlns:a16="http://schemas.microsoft.com/office/drawing/2014/main" id="{5AB62BE0-6A76-FDB6-305A-3E75593CB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8</xdr:row>
      <xdr:rowOff>9525</xdr:rowOff>
    </xdr:from>
    <xdr:to>
      <xdr:col>18</xdr:col>
      <xdr:colOff>266700</xdr:colOff>
      <xdr:row>15</xdr:row>
      <xdr:rowOff>0</xdr:rowOff>
    </xdr:to>
    <xdr:graphicFrame macro="">
      <xdr:nvGraphicFramePr>
        <xdr:cNvPr id="4" name="Chart 3">
          <a:extLst>
            <a:ext uri="{FF2B5EF4-FFF2-40B4-BE49-F238E27FC236}">
              <a16:creationId xmlns:a16="http://schemas.microsoft.com/office/drawing/2014/main" id="{DE72ADA0-826D-9833-76DE-602A95418A2A}"/>
            </a:ext>
            <a:ext uri="{147F2762-F138-4A5C-976F-8EAC2B608ADB}">
              <a16:predDERef xmlns:a16="http://schemas.microsoft.com/office/drawing/2014/main" pred="{5AB62BE0-6A76-FDB6-305A-3E75593CB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225</xdr:row>
      <xdr:rowOff>0</xdr:rowOff>
    </xdr:from>
    <xdr:to>
      <xdr:col>18</xdr:col>
      <xdr:colOff>304800</xdr:colOff>
      <xdr:row>232</xdr:row>
      <xdr:rowOff>0</xdr:rowOff>
    </xdr:to>
    <xdr:graphicFrame macro="">
      <xdr:nvGraphicFramePr>
        <xdr:cNvPr id="2" name="Chart 1">
          <a:extLst>
            <a:ext uri="{FF2B5EF4-FFF2-40B4-BE49-F238E27FC236}">
              <a16:creationId xmlns:a16="http://schemas.microsoft.com/office/drawing/2014/main" id="{C00F9242-AFA9-452E-9B4E-B241B7ACD99F}"/>
            </a:ext>
            <a:ext uri="{147F2762-F138-4A5C-976F-8EAC2B608ADB}">
              <a16:predDERef xmlns:a16="http://schemas.microsoft.com/office/drawing/2014/main" pred="{5AB62BE0-6A76-FDB6-305A-3E75593CB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113</xdr:row>
      <xdr:rowOff>0</xdr:rowOff>
    </xdr:from>
    <xdr:to>
      <xdr:col>18</xdr:col>
      <xdr:colOff>304800</xdr:colOff>
      <xdr:row>120</xdr:row>
      <xdr:rowOff>0</xdr:rowOff>
    </xdr:to>
    <xdr:graphicFrame macro="">
      <xdr:nvGraphicFramePr>
        <xdr:cNvPr id="5" name="Chart 4">
          <a:extLst>
            <a:ext uri="{FF2B5EF4-FFF2-40B4-BE49-F238E27FC236}">
              <a16:creationId xmlns:a16="http://schemas.microsoft.com/office/drawing/2014/main" id="{1ADDD9BF-3457-4D99-BF78-50293DA8411E}"/>
            </a:ext>
            <a:ext uri="{147F2762-F138-4A5C-976F-8EAC2B608ADB}">
              <a16:predDERef xmlns:a16="http://schemas.microsoft.com/office/drawing/2014/main" pred="{5AB62BE0-6A76-FDB6-305A-3E75593CB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183</xdr:row>
      <xdr:rowOff>0</xdr:rowOff>
    </xdr:from>
    <xdr:to>
      <xdr:col>18</xdr:col>
      <xdr:colOff>304800</xdr:colOff>
      <xdr:row>190</xdr:row>
      <xdr:rowOff>0</xdr:rowOff>
    </xdr:to>
    <xdr:graphicFrame macro="">
      <xdr:nvGraphicFramePr>
        <xdr:cNvPr id="6" name="Chart 5">
          <a:extLst>
            <a:ext uri="{FF2B5EF4-FFF2-40B4-BE49-F238E27FC236}">
              <a16:creationId xmlns:a16="http://schemas.microsoft.com/office/drawing/2014/main" id="{8D5BBB9B-950B-49CD-A225-24EA1DFB1701}"/>
            </a:ext>
            <a:ext uri="{147F2762-F138-4A5C-976F-8EAC2B608ADB}">
              <a16:predDERef xmlns:a16="http://schemas.microsoft.com/office/drawing/2014/main" pred="{5AB62BE0-6A76-FDB6-305A-3E75593CB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190</xdr:row>
      <xdr:rowOff>0</xdr:rowOff>
    </xdr:from>
    <xdr:to>
      <xdr:col>18</xdr:col>
      <xdr:colOff>304800</xdr:colOff>
      <xdr:row>197</xdr:row>
      <xdr:rowOff>0</xdr:rowOff>
    </xdr:to>
    <xdr:graphicFrame macro="">
      <xdr:nvGraphicFramePr>
        <xdr:cNvPr id="7" name="Chart 6">
          <a:extLst>
            <a:ext uri="{FF2B5EF4-FFF2-40B4-BE49-F238E27FC236}">
              <a16:creationId xmlns:a16="http://schemas.microsoft.com/office/drawing/2014/main" id="{2BD6F621-DDA1-43BB-A43D-229B5EF70F06}"/>
            </a:ext>
            <a:ext uri="{147F2762-F138-4A5C-976F-8EAC2B608ADB}">
              <a16:predDERef xmlns:a16="http://schemas.microsoft.com/office/drawing/2014/main" pred="{5AB62BE0-6A76-FDB6-305A-3E75593CB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15</xdr:row>
      <xdr:rowOff>0</xdr:rowOff>
    </xdr:from>
    <xdr:to>
      <xdr:col>18</xdr:col>
      <xdr:colOff>304800</xdr:colOff>
      <xdr:row>22</xdr:row>
      <xdr:rowOff>0</xdr:rowOff>
    </xdr:to>
    <xdr:graphicFrame macro="">
      <xdr:nvGraphicFramePr>
        <xdr:cNvPr id="8" name="Chart 7">
          <a:extLst>
            <a:ext uri="{FF2B5EF4-FFF2-40B4-BE49-F238E27FC236}">
              <a16:creationId xmlns:a16="http://schemas.microsoft.com/office/drawing/2014/main" id="{C6F4555D-87B7-4C22-8C90-908C54334AD6}"/>
            </a:ext>
            <a:ext uri="{147F2762-F138-4A5C-976F-8EAC2B608ADB}">
              <a16:predDERef xmlns:a16="http://schemas.microsoft.com/office/drawing/2014/main" pred="{5AB62BE0-6A76-FDB6-305A-3E75593CB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0</xdr:colOff>
      <xdr:row>29</xdr:row>
      <xdr:rowOff>0</xdr:rowOff>
    </xdr:from>
    <xdr:to>
      <xdr:col>18</xdr:col>
      <xdr:colOff>304800</xdr:colOff>
      <xdr:row>36</xdr:row>
      <xdr:rowOff>0</xdr:rowOff>
    </xdr:to>
    <xdr:graphicFrame macro="">
      <xdr:nvGraphicFramePr>
        <xdr:cNvPr id="9" name="Chart 8">
          <a:extLst>
            <a:ext uri="{FF2B5EF4-FFF2-40B4-BE49-F238E27FC236}">
              <a16:creationId xmlns:a16="http://schemas.microsoft.com/office/drawing/2014/main" id="{84C38145-9EA6-4E07-8C8B-D12B1AADB6C2}"/>
            </a:ext>
            <a:ext uri="{147F2762-F138-4A5C-976F-8EAC2B608ADB}">
              <a16:predDERef xmlns:a16="http://schemas.microsoft.com/office/drawing/2014/main" pred="{5AB62BE0-6A76-FDB6-305A-3E75593CB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0</xdr:colOff>
      <xdr:row>141</xdr:row>
      <xdr:rowOff>0</xdr:rowOff>
    </xdr:from>
    <xdr:to>
      <xdr:col>18</xdr:col>
      <xdr:colOff>385763</xdr:colOff>
      <xdr:row>149</xdr:row>
      <xdr:rowOff>50007</xdr:rowOff>
    </xdr:to>
    <xdr:graphicFrame macro="">
      <xdr:nvGraphicFramePr>
        <xdr:cNvPr id="10" name="Chart 9">
          <a:extLst>
            <a:ext uri="{FF2B5EF4-FFF2-40B4-BE49-F238E27FC236}">
              <a16:creationId xmlns:a16="http://schemas.microsoft.com/office/drawing/2014/main" id="{AF29FFF7-FE80-4CB9-9491-ED5A94634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581025</xdr:colOff>
      <xdr:row>0</xdr:row>
      <xdr:rowOff>161925</xdr:rowOff>
    </xdr:from>
    <xdr:to>
      <xdr:col>13</xdr:col>
      <xdr:colOff>266700</xdr:colOff>
      <xdr:row>7</xdr:row>
      <xdr:rowOff>152400</xdr:rowOff>
    </xdr:to>
    <xdr:pic>
      <xdr:nvPicPr>
        <xdr:cNvPr id="11" name="Picture 10">
          <a:extLst>
            <a:ext uri="{FF2B5EF4-FFF2-40B4-BE49-F238E27FC236}">
              <a16:creationId xmlns:a16="http://schemas.microsoft.com/office/drawing/2014/main" id="{0D896B51-119F-81CC-AF61-C704E4BD3564}"/>
            </a:ext>
            <a:ext uri="{147F2762-F138-4A5C-976F-8EAC2B608ADB}">
              <a16:predDERef xmlns:a16="http://schemas.microsoft.com/office/drawing/2014/main" pred="{AF29FFF7-FE80-4CB9-9491-ED5A946343A5}"/>
            </a:ext>
          </a:extLst>
        </xdr:cNvPr>
        <xdr:cNvPicPr>
          <a:picLocks noChangeAspect="1"/>
        </xdr:cNvPicPr>
      </xdr:nvPicPr>
      <xdr:blipFill>
        <a:blip xmlns:r="http://schemas.openxmlformats.org/officeDocument/2006/relationships" r:embed="rId10"/>
        <a:stretch>
          <a:fillRect/>
        </a:stretch>
      </xdr:blipFill>
      <xdr:spPr>
        <a:xfrm>
          <a:off x="3629025" y="161925"/>
          <a:ext cx="4562475" cy="1266825"/>
        </a:xfrm>
        <a:prstGeom prst="rect">
          <a:avLst/>
        </a:prstGeom>
      </xdr:spPr>
    </xdr:pic>
    <xdr:clientData/>
  </xdr:twoCellAnchor>
  <xdr:twoCellAnchor editAs="oneCell">
    <xdr:from>
      <xdr:col>5</xdr:col>
      <xdr:colOff>381000</xdr:colOff>
      <xdr:row>112</xdr:row>
      <xdr:rowOff>161925</xdr:rowOff>
    </xdr:from>
    <xdr:to>
      <xdr:col>9</xdr:col>
      <xdr:colOff>228600</xdr:colOff>
      <xdr:row>119</xdr:row>
      <xdr:rowOff>123825</xdr:rowOff>
    </xdr:to>
    <xdr:pic>
      <xdr:nvPicPr>
        <xdr:cNvPr id="28" name="Picture 27">
          <a:extLst>
            <a:ext uri="{FF2B5EF4-FFF2-40B4-BE49-F238E27FC236}">
              <a16:creationId xmlns:a16="http://schemas.microsoft.com/office/drawing/2014/main" id="{D4347803-1C9C-1D91-AB1B-59A15925286E}"/>
            </a:ext>
            <a:ext uri="{147F2762-F138-4A5C-976F-8EAC2B608ADB}">
              <a16:predDERef xmlns:a16="http://schemas.microsoft.com/office/drawing/2014/main" pred="{A2C73BAA-C68E-AFFF-35EA-226EAA88054B}"/>
            </a:ext>
          </a:extLst>
        </xdr:cNvPr>
        <xdr:cNvPicPr>
          <a:picLocks noChangeAspect="1"/>
        </xdr:cNvPicPr>
      </xdr:nvPicPr>
      <xdr:blipFill>
        <a:blip xmlns:r="http://schemas.openxmlformats.org/officeDocument/2006/relationships" r:embed="rId11"/>
        <a:stretch>
          <a:fillRect/>
        </a:stretch>
      </xdr:blipFill>
      <xdr:spPr>
        <a:xfrm>
          <a:off x="3429000" y="21231225"/>
          <a:ext cx="2286000" cy="1238250"/>
        </a:xfrm>
        <a:prstGeom prst="rect">
          <a:avLst/>
        </a:prstGeom>
      </xdr:spPr>
    </xdr:pic>
    <xdr:clientData/>
  </xdr:twoCellAnchor>
  <xdr:twoCellAnchor editAs="oneCell">
    <xdr:from>
      <xdr:col>5</xdr:col>
      <xdr:colOff>104775</xdr:colOff>
      <xdr:row>140</xdr:row>
      <xdr:rowOff>76200</xdr:rowOff>
    </xdr:from>
    <xdr:to>
      <xdr:col>12</xdr:col>
      <xdr:colOff>438150</xdr:colOff>
      <xdr:row>147</xdr:row>
      <xdr:rowOff>142875</xdr:rowOff>
    </xdr:to>
    <xdr:pic>
      <xdr:nvPicPr>
        <xdr:cNvPr id="31" name="Picture 30">
          <a:extLst>
            <a:ext uri="{FF2B5EF4-FFF2-40B4-BE49-F238E27FC236}">
              <a16:creationId xmlns:a16="http://schemas.microsoft.com/office/drawing/2014/main" id="{5997CFC9-EBCD-26D0-0ED9-46F458C211C9}"/>
            </a:ext>
            <a:ext uri="{147F2762-F138-4A5C-976F-8EAC2B608ADB}">
              <a16:predDERef xmlns:a16="http://schemas.microsoft.com/office/drawing/2014/main" pred="{D4347803-1C9C-1D91-AB1B-59A15925286E}"/>
            </a:ext>
          </a:extLst>
        </xdr:cNvPr>
        <xdr:cNvPicPr>
          <a:picLocks noChangeAspect="1"/>
        </xdr:cNvPicPr>
      </xdr:nvPicPr>
      <xdr:blipFill>
        <a:blip xmlns:r="http://schemas.openxmlformats.org/officeDocument/2006/relationships" r:embed="rId12"/>
        <a:stretch>
          <a:fillRect/>
        </a:stretch>
      </xdr:blipFill>
      <xdr:spPr>
        <a:xfrm>
          <a:off x="3152775" y="26412825"/>
          <a:ext cx="4600575" cy="1343025"/>
        </a:xfrm>
        <a:prstGeom prst="rect">
          <a:avLst/>
        </a:prstGeom>
      </xdr:spPr>
    </xdr:pic>
    <xdr:clientData/>
  </xdr:twoCellAnchor>
  <xdr:twoCellAnchor editAs="oneCell">
    <xdr:from>
      <xdr:col>5</xdr:col>
      <xdr:colOff>333375</xdr:colOff>
      <xdr:row>183</xdr:row>
      <xdr:rowOff>38100</xdr:rowOff>
    </xdr:from>
    <xdr:to>
      <xdr:col>10</xdr:col>
      <xdr:colOff>361950</xdr:colOff>
      <xdr:row>189</xdr:row>
      <xdr:rowOff>57150</xdr:rowOff>
    </xdr:to>
    <xdr:pic>
      <xdr:nvPicPr>
        <xdr:cNvPr id="37" name="Picture 36">
          <a:extLst>
            <a:ext uri="{FF2B5EF4-FFF2-40B4-BE49-F238E27FC236}">
              <a16:creationId xmlns:a16="http://schemas.microsoft.com/office/drawing/2014/main" id="{CCD51294-9270-5302-A295-ED991145C179}"/>
            </a:ext>
            <a:ext uri="{147F2762-F138-4A5C-976F-8EAC2B608ADB}">
              <a16:predDERef xmlns:a16="http://schemas.microsoft.com/office/drawing/2014/main" pred="{5997CFC9-EBCD-26D0-0ED9-46F458C211C9}"/>
            </a:ext>
          </a:extLst>
        </xdr:cNvPr>
        <xdr:cNvPicPr>
          <a:picLocks noChangeAspect="1"/>
        </xdr:cNvPicPr>
      </xdr:nvPicPr>
      <xdr:blipFill>
        <a:blip xmlns:r="http://schemas.openxmlformats.org/officeDocument/2006/relationships" r:embed="rId13"/>
        <a:stretch>
          <a:fillRect/>
        </a:stretch>
      </xdr:blipFill>
      <xdr:spPr>
        <a:xfrm>
          <a:off x="3381375" y="34499550"/>
          <a:ext cx="3076575" cy="1104900"/>
        </a:xfrm>
        <a:prstGeom prst="rect">
          <a:avLst/>
        </a:prstGeom>
      </xdr:spPr>
    </xdr:pic>
    <xdr:clientData/>
  </xdr:twoCellAnchor>
  <xdr:twoCellAnchor editAs="oneCell">
    <xdr:from>
      <xdr:col>5</xdr:col>
      <xdr:colOff>142875</xdr:colOff>
      <xdr:row>190</xdr:row>
      <xdr:rowOff>47625</xdr:rowOff>
    </xdr:from>
    <xdr:to>
      <xdr:col>10</xdr:col>
      <xdr:colOff>85725</xdr:colOff>
      <xdr:row>195</xdr:row>
      <xdr:rowOff>76200</xdr:rowOff>
    </xdr:to>
    <xdr:pic>
      <xdr:nvPicPr>
        <xdr:cNvPr id="38" name="Picture 37">
          <a:extLst>
            <a:ext uri="{FF2B5EF4-FFF2-40B4-BE49-F238E27FC236}">
              <a16:creationId xmlns:a16="http://schemas.microsoft.com/office/drawing/2014/main" id="{D355B4BB-4C4F-A93E-C4BF-5263C96B6CD2}"/>
            </a:ext>
            <a:ext uri="{147F2762-F138-4A5C-976F-8EAC2B608ADB}">
              <a16:predDERef xmlns:a16="http://schemas.microsoft.com/office/drawing/2014/main" pred="{CCD51294-9270-5302-A295-ED991145C179}"/>
            </a:ext>
          </a:extLst>
        </xdr:cNvPr>
        <xdr:cNvPicPr>
          <a:picLocks noChangeAspect="1"/>
        </xdr:cNvPicPr>
      </xdr:nvPicPr>
      <xdr:blipFill>
        <a:blip xmlns:r="http://schemas.openxmlformats.org/officeDocument/2006/relationships" r:embed="rId14"/>
        <a:stretch>
          <a:fillRect/>
        </a:stretch>
      </xdr:blipFill>
      <xdr:spPr>
        <a:xfrm>
          <a:off x="3190875" y="35775900"/>
          <a:ext cx="2990850" cy="933450"/>
        </a:xfrm>
        <a:prstGeom prst="rect">
          <a:avLst/>
        </a:prstGeom>
      </xdr:spPr>
    </xdr:pic>
    <xdr:clientData/>
  </xdr:twoCellAnchor>
  <xdr:twoCellAnchor editAs="oneCell">
    <xdr:from>
      <xdr:col>5</xdr:col>
      <xdr:colOff>257175</xdr:colOff>
      <xdr:row>224</xdr:row>
      <xdr:rowOff>114300</xdr:rowOff>
    </xdr:from>
    <xdr:to>
      <xdr:col>10</xdr:col>
      <xdr:colOff>390525</xdr:colOff>
      <xdr:row>231</xdr:row>
      <xdr:rowOff>66675</xdr:rowOff>
    </xdr:to>
    <xdr:pic>
      <xdr:nvPicPr>
        <xdr:cNvPr id="43" name="Picture 42">
          <a:extLst>
            <a:ext uri="{FF2B5EF4-FFF2-40B4-BE49-F238E27FC236}">
              <a16:creationId xmlns:a16="http://schemas.microsoft.com/office/drawing/2014/main" id="{667DA444-DA87-2F29-7D0F-30C0CD421A65}"/>
            </a:ext>
            <a:ext uri="{147F2762-F138-4A5C-976F-8EAC2B608ADB}">
              <a16:predDERef xmlns:a16="http://schemas.microsoft.com/office/drawing/2014/main" pred="{D355B4BB-4C4F-A93E-C4BF-5263C96B6CD2}"/>
            </a:ext>
          </a:extLst>
        </xdr:cNvPr>
        <xdr:cNvPicPr>
          <a:picLocks noChangeAspect="1"/>
        </xdr:cNvPicPr>
      </xdr:nvPicPr>
      <xdr:blipFill>
        <a:blip xmlns:r="http://schemas.openxmlformats.org/officeDocument/2006/relationships" r:embed="rId15"/>
        <a:stretch>
          <a:fillRect/>
        </a:stretch>
      </xdr:blipFill>
      <xdr:spPr>
        <a:xfrm>
          <a:off x="3305175" y="42252900"/>
          <a:ext cx="3181350" cy="1228725"/>
        </a:xfrm>
        <a:prstGeom prst="rect">
          <a:avLst/>
        </a:prstGeom>
      </xdr:spPr>
    </xdr:pic>
    <xdr:clientData/>
  </xdr:twoCellAnchor>
  <xdr:twoCellAnchor editAs="oneCell">
    <xdr:from>
      <xdr:col>5</xdr:col>
      <xdr:colOff>571500</xdr:colOff>
      <xdr:row>8</xdr:row>
      <xdr:rowOff>47625</xdr:rowOff>
    </xdr:from>
    <xdr:to>
      <xdr:col>11</xdr:col>
      <xdr:colOff>47625</xdr:colOff>
      <xdr:row>13</xdr:row>
      <xdr:rowOff>9525</xdr:rowOff>
    </xdr:to>
    <xdr:pic>
      <xdr:nvPicPr>
        <xdr:cNvPr id="45" name="Picture 44">
          <a:extLst>
            <a:ext uri="{FF2B5EF4-FFF2-40B4-BE49-F238E27FC236}">
              <a16:creationId xmlns:a16="http://schemas.microsoft.com/office/drawing/2014/main" id="{44F558C1-A22B-6473-3979-8525EF8F8F4B}"/>
            </a:ext>
            <a:ext uri="{147F2762-F138-4A5C-976F-8EAC2B608ADB}">
              <a16:predDERef xmlns:a16="http://schemas.microsoft.com/office/drawing/2014/main" pred="{A80BE7E2-D841-7542-18EA-68B4128D31EB}"/>
            </a:ext>
          </a:extLst>
        </xdr:cNvPr>
        <xdr:cNvPicPr>
          <a:picLocks noChangeAspect="1"/>
        </xdr:cNvPicPr>
      </xdr:nvPicPr>
      <xdr:blipFill>
        <a:blip xmlns:r="http://schemas.openxmlformats.org/officeDocument/2006/relationships" r:embed="rId16"/>
        <a:stretch>
          <a:fillRect/>
        </a:stretch>
      </xdr:blipFill>
      <xdr:spPr>
        <a:xfrm>
          <a:off x="3619500" y="1504950"/>
          <a:ext cx="3133725" cy="914400"/>
        </a:xfrm>
        <a:prstGeom prst="rect">
          <a:avLst/>
        </a:prstGeom>
      </xdr:spPr>
    </xdr:pic>
    <xdr:clientData/>
  </xdr:twoCellAnchor>
  <xdr:twoCellAnchor editAs="oneCell">
    <xdr:from>
      <xdr:col>5</xdr:col>
      <xdr:colOff>66675</xdr:colOff>
      <xdr:row>57</xdr:row>
      <xdr:rowOff>104775</xdr:rowOff>
    </xdr:from>
    <xdr:to>
      <xdr:col>12</xdr:col>
      <xdr:colOff>371475</xdr:colOff>
      <xdr:row>61</xdr:row>
      <xdr:rowOff>180975</xdr:rowOff>
    </xdr:to>
    <xdr:pic>
      <xdr:nvPicPr>
        <xdr:cNvPr id="51" name="Picture 50">
          <a:extLst>
            <a:ext uri="{FF2B5EF4-FFF2-40B4-BE49-F238E27FC236}">
              <a16:creationId xmlns:a16="http://schemas.microsoft.com/office/drawing/2014/main" id="{40D800F8-F798-4B21-84CA-0B74985B72B9}"/>
            </a:ext>
            <a:ext uri="{147F2762-F138-4A5C-976F-8EAC2B608ADB}">
              <a16:predDERef xmlns:a16="http://schemas.microsoft.com/office/drawing/2014/main" pred="{44F558C1-A22B-6473-3979-8525EF8F8F4B}"/>
            </a:ext>
          </a:extLst>
        </xdr:cNvPr>
        <xdr:cNvPicPr>
          <a:picLocks noChangeAspect="1"/>
        </xdr:cNvPicPr>
      </xdr:nvPicPr>
      <xdr:blipFill>
        <a:blip xmlns:r="http://schemas.openxmlformats.org/officeDocument/2006/relationships" r:embed="rId17"/>
        <a:stretch>
          <a:fillRect/>
        </a:stretch>
      </xdr:blipFill>
      <xdr:spPr>
        <a:xfrm>
          <a:off x="3114675" y="10763250"/>
          <a:ext cx="4572000" cy="838200"/>
        </a:xfrm>
        <a:prstGeom prst="rect">
          <a:avLst/>
        </a:prstGeom>
      </xdr:spPr>
    </xdr:pic>
    <xdr:clientData/>
  </xdr:twoCellAnchor>
  <xdr:twoCellAnchor editAs="oneCell">
    <xdr:from>
      <xdr:col>5</xdr:col>
      <xdr:colOff>152400</xdr:colOff>
      <xdr:row>16</xdr:row>
      <xdr:rowOff>9525</xdr:rowOff>
    </xdr:from>
    <xdr:to>
      <xdr:col>11</xdr:col>
      <xdr:colOff>304800</xdr:colOff>
      <xdr:row>19</xdr:row>
      <xdr:rowOff>161925</xdr:rowOff>
    </xdr:to>
    <xdr:pic>
      <xdr:nvPicPr>
        <xdr:cNvPr id="52" name="Picture 51">
          <a:extLst>
            <a:ext uri="{FF2B5EF4-FFF2-40B4-BE49-F238E27FC236}">
              <a16:creationId xmlns:a16="http://schemas.microsoft.com/office/drawing/2014/main" id="{22DB0EE2-A4C6-4EBB-8008-BDEBB3171818}"/>
            </a:ext>
            <a:ext uri="{147F2762-F138-4A5C-976F-8EAC2B608ADB}">
              <a16:predDERef xmlns:a16="http://schemas.microsoft.com/office/drawing/2014/main" pred="{40D800F8-F798-4B21-84CA-0B74985B72B9}"/>
            </a:ext>
          </a:extLst>
        </xdr:cNvPr>
        <xdr:cNvPicPr>
          <a:picLocks noChangeAspect="1"/>
        </xdr:cNvPicPr>
      </xdr:nvPicPr>
      <xdr:blipFill>
        <a:blip xmlns:r="http://schemas.openxmlformats.org/officeDocument/2006/relationships" r:embed="rId18"/>
        <a:stretch>
          <a:fillRect/>
        </a:stretch>
      </xdr:blipFill>
      <xdr:spPr>
        <a:xfrm>
          <a:off x="3200400" y="2981325"/>
          <a:ext cx="3810000" cy="695325"/>
        </a:xfrm>
        <a:prstGeom prst="rect">
          <a:avLst/>
        </a:prstGeom>
      </xdr:spPr>
    </xdr:pic>
    <xdr:clientData/>
  </xdr:twoCellAnchor>
  <xdr:twoCellAnchor editAs="oneCell">
    <xdr:from>
      <xdr:col>5</xdr:col>
      <xdr:colOff>9525</xdr:colOff>
      <xdr:row>22</xdr:row>
      <xdr:rowOff>161925</xdr:rowOff>
    </xdr:from>
    <xdr:to>
      <xdr:col>12</xdr:col>
      <xdr:colOff>314325</xdr:colOff>
      <xdr:row>28</xdr:row>
      <xdr:rowOff>19050</xdr:rowOff>
    </xdr:to>
    <xdr:pic>
      <xdr:nvPicPr>
        <xdr:cNvPr id="53" name="Picture 52">
          <a:extLst>
            <a:ext uri="{FF2B5EF4-FFF2-40B4-BE49-F238E27FC236}">
              <a16:creationId xmlns:a16="http://schemas.microsoft.com/office/drawing/2014/main" id="{20370997-BB10-41DF-A146-ADCC4477E2F5}"/>
            </a:ext>
            <a:ext uri="{147F2762-F138-4A5C-976F-8EAC2B608ADB}">
              <a16:predDERef xmlns:a16="http://schemas.microsoft.com/office/drawing/2014/main" pred="{22DB0EE2-A4C6-4EBB-8008-BDEBB3171818}"/>
            </a:ext>
          </a:extLst>
        </xdr:cNvPr>
        <xdr:cNvPicPr>
          <a:picLocks noChangeAspect="1"/>
        </xdr:cNvPicPr>
      </xdr:nvPicPr>
      <xdr:blipFill>
        <a:blip xmlns:r="http://schemas.openxmlformats.org/officeDocument/2006/relationships" r:embed="rId19"/>
        <a:stretch>
          <a:fillRect/>
        </a:stretch>
      </xdr:blipFill>
      <xdr:spPr>
        <a:xfrm>
          <a:off x="3057525" y="4219575"/>
          <a:ext cx="4572000" cy="1000125"/>
        </a:xfrm>
        <a:prstGeom prst="rect">
          <a:avLst/>
        </a:prstGeom>
      </xdr:spPr>
    </xdr:pic>
    <xdr:clientData/>
  </xdr:twoCellAnchor>
  <xdr:twoCellAnchor editAs="oneCell">
    <xdr:from>
      <xdr:col>5</xdr:col>
      <xdr:colOff>85725</xdr:colOff>
      <xdr:row>30</xdr:row>
      <xdr:rowOff>9525</xdr:rowOff>
    </xdr:from>
    <xdr:to>
      <xdr:col>12</xdr:col>
      <xdr:colOff>390525</xdr:colOff>
      <xdr:row>34</xdr:row>
      <xdr:rowOff>47625</xdr:rowOff>
    </xdr:to>
    <xdr:pic>
      <xdr:nvPicPr>
        <xdr:cNvPr id="54" name="Picture 53">
          <a:extLst>
            <a:ext uri="{FF2B5EF4-FFF2-40B4-BE49-F238E27FC236}">
              <a16:creationId xmlns:a16="http://schemas.microsoft.com/office/drawing/2014/main" id="{90549B75-EFCC-46C9-80D6-035A78C354B7}"/>
            </a:ext>
            <a:ext uri="{147F2762-F138-4A5C-976F-8EAC2B608ADB}">
              <a16:predDERef xmlns:a16="http://schemas.microsoft.com/office/drawing/2014/main" pred="{20370997-BB10-41DF-A146-ADCC4477E2F5}"/>
            </a:ext>
          </a:extLst>
        </xdr:cNvPr>
        <xdr:cNvPicPr>
          <a:picLocks noChangeAspect="1"/>
        </xdr:cNvPicPr>
      </xdr:nvPicPr>
      <xdr:blipFill>
        <a:blip xmlns:r="http://schemas.openxmlformats.org/officeDocument/2006/relationships" r:embed="rId20"/>
        <a:stretch>
          <a:fillRect/>
        </a:stretch>
      </xdr:blipFill>
      <xdr:spPr>
        <a:xfrm>
          <a:off x="3133725" y="5581650"/>
          <a:ext cx="4572000" cy="762000"/>
        </a:xfrm>
        <a:prstGeom prst="rect">
          <a:avLst/>
        </a:prstGeom>
      </xdr:spPr>
    </xdr:pic>
    <xdr:clientData/>
  </xdr:twoCellAnchor>
  <xdr:twoCellAnchor editAs="oneCell">
    <xdr:from>
      <xdr:col>5</xdr:col>
      <xdr:colOff>57150</xdr:colOff>
      <xdr:row>36</xdr:row>
      <xdr:rowOff>180975</xdr:rowOff>
    </xdr:from>
    <xdr:to>
      <xdr:col>12</xdr:col>
      <xdr:colOff>361950</xdr:colOff>
      <xdr:row>41</xdr:row>
      <xdr:rowOff>114300</xdr:rowOff>
    </xdr:to>
    <xdr:pic>
      <xdr:nvPicPr>
        <xdr:cNvPr id="55" name="Picture 54">
          <a:extLst>
            <a:ext uri="{FF2B5EF4-FFF2-40B4-BE49-F238E27FC236}">
              <a16:creationId xmlns:a16="http://schemas.microsoft.com/office/drawing/2014/main" id="{F632E116-BF01-44B0-896F-229DB1D2ED39}"/>
            </a:ext>
            <a:ext uri="{147F2762-F138-4A5C-976F-8EAC2B608ADB}">
              <a16:predDERef xmlns:a16="http://schemas.microsoft.com/office/drawing/2014/main" pred="{90549B75-EFCC-46C9-80D6-035A78C354B7}"/>
            </a:ext>
          </a:extLst>
        </xdr:cNvPr>
        <xdr:cNvPicPr>
          <a:picLocks noChangeAspect="1"/>
        </xdr:cNvPicPr>
      </xdr:nvPicPr>
      <xdr:blipFill>
        <a:blip xmlns:r="http://schemas.openxmlformats.org/officeDocument/2006/relationships" r:embed="rId21"/>
        <a:stretch>
          <a:fillRect/>
        </a:stretch>
      </xdr:blipFill>
      <xdr:spPr>
        <a:xfrm>
          <a:off x="3105150" y="6838950"/>
          <a:ext cx="4572000" cy="885825"/>
        </a:xfrm>
        <a:prstGeom prst="rect">
          <a:avLst/>
        </a:prstGeom>
      </xdr:spPr>
    </xdr:pic>
    <xdr:clientData/>
  </xdr:twoCellAnchor>
  <xdr:twoCellAnchor editAs="oneCell">
    <xdr:from>
      <xdr:col>5</xdr:col>
      <xdr:colOff>85725</xdr:colOff>
      <xdr:row>44</xdr:row>
      <xdr:rowOff>9525</xdr:rowOff>
    </xdr:from>
    <xdr:to>
      <xdr:col>12</xdr:col>
      <xdr:colOff>390525</xdr:colOff>
      <xdr:row>48</xdr:row>
      <xdr:rowOff>28575</xdr:rowOff>
    </xdr:to>
    <xdr:pic>
      <xdr:nvPicPr>
        <xdr:cNvPr id="56" name="Picture 55">
          <a:extLst>
            <a:ext uri="{FF2B5EF4-FFF2-40B4-BE49-F238E27FC236}">
              <a16:creationId xmlns:a16="http://schemas.microsoft.com/office/drawing/2014/main" id="{55389026-2DCE-4FD8-B4D6-334DF1E8FE22}"/>
            </a:ext>
            <a:ext uri="{147F2762-F138-4A5C-976F-8EAC2B608ADB}">
              <a16:predDERef xmlns:a16="http://schemas.microsoft.com/office/drawing/2014/main" pred="{F632E116-BF01-44B0-896F-229DB1D2ED39}"/>
            </a:ext>
          </a:extLst>
        </xdr:cNvPr>
        <xdr:cNvPicPr>
          <a:picLocks noChangeAspect="1"/>
        </xdr:cNvPicPr>
      </xdr:nvPicPr>
      <xdr:blipFill>
        <a:blip xmlns:r="http://schemas.openxmlformats.org/officeDocument/2006/relationships" r:embed="rId22"/>
        <a:stretch>
          <a:fillRect/>
        </a:stretch>
      </xdr:blipFill>
      <xdr:spPr>
        <a:xfrm>
          <a:off x="3133725" y="8191500"/>
          <a:ext cx="4572000" cy="781050"/>
        </a:xfrm>
        <a:prstGeom prst="rect">
          <a:avLst/>
        </a:prstGeom>
      </xdr:spPr>
    </xdr:pic>
    <xdr:clientData/>
  </xdr:twoCellAnchor>
  <xdr:twoCellAnchor editAs="oneCell">
    <xdr:from>
      <xdr:col>5</xdr:col>
      <xdr:colOff>19050</xdr:colOff>
      <xdr:row>51</xdr:row>
      <xdr:rowOff>19050</xdr:rowOff>
    </xdr:from>
    <xdr:to>
      <xdr:col>12</xdr:col>
      <xdr:colOff>323850</xdr:colOff>
      <xdr:row>55</xdr:row>
      <xdr:rowOff>142875</xdr:rowOff>
    </xdr:to>
    <xdr:pic>
      <xdr:nvPicPr>
        <xdr:cNvPr id="57" name="Picture 56">
          <a:extLst>
            <a:ext uri="{FF2B5EF4-FFF2-40B4-BE49-F238E27FC236}">
              <a16:creationId xmlns:a16="http://schemas.microsoft.com/office/drawing/2014/main" id="{C94D8739-2C67-4CCB-88DA-2CC334E47F00}"/>
            </a:ext>
            <a:ext uri="{147F2762-F138-4A5C-976F-8EAC2B608ADB}">
              <a16:predDERef xmlns:a16="http://schemas.microsoft.com/office/drawing/2014/main" pred="{55389026-2DCE-4FD8-B4D6-334DF1E8FE22}"/>
            </a:ext>
          </a:extLst>
        </xdr:cNvPr>
        <xdr:cNvPicPr>
          <a:picLocks noChangeAspect="1"/>
        </xdr:cNvPicPr>
      </xdr:nvPicPr>
      <xdr:blipFill>
        <a:blip xmlns:r="http://schemas.openxmlformats.org/officeDocument/2006/relationships" r:embed="rId23"/>
        <a:stretch>
          <a:fillRect/>
        </a:stretch>
      </xdr:blipFill>
      <xdr:spPr>
        <a:xfrm>
          <a:off x="3067050" y="9534525"/>
          <a:ext cx="4572000" cy="885825"/>
        </a:xfrm>
        <a:prstGeom prst="rect">
          <a:avLst/>
        </a:prstGeom>
      </xdr:spPr>
    </xdr:pic>
    <xdr:clientData/>
  </xdr:twoCellAnchor>
  <xdr:twoCellAnchor editAs="oneCell">
    <xdr:from>
      <xdr:col>5</xdr:col>
      <xdr:colOff>180975</xdr:colOff>
      <xdr:row>64</xdr:row>
      <xdr:rowOff>123825</xdr:rowOff>
    </xdr:from>
    <xdr:to>
      <xdr:col>12</xdr:col>
      <xdr:colOff>485775</xdr:colOff>
      <xdr:row>68</xdr:row>
      <xdr:rowOff>85725</xdr:rowOff>
    </xdr:to>
    <xdr:pic>
      <xdr:nvPicPr>
        <xdr:cNvPr id="58" name="Picture 57">
          <a:extLst>
            <a:ext uri="{FF2B5EF4-FFF2-40B4-BE49-F238E27FC236}">
              <a16:creationId xmlns:a16="http://schemas.microsoft.com/office/drawing/2014/main" id="{395B9FDD-9F62-4304-8700-B55ED8A64FE2}"/>
            </a:ext>
            <a:ext uri="{147F2762-F138-4A5C-976F-8EAC2B608ADB}">
              <a16:predDERef xmlns:a16="http://schemas.microsoft.com/office/drawing/2014/main" pred="{C94D8739-2C67-4CCB-88DA-2CC334E47F00}"/>
            </a:ext>
          </a:extLst>
        </xdr:cNvPr>
        <xdr:cNvPicPr>
          <a:picLocks noChangeAspect="1"/>
        </xdr:cNvPicPr>
      </xdr:nvPicPr>
      <xdr:blipFill>
        <a:blip xmlns:r="http://schemas.openxmlformats.org/officeDocument/2006/relationships" r:embed="rId24"/>
        <a:stretch>
          <a:fillRect/>
        </a:stretch>
      </xdr:blipFill>
      <xdr:spPr>
        <a:xfrm>
          <a:off x="3228975" y="12115800"/>
          <a:ext cx="4572000" cy="685800"/>
        </a:xfrm>
        <a:prstGeom prst="rect">
          <a:avLst/>
        </a:prstGeom>
      </xdr:spPr>
    </xdr:pic>
    <xdr:clientData/>
  </xdr:twoCellAnchor>
  <xdr:twoCellAnchor editAs="oneCell">
    <xdr:from>
      <xdr:col>5</xdr:col>
      <xdr:colOff>85725</xdr:colOff>
      <xdr:row>71</xdr:row>
      <xdr:rowOff>133350</xdr:rowOff>
    </xdr:from>
    <xdr:to>
      <xdr:col>12</xdr:col>
      <xdr:colOff>390525</xdr:colOff>
      <xdr:row>75</xdr:row>
      <xdr:rowOff>123825</xdr:rowOff>
    </xdr:to>
    <xdr:pic>
      <xdr:nvPicPr>
        <xdr:cNvPr id="59" name="Picture 58">
          <a:extLst>
            <a:ext uri="{FF2B5EF4-FFF2-40B4-BE49-F238E27FC236}">
              <a16:creationId xmlns:a16="http://schemas.microsoft.com/office/drawing/2014/main" id="{E7EAC72A-8189-4079-818E-7FD9DF990C5D}"/>
            </a:ext>
            <a:ext uri="{147F2762-F138-4A5C-976F-8EAC2B608ADB}">
              <a16:predDERef xmlns:a16="http://schemas.microsoft.com/office/drawing/2014/main" pred="{395B9FDD-9F62-4304-8700-B55ED8A64FE2}"/>
            </a:ext>
          </a:extLst>
        </xdr:cNvPr>
        <xdr:cNvPicPr>
          <a:picLocks noChangeAspect="1"/>
        </xdr:cNvPicPr>
      </xdr:nvPicPr>
      <xdr:blipFill>
        <a:blip xmlns:r="http://schemas.openxmlformats.org/officeDocument/2006/relationships" r:embed="rId25"/>
        <a:stretch>
          <a:fillRect/>
        </a:stretch>
      </xdr:blipFill>
      <xdr:spPr>
        <a:xfrm>
          <a:off x="3133725" y="13392150"/>
          <a:ext cx="4572000" cy="752475"/>
        </a:xfrm>
        <a:prstGeom prst="rect">
          <a:avLst/>
        </a:prstGeom>
      </xdr:spPr>
    </xdr:pic>
    <xdr:clientData/>
  </xdr:twoCellAnchor>
  <xdr:twoCellAnchor editAs="oneCell">
    <xdr:from>
      <xdr:col>5</xdr:col>
      <xdr:colOff>200025</xdr:colOff>
      <xdr:row>78</xdr:row>
      <xdr:rowOff>114300</xdr:rowOff>
    </xdr:from>
    <xdr:to>
      <xdr:col>12</xdr:col>
      <xdr:colOff>504825</xdr:colOff>
      <xdr:row>82</xdr:row>
      <xdr:rowOff>171450</xdr:rowOff>
    </xdr:to>
    <xdr:pic>
      <xdr:nvPicPr>
        <xdr:cNvPr id="60" name="Picture 59">
          <a:extLst>
            <a:ext uri="{FF2B5EF4-FFF2-40B4-BE49-F238E27FC236}">
              <a16:creationId xmlns:a16="http://schemas.microsoft.com/office/drawing/2014/main" id="{56570343-8CD7-4682-8A8F-3C2338E42D7D}"/>
            </a:ext>
            <a:ext uri="{147F2762-F138-4A5C-976F-8EAC2B608ADB}">
              <a16:predDERef xmlns:a16="http://schemas.microsoft.com/office/drawing/2014/main" pred="{E7EAC72A-8189-4079-818E-7FD9DF990C5D}"/>
            </a:ext>
          </a:extLst>
        </xdr:cNvPr>
        <xdr:cNvPicPr>
          <a:picLocks noChangeAspect="1"/>
        </xdr:cNvPicPr>
      </xdr:nvPicPr>
      <xdr:blipFill>
        <a:blip xmlns:r="http://schemas.openxmlformats.org/officeDocument/2006/relationships" r:embed="rId26"/>
        <a:stretch>
          <a:fillRect/>
        </a:stretch>
      </xdr:blipFill>
      <xdr:spPr>
        <a:xfrm>
          <a:off x="3248025" y="14706600"/>
          <a:ext cx="4572000" cy="819150"/>
        </a:xfrm>
        <a:prstGeom prst="rect">
          <a:avLst/>
        </a:prstGeom>
      </xdr:spPr>
    </xdr:pic>
    <xdr:clientData/>
  </xdr:twoCellAnchor>
  <xdr:twoCellAnchor editAs="oneCell">
    <xdr:from>
      <xdr:col>5</xdr:col>
      <xdr:colOff>180975</xdr:colOff>
      <xdr:row>85</xdr:row>
      <xdr:rowOff>180975</xdr:rowOff>
    </xdr:from>
    <xdr:to>
      <xdr:col>12</xdr:col>
      <xdr:colOff>485775</xdr:colOff>
      <xdr:row>90</xdr:row>
      <xdr:rowOff>0</xdr:rowOff>
    </xdr:to>
    <xdr:pic>
      <xdr:nvPicPr>
        <xdr:cNvPr id="61" name="Picture 60">
          <a:extLst>
            <a:ext uri="{FF2B5EF4-FFF2-40B4-BE49-F238E27FC236}">
              <a16:creationId xmlns:a16="http://schemas.microsoft.com/office/drawing/2014/main" id="{C526E053-7573-47AC-A779-BDDC39860264}"/>
            </a:ext>
            <a:ext uri="{147F2762-F138-4A5C-976F-8EAC2B608ADB}">
              <a16:predDERef xmlns:a16="http://schemas.microsoft.com/office/drawing/2014/main" pred="{56570343-8CD7-4682-8A8F-3C2338E42D7D}"/>
            </a:ext>
          </a:extLst>
        </xdr:cNvPr>
        <xdr:cNvPicPr>
          <a:picLocks noChangeAspect="1"/>
        </xdr:cNvPicPr>
      </xdr:nvPicPr>
      <xdr:blipFill>
        <a:blip xmlns:r="http://schemas.openxmlformats.org/officeDocument/2006/relationships" r:embed="rId27"/>
        <a:stretch>
          <a:fillRect/>
        </a:stretch>
      </xdr:blipFill>
      <xdr:spPr>
        <a:xfrm>
          <a:off x="3228975" y="16106775"/>
          <a:ext cx="4572000" cy="771525"/>
        </a:xfrm>
        <a:prstGeom prst="rect">
          <a:avLst/>
        </a:prstGeom>
      </xdr:spPr>
    </xdr:pic>
    <xdr:clientData/>
  </xdr:twoCellAnchor>
  <xdr:twoCellAnchor editAs="oneCell">
    <xdr:from>
      <xdr:col>5</xdr:col>
      <xdr:colOff>95250</xdr:colOff>
      <xdr:row>93</xdr:row>
      <xdr:rowOff>0</xdr:rowOff>
    </xdr:from>
    <xdr:to>
      <xdr:col>12</xdr:col>
      <xdr:colOff>400050</xdr:colOff>
      <xdr:row>97</xdr:row>
      <xdr:rowOff>19050</xdr:rowOff>
    </xdr:to>
    <xdr:pic>
      <xdr:nvPicPr>
        <xdr:cNvPr id="62" name="Picture 61">
          <a:extLst>
            <a:ext uri="{FF2B5EF4-FFF2-40B4-BE49-F238E27FC236}">
              <a16:creationId xmlns:a16="http://schemas.microsoft.com/office/drawing/2014/main" id="{F3FBCEF2-21A9-4592-BD98-D8C055277709}"/>
            </a:ext>
            <a:ext uri="{147F2762-F138-4A5C-976F-8EAC2B608ADB}">
              <a16:predDERef xmlns:a16="http://schemas.microsoft.com/office/drawing/2014/main" pred="{C526E053-7573-47AC-A779-BDDC39860264}"/>
            </a:ext>
          </a:extLst>
        </xdr:cNvPr>
        <xdr:cNvPicPr>
          <a:picLocks noChangeAspect="1"/>
        </xdr:cNvPicPr>
      </xdr:nvPicPr>
      <xdr:blipFill>
        <a:blip xmlns:r="http://schemas.openxmlformats.org/officeDocument/2006/relationships" r:embed="rId28"/>
        <a:stretch>
          <a:fillRect/>
        </a:stretch>
      </xdr:blipFill>
      <xdr:spPr>
        <a:xfrm>
          <a:off x="3143250" y="17449800"/>
          <a:ext cx="4572000" cy="781050"/>
        </a:xfrm>
        <a:prstGeom prst="rect">
          <a:avLst/>
        </a:prstGeom>
      </xdr:spPr>
    </xdr:pic>
    <xdr:clientData/>
  </xdr:twoCellAnchor>
  <xdr:twoCellAnchor editAs="oneCell">
    <xdr:from>
      <xdr:col>5</xdr:col>
      <xdr:colOff>104775</xdr:colOff>
      <xdr:row>100</xdr:row>
      <xdr:rowOff>0</xdr:rowOff>
    </xdr:from>
    <xdr:to>
      <xdr:col>12</xdr:col>
      <xdr:colOff>409575</xdr:colOff>
      <xdr:row>103</xdr:row>
      <xdr:rowOff>133350</xdr:rowOff>
    </xdr:to>
    <xdr:pic>
      <xdr:nvPicPr>
        <xdr:cNvPr id="63" name="Picture 62">
          <a:extLst>
            <a:ext uri="{FF2B5EF4-FFF2-40B4-BE49-F238E27FC236}">
              <a16:creationId xmlns:a16="http://schemas.microsoft.com/office/drawing/2014/main" id="{854B1D6E-1F05-49DE-8579-56D038A035CD}"/>
            </a:ext>
            <a:ext uri="{147F2762-F138-4A5C-976F-8EAC2B608ADB}">
              <a16:predDERef xmlns:a16="http://schemas.microsoft.com/office/drawing/2014/main" pred="{F3FBCEF2-21A9-4592-BD98-D8C055277709}"/>
            </a:ext>
          </a:extLst>
        </xdr:cNvPr>
        <xdr:cNvPicPr>
          <a:picLocks noChangeAspect="1"/>
        </xdr:cNvPicPr>
      </xdr:nvPicPr>
      <xdr:blipFill>
        <a:blip xmlns:r="http://schemas.openxmlformats.org/officeDocument/2006/relationships" r:embed="rId29"/>
        <a:stretch>
          <a:fillRect/>
        </a:stretch>
      </xdr:blipFill>
      <xdr:spPr>
        <a:xfrm>
          <a:off x="3152775" y="18783300"/>
          <a:ext cx="4572000" cy="704850"/>
        </a:xfrm>
        <a:prstGeom prst="rect">
          <a:avLst/>
        </a:prstGeom>
      </xdr:spPr>
    </xdr:pic>
    <xdr:clientData/>
  </xdr:twoCellAnchor>
  <xdr:twoCellAnchor editAs="oneCell">
    <xdr:from>
      <xdr:col>5</xdr:col>
      <xdr:colOff>85725</xdr:colOff>
      <xdr:row>107</xdr:row>
      <xdr:rowOff>0</xdr:rowOff>
    </xdr:from>
    <xdr:to>
      <xdr:col>12</xdr:col>
      <xdr:colOff>390525</xdr:colOff>
      <xdr:row>110</xdr:row>
      <xdr:rowOff>180975</xdr:rowOff>
    </xdr:to>
    <xdr:pic>
      <xdr:nvPicPr>
        <xdr:cNvPr id="64" name="Picture 63">
          <a:extLst>
            <a:ext uri="{FF2B5EF4-FFF2-40B4-BE49-F238E27FC236}">
              <a16:creationId xmlns:a16="http://schemas.microsoft.com/office/drawing/2014/main" id="{D86D3AF1-1295-4AA1-9D5F-42DE6782BEE2}"/>
            </a:ext>
            <a:ext uri="{147F2762-F138-4A5C-976F-8EAC2B608ADB}">
              <a16:predDERef xmlns:a16="http://schemas.microsoft.com/office/drawing/2014/main" pred="{854B1D6E-1F05-49DE-8579-56D038A035CD}"/>
            </a:ext>
          </a:extLst>
        </xdr:cNvPr>
        <xdr:cNvPicPr>
          <a:picLocks noChangeAspect="1"/>
        </xdr:cNvPicPr>
      </xdr:nvPicPr>
      <xdr:blipFill>
        <a:blip xmlns:r="http://schemas.openxmlformats.org/officeDocument/2006/relationships" r:embed="rId30"/>
        <a:stretch>
          <a:fillRect/>
        </a:stretch>
      </xdr:blipFill>
      <xdr:spPr>
        <a:xfrm>
          <a:off x="3133725" y="20116800"/>
          <a:ext cx="4572000" cy="752475"/>
        </a:xfrm>
        <a:prstGeom prst="rect">
          <a:avLst/>
        </a:prstGeom>
      </xdr:spPr>
    </xdr:pic>
    <xdr:clientData/>
  </xdr:twoCellAnchor>
  <xdr:twoCellAnchor editAs="oneCell">
    <xdr:from>
      <xdr:col>5</xdr:col>
      <xdr:colOff>104775</xdr:colOff>
      <xdr:row>121</xdr:row>
      <xdr:rowOff>28575</xdr:rowOff>
    </xdr:from>
    <xdr:to>
      <xdr:col>12</xdr:col>
      <xdr:colOff>409575</xdr:colOff>
      <xdr:row>125</xdr:row>
      <xdr:rowOff>66675</xdr:rowOff>
    </xdr:to>
    <xdr:pic>
      <xdr:nvPicPr>
        <xdr:cNvPr id="65" name="Picture 64">
          <a:extLst>
            <a:ext uri="{FF2B5EF4-FFF2-40B4-BE49-F238E27FC236}">
              <a16:creationId xmlns:a16="http://schemas.microsoft.com/office/drawing/2014/main" id="{01E51C49-EC34-42FF-8E60-8B67E510F7F6}"/>
            </a:ext>
            <a:ext uri="{147F2762-F138-4A5C-976F-8EAC2B608ADB}">
              <a16:predDERef xmlns:a16="http://schemas.microsoft.com/office/drawing/2014/main" pred="{D86D3AF1-1295-4AA1-9D5F-42DE6782BEE2}"/>
            </a:ext>
          </a:extLst>
        </xdr:cNvPr>
        <xdr:cNvPicPr>
          <a:picLocks noChangeAspect="1"/>
        </xdr:cNvPicPr>
      </xdr:nvPicPr>
      <xdr:blipFill>
        <a:blip xmlns:r="http://schemas.openxmlformats.org/officeDocument/2006/relationships" r:embed="rId31"/>
        <a:stretch>
          <a:fillRect/>
        </a:stretch>
      </xdr:blipFill>
      <xdr:spPr>
        <a:xfrm>
          <a:off x="3152775" y="22745700"/>
          <a:ext cx="4572000" cy="800100"/>
        </a:xfrm>
        <a:prstGeom prst="rect">
          <a:avLst/>
        </a:prstGeom>
      </xdr:spPr>
    </xdr:pic>
    <xdr:clientData/>
  </xdr:twoCellAnchor>
  <xdr:twoCellAnchor editAs="oneCell">
    <xdr:from>
      <xdr:col>5</xdr:col>
      <xdr:colOff>180975</xdr:colOff>
      <xdr:row>128</xdr:row>
      <xdr:rowOff>19050</xdr:rowOff>
    </xdr:from>
    <xdr:to>
      <xdr:col>12</xdr:col>
      <xdr:colOff>485775</xdr:colOff>
      <xdr:row>132</xdr:row>
      <xdr:rowOff>19050</xdr:rowOff>
    </xdr:to>
    <xdr:pic>
      <xdr:nvPicPr>
        <xdr:cNvPr id="66" name="Picture 65">
          <a:extLst>
            <a:ext uri="{FF2B5EF4-FFF2-40B4-BE49-F238E27FC236}">
              <a16:creationId xmlns:a16="http://schemas.microsoft.com/office/drawing/2014/main" id="{108C25D4-90C9-4F5C-B61D-EA87F56F8D08}"/>
            </a:ext>
            <a:ext uri="{147F2762-F138-4A5C-976F-8EAC2B608ADB}">
              <a16:predDERef xmlns:a16="http://schemas.microsoft.com/office/drawing/2014/main" pred="{01E51C49-EC34-42FF-8E60-8B67E510F7F6}"/>
            </a:ext>
          </a:extLst>
        </xdr:cNvPr>
        <xdr:cNvPicPr>
          <a:picLocks noChangeAspect="1"/>
        </xdr:cNvPicPr>
      </xdr:nvPicPr>
      <xdr:blipFill>
        <a:blip xmlns:r="http://schemas.openxmlformats.org/officeDocument/2006/relationships" r:embed="rId32"/>
        <a:stretch>
          <a:fillRect/>
        </a:stretch>
      </xdr:blipFill>
      <xdr:spPr>
        <a:xfrm>
          <a:off x="3228975" y="24069675"/>
          <a:ext cx="4572000" cy="762000"/>
        </a:xfrm>
        <a:prstGeom prst="rect">
          <a:avLst/>
        </a:prstGeom>
      </xdr:spPr>
    </xdr:pic>
    <xdr:clientData/>
  </xdr:twoCellAnchor>
  <xdr:twoCellAnchor editAs="oneCell">
    <xdr:from>
      <xdr:col>5</xdr:col>
      <xdr:colOff>133350</xdr:colOff>
      <xdr:row>134</xdr:row>
      <xdr:rowOff>180975</xdr:rowOff>
    </xdr:from>
    <xdr:to>
      <xdr:col>12</xdr:col>
      <xdr:colOff>438150</xdr:colOff>
      <xdr:row>139</xdr:row>
      <xdr:rowOff>9525</xdr:rowOff>
    </xdr:to>
    <xdr:pic>
      <xdr:nvPicPr>
        <xdr:cNvPr id="67" name="Picture 66">
          <a:extLst>
            <a:ext uri="{FF2B5EF4-FFF2-40B4-BE49-F238E27FC236}">
              <a16:creationId xmlns:a16="http://schemas.microsoft.com/office/drawing/2014/main" id="{12F25B26-8432-47BE-9F50-93F7452E6087}"/>
            </a:ext>
            <a:ext uri="{147F2762-F138-4A5C-976F-8EAC2B608ADB}">
              <a16:predDERef xmlns:a16="http://schemas.microsoft.com/office/drawing/2014/main" pred="{108C25D4-90C9-4F5C-B61D-EA87F56F8D08}"/>
            </a:ext>
          </a:extLst>
        </xdr:cNvPr>
        <xdr:cNvPicPr>
          <a:picLocks noChangeAspect="1"/>
        </xdr:cNvPicPr>
      </xdr:nvPicPr>
      <xdr:blipFill>
        <a:blip xmlns:r="http://schemas.openxmlformats.org/officeDocument/2006/relationships" r:embed="rId33"/>
        <a:stretch>
          <a:fillRect/>
        </a:stretch>
      </xdr:blipFill>
      <xdr:spPr>
        <a:xfrm>
          <a:off x="3181350" y="25374600"/>
          <a:ext cx="4572000" cy="781050"/>
        </a:xfrm>
        <a:prstGeom prst="rect">
          <a:avLst/>
        </a:prstGeom>
      </xdr:spPr>
    </xdr:pic>
    <xdr:clientData/>
  </xdr:twoCellAnchor>
  <xdr:twoCellAnchor editAs="oneCell">
    <xdr:from>
      <xdr:col>5</xdr:col>
      <xdr:colOff>57150</xdr:colOff>
      <xdr:row>149</xdr:row>
      <xdr:rowOff>28575</xdr:rowOff>
    </xdr:from>
    <xdr:to>
      <xdr:col>12</xdr:col>
      <xdr:colOff>361950</xdr:colOff>
      <xdr:row>153</xdr:row>
      <xdr:rowOff>85725</xdr:rowOff>
    </xdr:to>
    <xdr:pic>
      <xdr:nvPicPr>
        <xdr:cNvPr id="68" name="Picture 67">
          <a:extLst>
            <a:ext uri="{FF2B5EF4-FFF2-40B4-BE49-F238E27FC236}">
              <a16:creationId xmlns:a16="http://schemas.microsoft.com/office/drawing/2014/main" id="{C06518E9-E1D3-4FFC-A8D7-7CE9D04F018D}"/>
            </a:ext>
            <a:ext uri="{147F2762-F138-4A5C-976F-8EAC2B608ADB}">
              <a16:predDERef xmlns:a16="http://schemas.microsoft.com/office/drawing/2014/main" pred="{12F25B26-8432-47BE-9F50-93F7452E6087}"/>
            </a:ext>
          </a:extLst>
        </xdr:cNvPr>
        <xdr:cNvPicPr>
          <a:picLocks noChangeAspect="1"/>
        </xdr:cNvPicPr>
      </xdr:nvPicPr>
      <xdr:blipFill>
        <a:blip xmlns:r="http://schemas.openxmlformats.org/officeDocument/2006/relationships" r:embed="rId34"/>
        <a:stretch>
          <a:fillRect/>
        </a:stretch>
      </xdr:blipFill>
      <xdr:spPr>
        <a:xfrm>
          <a:off x="3105150" y="28013025"/>
          <a:ext cx="4572000" cy="819150"/>
        </a:xfrm>
        <a:prstGeom prst="rect">
          <a:avLst/>
        </a:prstGeom>
      </xdr:spPr>
    </xdr:pic>
    <xdr:clientData/>
  </xdr:twoCellAnchor>
  <xdr:twoCellAnchor editAs="oneCell">
    <xdr:from>
      <xdr:col>5</xdr:col>
      <xdr:colOff>133350</xdr:colOff>
      <xdr:row>156</xdr:row>
      <xdr:rowOff>57150</xdr:rowOff>
    </xdr:from>
    <xdr:to>
      <xdr:col>12</xdr:col>
      <xdr:colOff>438150</xdr:colOff>
      <xdr:row>160</xdr:row>
      <xdr:rowOff>114300</xdr:rowOff>
    </xdr:to>
    <xdr:pic>
      <xdr:nvPicPr>
        <xdr:cNvPr id="69" name="Picture 68">
          <a:extLst>
            <a:ext uri="{FF2B5EF4-FFF2-40B4-BE49-F238E27FC236}">
              <a16:creationId xmlns:a16="http://schemas.microsoft.com/office/drawing/2014/main" id="{EC2EBB4A-FAE3-41C0-BD60-47FCA37C15AC}"/>
            </a:ext>
            <a:ext uri="{147F2762-F138-4A5C-976F-8EAC2B608ADB}">
              <a16:predDERef xmlns:a16="http://schemas.microsoft.com/office/drawing/2014/main" pred="{C06518E9-E1D3-4FFC-A8D7-7CE9D04F018D}"/>
            </a:ext>
          </a:extLst>
        </xdr:cNvPr>
        <xdr:cNvPicPr>
          <a:picLocks noChangeAspect="1"/>
        </xdr:cNvPicPr>
      </xdr:nvPicPr>
      <xdr:blipFill>
        <a:blip xmlns:r="http://schemas.openxmlformats.org/officeDocument/2006/relationships" r:embed="rId35"/>
        <a:stretch>
          <a:fillRect/>
        </a:stretch>
      </xdr:blipFill>
      <xdr:spPr>
        <a:xfrm>
          <a:off x="3181350" y="29375100"/>
          <a:ext cx="4572000" cy="819150"/>
        </a:xfrm>
        <a:prstGeom prst="rect">
          <a:avLst/>
        </a:prstGeom>
      </xdr:spPr>
    </xdr:pic>
    <xdr:clientData/>
  </xdr:twoCellAnchor>
  <xdr:twoCellAnchor editAs="oneCell">
    <xdr:from>
      <xdr:col>5</xdr:col>
      <xdr:colOff>66675</xdr:colOff>
      <xdr:row>162</xdr:row>
      <xdr:rowOff>180975</xdr:rowOff>
    </xdr:from>
    <xdr:to>
      <xdr:col>12</xdr:col>
      <xdr:colOff>371475</xdr:colOff>
      <xdr:row>166</xdr:row>
      <xdr:rowOff>133350</xdr:rowOff>
    </xdr:to>
    <xdr:pic>
      <xdr:nvPicPr>
        <xdr:cNvPr id="70" name="Picture 69">
          <a:extLst>
            <a:ext uri="{FF2B5EF4-FFF2-40B4-BE49-F238E27FC236}">
              <a16:creationId xmlns:a16="http://schemas.microsoft.com/office/drawing/2014/main" id="{4AFB8392-7983-4257-B57E-5D146484FD4B}"/>
            </a:ext>
            <a:ext uri="{147F2762-F138-4A5C-976F-8EAC2B608ADB}">
              <a16:predDERef xmlns:a16="http://schemas.microsoft.com/office/drawing/2014/main" pred="{EC2EBB4A-FAE3-41C0-BD60-47FCA37C15AC}"/>
            </a:ext>
          </a:extLst>
        </xdr:cNvPr>
        <xdr:cNvPicPr>
          <a:picLocks noChangeAspect="1"/>
        </xdr:cNvPicPr>
      </xdr:nvPicPr>
      <xdr:blipFill>
        <a:blip xmlns:r="http://schemas.openxmlformats.org/officeDocument/2006/relationships" r:embed="rId36"/>
        <a:stretch>
          <a:fillRect/>
        </a:stretch>
      </xdr:blipFill>
      <xdr:spPr>
        <a:xfrm>
          <a:off x="3114675" y="30641925"/>
          <a:ext cx="4572000" cy="714375"/>
        </a:xfrm>
        <a:prstGeom prst="rect">
          <a:avLst/>
        </a:prstGeom>
      </xdr:spPr>
    </xdr:pic>
    <xdr:clientData/>
  </xdr:twoCellAnchor>
  <xdr:twoCellAnchor editAs="oneCell">
    <xdr:from>
      <xdr:col>5</xdr:col>
      <xdr:colOff>47625</xdr:colOff>
      <xdr:row>170</xdr:row>
      <xdr:rowOff>0</xdr:rowOff>
    </xdr:from>
    <xdr:to>
      <xdr:col>12</xdr:col>
      <xdr:colOff>352425</xdr:colOff>
      <xdr:row>173</xdr:row>
      <xdr:rowOff>161925</xdr:rowOff>
    </xdr:to>
    <xdr:pic>
      <xdr:nvPicPr>
        <xdr:cNvPr id="71" name="Picture 70">
          <a:extLst>
            <a:ext uri="{FF2B5EF4-FFF2-40B4-BE49-F238E27FC236}">
              <a16:creationId xmlns:a16="http://schemas.microsoft.com/office/drawing/2014/main" id="{1F8123C4-55DC-4E47-BFD4-167478E25BD3}"/>
            </a:ext>
            <a:ext uri="{147F2762-F138-4A5C-976F-8EAC2B608ADB}">
              <a16:predDERef xmlns:a16="http://schemas.microsoft.com/office/drawing/2014/main" pred="{4AFB8392-7983-4257-B57E-5D146484FD4B}"/>
            </a:ext>
          </a:extLst>
        </xdr:cNvPr>
        <xdr:cNvPicPr>
          <a:picLocks noChangeAspect="1"/>
        </xdr:cNvPicPr>
      </xdr:nvPicPr>
      <xdr:blipFill>
        <a:blip xmlns:r="http://schemas.openxmlformats.org/officeDocument/2006/relationships" r:embed="rId37"/>
        <a:stretch>
          <a:fillRect/>
        </a:stretch>
      </xdr:blipFill>
      <xdr:spPr>
        <a:xfrm>
          <a:off x="3095625" y="31984950"/>
          <a:ext cx="4572000" cy="733425"/>
        </a:xfrm>
        <a:prstGeom prst="rect">
          <a:avLst/>
        </a:prstGeom>
      </xdr:spPr>
    </xdr:pic>
    <xdr:clientData/>
  </xdr:twoCellAnchor>
  <xdr:twoCellAnchor editAs="oneCell">
    <xdr:from>
      <xdr:col>5</xdr:col>
      <xdr:colOff>28575</xdr:colOff>
      <xdr:row>177</xdr:row>
      <xdr:rowOff>9525</xdr:rowOff>
    </xdr:from>
    <xdr:to>
      <xdr:col>12</xdr:col>
      <xdr:colOff>333375</xdr:colOff>
      <xdr:row>180</xdr:row>
      <xdr:rowOff>161925</xdr:rowOff>
    </xdr:to>
    <xdr:pic>
      <xdr:nvPicPr>
        <xdr:cNvPr id="72" name="Picture 71">
          <a:extLst>
            <a:ext uri="{FF2B5EF4-FFF2-40B4-BE49-F238E27FC236}">
              <a16:creationId xmlns:a16="http://schemas.microsoft.com/office/drawing/2014/main" id="{63CC7F63-7FEC-42B1-9796-028DF17FD3DF}"/>
            </a:ext>
            <a:ext uri="{147F2762-F138-4A5C-976F-8EAC2B608ADB}">
              <a16:predDERef xmlns:a16="http://schemas.microsoft.com/office/drawing/2014/main" pred="{1F8123C4-55DC-4E47-BFD4-167478E25BD3}"/>
            </a:ext>
          </a:extLst>
        </xdr:cNvPr>
        <xdr:cNvPicPr>
          <a:picLocks noChangeAspect="1"/>
        </xdr:cNvPicPr>
      </xdr:nvPicPr>
      <xdr:blipFill>
        <a:blip xmlns:r="http://schemas.openxmlformats.org/officeDocument/2006/relationships" r:embed="rId38"/>
        <a:stretch>
          <a:fillRect/>
        </a:stretch>
      </xdr:blipFill>
      <xdr:spPr>
        <a:xfrm>
          <a:off x="3076575" y="33327975"/>
          <a:ext cx="4572000" cy="723900"/>
        </a:xfrm>
        <a:prstGeom prst="rect">
          <a:avLst/>
        </a:prstGeom>
      </xdr:spPr>
    </xdr:pic>
    <xdr:clientData/>
  </xdr:twoCellAnchor>
  <xdr:twoCellAnchor editAs="oneCell">
    <xdr:from>
      <xdr:col>5</xdr:col>
      <xdr:colOff>152400</xdr:colOff>
      <xdr:row>198</xdr:row>
      <xdr:rowOff>0</xdr:rowOff>
    </xdr:from>
    <xdr:to>
      <xdr:col>12</xdr:col>
      <xdr:colOff>457200</xdr:colOff>
      <xdr:row>202</xdr:row>
      <xdr:rowOff>28575</xdr:rowOff>
    </xdr:to>
    <xdr:pic>
      <xdr:nvPicPr>
        <xdr:cNvPr id="73" name="Picture 72">
          <a:extLst>
            <a:ext uri="{FF2B5EF4-FFF2-40B4-BE49-F238E27FC236}">
              <a16:creationId xmlns:a16="http://schemas.microsoft.com/office/drawing/2014/main" id="{1F7488F9-10EE-43EE-9190-5DCDF0D4E0FC}"/>
            </a:ext>
            <a:ext uri="{147F2762-F138-4A5C-976F-8EAC2B608ADB}">
              <a16:predDERef xmlns:a16="http://schemas.microsoft.com/office/drawing/2014/main" pred="{63CC7F63-7FEC-42B1-9796-028DF17FD3DF}"/>
            </a:ext>
          </a:extLst>
        </xdr:cNvPr>
        <xdr:cNvPicPr>
          <a:picLocks noChangeAspect="1"/>
        </xdr:cNvPicPr>
      </xdr:nvPicPr>
      <xdr:blipFill>
        <a:blip xmlns:r="http://schemas.openxmlformats.org/officeDocument/2006/relationships" r:embed="rId39"/>
        <a:stretch>
          <a:fillRect/>
        </a:stretch>
      </xdr:blipFill>
      <xdr:spPr>
        <a:xfrm>
          <a:off x="3200400" y="37185600"/>
          <a:ext cx="4572000" cy="790575"/>
        </a:xfrm>
        <a:prstGeom prst="rect">
          <a:avLst/>
        </a:prstGeom>
      </xdr:spPr>
    </xdr:pic>
    <xdr:clientData/>
  </xdr:twoCellAnchor>
  <xdr:twoCellAnchor editAs="oneCell">
    <xdr:from>
      <xdr:col>5</xdr:col>
      <xdr:colOff>95250</xdr:colOff>
      <xdr:row>205</xdr:row>
      <xdr:rowOff>57150</xdr:rowOff>
    </xdr:from>
    <xdr:to>
      <xdr:col>12</xdr:col>
      <xdr:colOff>400050</xdr:colOff>
      <xdr:row>209</xdr:row>
      <xdr:rowOff>38100</xdr:rowOff>
    </xdr:to>
    <xdr:pic>
      <xdr:nvPicPr>
        <xdr:cNvPr id="74" name="Picture 73">
          <a:extLst>
            <a:ext uri="{FF2B5EF4-FFF2-40B4-BE49-F238E27FC236}">
              <a16:creationId xmlns:a16="http://schemas.microsoft.com/office/drawing/2014/main" id="{831373F5-B384-418F-8884-9F852DBFFE39}"/>
            </a:ext>
            <a:ext uri="{147F2762-F138-4A5C-976F-8EAC2B608ADB}">
              <a16:predDERef xmlns:a16="http://schemas.microsoft.com/office/drawing/2014/main" pred="{1F7488F9-10EE-43EE-9190-5DCDF0D4E0FC}"/>
            </a:ext>
          </a:extLst>
        </xdr:cNvPr>
        <xdr:cNvPicPr>
          <a:picLocks noChangeAspect="1"/>
        </xdr:cNvPicPr>
      </xdr:nvPicPr>
      <xdr:blipFill>
        <a:blip xmlns:r="http://schemas.openxmlformats.org/officeDocument/2006/relationships" r:embed="rId40"/>
        <a:stretch>
          <a:fillRect/>
        </a:stretch>
      </xdr:blipFill>
      <xdr:spPr>
        <a:xfrm>
          <a:off x="3143250" y="38576250"/>
          <a:ext cx="4572000" cy="742950"/>
        </a:xfrm>
        <a:prstGeom prst="rect">
          <a:avLst/>
        </a:prstGeom>
      </xdr:spPr>
    </xdr:pic>
    <xdr:clientData/>
  </xdr:twoCellAnchor>
  <xdr:twoCellAnchor editAs="oneCell">
    <xdr:from>
      <xdr:col>5</xdr:col>
      <xdr:colOff>47625</xdr:colOff>
      <xdr:row>211</xdr:row>
      <xdr:rowOff>152400</xdr:rowOff>
    </xdr:from>
    <xdr:to>
      <xdr:col>12</xdr:col>
      <xdr:colOff>352425</xdr:colOff>
      <xdr:row>216</xdr:row>
      <xdr:rowOff>38100</xdr:rowOff>
    </xdr:to>
    <xdr:pic>
      <xdr:nvPicPr>
        <xdr:cNvPr id="75" name="Picture 74">
          <a:extLst>
            <a:ext uri="{FF2B5EF4-FFF2-40B4-BE49-F238E27FC236}">
              <a16:creationId xmlns:a16="http://schemas.microsoft.com/office/drawing/2014/main" id="{C9B45F7A-2D40-496F-A8C3-064B88E8DBA1}"/>
            </a:ext>
            <a:ext uri="{147F2762-F138-4A5C-976F-8EAC2B608ADB}">
              <a16:predDERef xmlns:a16="http://schemas.microsoft.com/office/drawing/2014/main" pred="{831373F5-B384-418F-8884-9F852DBFFE39}"/>
            </a:ext>
          </a:extLst>
        </xdr:cNvPr>
        <xdr:cNvPicPr>
          <a:picLocks noChangeAspect="1"/>
        </xdr:cNvPicPr>
      </xdr:nvPicPr>
      <xdr:blipFill>
        <a:blip xmlns:r="http://schemas.openxmlformats.org/officeDocument/2006/relationships" r:embed="rId41"/>
        <a:stretch>
          <a:fillRect/>
        </a:stretch>
      </xdr:blipFill>
      <xdr:spPr>
        <a:xfrm>
          <a:off x="3095625" y="39814500"/>
          <a:ext cx="4572000" cy="838200"/>
        </a:xfrm>
        <a:prstGeom prst="rect">
          <a:avLst/>
        </a:prstGeom>
      </xdr:spPr>
    </xdr:pic>
    <xdr:clientData/>
  </xdr:twoCellAnchor>
  <xdr:twoCellAnchor editAs="oneCell">
    <xdr:from>
      <xdr:col>5</xdr:col>
      <xdr:colOff>133350</xdr:colOff>
      <xdr:row>218</xdr:row>
      <xdr:rowOff>114300</xdr:rowOff>
    </xdr:from>
    <xdr:to>
      <xdr:col>12</xdr:col>
      <xdr:colOff>438150</xdr:colOff>
      <xdr:row>222</xdr:row>
      <xdr:rowOff>85725</xdr:rowOff>
    </xdr:to>
    <xdr:pic>
      <xdr:nvPicPr>
        <xdr:cNvPr id="76" name="Picture 75">
          <a:extLst>
            <a:ext uri="{FF2B5EF4-FFF2-40B4-BE49-F238E27FC236}">
              <a16:creationId xmlns:a16="http://schemas.microsoft.com/office/drawing/2014/main" id="{586739BA-DD06-46D2-A848-BA8E413F730A}"/>
            </a:ext>
            <a:ext uri="{147F2762-F138-4A5C-976F-8EAC2B608ADB}">
              <a16:predDERef xmlns:a16="http://schemas.microsoft.com/office/drawing/2014/main" pred="{C9B45F7A-2D40-496F-A8C3-064B88E8DBA1}"/>
            </a:ext>
          </a:extLst>
        </xdr:cNvPr>
        <xdr:cNvPicPr>
          <a:picLocks noChangeAspect="1"/>
        </xdr:cNvPicPr>
      </xdr:nvPicPr>
      <xdr:blipFill>
        <a:blip xmlns:r="http://schemas.openxmlformats.org/officeDocument/2006/relationships" r:embed="rId42"/>
        <a:stretch>
          <a:fillRect/>
        </a:stretch>
      </xdr:blipFill>
      <xdr:spPr>
        <a:xfrm>
          <a:off x="3181350" y="41109900"/>
          <a:ext cx="4572000" cy="733425"/>
        </a:xfrm>
        <a:prstGeom prst="rect">
          <a:avLst/>
        </a:prstGeom>
      </xdr:spPr>
    </xdr:pic>
    <xdr:clientData/>
  </xdr:twoCellAnchor>
  <xdr:twoCellAnchor editAs="oneCell">
    <xdr:from>
      <xdr:col>5</xdr:col>
      <xdr:colOff>66675</xdr:colOff>
      <xdr:row>233</xdr:row>
      <xdr:rowOff>123825</xdr:rowOff>
    </xdr:from>
    <xdr:to>
      <xdr:col>12</xdr:col>
      <xdr:colOff>371475</xdr:colOff>
      <xdr:row>237</xdr:row>
      <xdr:rowOff>133350</xdr:rowOff>
    </xdr:to>
    <xdr:pic>
      <xdr:nvPicPr>
        <xdr:cNvPr id="77" name="Picture 76">
          <a:extLst>
            <a:ext uri="{FF2B5EF4-FFF2-40B4-BE49-F238E27FC236}">
              <a16:creationId xmlns:a16="http://schemas.microsoft.com/office/drawing/2014/main" id="{73E66975-97E8-436F-9E70-6188A52741D5}"/>
            </a:ext>
            <a:ext uri="{147F2762-F138-4A5C-976F-8EAC2B608ADB}">
              <a16:predDERef xmlns:a16="http://schemas.microsoft.com/office/drawing/2014/main" pred="{586739BA-DD06-46D2-A848-BA8E413F730A}"/>
            </a:ext>
          </a:extLst>
        </xdr:cNvPr>
        <xdr:cNvPicPr>
          <a:picLocks noChangeAspect="1"/>
        </xdr:cNvPicPr>
      </xdr:nvPicPr>
      <xdr:blipFill>
        <a:blip xmlns:r="http://schemas.openxmlformats.org/officeDocument/2006/relationships" r:embed="rId43"/>
        <a:stretch>
          <a:fillRect/>
        </a:stretch>
      </xdr:blipFill>
      <xdr:spPr>
        <a:xfrm>
          <a:off x="3114675" y="43910250"/>
          <a:ext cx="4572000"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133350</xdr:colOff>
      <xdr:row>225</xdr:row>
      <xdr:rowOff>28575</xdr:rowOff>
    </xdr:from>
    <xdr:to>
      <xdr:col>20</xdr:col>
      <xdr:colOff>542925</xdr:colOff>
      <xdr:row>232</xdr:row>
      <xdr:rowOff>171450</xdr:rowOff>
    </xdr:to>
    <xdr:graphicFrame macro="">
      <xdr:nvGraphicFramePr>
        <xdr:cNvPr id="2" name="Chart 1">
          <a:extLst>
            <a:ext uri="{FF2B5EF4-FFF2-40B4-BE49-F238E27FC236}">
              <a16:creationId xmlns:a16="http://schemas.microsoft.com/office/drawing/2014/main" id="{1DD67216-A8E7-409F-865D-292F7385D4BC}"/>
            </a:ext>
            <a:ext uri="{147F2762-F138-4A5C-976F-8EAC2B608ADB}">
              <a16:predDERef xmlns:a16="http://schemas.microsoft.com/office/drawing/2014/main" pred="{8DC76960-B79D-B52A-024C-AF729B046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640526</xdr:colOff>
      <xdr:row>113</xdr:row>
      <xdr:rowOff>25732</xdr:rowOff>
    </xdr:from>
    <xdr:to>
      <xdr:col>20</xdr:col>
      <xdr:colOff>296883</xdr:colOff>
      <xdr:row>119</xdr:row>
      <xdr:rowOff>111333</xdr:rowOff>
    </xdr:to>
    <xdr:graphicFrame macro="">
      <xdr:nvGraphicFramePr>
        <xdr:cNvPr id="5" name="Chart 4">
          <a:extLst>
            <a:ext uri="{FF2B5EF4-FFF2-40B4-BE49-F238E27FC236}">
              <a16:creationId xmlns:a16="http://schemas.microsoft.com/office/drawing/2014/main" id="{5F056C51-A9EC-4D30-B444-56416D5B9625}"/>
            </a:ext>
            <a:ext uri="{147F2762-F138-4A5C-976F-8EAC2B608ADB}">
              <a16:predDERef xmlns:a16="http://schemas.microsoft.com/office/drawing/2014/main" pred="{8DC76960-B79D-B52A-024C-AF729B046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631001</xdr:colOff>
      <xdr:row>183</xdr:row>
      <xdr:rowOff>31421</xdr:rowOff>
    </xdr:from>
    <xdr:to>
      <xdr:col>20</xdr:col>
      <xdr:colOff>173182</xdr:colOff>
      <xdr:row>189</xdr:row>
      <xdr:rowOff>148443</xdr:rowOff>
    </xdr:to>
    <xdr:graphicFrame macro="">
      <xdr:nvGraphicFramePr>
        <xdr:cNvPr id="6" name="Chart 5">
          <a:extLst>
            <a:ext uri="{FF2B5EF4-FFF2-40B4-BE49-F238E27FC236}">
              <a16:creationId xmlns:a16="http://schemas.microsoft.com/office/drawing/2014/main" id="{8E8F9F2A-44DF-4BE6-91D8-538107FD3F73}"/>
            </a:ext>
            <a:ext uri="{147F2762-F138-4A5C-976F-8EAC2B608ADB}">
              <a16:predDERef xmlns:a16="http://schemas.microsoft.com/office/drawing/2014/main" pred="{8DC76960-B79D-B52A-024C-AF729B046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225</xdr:row>
      <xdr:rowOff>0</xdr:rowOff>
    </xdr:from>
    <xdr:to>
      <xdr:col>31</xdr:col>
      <xdr:colOff>200731</xdr:colOff>
      <xdr:row>232</xdr:row>
      <xdr:rowOff>178129</xdr:rowOff>
    </xdr:to>
    <xdr:graphicFrame macro="">
      <xdr:nvGraphicFramePr>
        <xdr:cNvPr id="19" name="Chart 18">
          <a:extLst>
            <a:ext uri="{FF2B5EF4-FFF2-40B4-BE49-F238E27FC236}">
              <a16:creationId xmlns:a16="http://schemas.microsoft.com/office/drawing/2014/main" id="{B0947EE4-BC61-4085-98A8-985900F52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655617</xdr:colOff>
      <xdr:row>113</xdr:row>
      <xdr:rowOff>24741</xdr:rowOff>
    </xdr:from>
    <xdr:to>
      <xdr:col>31</xdr:col>
      <xdr:colOff>98961</xdr:colOff>
      <xdr:row>119</xdr:row>
      <xdr:rowOff>49481</xdr:rowOff>
    </xdr:to>
    <xdr:graphicFrame macro="">
      <xdr:nvGraphicFramePr>
        <xdr:cNvPr id="20" name="Chart 19">
          <a:extLst>
            <a:ext uri="{FF2B5EF4-FFF2-40B4-BE49-F238E27FC236}">
              <a16:creationId xmlns:a16="http://schemas.microsoft.com/office/drawing/2014/main" id="{78A032B0-9658-40CE-8C18-E8E5AEBA6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507175</xdr:colOff>
      <xdr:row>182</xdr:row>
      <xdr:rowOff>173182</xdr:rowOff>
    </xdr:from>
    <xdr:to>
      <xdr:col>30</xdr:col>
      <xdr:colOff>457695</xdr:colOff>
      <xdr:row>189</xdr:row>
      <xdr:rowOff>123701</xdr:rowOff>
    </xdr:to>
    <xdr:graphicFrame macro="">
      <xdr:nvGraphicFramePr>
        <xdr:cNvPr id="21" name="Chart 20">
          <a:extLst>
            <a:ext uri="{FF2B5EF4-FFF2-40B4-BE49-F238E27FC236}">
              <a16:creationId xmlns:a16="http://schemas.microsoft.com/office/drawing/2014/main" id="{167DFE1A-2426-4AEC-9EB2-9C6512EF6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593767</xdr:colOff>
      <xdr:row>190</xdr:row>
      <xdr:rowOff>37111</xdr:rowOff>
    </xdr:from>
    <xdr:to>
      <xdr:col>31</xdr:col>
      <xdr:colOff>61851</xdr:colOff>
      <xdr:row>196</xdr:row>
      <xdr:rowOff>74220</xdr:rowOff>
    </xdr:to>
    <xdr:graphicFrame macro="">
      <xdr:nvGraphicFramePr>
        <xdr:cNvPr id="22" name="Chart 21">
          <a:extLst>
            <a:ext uri="{FF2B5EF4-FFF2-40B4-BE49-F238E27FC236}">
              <a16:creationId xmlns:a16="http://schemas.microsoft.com/office/drawing/2014/main" id="{D6ABBF24-3EBF-4356-8FF9-E98984DB3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85726</xdr:colOff>
      <xdr:row>141</xdr:row>
      <xdr:rowOff>98961</xdr:rowOff>
    </xdr:from>
    <xdr:to>
      <xdr:col>20</xdr:col>
      <xdr:colOff>445325</xdr:colOff>
      <xdr:row>147</xdr:row>
      <xdr:rowOff>0</xdr:rowOff>
    </xdr:to>
    <xdr:graphicFrame macro="">
      <xdr:nvGraphicFramePr>
        <xdr:cNvPr id="25" name="Chart 24">
          <a:extLst>
            <a:ext uri="{FF2B5EF4-FFF2-40B4-BE49-F238E27FC236}">
              <a16:creationId xmlns:a16="http://schemas.microsoft.com/office/drawing/2014/main" id="{25E409F1-1AF9-495C-867A-7BAC8E574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15831</xdr:colOff>
      <xdr:row>141</xdr:row>
      <xdr:rowOff>160811</xdr:rowOff>
    </xdr:from>
    <xdr:to>
      <xdr:col>31</xdr:col>
      <xdr:colOff>259773</xdr:colOff>
      <xdr:row>146</xdr:row>
      <xdr:rowOff>284512</xdr:rowOff>
    </xdr:to>
    <xdr:graphicFrame macro="">
      <xdr:nvGraphicFramePr>
        <xdr:cNvPr id="26" name="Chart 25">
          <a:extLst>
            <a:ext uri="{FF2B5EF4-FFF2-40B4-BE49-F238E27FC236}">
              <a16:creationId xmlns:a16="http://schemas.microsoft.com/office/drawing/2014/main" id="{8F515758-861C-4B74-B216-8685A6DAE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133350</xdr:colOff>
      <xdr:row>225</xdr:row>
      <xdr:rowOff>28575</xdr:rowOff>
    </xdr:from>
    <xdr:to>
      <xdr:col>20</xdr:col>
      <xdr:colOff>542925</xdr:colOff>
      <xdr:row>232</xdr:row>
      <xdr:rowOff>171450</xdr:rowOff>
    </xdr:to>
    <xdr:graphicFrame macro="">
      <xdr:nvGraphicFramePr>
        <xdr:cNvPr id="29" name="Chart 28">
          <a:extLst>
            <a:ext uri="{FF2B5EF4-FFF2-40B4-BE49-F238E27FC236}">
              <a16:creationId xmlns:a16="http://schemas.microsoft.com/office/drawing/2014/main" id="{C0509B94-114B-435E-87B6-B58744C37D13}"/>
            </a:ext>
            <a:ext uri="{147F2762-F138-4A5C-976F-8EAC2B608ADB}">
              <a16:predDERef xmlns:a16="http://schemas.microsoft.com/office/drawing/2014/main" pred="{8DC76960-B79D-B52A-024C-AF729B046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640526</xdr:colOff>
      <xdr:row>113</xdr:row>
      <xdr:rowOff>25732</xdr:rowOff>
    </xdr:from>
    <xdr:to>
      <xdr:col>20</xdr:col>
      <xdr:colOff>296883</xdr:colOff>
      <xdr:row>119</xdr:row>
      <xdr:rowOff>111333</xdr:rowOff>
    </xdr:to>
    <xdr:graphicFrame macro="">
      <xdr:nvGraphicFramePr>
        <xdr:cNvPr id="30" name="Chart 29">
          <a:extLst>
            <a:ext uri="{FF2B5EF4-FFF2-40B4-BE49-F238E27FC236}">
              <a16:creationId xmlns:a16="http://schemas.microsoft.com/office/drawing/2014/main" id="{08792813-23B6-47E9-854C-4A821606121A}"/>
            </a:ext>
            <a:ext uri="{147F2762-F138-4A5C-976F-8EAC2B608ADB}">
              <a16:predDERef xmlns:a16="http://schemas.microsoft.com/office/drawing/2014/main" pred="{8DC76960-B79D-B52A-024C-AF729B046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631001</xdr:colOff>
      <xdr:row>183</xdr:row>
      <xdr:rowOff>31421</xdr:rowOff>
    </xdr:from>
    <xdr:to>
      <xdr:col>20</xdr:col>
      <xdr:colOff>173182</xdr:colOff>
      <xdr:row>189</xdr:row>
      <xdr:rowOff>148443</xdr:rowOff>
    </xdr:to>
    <xdr:graphicFrame macro="">
      <xdr:nvGraphicFramePr>
        <xdr:cNvPr id="31" name="Chart 30">
          <a:extLst>
            <a:ext uri="{FF2B5EF4-FFF2-40B4-BE49-F238E27FC236}">
              <a16:creationId xmlns:a16="http://schemas.microsoft.com/office/drawing/2014/main" id="{7DF27283-E0B3-4EEC-BA6A-BBBFBF1B4736}"/>
            </a:ext>
            <a:ext uri="{147F2762-F138-4A5C-976F-8EAC2B608ADB}">
              <a16:predDERef xmlns:a16="http://schemas.microsoft.com/office/drawing/2014/main" pred="{8DC76960-B79D-B52A-024C-AF729B046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0</xdr:colOff>
      <xdr:row>225</xdr:row>
      <xdr:rowOff>0</xdr:rowOff>
    </xdr:from>
    <xdr:to>
      <xdr:col>31</xdr:col>
      <xdr:colOff>200731</xdr:colOff>
      <xdr:row>232</xdr:row>
      <xdr:rowOff>178129</xdr:rowOff>
    </xdr:to>
    <xdr:graphicFrame macro="">
      <xdr:nvGraphicFramePr>
        <xdr:cNvPr id="37" name="Chart 36">
          <a:extLst>
            <a:ext uri="{FF2B5EF4-FFF2-40B4-BE49-F238E27FC236}">
              <a16:creationId xmlns:a16="http://schemas.microsoft.com/office/drawing/2014/main" id="{4417F725-F773-4D14-846A-666E36F68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655617</xdr:colOff>
      <xdr:row>113</xdr:row>
      <xdr:rowOff>24741</xdr:rowOff>
    </xdr:from>
    <xdr:to>
      <xdr:col>31</xdr:col>
      <xdr:colOff>98961</xdr:colOff>
      <xdr:row>119</xdr:row>
      <xdr:rowOff>49481</xdr:rowOff>
    </xdr:to>
    <xdr:graphicFrame macro="">
      <xdr:nvGraphicFramePr>
        <xdr:cNvPr id="38" name="Chart 37">
          <a:extLst>
            <a:ext uri="{FF2B5EF4-FFF2-40B4-BE49-F238E27FC236}">
              <a16:creationId xmlns:a16="http://schemas.microsoft.com/office/drawing/2014/main" id="{EC237059-E092-4A25-A97D-7DF18128F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507175</xdr:colOff>
      <xdr:row>182</xdr:row>
      <xdr:rowOff>173182</xdr:rowOff>
    </xdr:from>
    <xdr:to>
      <xdr:col>30</xdr:col>
      <xdr:colOff>457695</xdr:colOff>
      <xdr:row>189</xdr:row>
      <xdr:rowOff>123701</xdr:rowOff>
    </xdr:to>
    <xdr:graphicFrame macro="">
      <xdr:nvGraphicFramePr>
        <xdr:cNvPr id="39" name="Chart 38">
          <a:extLst>
            <a:ext uri="{FF2B5EF4-FFF2-40B4-BE49-F238E27FC236}">
              <a16:creationId xmlns:a16="http://schemas.microsoft.com/office/drawing/2014/main" id="{873ABB0E-598C-49B1-895A-E6D057946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593767</xdr:colOff>
      <xdr:row>190</xdr:row>
      <xdr:rowOff>37111</xdr:rowOff>
    </xdr:from>
    <xdr:to>
      <xdr:col>31</xdr:col>
      <xdr:colOff>61851</xdr:colOff>
      <xdr:row>196</xdr:row>
      <xdr:rowOff>74220</xdr:rowOff>
    </xdr:to>
    <xdr:graphicFrame macro="">
      <xdr:nvGraphicFramePr>
        <xdr:cNvPr id="40" name="Chart 39">
          <a:extLst>
            <a:ext uri="{FF2B5EF4-FFF2-40B4-BE49-F238E27FC236}">
              <a16:creationId xmlns:a16="http://schemas.microsoft.com/office/drawing/2014/main" id="{43CDD389-6AFA-48AC-A5FF-6047779CB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85726</xdr:colOff>
      <xdr:row>141</xdr:row>
      <xdr:rowOff>98961</xdr:rowOff>
    </xdr:from>
    <xdr:to>
      <xdr:col>20</xdr:col>
      <xdr:colOff>445325</xdr:colOff>
      <xdr:row>147</xdr:row>
      <xdr:rowOff>0</xdr:rowOff>
    </xdr:to>
    <xdr:graphicFrame macro="">
      <xdr:nvGraphicFramePr>
        <xdr:cNvPr id="43" name="Chart 42">
          <a:extLst>
            <a:ext uri="{FF2B5EF4-FFF2-40B4-BE49-F238E27FC236}">
              <a16:creationId xmlns:a16="http://schemas.microsoft.com/office/drawing/2014/main" id="{C5820284-09C7-45A6-B7D7-C6E07B134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15831</xdr:colOff>
      <xdr:row>141</xdr:row>
      <xdr:rowOff>160811</xdr:rowOff>
    </xdr:from>
    <xdr:to>
      <xdr:col>31</xdr:col>
      <xdr:colOff>259773</xdr:colOff>
      <xdr:row>146</xdr:row>
      <xdr:rowOff>284512</xdr:rowOff>
    </xdr:to>
    <xdr:graphicFrame macro="">
      <xdr:nvGraphicFramePr>
        <xdr:cNvPr id="44" name="Chart 43">
          <a:extLst>
            <a:ext uri="{FF2B5EF4-FFF2-40B4-BE49-F238E27FC236}">
              <a16:creationId xmlns:a16="http://schemas.microsoft.com/office/drawing/2014/main" id="{E0FD6932-6674-41FB-837B-D23A06217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12</xdr:col>
      <xdr:colOff>171450</xdr:colOff>
      <xdr:row>15</xdr:row>
      <xdr:rowOff>38100</xdr:rowOff>
    </xdr:from>
    <xdr:to>
      <xdr:col>15</xdr:col>
      <xdr:colOff>476250</xdr:colOff>
      <xdr:row>19</xdr:row>
      <xdr:rowOff>95250</xdr:rowOff>
    </xdr:to>
    <xdr:pic>
      <xdr:nvPicPr>
        <xdr:cNvPr id="11" name="Picture 10">
          <a:extLst>
            <a:ext uri="{FF2B5EF4-FFF2-40B4-BE49-F238E27FC236}">
              <a16:creationId xmlns:a16="http://schemas.microsoft.com/office/drawing/2014/main" id="{0B1E0A77-7457-403E-F130-0B5C2992EA2F}"/>
            </a:ext>
            <a:ext uri="{147F2762-F138-4A5C-976F-8EAC2B608ADB}">
              <a16:predDERef xmlns:a16="http://schemas.microsoft.com/office/drawing/2014/main" pred="{E0FD6932-6674-41FB-837B-D23A06217622}"/>
            </a:ext>
          </a:extLst>
        </xdr:cNvPr>
        <xdr:cNvPicPr>
          <a:picLocks noChangeAspect="1"/>
        </xdr:cNvPicPr>
      </xdr:nvPicPr>
      <xdr:blipFill>
        <a:blip xmlns:r="http://schemas.openxmlformats.org/officeDocument/2006/relationships" r:embed="rId19"/>
        <a:stretch>
          <a:fillRect/>
        </a:stretch>
      </xdr:blipFill>
      <xdr:spPr>
        <a:xfrm>
          <a:off x="7562850" y="228600"/>
          <a:ext cx="3276600" cy="819150"/>
        </a:xfrm>
        <a:prstGeom prst="rect">
          <a:avLst/>
        </a:prstGeom>
      </xdr:spPr>
    </xdr:pic>
    <xdr:clientData/>
  </xdr:twoCellAnchor>
  <xdr:twoCellAnchor editAs="oneCell">
    <xdr:from>
      <xdr:col>12</xdr:col>
      <xdr:colOff>133350</xdr:colOff>
      <xdr:row>23</xdr:row>
      <xdr:rowOff>47625</xdr:rowOff>
    </xdr:from>
    <xdr:to>
      <xdr:col>15</xdr:col>
      <xdr:colOff>523875</xdr:colOff>
      <xdr:row>27</xdr:row>
      <xdr:rowOff>28575</xdr:rowOff>
    </xdr:to>
    <xdr:pic>
      <xdr:nvPicPr>
        <xdr:cNvPr id="12" name="Picture 11">
          <a:extLst>
            <a:ext uri="{FF2B5EF4-FFF2-40B4-BE49-F238E27FC236}">
              <a16:creationId xmlns:a16="http://schemas.microsoft.com/office/drawing/2014/main" id="{039A85CC-0524-99DB-CDB5-ADF1E9408B8A}"/>
            </a:ext>
            <a:ext uri="{147F2762-F138-4A5C-976F-8EAC2B608ADB}">
              <a16:predDERef xmlns:a16="http://schemas.microsoft.com/office/drawing/2014/main" pred="{0B1E0A77-7457-403E-F130-0B5C2992EA2F}"/>
            </a:ext>
          </a:extLst>
        </xdr:cNvPr>
        <xdr:cNvPicPr>
          <a:picLocks noChangeAspect="1"/>
        </xdr:cNvPicPr>
      </xdr:nvPicPr>
      <xdr:blipFill>
        <a:blip xmlns:r="http://schemas.openxmlformats.org/officeDocument/2006/relationships" r:embed="rId20"/>
        <a:stretch>
          <a:fillRect/>
        </a:stretch>
      </xdr:blipFill>
      <xdr:spPr>
        <a:xfrm>
          <a:off x="7524750" y="4476750"/>
          <a:ext cx="3362325" cy="742950"/>
        </a:xfrm>
        <a:prstGeom prst="rect">
          <a:avLst/>
        </a:prstGeom>
      </xdr:spPr>
    </xdr:pic>
    <xdr:clientData/>
  </xdr:twoCellAnchor>
  <xdr:twoCellAnchor editAs="oneCell">
    <xdr:from>
      <xdr:col>12</xdr:col>
      <xdr:colOff>123825</xdr:colOff>
      <xdr:row>30</xdr:row>
      <xdr:rowOff>9525</xdr:rowOff>
    </xdr:from>
    <xdr:to>
      <xdr:col>15</xdr:col>
      <xdr:colOff>542925</xdr:colOff>
      <xdr:row>34</xdr:row>
      <xdr:rowOff>57150</xdr:rowOff>
    </xdr:to>
    <xdr:pic>
      <xdr:nvPicPr>
        <xdr:cNvPr id="13" name="Picture 12">
          <a:extLst>
            <a:ext uri="{FF2B5EF4-FFF2-40B4-BE49-F238E27FC236}">
              <a16:creationId xmlns:a16="http://schemas.microsoft.com/office/drawing/2014/main" id="{862222A7-CF84-3884-F852-0A5D08E3209E}"/>
            </a:ext>
            <a:ext uri="{147F2762-F138-4A5C-976F-8EAC2B608ADB}">
              <a16:predDERef xmlns:a16="http://schemas.microsoft.com/office/drawing/2014/main" pred="{039A85CC-0524-99DB-CDB5-ADF1E9408B8A}"/>
            </a:ext>
          </a:extLst>
        </xdr:cNvPr>
        <xdr:cNvPicPr>
          <a:picLocks noChangeAspect="1"/>
        </xdr:cNvPicPr>
      </xdr:nvPicPr>
      <xdr:blipFill>
        <a:blip xmlns:r="http://schemas.openxmlformats.org/officeDocument/2006/relationships" r:embed="rId21"/>
        <a:stretch>
          <a:fillRect/>
        </a:stretch>
      </xdr:blipFill>
      <xdr:spPr>
        <a:xfrm>
          <a:off x="7515225" y="5772150"/>
          <a:ext cx="3390900" cy="809625"/>
        </a:xfrm>
        <a:prstGeom prst="rect">
          <a:avLst/>
        </a:prstGeom>
      </xdr:spPr>
    </xdr:pic>
    <xdr:clientData/>
  </xdr:twoCellAnchor>
  <xdr:twoCellAnchor editAs="oneCell">
    <xdr:from>
      <xdr:col>12</xdr:col>
      <xdr:colOff>161925</xdr:colOff>
      <xdr:row>36</xdr:row>
      <xdr:rowOff>161925</xdr:rowOff>
    </xdr:from>
    <xdr:to>
      <xdr:col>15</xdr:col>
      <xdr:colOff>438150</xdr:colOff>
      <xdr:row>40</xdr:row>
      <xdr:rowOff>123825</xdr:rowOff>
    </xdr:to>
    <xdr:pic>
      <xdr:nvPicPr>
        <xdr:cNvPr id="14" name="Picture 13">
          <a:extLst>
            <a:ext uri="{FF2B5EF4-FFF2-40B4-BE49-F238E27FC236}">
              <a16:creationId xmlns:a16="http://schemas.microsoft.com/office/drawing/2014/main" id="{FD388020-6288-2407-6DAC-E76955A43029}"/>
            </a:ext>
            <a:ext uri="{147F2762-F138-4A5C-976F-8EAC2B608ADB}">
              <a16:predDERef xmlns:a16="http://schemas.microsoft.com/office/drawing/2014/main" pred="{862222A7-CF84-3884-F852-0A5D08E3209E}"/>
            </a:ext>
          </a:extLst>
        </xdr:cNvPr>
        <xdr:cNvPicPr>
          <a:picLocks noChangeAspect="1"/>
        </xdr:cNvPicPr>
      </xdr:nvPicPr>
      <xdr:blipFill>
        <a:blip xmlns:r="http://schemas.openxmlformats.org/officeDocument/2006/relationships" r:embed="rId22"/>
        <a:stretch>
          <a:fillRect/>
        </a:stretch>
      </xdr:blipFill>
      <xdr:spPr>
        <a:xfrm>
          <a:off x="7553325" y="7067550"/>
          <a:ext cx="3248025" cy="723900"/>
        </a:xfrm>
        <a:prstGeom prst="rect">
          <a:avLst/>
        </a:prstGeom>
      </xdr:spPr>
    </xdr:pic>
    <xdr:clientData/>
  </xdr:twoCellAnchor>
  <xdr:twoCellAnchor editAs="oneCell">
    <xdr:from>
      <xdr:col>12</xdr:col>
      <xdr:colOff>123825</xdr:colOff>
      <xdr:row>43</xdr:row>
      <xdr:rowOff>66675</xdr:rowOff>
    </xdr:from>
    <xdr:to>
      <xdr:col>15</xdr:col>
      <xdr:colOff>523875</xdr:colOff>
      <xdr:row>47</xdr:row>
      <xdr:rowOff>85725</xdr:rowOff>
    </xdr:to>
    <xdr:pic>
      <xdr:nvPicPr>
        <xdr:cNvPr id="15" name="Picture 14">
          <a:extLst>
            <a:ext uri="{FF2B5EF4-FFF2-40B4-BE49-F238E27FC236}">
              <a16:creationId xmlns:a16="http://schemas.microsoft.com/office/drawing/2014/main" id="{EB023944-A6C6-3D13-7AB1-5100653C8234}"/>
            </a:ext>
            <a:ext uri="{147F2762-F138-4A5C-976F-8EAC2B608ADB}">
              <a16:predDERef xmlns:a16="http://schemas.microsoft.com/office/drawing/2014/main" pred="{FD388020-6288-2407-6DAC-E76955A43029}"/>
            </a:ext>
          </a:extLst>
        </xdr:cNvPr>
        <xdr:cNvPicPr>
          <a:picLocks noChangeAspect="1"/>
        </xdr:cNvPicPr>
      </xdr:nvPicPr>
      <xdr:blipFill>
        <a:blip xmlns:r="http://schemas.openxmlformats.org/officeDocument/2006/relationships" r:embed="rId23"/>
        <a:stretch>
          <a:fillRect/>
        </a:stretch>
      </xdr:blipFill>
      <xdr:spPr>
        <a:xfrm>
          <a:off x="7515225" y="8305800"/>
          <a:ext cx="3371850" cy="781050"/>
        </a:xfrm>
        <a:prstGeom prst="rect">
          <a:avLst/>
        </a:prstGeom>
      </xdr:spPr>
    </xdr:pic>
    <xdr:clientData/>
  </xdr:twoCellAnchor>
  <xdr:twoCellAnchor editAs="oneCell">
    <xdr:from>
      <xdr:col>12</xdr:col>
      <xdr:colOff>142875</xdr:colOff>
      <xdr:row>51</xdr:row>
      <xdr:rowOff>0</xdr:rowOff>
    </xdr:from>
    <xdr:to>
      <xdr:col>15</xdr:col>
      <xdr:colOff>457200</xdr:colOff>
      <xdr:row>54</xdr:row>
      <xdr:rowOff>161925</xdr:rowOff>
    </xdr:to>
    <xdr:pic>
      <xdr:nvPicPr>
        <xdr:cNvPr id="16" name="Picture 15">
          <a:extLst>
            <a:ext uri="{FF2B5EF4-FFF2-40B4-BE49-F238E27FC236}">
              <a16:creationId xmlns:a16="http://schemas.microsoft.com/office/drawing/2014/main" id="{2E02CEA6-E02D-ADB4-7527-53889381917E}"/>
            </a:ext>
            <a:ext uri="{147F2762-F138-4A5C-976F-8EAC2B608ADB}">
              <a16:predDERef xmlns:a16="http://schemas.microsoft.com/office/drawing/2014/main" pred="{EB023944-A6C6-3D13-7AB1-5100653C8234}"/>
            </a:ext>
          </a:extLst>
        </xdr:cNvPr>
        <xdr:cNvPicPr>
          <a:picLocks noChangeAspect="1"/>
        </xdr:cNvPicPr>
      </xdr:nvPicPr>
      <xdr:blipFill>
        <a:blip xmlns:r="http://schemas.openxmlformats.org/officeDocument/2006/relationships" r:embed="rId24"/>
        <a:stretch>
          <a:fillRect/>
        </a:stretch>
      </xdr:blipFill>
      <xdr:spPr>
        <a:xfrm>
          <a:off x="7534275" y="9763125"/>
          <a:ext cx="3286125" cy="733425"/>
        </a:xfrm>
        <a:prstGeom prst="rect">
          <a:avLst/>
        </a:prstGeom>
      </xdr:spPr>
    </xdr:pic>
    <xdr:clientData/>
  </xdr:twoCellAnchor>
  <xdr:twoCellAnchor editAs="oneCell">
    <xdr:from>
      <xdr:col>12</xdr:col>
      <xdr:colOff>133350</xdr:colOff>
      <xdr:row>57</xdr:row>
      <xdr:rowOff>47625</xdr:rowOff>
    </xdr:from>
    <xdr:to>
      <xdr:col>14</xdr:col>
      <xdr:colOff>152400</xdr:colOff>
      <xdr:row>63</xdr:row>
      <xdr:rowOff>9525</xdr:rowOff>
    </xdr:to>
    <xdr:pic>
      <xdr:nvPicPr>
        <xdr:cNvPr id="17" name="Picture 16">
          <a:extLst>
            <a:ext uri="{FF2B5EF4-FFF2-40B4-BE49-F238E27FC236}">
              <a16:creationId xmlns:a16="http://schemas.microsoft.com/office/drawing/2014/main" id="{BECEA431-88D9-4A0C-6E34-A339FF85C378}"/>
            </a:ext>
            <a:ext uri="{147F2762-F138-4A5C-976F-8EAC2B608ADB}">
              <a16:predDERef xmlns:a16="http://schemas.microsoft.com/office/drawing/2014/main" pred="{2E02CEA6-E02D-ADB4-7527-53889381917E}"/>
            </a:ext>
          </a:extLst>
        </xdr:cNvPr>
        <xdr:cNvPicPr>
          <a:picLocks noChangeAspect="1"/>
        </xdr:cNvPicPr>
      </xdr:nvPicPr>
      <xdr:blipFill>
        <a:blip xmlns:r="http://schemas.openxmlformats.org/officeDocument/2006/relationships" r:embed="rId25"/>
        <a:stretch>
          <a:fillRect/>
        </a:stretch>
      </xdr:blipFill>
      <xdr:spPr>
        <a:xfrm>
          <a:off x="7524750" y="10953750"/>
          <a:ext cx="2381250" cy="1104900"/>
        </a:xfrm>
        <a:prstGeom prst="rect">
          <a:avLst/>
        </a:prstGeom>
      </xdr:spPr>
    </xdr:pic>
    <xdr:clientData/>
  </xdr:twoCellAnchor>
  <xdr:twoCellAnchor editAs="oneCell">
    <xdr:from>
      <xdr:col>12</xdr:col>
      <xdr:colOff>114300</xdr:colOff>
      <xdr:row>65</xdr:row>
      <xdr:rowOff>57150</xdr:rowOff>
    </xdr:from>
    <xdr:to>
      <xdr:col>15</xdr:col>
      <xdr:colOff>466725</xdr:colOff>
      <xdr:row>69</xdr:row>
      <xdr:rowOff>57150</xdr:rowOff>
    </xdr:to>
    <xdr:pic>
      <xdr:nvPicPr>
        <xdr:cNvPr id="45" name="Picture 44">
          <a:extLst>
            <a:ext uri="{FF2B5EF4-FFF2-40B4-BE49-F238E27FC236}">
              <a16:creationId xmlns:a16="http://schemas.microsoft.com/office/drawing/2014/main" id="{D3EA5B56-FF37-D8C3-4C1D-FD98F7D03F9E}"/>
            </a:ext>
            <a:ext uri="{147F2762-F138-4A5C-976F-8EAC2B608ADB}">
              <a16:predDERef xmlns:a16="http://schemas.microsoft.com/office/drawing/2014/main" pred="{BECEA431-88D9-4A0C-6E34-A339FF85C378}"/>
            </a:ext>
          </a:extLst>
        </xdr:cNvPr>
        <xdr:cNvPicPr>
          <a:picLocks noChangeAspect="1"/>
        </xdr:cNvPicPr>
      </xdr:nvPicPr>
      <xdr:blipFill>
        <a:blip xmlns:r="http://schemas.openxmlformats.org/officeDocument/2006/relationships" r:embed="rId26"/>
        <a:stretch>
          <a:fillRect/>
        </a:stretch>
      </xdr:blipFill>
      <xdr:spPr>
        <a:xfrm>
          <a:off x="7505700" y="12487275"/>
          <a:ext cx="3324225" cy="762000"/>
        </a:xfrm>
        <a:prstGeom prst="rect">
          <a:avLst/>
        </a:prstGeom>
      </xdr:spPr>
    </xdr:pic>
    <xdr:clientData/>
  </xdr:twoCellAnchor>
  <xdr:twoCellAnchor editAs="oneCell">
    <xdr:from>
      <xdr:col>12</xdr:col>
      <xdr:colOff>190500</xdr:colOff>
      <xdr:row>72</xdr:row>
      <xdr:rowOff>47625</xdr:rowOff>
    </xdr:from>
    <xdr:to>
      <xdr:col>15</xdr:col>
      <xdr:colOff>571500</xdr:colOff>
      <xdr:row>76</xdr:row>
      <xdr:rowOff>38100</xdr:rowOff>
    </xdr:to>
    <xdr:pic>
      <xdr:nvPicPr>
        <xdr:cNvPr id="46" name="Picture 45">
          <a:extLst>
            <a:ext uri="{FF2B5EF4-FFF2-40B4-BE49-F238E27FC236}">
              <a16:creationId xmlns:a16="http://schemas.microsoft.com/office/drawing/2014/main" id="{E6F5D77A-4A3C-F391-87D6-C35DF8577786}"/>
            </a:ext>
            <a:ext uri="{147F2762-F138-4A5C-976F-8EAC2B608ADB}">
              <a16:predDERef xmlns:a16="http://schemas.microsoft.com/office/drawing/2014/main" pred="{D3EA5B56-FF37-D8C3-4C1D-FD98F7D03F9E}"/>
            </a:ext>
          </a:extLst>
        </xdr:cNvPr>
        <xdr:cNvPicPr>
          <a:picLocks noChangeAspect="1"/>
        </xdr:cNvPicPr>
      </xdr:nvPicPr>
      <xdr:blipFill>
        <a:blip xmlns:r="http://schemas.openxmlformats.org/officeDocument/2006/relationships" r:embed="rId27"/>
        <a:stretch>
          <a:fillRect/>
        </a:stretch>
      </xdr:blipFill>
      <xdr:spPr>
        <a:xfrm>
          <a:off x="7581900" y="13811250"/>
          <a:ext cx="3352800" cy="752475"/>
        </a:xfrm>
        <a:prstGeom prst="rect">
          <a:avLst/>
        </a:prstGeom>
      </xdr:spPr>
    </xdr:pic>
    <xdr:clientData/>
  </xdr:twoCellAnchor>
  <xdr:twoCellAnchor editAs="oneCell">
    <xdr:from>
      <xdr:col>12</xdr:col>
      <xdr:colOff>219075</xdr:colOff>
      <xdr:row>77</xdr:row>
      <xdr:rowOff>85725</xdr:rowOff>
    </xdr:from>
    <xdr:to>
      <xdr:col>15</xdr:col>
      <xdr:colOff>266700</xdr:colOff>
      <xdr:row>84</xdr:row>
      <xdr:rowOff>161925</xdr:rowOff>
    </xdr:to>
    <xdr:pic>
      <xdr:nvPicPr>
        <xdr:cNvPr id="47" name="Picture 46">
          <a:extLst>
            <a:ext uri="{FF2B5EF4-FFF2-40B4-BE49-F238E27FC236}">
              <a16:creationId xmlns:a16="http://schemas.microsoft.com/office/drawing/2014/main" id="{A67B5D37-A9EC-7635-A068-03DD6C3D608C}"/>
            </a:ext>
            <a:ext uri="{147F2762-F138-4A5C-976F-8EAC2B608ADB}">
              <a16:predDERef xmlns:a16="http://schemas.microsoft.com/office/drawing/2014/main" pred="{E6F5D77A-4A3C-F391-87D6-C35DF8577786}"/>
            </a:ext>
          </a:extLst>
        </xdr:cNvPr>
        <xdr:cNvPicPr>
          <a:picLocks noChangeAspect="1"/>
        </xdr:cNvPicPr>
      </xdr:nvPicPr>
      <xdr:blipFill>
        <a:blip xmlns:r="http://schemas.openxmlformats.org/officeDocument/2006/relationships" r:embed="rId28"/>
        <a:stretch>
          <a:fillRect/>
        </a:stretch>
      </xdr:blipFill>
      <xdr:spPr>
        <a:xfrm>
          <a:off x="7610475" y="14801850"/>
          <a:ext cx="3019425" cy="1409700"/>
        </a:xfrm>
        <a:prstGeom prst="rect">
          <a:avLst/>
        </a:prstGeom>
      </xdr:spPr>
    </xdr:pic>
    <xdr:clientData/>
  </xdr:twoCellAnchor>
  <xdr:twoCellAnchor editAs="oneCell">
    <xdr:from>
      <xdr:col>12</xdr:col>
      <xdr:colOff>38100</xdr:colOff>
      <xdr:row>86</xdr:row>
      <xdr:rowOff>57150</xdr:rowOff>
    </xdr:from>
    <xdr:to>
      <xdr:col>16</xdr:col>
      <xdr:colOff>0</xdr:colOff>
      <xdr:row>90</xdr:row>
      <xdr:rowOff>152400</xdr:rowOff>
    </xdr:to>
    <xdr:pic>
      <xdr:nvPicPr>
        <xdr:cNvPr id="48" name="Picture 47">
          <a:extLst>
            <a:ext uri="{FF2B5EF4-FFF2-40B4-BE49-F238E27FC236}">
              <a16:creationId xmlns:a16="http://schemas.microsoft.com/office/drawing/2014/main" id="{CB52BD0C-EA93-1027-CBBF-BD88C5B22F9F}"/>
            </a:ext>
            <a:ext uri="{147F2762-F138-4A5C-976F-8EAC2B608ADB}">
              <a16:predDERef xmlns:a16="http://schemas.microsoft.com/office/drawing/2014/main" pred="{A67B5D37-A9EC-7635-A068-03DD6C3D608C}"/>
            </a:ext>
          </a:extLst>
        </xdr:cNvPr>
        <xdr:cNvPicPr>
          <a:picLocks noChangeAspect="1"/>
        </xdr:cNvPicPr>
      </xdr:nvPicPr>
      <xdr:blipFill>
        <a:blip xmlns:r="http://schemas.openxmlformats.org/officeDocument/2006/relationships" r:embed="rId29"/>
        <a:stretch>
          <a:fillRect/>
        </a:stretch>
      </xdr:blipFill>
      <xdr:spPr>
        <a:xfrm>
          <a:off x="7429500" y="16487775"/>
          <a:ext cx="3543300" cy="857250"/>
        </a:xfrm>
        <a:prstGeom prst="rect">
          <a:avLst/>
        </a:prstGeom>
      </xdr:spPr>
    </xdr:pic>
    <xdr:clientData/>
  </xdr:twoCellAnchor>
  <xdr:twoCellAnchor editAs="oneCell">
    <xdr:from>
      <xdr:col>12</xdr:col>
      <xdr:colOff>104775</xdr:colOff>
      <xdr:row>93</xdr:row>
      <xdr:rowOff>57150</xdr:rowOff>
    </xdr:from>
    <xdr:to>
      <xdr:col>15</xdr:col>
      <xdr:colOff>533400</xdr:colOff>
      <xdr:row>97</xdr:row>
      <xdr:rowOff>76200</xdr:rowOff>
    </xdr:to>
    <xdr:pic>
      <xdr:nvPicPr>
        <xdr:cNvPr id="49" name="Picture 48">
          <a:extLst>
            <a:ext uri="{FF2B5EF4-FFF2-40B4-BE49-F238E27FC236}">
              <a16:creationId xmlns:a16="http://schemas.microsoft.com/office/drawing/2014/main" id="{E95A64D6-99A7-0535-1312-06F6E254C539}"/>
            </a:ext>
            <a:ext uri="{147F2762-F138-4A5C-976F-8EAC2B608ADB}">
              <a16:predDERef xmlns:a16="http://schemas.microsoft.com/office/drawing/2014/main" pred="{CB52BD0C-EA93-1027-CBBF-BD88C5B22F9F}"/>
            </a:ext>
          </a:extLst>
        </xdr:cNvPr>
        <xdr:cNvPicPr>
          <a:picLocks noChangeAspect="1"/>
        </xdr:cNvPicPr>
      </xdr:nvPicPr>
      <xdr:blipFill>
        <a:blip xmlns:r="http://schemas.openxmlformats.org/officeDocument/2006/relationships" r:embed="rId30"/>
        <a:stretch>
          <a:fillRect/>
        </a:stretch>
      </xdr:blipFill>
      <xdr:spPr>
        <a:xfrm>
          <a:off x="7496175" y="17821275"/>
          <a:ext cx="3400425" cy="781050"/>
        </a:xfrm>
        <a:prstGeom prst="rect">
          <a:avLst/>
        </a:prstGeom>
      </xdr:spPr>
    </xdr:pic>
    <xdr:clientData/>
  </xdr:twoCellAnchor>
  <xdr:twoCellAnchor editAs="oneCell">
    <xdr:from>
      <xdr:col>12</xdr:col>
      <xdr:colOff>161925</xdr:colOff>
      <xdr:row>99</xdr:row>
      <xdr:rowOff>180975</xdr:rowOff>
    </xdr:from>
    <xdr:to>
      <xdr:col>15</xdr:col>
      <xdr:colOff>533400</xdr:colOff>
      <xdr:row>103</xdr:row>
      <xdr:rowOff>171450</xdr:rowOff>
    </xdr:to>
    <xdr:pic>
      <xdr:nvPicPr>
        <xdr:cNvPr id="50" name="Picture 49">
          <a:extLst>
            <a:ext uri="{FF2B5EF4-FFF2-40B4-BE49-F238E27FC236}">
              <a16:creationId xmlns:a16="http://schemas.microsoft.com/office/drawing/2014/main" id="{2CD8F5AB-CDF9-563E-CFE8-1B6D25C966AF}"/>
            </a:ext>
            <a:ext uri="{147F2762-F138-4A5C-976F-8EAC2B608ADB}">
              <a16:predDERef xmlns:a16="http://schemas.microsoft.com/office/drawing/2014/main" pred="{E95A64D6-99A7-0535-1312-06F6E254C539}"/>
            </a:ext>
          </a:extLst>
        </xdr:cNvPr>
        <xdr:cNvPicPr>
          <a:picLocks noChangeAspect="1"/>
        </xdr:cNvPicPr>
      </xdr:nvPicPr>
      <xdr:blipFill>
        <a:blip xmlns:r="http://schemas.openxmlformats.org/officeDocument/2006/relationships" r:embed="rId31"/>
        <a:stretch>
          <a:fillRect/>
        </a:stretch>
      </xdr:blipFill>
      <xdr:spPr>
        <a:xfrm>
          <a:off x="7553325" y="19088100"/>
          <a:ext cx="3343275" cy="752475"/>
        </a:xfrm>
        <a:prstGeom prst="rect">
          <a:avLst/>
        </a:prstGeom>
      </xdr:spPr>
    </xdr:pic>
    <xdr:clientData/>
  </xdr:twoCellAnchor>
  <xdr:twoCellAnchor editAs="oneCell">
    <xdr:from>
      <xdr:col>12</xdr:col>
      <xdr:colOff>219075</xdr:colOff>
      <xdr:row>106</xdr:row>
      <xdr:rowOff>28575</xdr:rowOff>
    </xdr:from>
    <xdr:to>
      <xdr:col>15</xdr:col>
      <xdr:colOff>523875</xdr:colOff>
      <xdr:row>110</xdr:row>
      <xdr:rowOff>38100</xdr:rowOff>
    </xdr:to>
    <xdr:pic>
      <xdr:nvPicPr>
        <xdr:cNvPr id="51" name="Picture 50">
          <a:extLst>
            <a:ext uri="{FF2B5EF4-FFF2-40B4-BE49-F238E27FC236}">
              <a16:creationId xmlns:a16="http://schemas.microsoft.com/office/drawing/2014/main" id="{A463BB54-BBD2-ED4A-6921-9FC0BD3A281B}"/>
            </a:ext>
            <a:ext uri="{147F2762-F138-4A5C-976F-8EAC2B608ADB}">
              <a16:predDERef xmlns:a16="http://schemas.microsoft.com/office/drawing/2014/main" pred="{2CD8F5AB-CDF9-563E-CFE8-1B6D25C966AF}"/>
            </a:ext>
          </a:extLst>
        </xdr:cNvPr>
        <xdr:cNvPicPr>
          <a:picLocks noChangeAspect="1"/>
        </xdr:cNvPicPr>
      </xdr:nvPicPr>
      <xdr:blipFill>
        <a:blip xmlns:r="http://schemas.openxmlformats.org/officeDocument/2006/relationships" r:embed="rId32"/>
        <a:stretch>
          <a:fillRect/>
        </a:stretch>
      </xdr:blipFill>
      <xdr:spPr>
        <a:xfrm>
          <a:off x="7610475" y="20269200"/>
          <a:ext cx="3276600" cy="771525"/>
        </a:xfrm>
        <a:prstGeom prst="rect">
          <a:avLst/>
        </a:prstGeom>
      </xdr:spPr>
    </xdr:pic>
    <xdr:clientData/>
  </xdr:twoCellAnchor>
  <xdr:twoCellAnchor editAs="oneCell">
    <xdr:from>
      <xdr:col>12</xdr:col>
      <xdr:colOff>200025</xdr:colOff>
      <xdr:row>113</xdr:row>
      <xdr:rowOff>19050</xdr:rowOff>
    </xdr:from>
    <xdr:to>
      <xdr:col>15</xdr:col>
      <xdr:colOff>495300</xdr:colOff>
      <xdr:row>119</xdr:row>
      <xdr:rowOff>142875</xdr:rowOff>
    </xdr:to>
    <xdr:pic>
      <xdr:nvPicPr>
        <xdr:cNvPr id="52" name="Picture 51">
          <a:extLst>
            <a:ext uri="{FF2B5EF4-FFF2-40B4-BE49-F238E27FC236}">
              <a16:creationId xmlns:a16="http://schemas.microsoft.com/office/drawing/2014/main" id="{DE8356F7-2E7F-F0A8-F355-6BC04EF4859A}"/>
            </a:ext>
            <a:ext uri="{147F2762-F138-4A5C-976F-8EAC2B608ADB}">
              <a16:predDERef xmlns:a16="http://schemas.microsoft.com/office/drawing/2014/main" pred="{A463BB54-BBD2-ED4A-6921-9FC0BD3A281B}"/>
            </a:ext>
          </a:extLst>
        </xdr:cNvPr>
        <xdr:cNvPicPr>
          <a:picLocks noChangeAspect="1"/>
        </xdr:cNvPicPr>
      </xdr:nvPicPr>
      <xdr:blipFill>
        <a:blip xmlns:r="http://schemas.openxmlformats.org/officeDocument/2006/relationships" r:embed="rId33"/>
        <a:stretch>
          <a:fillRect/>
        </a:stretch>
      </xdr:blipFill>
      <xdr:spPr>
        <a:xfrm>
          <a:off x="7591425" y="21593175"/>
          <a:ext cx="3267075" cy="1266825"/>
        </a:xfrm>
        <a:prstGeom prst="rect">
          <a:avLst/>
        </a:prstGeom>
      </xdr:spPr>
    </xdr:pic>
    <xdr:clientData/>
  </xdr:twoCellAnchor>
  <xdr:twoCellAnchor editAs="oneCell">
    <xdr:from>
      <xdr:col>12</xdr:col>
      <xdr:colOff>171450</xdr:colOff>
      <xdr:row>120</xdr:row>
      <xdr:rowOff>152400</xdr:rowOff>
    </xdr:from>
    <xdr:to>
      <xdr:col>15</xdr:col>
      <xdr:colOff>409575</xdr:colOff>
      <xdr:row>124</xdr:row>
      <xdr:rowOff>114300</xdr:rowOff>
    </xdr:to>
    <xdr:pic>
      <xdr:nvPicPr>
        <xdr:cNvPr id="53" name="Picture 52">
          <a:extLst>
            <a:ext uri="{FF2B5EF4-FFF2-40B4-BE49-F238E27FC236}">
              <a16:creationId xmlns:a16="http://schemas.microsoft.com/office/drawing/2014/main" id="{05831423-41EF-87F6-3A66-C6BC1A21ADDE}"/>
            </a:ext>
            <a:ext uri="{147F2762-F138-4A5C-976F-8EAC2B608ADB}">
              <a16:predDERef xmlns:a16="http://schemas.microsoft.com/office/drawing/2014/main" pred="{DE8356F7-2E7F-F0A8-F355-6BC04EF4859A}"/>
            </a:ext>
          </a:extLst>
        </xdr:cNvPr>
        <xdr:cNvPicPr>
          <a:picLocks noChangeAspect="1"/>
        </xdr:cNvPicPr>
      </xdr:nvPicPr>
      <xdr:blipFill>
        <a:blip xmlns:r="http://schemas.openxmlformats.org/officeDocument/2006/relationships" r:embed="rId34"/>
        <a:stretch>
          <a:fillRect/>
        </a:stretch>
      </xdr:blipFill>
      <xdr:spPr>
        <a:xfrm>
          <a:off x="7562850" y="23060025"/>
          <a:ext cx="3209925" cy="723900"/>
        </a:xfrm>
        <a:prstGeom prst="rect">
          <a:avLst/>
        </a:prstGeom>
      </xdr:spPr>
    </xdr:pic>
    <xdr:clientData/>
  </xdr:twoCellAnchor>
  <xdr:twoCellAnchor editAs="oneCell">
    <xdr:from>
      <xdr:col>12</xdr:col>
      <xdr:colOff>161925</xdr:colOff>
      <xdr:row>127</xdr:row>
      <xdr:rowOff>0</xdr:rowOff>
    </xdr:from>
    <xdr:to>
      <xdr:col>15</xdr:col>
      <xdr:colOff>495300</xdr:colOff>
      <xdr:row>130</xdr:row>
      <xdr:rowOff>180975</xdr:rowOff>
    </xdr:to>
    <xdr:pic>
      <xdr:nvPicPr>
        <xdr:cNvPr id="54" name="Picture 53">
          <a:extLst>
            <a:ext uri="{FF2B5EF4-FFF2-40B4-BE49-F238E27FC236}">
              <a16:creationId xmlns:a16="http://schemas.microsoft.com/office/drawing/2014/main" id="{28AA0CC5-B9E5-1E20-6275-8E692252A2F6}"/>
            </a:ext>
            <a:ext uri="{147F2762-F138-4A5C-976F-8EAC2B608ADB}">
              <a16:predDERef xmlns:a16="http://schemas.microsoft.com/office/drawing/2014/main" pred="{05831423-41EF-87F6-3A66-C6BC1A21ADDE}"/>
            </a:ext>
          </a:extLst>
        </xdr:cNvPr>
        <xdr:cNvPicPr>
          <a:picLocks noChangeAspect="1"/>
        </xdr:cNvPicPr>
      </xdr:nvPicPr>
      <xdr:blipFill>
        <a:blip xmlns:r="http://schemas.openxmlformats.org/officeDocument/2006/relationships" r:embed="rId35"/>
        <a:stretch>
          <a:fillRect/>
        </a:stretch>
      </xdr:blipFill>
      <xdr:spPr>
        <a:xfrm>
          <a:off x="7553325" y="24241125"/>
          <a:ext cx="3305175" cy="752475"/>
        </a:xfrm>
        <a:prstGeom prst="rect">
          <a:avLst/>
        </a:prstGeom>
      </xdr:spPr>
    </xdr:pic>
    <xdr:clientData/>
  </xdr:twoCellAnchor>
  <xdr:twoCellAnchor editAs="oneCell">
    <xdr:from>
      <xdr:col>12</xdr:col>
      <xdr:colOff>95250</xdr:colOff>
      <xdr:row>134</xdr:row>
      <xdr:rowOff>104775</xdr:rowOff>
    </xdr:from>
    <xdr:to>
      <xdr:col>15</xdr:col>
      <xdr:colOff>438150</xdr:colOff>
      <xdr:row>138</xdr:row>
      <xdr:rowOff>152400</xdr:rowOff>
    </xdr:to>
    <xdr:pic>
      <xdr:nvPicPr>
        <xdr:cNvPr id="55" name="Picture 54">
          <a:extLst>
            <a:ext uri="{FF2B5EF4-FFF2-40B4-BE49-F238E27FC236}">
              <a16:creationId xmlns:a16="http://schemas.microsoft.com/office/drawing/2014/main" id="{E0543DED-541A-43A8-6AA2-8C2E9CC5126A}"/>
            </a:ext>
            <a:ext uri="{147F2762-F138-4A5C-976F-8EAC2B608ADB}">
              <a16:predDERef xmlns:a16="http://schemas.microsoft.com/office/drawing/2014/main" pred="{28AA0CC5-B9E5-1E20-6275-8E692252A2F6}"/>
            </a:ext>
          </a:extLst>
        </xdr:cNvPr>
        <xdr:cNvPicPr>
          <a:picLocks noChangeAspect="1"/>
        </xdr:cNvPicPr>
      </xdr:nvPicPr>
      <xdr:blipFill>
        <a:blip xmlns:r="http://schemas.openxmlformats.org/officeDocument/2006/relationships" r:embed="rId36"/>
        <a:stretch>
          <a:fillRect/>
        </a:stretch>
      </xdr:blipFill>
      <xdr:spPr>
        <a:xfrm>
          <a:off x="7486650" y="25679400"/>
          <a:ext cx="3314700" cy="809625"/>
        </a:xfrm>
        <a:prstGeom prst="rect">
          <a:avLst/>
        </a:prstGeom>
      </xdr:spPr>
    </xdr:pic>
    <xdr:clientData/>
  </xdr:twoCellAnchor>
  <xdr:twoCellAnchor editAs="oneCell">
    <xdr:from>
      <xdr:col>12</xdr:col>
      <xdr:colOff>19050</xdr:colOff>
      <xdr:row>142</xdr:row>
      <xdr:rowOff>19050</xdr:rowOff>
    </xdr:from>
    <xdr:to>
      <xdr:col>15</xdr:col>
      <xdr:colOff>495300</xdr:colOff>
      <xdr:row>146</xdr:row>
      <xdr:rowOff>57150</xdr:rowOff>
    </xdr:to>
    <xdr:pic>
      <xdr:nvPicPr>
        <xdr:cNvPr id="56" name="Picture 55">
          <a:extLst>
            <a:ext uri="{FF2B5EF4-FFF2-40B4-BE49-F238E27FC236}">
              <a16:creationId xmlns:a16="http://schemas.microsoft.com/office/drawing/2014/main" id="{3C2228B1-024F-E3B9-FC18-DB29CE899F60}"/>
            </a:ext>
            <a:ext uri="{147F2762-F138-4A5C-976F-8EAC2B608ADB}">
              <a16:predDERef xmlns:a16="http://schemas.microsoft.com/office/drawing/2014/main" pred="{E0543DED-541A-43A8-6AA2-8C2E9CC5126A}"/>
            </a:ext>
          </a:extLst>
        </xdr:cNvPr>
        <xdr:cNvPicPr>
          <a:picLocks noChangeAspect="1"/>
        </xdr:cNvPicPr>
      </xdr:nvPicPr>
      <xdr:blipFill>
        <a:blip xmlns:r="http://schemas.openxmlformats.org/officeDocument/2006/relationships" r:embed="rId37"/>
        <a:stretch>
          <a:fillRect/>
        </a:stretch>
      </xdr:blipFill>
      <xdr:spPr>
        <a:xfrm>
          <a:off x="7410450" y="27298650"/>
          <a:ext cx="3448050" cy="800100"/>
        </a:xfrm>
        <a:prstGeom prst="rect">
          <a:avLst/>
        </a:prstGeom>
      </xdr:spPr>
    </xdr:pic>
    <xdr:clientData/>
  </xdr:twoCellAnchor>
  <xdr:twoCellAnchor editAs="oneCell">
    <xdr:from>
      <xdr:col>12</xdr:col>
      <xdr:colOff>47625</xdr:colOff>
      <xdr:row>148</xdr:row>
      <xdr:rowOff>66675</xdr:rowOff>
    </xdr:from>
    <xdr:to>
      <xdr:col>13</xdr:col>
      <xdr:colOff>447675</xdr:colOff>
      <xdr:row>153</xdr:row>
      <xdr:rowOff>123825</xdr:rowOff>
    </xdr:to>
    <xdr:pic>
      <xdr:nvPicPr>
        <xdr:cNvPr id="57" name="Picture 56">
          <a:extLst>
            <a:ext uri="{FF2B5EF4-FFF2-40B4-BE49-F238E27FC236}">
              <a16:creationId xmlns:a16="http://schemas.microsoft.com/office/drawing/2014/main" id="{EA51947E-2A48-EEA9-4F5B-D79D27A25A77}"/>
            </a:ext>
            <a:ext uri="{147F2762-F138-4A5C-976F-8EAC2B608ADB}">
              <a16:predDERef xmlns:a16="http://schemas.microsoft.com/office/drawing/2014/main" pred="{3C2228B1-024F-E3B9-FC18-DB29CE899F60}"/>
            </a:ext>
          </a:extLst>
        </xdr:cNvPr>
        <xdr:cNvPicPr>
          <a:picLocks noChangeAspect="1"/>
        </xdr:cNvPicPr>
      </xdr:nvPicPr>
      <xdr:blipFill>
        <a:blip xmlns:r="http://schemas.openxmlformats.org/officeDocument/2006/relationships" r:embed="rId38"/>
        <a:stretch>
          <a:fillRect/>
        </a:stretch>
      </xdr:blipFill>
      <xdr:spPr>
        <a:xfrm>
          <a:off x="7439025" y="28670250"/>
          <a:ext cx="2152650" cy="1009650"/>
        </a:xfrm>
        <a:prstGeom prst="rect">
          <a:avLst/>
        </a:prstGeom>
      </xdr:spPr>
    </xdr:pic>
    <xdr:clientData/>
  </xdr:twoCellAnchor>
  <xdr:twoCellAnchor editAs="oneCell">
    <xdr:from>
      <xdr:col>12</xdr:col>
      <xdr:colOff>142875</xdr:colOff>
      <xdr:row>155</xdr:row>
      <xdr:rowOff>57150</xdr:rowOff>
    </xdr:from>
    <xdr:to>
      <xdr:col>15</xdr:col>
      <xdr:colOff>504825</xdr:colOff>
      <xdr:row>159</xdr:row>
      <xdr:rowOff>76200</xdr:rowOff>
    </xdr:to>
    <xdr:pic>
      <xdr:nvPicPr>
        <xdr:cNvPr id="58" name="Picture 57">
          <a:extLst>
            <a:ext uri="{FF2B5EF4-FFF2-40B4-BE49-F238E27FC236}">
              <a16:creationId xmlns:a16="http://schemas.microsoft.com/office/drawing/2014/main" id="{B793DF0B-3067-E803-CF47-1B9C533A82DC}"/>
            </a:ext>
            <a:ext uri="{147F2762-F138-4A5C-976F-8EAC2B608ADB}">
              <a16:predDERef xmlns:a16="http://schemas.microsoft.com/office/drawing/2014/main" pred="{EA51947E-2A48-EEA9-4F5B-D79D27A25A77}"/>
            </a:ext>
          </a:extLst>
        </xdr:cNvPr>
        <xdr:cNvPicPr>
          <a:picLocks noChangeAspect="1"/>
        </xdr:cNvPicPr>
      </xdr:nvPicPr>
      <xdr:blipFill>
        <a:blip xmlns:r="http://schemas.openxmlformats.org/officeDocument/2006/relationships" r:embed="rId39"/>
        <a:stretch>
          <a:fillRect/>
        </a:stretch>
      </xdr:blipFill>
      <xdr:spPr>
        <a:xfrm>
          <a:off x="7534275" y="29994225"/>
          <a:ext cx="3333750" cy="781050"/>
        </a:xfrm>
        <a:prstGeom prst="rect">
          <a:avLst/>
        </a:prstGeom>
      </xdr:spPr>
    </xdr:pic>
    <xdr:clientData/>
  </xdr:twoCellAnchor>
  <xdr:twoCellAnchor editAs="oneCell">
    <xdr:from>
      <xdr:col>12</xdr:col>
      <xdr:colOff>219075</xdr:colOff>
      <xdr:row>162</xdr:row>
      <xdr:rowOff>66675</xdr:rowOff>
    </xdr:from>
    <xdr:to>
      <xdr:col>15</xdr:col>
      <xdr:colOff>419100</xdr:colOff>
      <xdr:row>166</xdr:row>
      <xdr:rowOff>19050</xdr:rowOff>
    </xdr:to>
    <xdr:pic>
      <xdr:nvPicPr>
        <xdr:cNvPr id="59" name="Picture 58">
          <a:extLst>
            <a:ext uri="{FF2B5EF4-FFF2-40B4-BE49-F238E27FC236}">
              <a16:creationId xmlns:a16="http://schemas.microsoft.com/office/drawing/2014/main" id="{27060275-E5A3-14BE-6E88-56D5798DC614}"/>
            </a:ext>
            <a:ext uri="{147F2762-F138-4A5C-976F-8EAC2B608ADB}">
              <a16:predDERef xmlns:a16="http://schemas.microsoft.com/office/drawing/2014/main" pred="{B793DF0B-3067-E803-CF47-1B9C533A82DC}"/>
            </a:ext>
          </a:extLst>
        </xdr:cNvPr>
        <xdr:cNvPicPr>
          <a:picLocks noChangeAspect="1"/>
        </xdr:cNvPicPr>
      </xdr:nvPicPr>
      <xdr:blipFill>
        <a:blip xmlns:r="http://schemas.openxmlformats.org/officeDocument/2006/relationships" r:embed="rId40"/>
        <a:stretch>
          <a:fillRect/>
        </a:stretch>
      </xdr:blipFill>
      <xdr:spPr>
        <a:xfrm>
          <a:off x="7610475" y="31337250"/>
          <a:ext cx="3171825" cy="714375"/>
        </a:xfrm>
        <a:prstGeom prst="rect">
          <a:avLst/>
        </a:prstGeom>
      </xdr:spPr>
    </xdr:pic>
    <xdr:clientData/>
  </xdr:twoCellAnchor>
  <xdr:twoCellAnchor editAs="oneCell">
    <xdr:from>
      <xdr:col>12</xdr:col>
      <xdr:colOff>104775</xdr:colOff>
      <xdr:row>169</xdr:row>
      <xdr:rowOff>152400</xdr:rowOff>
    </xdr:from>
    <xdr:to>
      <xdr:col>15</xdr:col>
      <xdr:colOff>457200</xdr:colOff>
      <xdr:row>173</xdr:row>
      <xdr:rowOff>142875</xdr:rowOff>
    </xdr:to>
    <xdr:pic>
      <xdr:nvPicPr>
        <xdr:cNvPr id="60" name="Picture 59">
          <a:extLst>
            <a:ext uri="{FF2B5EF4-FFF2-40B4-BE49-F238E27FC236}">
              <a16:creationId xmlns:a16="http://schemas.microsoft.com/office/drawing/2014/main" id="{1BC5BCEB-6022-3ACE-F014-63E726A9FE96}"/>
            </a:ext>
            <a:ext uri="{147F2762-F138-4A5C-976F-8EAC2B608ADB}">
              <a16:predDERef xmlns:a16="http://schemas.microsoft.com/office/drawing/2014/main" pred="{27060275-E5A3-14BE-6E88-56D5798DC614}"/>
            </a:ext>
          </a:extLst>
        </xdr:cNvPr>
        <xdr:cNvPicPr>
          <a:picLocks noChangeAspect="1"/>
        </xdr:cNvPicPr>
      </xdr:nvPicPr>
      <xdr:blipFill>
        <a:blip xmlns:r="http://schemas.openxmlformats.org/officeDocument/2006/relationships" r:embed="rId41"/>
        <a:stretch>
          <a:fillRect/>
        </a:stretch>
      </xdr:blipFill>
      <xdr:spPr>
        <a:xfrm>
          <a:off x="7496175" y="32756475"/>
          <a:ext cx="3324225" cy="752475"/>
        </a:xfrm>
        <a:prstGeom prst="rect">
          <a:avLst/>
        </a:prstGeom>
      </xdr:spPr>
    </xdr:pic>
    <xdr:clientData/>
  </xdr:twoCellAnchor>
  <xdr:twoCellAnchor editAs="oneCell">
    <xdr:from>
      <xdr:col>12</xdr:col>
      <xdr:colOff>0</xdr:colOff>
      <xdr:row>178</xdr:row>
      <xdr:rowOff>0</xdr:rowOff>
    </xdr:from>
    <xdr:to>
      <xdr:col>15</xdr:col>
      <xdr:colOff>457200</xdr:colOff>
      <xdr:row>182</xdr:row>
      <xdr:rowOff>38100</xdr:rowOff>
    </xdr:to>
    <xdr:pic>
      <xdr:nvPicPr>
        <xdr:cNvPr id="61" name="Picture 60">
          <a:extLst>
            <a:ext uri="{FF2B5EF4-FFF2-40B4-BE49-F238E27FC236}">
              <a16:creationId xmlns:a16="http://schemas.microsoft.com/office/drawing/2014/main" id="{54481D0B-85FB-973D-3E8D-26FAA935CC55}"/>
            </a:ext>
            <a:ext uri="{147F2762-F138-4A5C-976F-8EAC2B608ADB}">
              <a16:predDERef xmlns:a16="http://schemas.microsoft.com/office/drawing/2014/main" pred="{1BC5BCEB-6022-3ACE-F014-63E726A9FE96}"/>
            </a:ext>
          </a:extLst>
        </xdr:cNvPr>
        <xdr:cNvPicPr>
          <a:picLocks noChangeAspect="1"/>
        </xdr:cNvPicPr>
      </xdr:nvPicPr>
      <xdr:blipFill>
        <a:blip xmlns:r="http://schemas.openxmlformats.org/officeDocument/2006/relationships" r:embed="rId42"/>
        <a:stretch>
          <a:fillRect/>
        </a:stretch>
      </xdr:blipFill>
      <xdr:spPr>
        <a:xfrm>
          <a:off x="7391400" y="34318575"/>
          <a:ext cx="3429000" cy="800100"/>
        </a:xfrm>
        <a:prstGeom prst="rect">
          <a:avLst/>
        </a:prstGeom>
      </xdr:spPr>
    </xdr:pic>
    <xdr:clientData/>
  </xdr:twoCellAnchor>
  <xdr:twoCellAnchor editAs="oneCell">
    <xdr:from>
      <xdr:col>12</xdr:col>
      <xdr:colOff>85725</xdr:colOff>
      <xdr:row>183</xdr:row>
      <xdr:rowOff>114300</xdr:rowOff>
    </xdr:from>
    <xdr:to>
      <xdr:col>14</xdr:col>
      <xdr:colOff>571500</xdr:colOff>
      <xdr:row>189</xdr:row>
      <xdr:rowOff>76200</xdr:rowOff>
    </xdr:to>
    <xdr:pic>
      <xdr:nvPicPr>
        <xdr:cNvPr id="62" name="Picture 61">
          <a:extLst>
            <a:ext uri="{FF2B5EF4-FFF2-40B4-BE49-F238E27FC236}">
              <a16:creationId xmlns:a16="http://schemas.microsoft.com/office/drawing/2014/main" id="{2AB17174-F6B0-E3BC-D61C-99E181D5D5DC}"/>
            </a:ext>
            <a:ext uri="{147F2762-F138-4A5C-976F-8EAC2B608ADB}">
              <a16:predDERef xmlns:a16="http://schemas.microsoft.com/office/drawing/2014/main" pred="{54481D0B-85FB-973D-3E8D-26FAA935CC55}"/>
            </a:ext>
          </a:extLst>
        </xdr:cNvPr>
        <xdr:cNvPicPr>
          <a:picLocks noChangeAspect="1"/>
        </xdr:cNvPicPr>
      </xdr:nvPicPr>
      <xdr:blipFill>
        <a:blip xmlns:r="http://schemas.openxmlformats.org/officeDocument/2006/relationships" r:embed="rId43"/>
        <a:stretch>
          <a:fillRect/>
        </a:stretch>
      </xdr:blipFill>
      <xdr:spPr>
        <a:xfrm>
          <a:off x="7477125" y="35385375"/>
          <a:ext cx="2847975" cy="1104900"/>
        </a:xfrm>
        <a:prstGeom prst="rect">
          <a:avLst/>
        </a:prstGeom>
      </xdr:spPr>
    </xdr:pic>
    <xdr:clientData/>
  </xdr:twoCellAnchor>
  <xdr:twoCellAnchor editAs="oneCell">
    <xdr:from>
      <xdr:col>12</xdr:col>
      <xdr:colOff>104775</xdr:colOff>
      <xdr:row>190</xdr:row>
      <xdr:rowOff>104775</xdr:rowOff>
    </xdr:from>
    <xdr:to>
      <xdr:col>15</xdr:col>
      <xdr:colOff>352425</xdr:colOff>
      <xdr:row>197</xdr:row>
      <xdr:rowOff>9525</xdr:rowOff>
    </xdr:to>
    <xdr:pic>
      <xdr:nvPicPr>
        <xdr:cNvPr id="63" name="Picture 62">
          <a:extLst>
            <a:ext uri="{FF2B5EF4-FFF2-40B4-BE49-F238E27FC236}">
              <a16:creationId xmlns:a16="http://schemas.microsoft.com/office/drawing/2014/main" id="{D191D7F3-D728-0F02-2427-E85D44F9638C}"/>
            </a:ext>
            <a:ext uri="{147F2762-F138-4A5C-976F-8EAC2B608ADB}">
              <a16:predDERef xmlns:a16="http://schemas.microsoft.com/office/drawing/2014/main" pred="{2AB17174-F6B0-E3BC-D61C-99E181D5D5DC}"/>
            </a:ext>
          </a:extLst>
        </xdr:cNvPr>
        <xdr:cNvPicPr>
          <a:picLocks noChangeAspect="1"/>
        </xdr:cNvPicPr>
      </xdr:nvPicPr>
      <xdr:blipFill>
        <a:blip xmlns:r="http://schemas.openxmlformats.org/officeDocument/2006/relationships" r:embed="rId44"/>
        <a:stretch>
          <a:fillRect/>
        </a:stretch>
      </xdr:blipFill>
      <xdr:spPr>
        <a:xfrm>
          <a:off x="7496175" y="36709350"/>
          <a:ext cx="3219450" cy="1238250"/>
        </a:xfrm>
        <a:prstGeom prst="rect">
          <a:avLst/>
        </a:prstGeom>
      </xdr:spPr>
    </xdr:pic>
    <xdr:clientData/>
  </xdr:twoCellAnchor>
  <xdr:twoCellAnchor editAs="oneCell">
    <xdr:from>
      <xdr:col>12</xdr:col>
      <xdr:colOff>171450</xdr:colOff>
      <xdr:row>197</xdr:row>
      <xdr:rowOff>180975</xdr:rowOff>
    </xdr:from>
    <xdr:to>
      <xdr:col>15</xdr:col>
      <xdr:colOff>457200</xdr:colOff>
      <xdr:row>201</xdr:row>
      <xdr:rowOff>180975</xdr:rowOff>
    </xdr:to>
    <xdr:pic>
      <xdr:nvPicPr>
        <xdr:cNvPr id="64" name="Picture 63">
          <a:extLst>
            <a:ext uri="{FF2B5EF4-FFF2-40B4-BE49-F238E27FC236}">
              <a16:creationId xmlns:a16="http://schemas.microsoft.com/office/drawing/2014/main" id="{4D5C3475-936C-BB66-71E9-4A90F39AB839}"/>
            </a:ext>
            <a:ext uri="{147F2762-F138-4A5C-976F-8EAC2B608ADB}">
              <a16:predDERef xmlns:a16="http://schemas.microsoft.com/office/drawing/2014/main" pred="{D191D7F3-D728-0F02-2427-E85D44F9638C}"/>
            </a:ext>
          </a:extLst>
        </xdr:cNvPr>
        <xdr:cNvPicPr>
          <a:picLocks noChangeAspect="1"/>
        </xdr:cNvPicPr>
      </xdr:nvPicPr>
      <xdr:blipFill>
        <a:blip xmlns:r="http://schemas.openxmlformats.org/officeDocument/2006/relationships" r:embed="rId45"/>
        <a:stretch>
          <a:fillRect/>
        </a:stretch>
      </xdr:blipFill>
      <xdr:spPr>
        <a:xfrm>
          <a:off x="7562850" y="38119050"/>
          <a:ext cx="3257550" cy="762000"/>
        </a:xfrm>
        <a:prstGeom prst="rect">
          <a:avLst/>
        </a:prstGeom>
      </xdr:spPr>
    </xdr:pic>
    <xdr:clientData/>
  </xdr:twoCellAnchor>
  <xdr:twoCellAnchor editAs="oneCell">
    <xdr:from>
      <xdr:col>12</xdr:col>
      <xdr:colOff>114300</xdr:colOff>
      <xdr:row>204</xdr:row>
      <xdr:rowOff>47625</xdr:rowOff>
    </xdr:from>
    <xdr:to>
      <xdr:col>14</xdr:col>
      <xdr:colOff>352425</xdr:colOff>
      <xdr:row>210</xdr:row>
      <xdr:rowOff>133350</xdr:rowOff>
    </xdr:to>
    <xdr:pic>
      <xdr:nvPicPr>
        <xdr:cNvPr id="65" name="Picture 64">
          <a:extLst>
            <a:ext uri="{FF2B5EF4-FFF2-40B4-BE49-F238E27FC236}">
              <a16:creationId xmlns:a16="http://schemas.microsoft.com/office/drawing/2014/main" id="{652E12D4-99CE-50D5-D77D-BE9CCBABF808}"/>
            </a:ext>
            <a:ext uri="{147F2762-F138-4A5C-976F-8EAC2B608ADB}">
              <a16:predDERef xmlns:a16="http://schemas.microsoft.com/office/drawing/2014/main" pred="{4D5C3475-936C-BB66-71E9-4A90F39AB839}"/>
            </a:ext>
          </a:extLst>
        </xdr:cNvPr>
        <xdr:cNvPicPr>
          <a:picLocks noChangeAspect="1"/>
        </xdr:cNvPicPr>
      </xdr:nvPicPr>
      <xdr:blipFill>
        <a:blip xmlns:r="http://schemas.openxmlformats.org/officeDocument/2006/relationships" r:embed="rId46"/>
        <a:stretch>
          <a:fillRect/>
        </a:stretch>
      </xdr:blipFill>
      <xdr:spPr>
        <a:xfrm>
          <a:off x="7505700" y="39319200"/>
          <a:ext cx="2600325" cy="1228725"/>
        </a:xfrm>
        <a:prstGeom prst="rect">
          <a:avLst/>
        </a:prstGeom>
      </xdr:spPr>
    </xdr:pic>
    <xdr:clientData/>
  </xdr:twoCellAnchor>
  <xdr:twoCellAnchor editAs="oneCell">
    <xdr:from>
      <xdr:col>12</xdr:col>
      <xdr:colOff>123825</xdr:colOff>
      <xdr:row>211</xdr:row>
      <xdr:rowOff>161925</xdr:rowOff>
    </xdr:from>
    <xdr:to>
      <xdr:col>15</xdr:col>
      <xdr:colOff>476250</xdr:colOff>
      <xdr:row>215</xdr:row>
      <xdr:rowOff>171450</xdr:rowOff>
    </xdr:to>
    <xdr:pic>
      <xdr:nvPicPr>
        <xdr:cNvPr id="66" name="Picture 65">
          <a:extLst>
            <a:ext uri="{FF2B5EF4-FFF2-40B4-BE49-F238E27FC236}">
              <a16:creationId xmlns:a16="http://schemas.microsoft.com/office/drawing/2014/main" id="{11A676CC-EA2B-2494-8E5F-90B13E704F65}"/>
            </a:ext>
            <a:ext uri="{147F2762-F138-4A5C-976F-8EAC2B608ADB}">
              <a16:predDERef xmlns:a16="http://schemas.microsoft.com/office/drawing/2014/main" pred="{652E12D4-99CE-50D5-D77D-BE9CCBABF808}"/>
            </a:ext>
          </a:extLst>
        </xdr:cNvPr>
        <xdr:cNvPicPr>
          <a:picLocks noChangeAspect="1"/>
        </xdr:cNvPicPr>
      </xdr:nvPicPr>
      <xdr:blipFill>
        <a:blip xmlns:r="http://schemas.openxmlformats.org/officeDocument/2006/relationships" r:embed="rId47"/>
        <a:stretch>
          <a:fillRect/>
        </a:stretch>
      </xdr:blipFill>
      <xdr:spPr>
        <a:xfrm>
          <a:off x="7515225" y="40767000"/>
          <a:ext cx="3324225" cy="771525"/>
        </a:xfrm>
        <a:prstGeom prst="rect">
          <a:avLst/>
        </a:prstGeom>
      </xdr:spPr>
    </xdr:pic>
    <xdr:clientData/>
  </xdr:twoCellAnchor>
  <xdr:twoCellAnchor editAs="oneCell">
    <xdr:from>
      <xdr:col>12</xdr:col>
      <xdr:colOff>123825</xdr:colOff>
      <xdr:row>218</xdr:row>
      <xdr:rowOff>171450</xdr:rowOff>
    </xdr:from>
    <xdr:to>
      <xdr:col>15</xdr:col>
      <xdr:colOff>590550</xdr:colOff>
      <xdr:row>223</xdr:row>
      <xdr:rowOff>28575</xdr:rowOff>
    </xdr:to>
    <xdr:pic>
      <xdr:nvPicPr>
        <xdr:cNvPr id="67" name="Picture 66">
          <a:extLst>
            <a:ext uri="{FF2B5EF4-FFF2-40B4-BE49-F238E27FC236}">
              <a16:creationId xmlns:a16="http://schemas.microsoft.com/office/drawing/2014/main" id="{506ACE5E-D171-729B-6167-0CCB9B9D00D9}"/>
            </a:ext>
            <a:ext uri="{147F2762-F138-4A5C-976F-8EAC2B608ADB}">
              <a16:predDERef xmlns:a16="http://schemas.microsoft.com/office/drawing/2014/main" pred="{11A676CC-EA2B-2494-8E5F-90B13E704F65}"/>
            </a:ext>
          </a:extLst>
        </xdr:cNvPr>
        <xdr:cNvPicPr>
          <a:picLocks noChangeAspect="1"/>
        </xdr:cNvPicPr>
      </xdr:nvPicPr>
      <xdr:blipFill>
        <a:blip xmlns:r="http://schemas.openxmlformats.org/officeDocument/2006/relationships" r:embed="rId48"/>
        <a:stretch>
          <a:fillRect/>
        </a:stretch>
      </xdr:blipFill>
      <xdr:spPr>
        <a:xfrm>
          <a:off x="7515225" y="42110025"/>
          <a:ext cx="3438525" cy="809625"/>
        </a:xfrm>
        <a:prstGeom prst="rect">
          <a:avLst/>
        </a:prstGeom>
      </xdr:spPr>
    </xdr:pic>
    <xdr:clientData/>
  </xdr:twoCellAnchor>
  <xdr:twoCellAnchor editAs="oneCell">
    <xdr:from>
      <xdr:col>12</xdr:col>
      <xdr:colOff>95250</xdr:colOff>
      <xdr:row>225</xdr:row>
      <xdr:rowOff>28575</xdr:rowOff>
    </xdr:from>
    <xdr:to>
      <xdr:col>15</xdr:col>
      <xdr:colOff>514350</xdr:colOff>
      <xdr:row>232</xdr:row>
      <xdr:rowOff>38100</xdr:rowOff>
    </xdr:to>
    <xdr:pic>
      <xdr:nvPicPr>
        <xdr:cNvPr id="68" name="Picture 67">
          <a:extLst>
            <a:ext uri="{FF2B5EF4-FFF2-40B4-BE49-F238E27FC236}">
              <a16:creationId xmlns:a16="http://schemas.microsoft.com/office/drawing/2014/main" id="{093D614E-55CB-FFC3-3CAC-988C43D0FAFB}"/>
            </a:ext>
            <a:ext uri="{147F2762-F138-4A5C-976F-8EAC2B608ADB}">
              <a16:predDERef xmlns:a16="http://schemas.microsoft.com/office/drawing/2014/main" pred="{506ACE5E-D171-729B-6167-0CCB9B9D00D9}"/>
            </a:ext>
          </a:extLst>
        </xdr:cNvPr>
        <xdr:cNvPicPr>
          <a:picLocks noChangeAspect="1"/>
        </xdr:cNvPicPr>
      </xdr:nvPicPr>
      <xdr:blipFill>
        <a:blip xmlns:r="http://schemas.openxmlformats.org/officeDocument/2006/relationships" r:embed="rId49"/>
        <a:stretch>
          <a:fillRect/>
        </a:stretch>
      </xdr:blipFill>
      <xdr:spPr>
        <a:xfrm>
          <a:off x="7486650" y="43300650"/>
          <a:ext cx="3390900" cy="1343025"/>
        </a:xfrm>
        <a:prstGeom prst="rect">
          <a:avLst/>
        </a:prstGeom>
      </xdr:spPr>
    </xdr:pic>
    <xdr:clientData/>
  </xdr:twoCellAnchor>
  <xdr:twoCellAnchor editAs="oneCell">
    <xdr:from>
      <xdr:col>12</xdr:col>
      <xdr:colOff>114300</xdr:colOff>
      <xdr:row>232</xdr:row>
      <xdr:rowOff>161925</xdr:rowOff>
    </xdr:from>
    <xdr:to>
      <xdr:col>15</xdr:col>
      <xdr:colOff>209550</xdr:colOff>
      <xdr:row>240</xdr:row>
      <xdr:rowOff>66675</xdr:rowOff>
    </xdr:to>
    <xdr:pic>
      <xdr:nvPicPr>
        <xdr:cNvPr id="69" name="Picture 68">
          <a:extLst>
            <a:ext uri="{FF2B5EF4-FFF2-40B4-BE49-F238E27FC236}">
              <a16:creationId xmlns:a16="http://schemas.microsoft.com/office/drawing/2014/main" id="{52ACB057-5221-606E-E04D-46DDB8F4B440}"/>
            </a:ext>
            <a:ext uri="{147F2762-F138-4A5C-976F-8EAC2B608ADB}">
              <a16:predDERef xmlns:a16="http://schemas.microsoft.com/office/drawing/2014/main" pred="{093D614E-55CB-FFC3-3CAC-988C43D0FAFB}"/>
            </a:ext>
          </a:extLst>
        </xdr:cNvPr>
        <xdr:cNvPicPr>
          <a:picLocks noChangeAspect="1"/>
        </xdr:cNvPicPr>
      </xdr:nvPicPr>
      <xdr:blipFill>
        <a:blip xmlns:r="http://schemas.openxmlformats.org/officeDocument/2006/relationships" r:embed="rId50"/>
        <a:stretch>
          <a:fillRect/>
        </a:stretch>
      </xdr:blipFill>
      <xdr:spPr>
        <a:xfrm>
          <a:off x="7505700" y="44767500"/>
          <a:ext cx="3067050" cy="1419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388270</xdr:colOff>
      <xdr:row>1</xdr:row>
      <xdr:rowOff>89647</xdr:rowOff>
    </xdr:from>
    <xdr:to>
      <xdr:col>6</xdr:col>
      <xdr:colOff>2449132</xdr:colOff>
      <xdr:row>7</xdr:row>
      <xdr:rowOff>79608</xdr:rowOff>
    </xdr:to>
    <xdr:pic>
      <xdr:nvPicPr>
        <xdr:cNvPr id="3" name="Picture 2">
          <a:extLst>
            <a:ext uri="{FF2B5EF4-FFF2-40B4-BE49-F238E27FC236}">
              <a16:creationId xmlns:a16="http://schemas.microsoft.com/office/drawing/2014/main" id="{80D6E0E0-F8FD-4C8D-B8AC-BE286E212A3D}"/>
            </a:ext>
          </a:extLst>
        </xdr:cNvPr>
        <xdr:cNvPicPr>
          <a:picLocks noChangeAspect="1"/>
        </xdr:cNvPicPr>
      </xdr:nvPicPr>
      <xdr:blipFill>
        <a:blip xmlns:r="http://schemas.openxmlformats.org/officeDocument/2006/relationships" r:embed="rId1"/>
        <a:stretch>
          <a:fillRect/>
        </a:stretch>
      </xdr:blipFill>
      <xdr:spPr>
        <a:xfrm>
          <a:off x="3806064" y="280147"/>
          <a:ext cx="2060862" cy="1065726"/>
        </a:xfrm>
        <a:prstGeom prst="rect">
          <a:avLst/>
        </a:prstGeom>
      </xdr:spPr>
    </xdr:pic>
    <xdr:clientData/>
  </xdr:twoCellAnchor>
  <xdr:twoCellAnchor editAs="oneCell">
    <xdr:from>
      <xdr:col>6</xdr:col>
      <xdr:colOff>2958255</xdr:colOff>
      <xdr:row>142</xdr:row>
      <xdr:rowOff>169039</xdr:rowOff>
    </xdr:from>
    <xdr:to>
      <xdr:col>6</xdr:col>
      <xdr:colOff>5028642</xdr:colOff>
      <xdr:row>147</xdr:row>
      <xdr:rowOff>152306</xdr:rowOff>
    </xdr:to>
    <xdr:pic>
      <xdr:nvPicPr>
        <xdr:cNvPr id="7" name="Picture 6">
          <a:extLst>
            <a:ext uri="{FF2B5EF4-FFF2-40B4-BE49-F238E27FC236}">
              <a16:creationId xmlns:a16="http://schemas.microsoft.com/office/drawing/2014/main" id="{41053B57-1A49-4001-84BE-310A3194AE28}"/>
            </a:ext>
          </a:extLst>
        </xdr:cNvPr>
        <xdr:cNvPicPr>
          <a:picLocks noChangeAspect="1"/>
        </xdr:cNvPicPr>
      </xdr:nvPicPr>
      <xdr:blipFill>
        <a:blip xmlns:r="http://schemas.openxmlformats.org/officeDocument/2006/relationships" r:embed="rId1"/>
        <a:stretch>
          <a:fillRect/>
        </a:stretch>
      </xdr:blipFill>
      <xdr:spPr>
        <a:xfrm>
          <a:off x="6401909" y="4389347"/>
          <a:ext cx="2070387" cy="899132"/>
        </a:xfrm>
        <a:prstGeom prst="rect">
          <a:avLst/>
        </a:prstGeom>
      </xdr:spPr>
    </xdr:pic>
    <xdr:clientData/>
  </xdr:twoCellAnchor>
  <xdr:twoCellAnchor editAs="oneCell">
    <xdr:from>
      <xdr:col>6</xdr:col>
      <xdr:colOff>2359269</xdr:colOff>
      <xdr:row>114</xdr:row>
      <xdr:rowOff>154766</xdr:rowOff>
    </xdr:from>
    <xdr:to>
      <xdr:col>6</xdr:col>
      <xdr:colOff>4007381</xdr:colOff>
      <xdr:row>116</xdr:row>
      <xdr:rowOff>161193</xdr:rowOff>
    </xdr:to>
    <xdr:pic>
      <xdr:nvPicPr>
        <xdr:cNvPr id="9" name="Picture 8">
          <a:extLst>
            <a:ext uri="{FF2B5EF4-FFF2-40B4-BE49-F238E27FC236}">
              <a16:creationId xmlns:a16="http://schemas.microsoft.com/office/drawing/2014/main" id="{05CF18CF-482D-43BE-9038-FCF1E2949792}"/>
            </a:ext>
          </a:extLst>
        </xdr:cNvPr>
        <xdr:cNvPicPr>
          <a:picLocks noChangeAspect="1"/>
        </xdr:cNvPicPr>
      </xdr:nvPicPr>
      <xdr:blipFill>
        <a:blip xmlns:r="http://schemas.openxmlformats.org/officeDocument/2006/relationships" r:embed="rId2"/>
        <a:stretch>
          <a:fillRect/>
        </a:stretch>
      </xdr:blipFill>
      <xdr:spPr>
        <a:xfrm>
          <a:off x="5802923" y="3092862"/>
          <a:ext cx="1648112" cy="372773"/>
        </a:xfrm>
        <a:prstGeom prst="rect">
          <a:avLst/>
        </a:prstGeom>
      </xdr:spPr>
    </xdr:pic>
    <xdr:clientData/>
  </xdr:twoCellAnchor>
  <xdr:twoCellAnchor editAs="oneCell">
    <xdr:from>
      <xdr:col>6</xdr:col>
      <xdr:colOff>4432789</xdr:colOff>
      <xdr:row>114</xdr:row>
      <xdr:rowOff>91092</xdr:rowOff>
    </xdr:from>
    <xdr:to>
      <xdr:col>6</xdr:col>
      <xdr:colOff>6645520</xdr:colOff>
      <xdr:row>116</xdr:row>
      <xdr:rowOff>109516</xdr:rowOff>
    </xdr:to>
    <xdr:pic>
      <xdr:nvPicPr>
        <xdr:cNvPr id="11" name="Picture 10">
          <a:extLst>
            <a:ext uri="{FF2B5EF4-FFF2-40B4-BE49-F238E27FC236}">
              <a16:creationId xmlns:a16="http://schemas.microsoft.com/office/drawing/2014/main" id="{54EC90A1-1082-40EC-B9DE-C04C80A9B099}"/>
            </a:ext>
          </a:extLst>
        </xdr:cNvPr>
        <xdr:cNvPicPr>
          <a:picLocks noChangeAspect="1"/>
        </xdr:cNvPicPr>
      </xdr:nvPicPr>
      <xdr:blipFill>
        <a:blip xmlns:r="http://schemas.openxmlformats.org/officeDocument/2006/relationships" r:embed="rId3"/>
        <a:stretch>
          <a:fillRect/>
        </a:stretch>
      </xdr:blipFill>
      <xdr:spPr>
        <a:xfrm>
          <a:off x="7876443" y="3029188"/>
          <a:ext cx="2212731" cy="384770"/>
        </a:xfrm>
        <a:prstGeom prst="rect">
          <a:avLst/>
        </a:prstGeom>
      </xdr:spPr>
    </xdr:pic>
    <xdr:clientData/>
  </xdr:twoCellAnchor>
  <xdr:twoCellAnchor editAs="oneCell">
    <xdr:from>
      <xdr:col>6</xdr:col>
      <xdr:colOff>7370884</xdr:colOff>
      <xdr:row>114</xdr:row>
      <xdr:rowOff>87267</xdr:rowOff>
    </xdr:from>
    <xdr:to>
      <xdr:col>6</xdr:col>
      <xdr:colOff>8798034</xdr:colOff>
      <xdr:row>117</xdr:row>
      <xdr:rowOff>7767</xdr:rowOff>
    </xdr:to>
    <xdr:pic>
      <xdr:nvPicPr>
        <xdr:cNvPr id="12" name="Picture 11">
          <a:extLst>
            <a:ext uri="{FF2B5EF4-FFF2-40B4-BE49-F238E27FC236}">
              <a16:creationId xmlns:a16="http://schemas.microsoft.com/office/drawing/2014/main" id="{F5B5B4F3-2533-4C26-8E67-0C0AD85E6D97}"/>
            </a:ext>
          </a:extLst>
        </xdr:cNvPr>
        <xdr:cNvPicPr>
          <a:picLocks noChangeAspect="1"/>
        </xdr:cNvPicPr>
      </xdr:nvPicPr>
      <xdr:blipFill>
        <a:blip xmlns:r="http://schemas.openxmlformats.org/officeDocument/2006/relationships" r:embed="rId4"/>
        <a:stretch>
          <a:fillRect/>
        </a:stretch>
      </xdr:blipFill>
      <xdr:spPr>
        <a:xfrm>
          <a:off x="10814538" y="3025363"/>
          <a:ext cx="1427150" cy="470019"/>
        </a:xfrm>
        <a:prstGeom prst="rect">
          <a:avLst/>
        </a:prstGeom>
      </xdr:spPr>
    </xdr:pic>
    <xdr:clientData/>
  </xdr:twoCellAnchor>
  <xdr:twoCellAnchor editAs="oneCell">
    <xdr:from>
      <xdr:col>6</xdr:col>
      <xdr:colOff>227135</xdr:colOff>
      <xdr:row>117</xdr:row>
      <xdr:rowOff>30103</xdr:rowOff>
    </xdr:from>
    <xdr:to>
      <xdr:col>6</xdr:col>
      <xdr:colOff>2965821</xdr:colOff>
      <xdr:row>119</xdr:row>
      <xdr:rowOff>66247</xdr:rowOff>
    </xdr:to>
    <xdr:pic>
      <xdr:nvPicPr>
        <xdr:cNvPr id="13" name="Picture 12">
          <a:extLst>
            <a:ext uri="{FF2B5EF4-FFF2-40B4-BE49-F238E27FC236}">
              <a16:creationId xmlns:a16="http://schemas.microsoft.com/office/drawing/2014/main" id="{5FFD0CD2-C17D-47FC-BB06-D708058DA6CC}"/>
            </a:ext>
          </a:extLst>
        </xdr:cNvPr>
        <xdr:cNvPicPr>
          <a:picLocks noChangeAspect="1"/>
        </xdr:cNvPicPr>
      </xdr:nvPicPr>
      <xdr:blipFill>
        <a:blip xmlns:r="http://schemas.openxmlformats.org/officeDocument/2006/relationships" r:embed="rId5"/>
        <a:stretch>
          <a:fillRect/>
        </a:stretch>
      </xdr:blipFill>
      <xdr:spPr>
        <a:xfrm>
          <a:off x="3670789" y="3517718"/>
          <a:ext cx="2738686" cy="402491"/>
        </a:xfrm>
        <a:prstGeom prst="rect">
          <a:avLst/>
        </a:prstGeom>
      </xdr:spPr>
    </xdr:pic>
    <xdr:clientData/>
  </xdr:twoCellAnchor>
  <xdr:twoCellAnchor editAs="oneCell">
    <xdr:from>
      <xdr:col>6</xdr:col>
      <xdr:colOff>3238501</xdr:colOff>
      <xdr:row>116</xdr:row>
      <xdr:rowOff>169549</xdr:rowOff>
    </xdr:from>
    <xdr:to>
      <xdr:col>6</xdr:col>
      <xdr:colOff>4630617</xdr:colOff>
      <xdr:row>119</xdr:row>
      <xdr:rowOff>146671</xdr:rowOff>
    </xdr:to>
    <xdr:pic>
      <xdr:nvPicPr>
        <xdr:cNvPr id="14" name="Picture 13">
          <a:extLst>
            <a:ext uri="{FF2B5EF4-FFF2-40B4-BE49-F238E27FC236}">
              <a16:creationId xmlns:a16="http://schemas.microsoft.com/office/drawing/2014/main" id="{B70E2F33-1AD7-4C27-A81E-E58D89EF2FC0}"/>
            </a:ext>
          </a:extLst>
        </xdr:cNvPr>
        <xdr:cNvPicPr>
          <a:picLocks noChangeAspect="1"/>
        </xdr:cNvPicPr>
      </xdr:nvPicPr>
      <xdr:blipFill>
        <a:blip xmlns:r="http://schemas.openxmlformats.org/officeDocument/2006/relationships" r:embed="rId6"/>
        <a:stretch>
          <a:fillRect/>
        </a:stretch>
      </xdr:blipFill>
      <xdr:spPr>
        <a:xfrm>
          <a:off x="6682155" y="3473991"/>
          <a:ext cx="1392116" cy="526642"/>
        </a:xfrm>
        <a:prstGeom prst="rect">
          <a:avLst/>
        </a:prstGeom>
      </xdr:spPr>
    </xdr:pic>
    <xdr:clientData/>
  </xdr:twoCellAnchor>
  <xdr:twoCellAnchor editAs="oneCell">
    <xdr:from>
      <xdr:col>6</xdr:col>
      <xdr:colOff>5062904</xdr:colOff>
      <xdr:row>117</xdr:row>
      <xdr:rowOff>30183</xdr:rowOff>
    </xdr:from>
    <xdr:to>
      <xdr:col>6</xdr:col>
      <xdr:colOff>9770704</xdr:colOff>
      <xdr:row>119</xdr:row>
      <xdr:rowOff>133594</xdr:rowOff>
    </xdr:to>
    <xdr:pic>
      <xdr:nvPicPr>
        <xdr:cNvPr id="15" name="Picture 14">
          <a:extLst>
            <a:ext uri="{FF2B5EF4-FFF2-40B4-BE49-F238E27FC236}">
              <a16:creationId xmlns:a16="http://schemas.microsoft.com/office/drawing/2014/main" id="{32C2D9F4-DA99-4852-8D71-611744AEBC1C}"/>
            </a:ext>
          </a:extLst>
        </xdr:cNvPr>
        <xdr:cNvPicPr>
          <a:picLocks noChangeAspect="1"/>
        </xdr:cNvPicPr>
      </xdr:nvPicPr>
      <xdr:blipFill>
        <a:blip xmlns:r="http://schemas.openxmlformats.org/officeDocument/2006/relationships" r:embed="rId7"/>
        <a:stretch>
          <a:fillRect/>
        </a:stretch>
      </xdr:blipFill>
      <xdr:spPr>
        <a:xfrm>
          <a:off x="8506558" y="3517798"/>
          <a:ext cx="4707800" cy="469758"/>
        </a:xfrm>
        <a:prstGeom prst="rect">
          <a:avLst/>
        </a:prstGeom>
      </xdr:spPr>
    </xdr:pic>
    <xdr:clientData/>
  </xdr:twoCellAnchor>
  <xdr:twoCellAnchor editAs="oneCell">
    <xdr:from>
      <xdr:col>6</xdr:col>
      <xdr:colOff>183171</xdr:colOff>
      <xdr:row>183</xdr:row>
      <xdr:rowOff>111132</xdr:rowOff>
    </xdr:from>
    <xdr:to>
      <xdr:col>6</xdr:col>
      <xdr:colOff>1966446</xdr:colOff>
      <xdr:row>185</xdr:row>
      <xdr:rowOff>161193</xdr:rowOff>
    </xdr:to>
    <xdr:pic>
      <xdr:nvPicPr>
        <xdr:cNvPr id="16" name="Picture 15">
          <a:extLst>
            <a:ext uri="{FF2B5EF4-FFF2-40B4-BE49-F238E27FC236}">
              <a16:creationId xmlns:a16="http://schemas.microsoft.com/office/drawing/2014/main" id="{7D2E6917-40C6-41B1-84C6-3719E83B1629}"/>
            </a:ext>
          </a:extLst>
        </xdr:cNvPr>
        <xdr:cNvPicPr>
          <a:picLocks noChangeAspect="1"/>
        </xdr:cNvPicPr>
      </xdr:nvPicPr>
      <xdr:blipFill>
        <a:blip xmlns:r="http://schemas.openxmlformats.org/officeDocument/2006/relationships" r:embed="rId8"/>
        <a:stretch>
          <a:fillRect/>
        </a:stretch>
      </xdr:blipFill>
      <xdr:spPr>
        <a:xfrm>
          <a:off x="3626825" y="5430478"/>
          <a:ext cx="1783275" cy="416407"/>
        </a:xfrm>
        <a:prstGeom prst="rect">
          <a:avLst/>
        </a:prstGeom>
      </xdr:spPr>
    </xdr:pic>
    <xdr:clientData/>
  </xdr:twoCellAnchor>
  <xdr:twoCellAnchor editAs="oneCell">
    <xdr:from>
      <xdr:col>6</xdr:col>
      <xdr:colOff>2161442</xdr:colOff>
      <xdr:row>183</xdr:row>
      <xdr:rowOff>145026</xdr:rowOff>
    </xdr:from>
    <xdr:to>
      <xdr:col>6</xdr:col>
      <xdr:colOff>3377711</xdr:colOff>
      <xdr:row>185</xdr:row>
      <xdr:rowOff>154272</xdr:rowOff>
    </xdr:to>
    <xdr:pic>
      <xdr:nvPicPr>
        <xdr:cNvPr id="17" name="Picture 16">
          <a:extLst>
            <a:ext uri="{FF2B5EF4-FFF2-40B4-BE49-F238E27FC236}">
              <a16:creationId xmlns:a16="http://schemas.microsoft.com/office/drawing/2014/main" id="{A6E341CD-28AB-4557-B60E-139FBBA18AD1}"/>
            </a:ext>
          </a:extLst>
        </xdr:cNvPr>
        <xdr:cNvPicPr>
          <a:picLocks noChangeAspect="1"/>
        </xdr:cNvPicPr>
      </xdr:nvPicPr>
      <xdr:blipFill>
        <a:blip xmlns:r="http://schemas.openxmlformats.org/officeDocument/2006/relationships" r:embed="rId9"/>
        <a:stretch>
          <a:fillRect/>
        </a:stretch>
      </xdr:blipFill>
      <xdr:spPr>
        <a:xfrm>
          <a:off x="5605096" y="5464372"/>
          <a:ext cx="1216269" cy="375592"/>
        </a:xfrm>
        <a:prstGeom prst="rect">
          <a:avLst/>
        </a:prstGeom>
      </xdr:spPr>
    </xdr:pic>
    <xdr:clientData/>
  </xdr:twoCellAnchor>
  <xdr:twoCellAnchor editAs="oneCell">
    <xdr:from>
      <xdr:col>6</xdr:col>
      <xdr:colOff>3553557</xdr:colOff>
      <xdr:row>183</xdr:row>
      <xdr:rowOff>179233</xdr:rowOff>
    </xdr:from>
    <xdr:to>
      <xdr:col>6</xdr:col>
      <xdr:colOff>4799134</xdr:colOff>
      <xdr:row>186</xdr:row>
      <xdr:rowOff>27119</xdr:rowOff>
    </xdr:to>
    <xdr:pic>
      <xdr:nvPicPr>
        <xdr:cNvPr id="18" name="Picture 17">
          <a:extLst>
            <a:ext uri="{FF2B5EF4-FFF2-40B4-BE49-F238E27FC236}">
              <a16:creationId xmlns:a16="http://schemas.microsoft.com/office/drawing/2014/main" id="{A334FF90-83E6-4C3D-A166-9AB439849D69}"/>
            </a:ext>
          </a:extLst>
        </xdr:cNvPr>
        <xdr:cNvPicPr>
          <a:picLocks noChangeAspect="1"/>
        </xdr:cNvPicPr>
      </xdr:nvPicPr>
      <xdr:blipFill>
        <a:blip xmlns:r="http://schemas.openxmlformats.org/officeDocument/2006/relationships" r:embed="rId10"/>
        <a:stretch>
          <a:fillRect/>
        </a:stretch>
      </xdr:blipFill>
      <xdr:spPr>
        <a:xfrm>
          <a:off x="6997211" y="5498579"/>
          <a:ext cx="1245577" cy="397405"/>
        </a:xfrm>
        <a:prstGeom prst="rect">
          <a:avLst/>
        </a:prstGeom>
      </xdr:spPr>
    </xdr:pic>
    <xdr:clientData/>
  </xdr:twoCellAnchor>
  <xdr:twoCellAnchor editAs="oneCell">
    <xdr:from>
      <xdr:col>6</xdr:col>
      <xdr:colOff>285750</xdr:colOff>
      <xdr:row>186</xdr:row>
      <xdr:rowOff>118608</xdr:rowOff>
    </xdr:from>
    <xdr:to>
      <xdr:col>6</xdr:col>
      <xdr:colOff>1810071</xdr:colOff>
      <xdr:row>188</xdr:row>
      <xdr:rowOff>117483</xdr:rowOff>
    </xdr:to>
    <xdr:pic>
      <xdr:nvPicPr>
        <xdr:cNvPr id="19" name="Picture 18">
          <a:extLst>
            <a:ext uri="{FF2B5EF4-FFF2-40B4-BE49-F238E27FC236}">
              <a16:creationId xmlns:a16="http://schemas.microsoft.com/office/drawing/2014/main" id="{3B2CF9AA-24BE-4968-8558-FF070A769E15}"/>
            </a:ext>
          </a:extLst>
        </xdr:cNvPr>
        <xdr:cNvPicPr>
          <a:picLocks noChangeAspect="1"/>
        </xdr:cNvPicPr>
      </xdr:nvPicPr>
      <xdr:blipFill>
        <a:blip xmlns:r="http://schemas.openxmlformats.org/officeDocument/2006/relationships" r:embed="rId11"/>
        <a:stretch>
          <a:fillRect/>
        </a:stretch>
      </xdr:blipFill>
      <xdr:spPr>
        <a:xfrm>
          <a:off x="3729404" y="5987473"/>
          <a:ext cx="1524321" cy="365222"/>
        </a:xfrm>
        <a:prstGeom prst="rect">
          <a:avLst/>
        </a:prstGeom>
      </xdr:spPr>
    </xdr:pic>
    <xdr:clientData/>
  </xdr:twoCellAnchor>
  <xdr:twoCellAnchor editAs="oneCell">
    <xdr:from>
      <xdr:col>6</xdr:col>
      <xdr:colOff>2080845</xdr:colOff>
      <xdr:row>186</xdr:row>
      <xdr:rowOff>66362</xdr:rowOff>
    </xdr:from>
    <xdr:to>
      <xdr:col>6</xdr:col>
      <xdr:colOff>3194538</xdr:colOff>
      <xdr:row>188</xdr:row>
      <xdr:rowOff>113673</xdr:rowOff>
    </xdr:to>
    <xdr:pic>
      <xdr:nvPicPr>
        <xdr:cNvPr id="20" name="Picture 19">
          <a:extLst>
            <a:ext uri="{FF2B5EF4-FFF2-40B4-BE49-F238E27FC236}">
              <a16:creationId xmlns:a16="http://schemas.microsoft.com/office/drawing/2014/main" id="{3D551FAB-CB8D-4E95-8497-F8100562FBC2}"/>
            </a:ext>
          </a:extLst>
        </xdr:cNvPr>
        <xdr:cNvPicPr>
          <a:picLocks noChangeAspect="1"/>
        </xdr:cNvPicPr>
      </xdr:nvPicPr>
      <xdr:blipFill>
        <a:blip xmlns:r="http://schemas.openxmlformats.org/officeDocument/2006/relationships" r:embed="rId12"/>
        <a:stretch>
          <a:fillRect/>
        </a:stretch>
      </xdr:blipFill>
      <xdr:spPr>
        <a:xfrm>
          <a:off x="5524499" y="5935227"/>
          <a:ext cx="1113693" cy="413658"/>
        </a:xfrm>
        <a:prstGeom prst="rect">
          <a:avLst/>
        </a:prstGeom>
      </xdr:spPr>
    </xdr:pic>
    <xdr:clientData/>
  </xdr:twoCellAnchor>
  <xdr:twoCellAnchor editAs="oneCell">
    <xdr:from>
      <xdr:col>6</xdr:col>
      <xdr:colOff>3524251</xdr:colOff>
      <xdr:row>186</xdr:row>
      <xdr:rowOff>112665</xdr:rowOff>
    </xdr:from>
    <xdr:to>
      <xdr:col>6</xdr:col>
      <xdr:colOff>5091143</xdr:colOff>
      <xdr:row>189</xdr:row>
      <xdr:rowOff>74369</xdr:rowOff>
    </xdr:to>
    <xdr:pic>
      <xdr:nvPicPr>
        <xdr:cNvPr id="21" name="Picture 20">
          <a:extLst>
            <a:ext uri="{FF2B5EF4-FFF2-40B4-BE49-F238E27FC236}">
              <a16:creationId xmlns:a16="http://schemas.microsoft.com/office/drawing/2014/main" id="{F1C4AAD9-ECC8-49FA-ADFD-C77BA8E11832}"/>
            </a:ext>
          </a:extLst>
        </xdr:cNvPr>
        <xdr:cNvPicPr>
          <a:picLocks noChangeAspect="1"/>
        </xdr:cNvPicPr>
      </xdr:nvPicPr>
      <xdr:blipFill>
        <a:blip xmlns:r="http://schemas.openxmlformats.org/officeDocument/2006/relationships" r:embed="rId13"/>
        <a:stretch>
          <a:fillRect/>
        </a:stretch>
      </xdr:blipFill>
      <xdr:spPr>
        <a:xfrm>
          <a:off x="6967905" y="5981530"/>
          <a:ext cx="1566892" cy="511224"/>
        </a:xfrm>
        <a:prstGeom prst="rect">
          <a:avLst/>
        </a:prstGeom>
      </xdr:spPr>
    </xdr:pic>
    <xdr:clientData/>
  </xdr:twoCellAnchor>
  <xdr:twoCellAnchor editAs="oneCell">
    <xdr:from>
      <xdr:col>6</xdr:col>
      <xdr:colOff>337037</xdr:colOff>
      <xdr:row>225</xdr:row>
      <xdr:rowOff>82177</xdr:rowOff>
    </xdr:from>
    <xdr:to>
      <xdr:col>6</xdr:col>
      <xdr:colOff>2737598</xdr:colOff>
      <xdr:row>227</xdr:row>
      <xdr:rowOff>33933</xdr:rowOff>
    </xdr:to>
    <xdr:pic>
      <xdr:nvPicPr>
        <xdr:cNvPr id="22" name="Picture 21">
          <a:extLst>
            <a:ext uri="{FF2B5EF4-FFF2-40B4-BE49-F238E27FC236}">
              <a16:creationId xmlns:a16="http://schemas.microsoft.com/office/drawing/2014/main" id="{20321A88-E971-4964-B254-4E5D7D271EDF}"/>
            </a:ext>
          </a:extLst>
        </xdr:cNvPr>
        <xdr:cNvPicPr>
          <a:picLocks noChangeAspect="1"/>
        </xdr:cNvPicPr>
      </xdr:nvPicPr>
      <xdr:blipFill>
        <a:blip xmlns:r="http://schemas.openxmlformats.org/officeDocument/2006/relationships" r:embed="rId14"/>
        <a:stretch>
          <a:fillRect/>
        </a:stretch>
      </xdr:blipFill>
      <xdr:spPr>
        <a:xfrm>
          <a:off x="3780691" y="6683735"/>
          <a:ext cx="2400561" cy="318102"/>
        </a:xfrm>
        <a:prstGeom prst="rect">
          <a:avLst/>
        </a:prstGeom>
      </xdr:spPr>
    </xdr:pic>
    <xdr:clientData/>
  </xdr:twoCellAnchor>
  <xdr:twoCellAnchor editAs="oneCell">
    <xdr:from>
      <xdr:col>6</xdr:col>
      <xdr:colOff>2930769</xdr:colOff>
      <xdr:row>225</xdr:row>
      <xdr:rowOff>101882</xdr:rowOff>
    </xdr:from>
    <xdr:to>
      <xdr:col>6</xdr:col>
      <xdr:colOff>4447442</xdr:colOff>
      <xdr:row>227</xdr:row>
      <xdr:rowOff>175806</xdr:rowOff>
    </xdr:to>
    <xdr:pic>
      <xdr:nvPicPr>
        <xdr:cNvPr id="23" name="Picture 22">
          <a:extLst>
            <a:ext uri="{FF2B5EF4-FFF2-40B4-BE49-F238E27FC236}">
              <a16:creationId xmlns:a16="http://schemas.microsoft.com/office/drawing/2014/main" id="{160C79C8-171E-41D0-A903-AD7D37C1E444}"/>
            </a:ext>
          </a:extLst>
        </xdr:cNvPr>
        <xdr:cNvPicPr>
          <a:picLocks noChangeAspect="1"/>
        </xdr:cNvPicPr>
      </xdr:nvPicPr>
      <xdr:blipFill>
        <a:blip xmlns:r="http://schemas.openxmlformats.org/officeDocument/2006/relationships" r:embed="rId15"/>
        <a:stretch>
          <a:fillRect/>
        </a:stretch>
      </xdr:blipFill>
      <xdr:spPr>
        <a:xfrm>
          <a:off x="6374423" y="6703440"/>
          <a:ext cx="1516673" cy="440270"/>
        </a:xfrm>
        <a:prstGeom prst="rect">
          <a:avLst/>
        </a:prstGeom>
      </xdr:spPr>
    </xdr:pic>
    <xdr:clientData/>
  </xdr:twoCellAnchor>
  <xdr:twoCellAnchor editAs="oneCell">
    <xdr:from>
      <xdr:col>6</xdr:col>
      <xdr:colOff>4645270</xdr:colOff>
      <xdr:row>225</xdr:row>
      <xdr:rowOff>139980</xdr:rowOff>
    </xdr:from>
    <xdr:to>
      <xdr:col>6</xdr:col>
      <xdr:colOff>6608886</xdr:colOff>
      <xdr:row>228</xdr:row>
      <xdr:rowOff>7554</xdr:rowOff>
    </xdr:to>
    <xdr:pic>
      <xdr:nvPicPr>
        <xdr:cNvPr id="24" name="Picture 23">
          <a:extLst>
            <a:ext uri="{FF2B5EF4-FFF2-40B4-BE49-F238E27FC236}">
              <a16:creationId xmlns:a16="http://schemas.microsoft.com/office/drawing/2014/main" id="{FE84DE0B-ECEA-49CF-95F0-80835530EFA2}"/>
            </a:ext>
          </a:extLst>
        </xdr:cNvPr>
        <xdr:cNvPicPr>
          <a:picLocks noChangeAspect="1"/>
        </xdr:cNvPicPr>
      </xdr:nvPicPr>
      <xdr:blipFill>
        <a:blip xmlns:r="http://schemas.openxmlformats.org/officeDocument/2006/relationships" r:embed="rId16"/>
        <a:stretch>
          <a:fillRect/>
        </a:stretch>
      </xdr:blipFill>
      <xdr:spPr>
        <a:xfrm>
          <a:off x="8088924" y="6741538"/>
          <a:ext cx="1963616" cy="417093"/>
        </a:xfrm>
        <a:prstGeom prst="rect">
          <a:avLst/>
        </a:prstGeom>
      </xdr:spPr>
    </xdr:pic>
    <xdr:clientData/>
  </xdr:twoCellAnchor>
  <xdr:twoCellAnchor editAs="oneCell">
    <xdr:from>
      <xdr:col>6</xdr:col>
      <xdr:colOff>241789</xdr:colOff>
      <xdr:row>228</xdr:row>
      <xdr:rowOff>105934</xdr:rowOff>
    </xdr:from>
    <xdr:to>
      <xdr:col>6</xdr:col>
      <xdr:colOff>2172033</xdr:colOff>
      <xdr:row>231</xdr:row>
      <xdr:rowOff>21505</xdr:rowOff>
    </xdr:to>
    <xdr:pic>
      <xdr:nvPicPr>
        <xdr:cNvPr id="26" name="Picture 25">
          <a:extLst>
            <a:ext uri="{FF2B5EF4-FFF2-40B4-BE49-F238E27FC236}">
              <a16:creationId xmlns:a16="http://schemas.microsoft.com/office/drawing/2014/main" id="{44F1F935-9EC9-40FE-A201-B9F30C417A74}"/>
            </a:ext>
          </a:extLst>
        </xdr:cNvPr>
        <xdr:cNvPicPr>
          <a:picLocks noChangeAspect="1"/>
        </xdr:cNvPicPr>
      </xdr:nvPicPr>
      <xdr:blipFill>
        <a:blip xmlns:r="http://schemas.openxmlformats.org/officeDocument/2006/relationships" r:embed="rId17"/>
        <a:stretch>
          <a:fillRect/>
        </a:stretch>
      </xdr:blipFill>
      <xdr:spPr>
        <a:xfrm>
          <a:off x="3685443" y="7257011"/>
          <a:ext cx="1930244" cy="465090"/>
        </a:xfrm>
        <a:prstGeom prst="rect">
          <a:avLst/>
        </a:prstGeom>
      </xdr:spPr>
    </xdr:pic>
    <xdr:clientData/>
  </xdr:twoCellAnchor>
  <xdr:twoCellAnchor editAs="oneCell">
    <xdr:from>
      <xdr:col>6</xdr:col>
      <xdr:colOff>2359268</xdr:colOff>
      <xdr:row>228</xdr:row>
      <xdr:rowOff>78838</xdr:rowOff>
    </xdr:from>
    <xdr:to>
      <xdr:col>6</xdr:col>
      <xdr:colOff>3693117</xdr:colOff>
      <xdr:row>230</xdr:row>
      <xdr:rowOff>116092</xdr:rowOff>
    </xdr:to>
    <xdr:pic>
      <xdr:nvPicPr>
        <xdr:cNvPr id="27" name="Picture 26">
          <a:extLst>
            <a:ext uri="{FF2B5EF4-FFF2-40B4-BE49-F238E27FC236}">
              <a16:creationId xmlns:a16="http://schemas.microsoft.com/office/drawing/2014/main" id="{737716E4-6357-441F-A972-85998624EFED}"/>
            </a:ext>
          </a:extLst>
        </xdr:cNvPr>
        <xdr:cNvPicPr>
          <a:picLocks noChangeAspect="1"/>
        </xdr:cNvPicPr>
      </xdr:nvPicPr>
      <xdr:blipFill>
        <a:blip xmlns:r="http://schemas.openxmlformats.org/officeDocument/2006/relationships" r:embed="rId18"/>
        <a:stretch>
          <a:fillRect/>
        </a:stretch>
      </xdr:blipFill>
      <xdr:spPr>
        <a:xfrm>
          <a:off x="5802922" y="7229915"/>
          <a:ext cx="1333849" cy="403600"/>
        </a:xfrm>
        <a:prstGeom prst="rect">
          <a:avLst/>
        </a:prstGeom>
      </xdr:spPr>
    </xdr:pic>
    <xdr:clientData/>
  </xdr:twoCellAnchor>
  <xdr:twoCellAnchor editAs="oneCell">
    <xdr:from>
      <xdr:col>6</xdr:col>
      <xdr:colOff>3993172</xdr:colOff>
      <xdr:row>228</xdr:row>
      <xdr:rowOff>154382</xdr:rowOff>
    </xdr:from>
    <xdr:to>
      <xdr:col>6</xdr:col>
      <xdr:colOff>6164425</xdr:colOff>
      <xdr:row>231</xdr:row>
      <xdr:rowOff>45049</xdr:rowOff>
    </xdr:to>
    <xdr:pic>
      <xdr:nvPicPr>
        <xdr:cNvPr id="28" name="Picture 27">
          <a:extLst>
            <a:ext uri="{FF2B5EF4-FFF2-40B4-BE49-F238E27FC236}">
              <a16:creationId xmlns:a16="http://schemas.microsoft.com/office/drawing/2014/main" id="{1FFE7EA7-B3B4-4761-980F-72FC14C1513F}"/>
            </a:ext>
          </a:extLst>
        </xdr:cNvPr>
        <xdr:cNvPicPr>
          <a:picLocks noChangeAspect="1"/>
        </xdr:cNvPicPr>
      </xdr:nvPicPr>
      <xdr:blipFill>
        <a:blip xmlns:r="http://schemas.openxmlformats.org/officeDocument/2006/relationships" r:embed="rId19"/>
        <a:stretch>
          <a:fillRect/>
        </a:stretch>
      </xdr:blipFill>
      <xdr:spPr>
        <a:xfrm>
          <a:off x="7436826" y="7305459"/>
          <a:ext cx="2171253" cy="440186"/>
        </a:xfrm>
        <a:prstGeom prst="rect">
          <a:avLst/>
        </a:prstGeom>
      </xdr:spPr>
    </xdr:pic>
    <xdr:clientData/>
  </xdr:twoCellAnchor>
  <xdr:twoCellAnchor editAs="oneCell">
    <xdr:from>
      <xdr:col>6</xdr:col>
      <xdr:colOff>1085850</xdr:colOff>
      <xdr:row>15</xdr:row>
      <xdr:rowOff>19050</xdr:rowOff>
    </xdr:from>
    <xdr:to>
      <xdr:col>6</xdr:col>
      <xdr:colOff>5657850</xdr:colOff>
      <xdr:row>16</xdr:row>
      <xdr:rowOff>142875</xdr:rowOff>
    </xdr:to>
    <xdr:pic>
      <xdr:nvPicPr>
        <xdr:cNvPr id="2" name="Picture 1">
          <a:extLst>
            <a:ext uri="{FF2B5EF4-FFF2-40B4-BE49-F238E27FC236}">
              <a16:creationId xmlns:a16="http://schemas.microsoft.com/office/drawing/2014/main" id="{2CE6CB53-6E8B-B13C-FDCC-315E49FF311C}"/>
            </a:ext>
            <a:ext uri="{147F2762-F138-4A5C-976F-8EAC2B608ADB}">
              <a16:predDERef xmlns:a16="http://schemas.microsoft.com/office/drawing/2014/main" pred="{1FFE7EA7-B3B4-4761-980F-72FC14C1513F}"/>
            </a:ext>
          </a:extLst>
        </xdr:cNvPr>
        <xdr:cNvPicPr>
          <a:picLocks noChangeAspect="1"/>
        </xdr:cNvPicPr>
      </xdr:nvPicPr>
      <xdr:blipFill>
        <a:blip xmlns:r="http://schemas.openxmlformats.org/officeDocument/2006/relationships" r:embed="rId20"/>
        <a:stretch>
          <a:fillRect/>
        </a:stretch>
      </xdr:blipFill>
      <xdr:spPr>
        <a:xfrm>
          <a:off x="4133850" y="2743200"/>
          <a:ext cx="4572000" cy="304800"/>
        </a:xfrm>
        <a:prstGeom prst="rect">
          <a:avLst/>
        </a:prstGeom>
      </xdr:spPr>
    </xdr:pic>
    <xdr:clientData/>
  </xdr:twoCellAnchor>
  <xdr:twoCellAnchor editAs="oneCell">
    <xdr:from>
      <xdr:col>6</xdr:col>
      <xdr:colOff>1714500</xdr:colOff>
      <xdr:row>17</xdr:row>
      <xdr:rowOff>66675</xdr:rowOff>
    </xdr:from>
    <xdr:to>
      <xdr:col>6</xdr:col>
      <xdr:colOff>6286500</xdr:colOff>
      <xdr:row>19</xdr:row>
      <xdr:rowOff>57150</xdr:rowOff>
    </xdr:to>
    <xdr:pic>
      <xdr:nvPicPr>
        <xdr:cNvPr id="4" name="Picture 3">
          <a:extLst>
            <a:ext uri="{FF2B5EF4-FFF2-40B4-BE49-F238E27FC236}">
              <a16:creationId xmlns:a16="http://schemas.microsoft.com/office/drawing/2014/main" id="{80380FE9-4DD8-90A8-064E-32293DAEFE8B}"/>
            </a:ext>
            <a:ext uri="{147F2762-F138-4A5C-976F-8EAC2B608ADB}">
              <a16:predDERef xmlns:a16="http://schemas.microsoft.com/office/drawing/2014/main" pred="{2CE6CB53-6E8B-B13C-FDCC-315E49FF311C}"/>
            </a:ext>
          </a:extLst>
        </xdr:cNvPr>
        <xdr:cNvPicPr>
          <a:picLocks noChangeAspect="1"/>
        </xdr:cNvPicPr>
      </xdr:nvPicPr>
      <xdr:blipFill>
        <a:blip xmlns:r="http://schemas.openxmlformats.org/officeDocument/2006/relationships" r:embed="rId21"/>
        <a:stretch>
          <a:fillRect/>
        </a:stretch>
      </xdr:blipFill>
      <xdr:spPr>
        <a:xfrm>
          <a:off x="4762500" y="3152775"/>
          <a:ext cx="4572000" cy="352425"/>
        </a:xfrm>
        <a:prstGeom prst="rect">
          <a:avLst/>
        </a:prstGeom>
      </xdr:spPr>
    </xdr:pic>
    <xdr:clientData/>
  </xdr:twoCellAnchor>
  <xdr:twoCellAnchor editAs="oneCell">
    <xdr:from>
      <xdr:col>6</xdr:col>
      <xdr:colOff>5915025</xdr:colOff>
      <xdr:row>14</xdr:row>
      <xdr:rowOff>171450</xdr:rowOff>
    </xdr:from>
    <xdr:to>
      <xdr:col>6</xdr:col>
      <xdr:colOff>10487025</xdr:colOff>
      <xdr:row>16</xdr:row>
      <xdr:rowOff>152400</xdr:rowOff>
    </xdr:to>
    <xdr:pic>
      <xdr:nvPicPr>
        <xdr:cNvPr id="5" name="Picture 4">
          <a:extLst>
            <a:ext uri="{FF2B5EF4-FFF2-40B4-BE49-F238E27FC236}">
              <a16:creationId xmlns:a16="http://schemas.microsoft.com/office/drawing/2014/main" id="{C821703E-AB0B-DF48-5711-C5A1850CB0B8}"/>
            </a:ext>
            <a:ext uri="{147F2762-F138-4A5C-976F-8EAC2B608ADB}">
              <a16:predDERef xmlns:a16="http://schemas.microsoft.com/office/drawing/2014/main" pred="{80380FE9-4DD8-90A8-064E-32293DAEFE8B}"/>
            </a:ext>
          </a:extLst>
        </xdr:cNvPr>
        <xdr:cNvPicPr>
          <a:picLocks noChangeAspect="1"/>
        </xdr:cNvPicPr>
      </xdr:nvPicPr>
      <xdr:blipFill>
        <a:blip xmlns:r="http://schemas.openxmlformats.org/officeDocument/2006/relationships" r:embed="rId22"/>
        <a:stretch>
          <a:fillRect/>
        </a:stretch>
      </xdr:blipFill>
      <xdr:spPr>
        <a:xfrm>
          <a:off x="8963025" y="2714625"/>
          <a:ext cx="4572000" cy="342900"/>
        </a:xfrm>
        <a:prstGeom prst="rect">
          <a:avLst/>
        </a:prstGeom>
      </xdr:spPr>
    </xdr:pic>
    <xdr:clientData/>
  </xdr:twoCellAnchor>
  <xdr:twoCellAnchor editAs="oneCell">
    <xdr:from>
      <xdr:col>6</xdr:col>
      <xdr:colOff>6400800</xdr:colOff>
      <xdr:row>17</xdr:row>
      <xdr:rowOff>85725</xdr:rowOff>
    </xdr:from>
    <xdr:to>
      <xdr:col>6</xdr:col>
      <xdr:colOff>10972800</xdr:colOff>
      <xdr:row>19</xdr:row>
      <xdr:rowOff>28575</xdr:rowOff>
    </xdr:to>
    <xdr:pic>
      <xdr:nvPicPr>
        <xdr:cNvPr id="6" name="Picture 5">
          <a:extLst>
            <a:ext uri="{FF2B5EF4-FFF2-40B4-BE49-F238E27FC236}">
              <a16:creationId xmlns:a16="http://schemas.microsoft.com/office/drawing/2014/main" id="{5847D4E1-6CA9-942D-1636-E5914616DC91}"/>
            </a:ext>
            <a:ext uri="{147F2762-F138-4A5C-976F-8EAC2B608ADB}">
              <a16:predDERef xmlns:a16="http://schemas.microsoft.com/office/drawing/2014/main" pred="{C821703E-AB0B-DF48-5711-C5A1850CB0B8}"/>
            </a:ext>
          </a:extLst>
        </xdr:cNvPr>
        <xdr:cNvPicPr>
          <a:picLocks noChangeAspect="1"/>
        </xdr:cNvPicPr>
      </xdr:nvPicPr>
      <xdr:blipFill>
        <a:blip xmlns:r="http://schemas.openxmlformats.org/officeDocument/2006/relationships" r:embed="rId23"/>
        <a:stretch>
          <a:fillRect/>
        </a:stretch>
      </xdr:blipFill>
      <xdr:spPr>
        <a:xfrm>
          <a:off x="9448800" y="3171825"/>
          <a:ext cx="4572000" cy="304800"/>
        </a:xfrm>
        <a:prstGeom prst="rect">
          <a:avLst/>
        </a:prstGeom>
      </xdr:spPr>
    </xdr:pic>
    <xdr:clientData/>
  </xdr:twoCellAnchor>
  <xdr:twoCellAnchor editAs="oneCell">
    <xdr:from>
      <xdr:col>6</xdr:col>
      <xdr:colOff>10734675</xdr:colOff>
      <xdr:row>15</xdr:row>
      <xdr:rowOff>28575</xdr:rowOff>
    </xdr:from>
    <xdr:to>
      <xdr:col>12</xdr:col>
      <xdr:colOff>600075</xdr:colOff>
      <xdr:row>16</xdr:row>
      <xdr:rowOff>133350</xdr:rowOff>
    </xdr:to>
    <xdr:pic>
      <xdr:nvPicPr>
        <xdr:cNvPr id="8" name="Picture 7">
          <a:extLst>
            <a:ext uri="{FF2B5EF4-FFF2-40B4-BE49-F238E27FC236}">
              <a16:creationId xmlns:a16="http://schemas.microsoft.com/office/drawing/2014/main" id="{5F927EE9-6B72-5280-53F4-C31BE2916318}"/>
            </a:ext>
            <a:ext uri="{147F2762-F138-4A5C-976F-8EAC2B608ADB}">
              <a16:predDERef xmlns:a16="http://schemas.microsoft.com/office/drawing/2014/main" pred="{5847D4E1-6CA9-942D-1636-E5914616DC91}"/>
            </a:ext>
          </a:extLst>
        </xdr:cNvPr>
        <xdr:cNvPicPr>
          <a:picLocks noChangeAspect="1"/>
        </xdr:cNvPicPr>
      </xdr:nvPicPr>
      <xdr:blipFill>
        <a:blip xmlns:r="http://schemas.openxmlformats.org/officeDocument/2006/relationships" r:embed="rId24"/>
        <a:stretch>
          <a:fillRect/>
        </a:stretch>
      </xdr:blipFill>
      <xdr:spPr>
        <a:xfrm>
          <a:off x="13782675" y="2752725"/>
          <a:ext cx="4572000" cy="285750"/>
        </a:xfrm>
        <a:prstGeom prst="rect">
          <a:avLst/>
        </a:prstGeom>
      </xdr:spPr>
    </xdr:pic>
    <xdr:clientData/>
  </xdr:twoCellAnchor>
  <xdr:twoCellAnchor editAs="oneCell">
    <xdr:from>
      <xdr:col>6</xdr:col>
      <xdr:colOff>171450</xdr:colOff>
      <xdr:row>50</xdr:row>
      <xdr:rowOff>57150</xdr:rowOff>
    </xdr:from>
    <xdr:to>
      <xdr:col>6</xdr:col>
      <xdr:colOff>4743450</xdr:colOff>
      <xdr:row>53</xdr:row>
      <xdr:rowOff>0</xdr:rowOff>
    </xdr:to>
    <xdr:pic>
      <xdr:nvPicPr>
        <xdr:cNvPr id="10" name="Picture 9">
          <a:extLst>
            <a:ext uri="{FF2B5EF4-FFF2-40B4-BE49-F238E27FC236}">
              <a16:creationId xmlns:a16="http://schemas.microsoft.com/office/drawing/2014/main" id="{5F2E2986-ACE8-18EA-ECF3-DAF96DC8B2D4}"/>
            </a:ext>
            <a:ext uri="{147F2762-F138-4A5C-976F-8EAC2B608ADB}">
              <a16:predDERef xmlns:a16="http://schemas.microsoft.com/office/drawing/2014/main" pred="{5F927EE9-6B72-5280-53F4-C31BE2916318}"/>
            </a:ext>
          </a:extLst>
        </xdr:cNvPr>
        <xdr:cNvPicPr>
          <a:picLocks noChangeAspect="1"/>
        </xdr:cNvPicPr>
      </xdr:nvPicPr>
      <xdr:blipFill>
        <a:blip xmlns:r="http://schemas.openxmlformats.org/officeDocument/2006/relationships" r:embed="rId25"/>
        <a:stretch>
          <a:fillRect/>
        </a:stretch>
      </xdr:blipFill>
      <xdr:spPr>
        <a:xfrm>
          <a:off x="3219450" y="9115425"/>
          <a:ext cx="4572000" cy="485775"/>
        </a:xfrm>
        <a:prstGeom prst="rect">
          <a:avLst/>
        </a:prstGeom>
      </xdr:spPr>
    </xdr:pic>
    <xdr:clientData/>
  </xdr:twoCellAnchor>
  <xdr:twoCellAnchor editAs="oneCell">
    <xdr:from>
      <xdr:col>6</xdr:col>
      <xdr:colOff>180975</xdr:colOff>
      <xdr:row>52</xdr:row>
      <xdr:rowOff>47625</xdr:rowOff>
    </xdr:from>
    <xdr:to>
      <xdr:col>6</xdr:col>
      <xdr:colOff>4752975</xdr:colOff>
      <xdr:row>54</xdr:row>
      <xdr:rowOff>19050</xdr:rowOff>
    </xdr:to>
    <xdr:pic>
      <xdr:nvPicPr>
        <xdr:cNvPr id="25" name="Picture 24">
          <a:extLst>
            <a:ext uri="{FF2B5EF4-FFF2-40B4-BE49-F238E27FC236}">
              <a16:creationId xmlns:a16="http://schemas.microsoft.com/office/drawing/2014/main" id="{1C1FB5BB-AD92-E4A0-B812-CA10847C4A2B}"/>
            </a:ext>
            <a:ext uri="{147F2762-F138-4A5C-976F-8EAC2B608ADB}">
              <a16:predDERef xmlns:a16="http://schemas.microsoft.com/office/drawing/2014/main" pred="{5F2E2986-ACE8-18EA-ECF3-DAF96DC8B2D4}"/>
            </a:ext>
          </a:extLst>
        </xdr:cNvPr>
        <xdr:cNvPicPr>
          <a:picLocks noChangeAspect="1"/>
        </xdr:cNvPicPr>
      </xdr:nvPicPr>
      <xdr:blipFill>
        <a:blip xmlns:r="http://schemas.openxmlformats.org/officeDocument/2006/relationships" r:embed="rId26"/>
        <a:stretch>
          <a:fillRect/>
        </a:stretch>
      </xdr:blipFill>
      <xdr:spPr>
        <a:xfrm>
          <a:off x="3228975" y="9467850"/>
          <a:ext cx="4572000" cy="333375"/>
        </a:xfrm>
        <a:prstGeom prst="rect">
          <a:avLst/>
        </a:prstGeom>
      </xdr:spPr>
    </xdr:pic>
    <xdr:clientData/>
  </xdr:twoCellAnchor>
  <xdr:twoCellAnchor editAs="oneCell">
    <xdr:from>
      <xdr:col>6</xdr:col>
      <xdr:colOff>123825</xdr:colOff>
      <xdr:row>53</xdr:row>
      <xdr:rowOff>152400</xdr:rowOff>
    </xdr:from>
    <xdr:to>
      <xdr:col>6</xdr:col>
      <xdr:colOff>4695825</xdr:colOff>
      <xdr:row>56</xdr:row>
      <xdr:rowOff>9525</xdr:rowOff>
    </xdr:to>
    <xdr:pic>
      <xdr:nvPicPr>
        <xdr:cNvPr id="29" name="Picture 28">
          <a:extLst>
            <a:ext uri="{FF2B5EF4-FFF2-40B4-BE49-F238E27FC236}">
              <a16:creationId xmlns:a16="http://schemas.microsoft.com/office/drawing/2014/main" id="{5C6DB133-5687-6C70-0D57-89B4CBDE5FEB}"/>
            </a:ext>
            <a:ext uri="{147F2762-F138-4A5C-976F-8EAC2B608ADB}">
              <a16:predDERef xmlns:a16="http://schemas.microsoft.com/office/drawing/2014/main" pred="{1C1FB5BB-AD92-E4A0-B812-CA10847C4A2B}"/>
            </a:ext>
          </a:extLst>
        </xdr:cNvPr>
        <xdr:cNvPicPr>
          <a:picLocks noChangeAspect="1"/>
        </xdr:cNvPicPr>
      </xdr:nvPicPr>
      <xdr:blipFill>
        <a:blip xmlns:r="http://schemas.openxmlformats.org/officeDocument/2006/relationships" r:embed="rId27"/>
        <a:stretch>
          <a:fillRect/>
        </a:stretch>
      </xdr:blipFill>
      <xdr:spPr>
        <a:xfrm>
          <a:off x="3171825" y="9753600"/>
          <a:ext cx="4572000" cy="400050"/>
        </a:xfrm>
        <a:prstGeom prst="rect">
          <a:avLst/>
        </a:prstGeom>
      </xdr:spPr>
    </xdr:pic>
    <xdr:clientData/>
  </xdr:twoCellAnchor>
  <xdr:twoCellAnchor editAs="oneCell">
    <xdr:from>
      <xdr:col>6</xdr:col>
      <xdr:colOff>4791075</xdr:colOff>
      <xdr:row>50</xdr:row>
      <xdr:rowOff>76200</xdr:rowOff>
    </xdr:from>
    <xdr:to>
      <xdr:col>6</xdr:col>
      <xdr:colOff>9363075</xdr:colOff>
      <xdr:row>52</xdr:row>
      <xdr:rowOff>0</xdr:rowOff>
    </xdr:to>
    <xdr:pic>
      <xdr:nvPicPr>
        <xdr:cNvPr id="30" name="Picture 29">
          <a:extLst>
            <a:ext uri="{FF2B5EF4-FFF2-40B4-BE49-F238E27FC236}">
              <a16:creationId xmlns:a16="http://schemas.microsoft.com/office/drawing/2014/main" id="{2A766059-551D-63BD-8E9A-3DA9806BEB57}"/>
            </a:ext>
            <a:ext uri="{147F2762-F138-4A5C-976F-8EAC2B608ADB}">
              <a16:predDERef xmlns:a16="http://schemas.microsoft.com/office/drawing/2014/main" pred="{5C6DB133-5687-6C70-0D57-89B4CBDE5FEB}"/>
            </a:ext>
          </a:extLst>
        </xdr:cNvPr>
        <xdr:cNvPicPr>
          <a:picLocks noChangeAspect="1"/>
        </xdr:cNvPicPr>
      </xdr:nvPicPr>
      <xdr:blipFill>
        <a:blip xmlns:r="http://schemas.openxmlformats.org/officeDocument/2006/relationships" r:embed="rId28"/>
        <a:stretch>
          <a:fillRect/>
        </a:stretch>
      </xdr:blipFill>
      <xdr:spPr>
        <a:xfrm>
          <a:off x="7839075" y="9134475"/>
          <a:ext cx="4572000" cy="285750"/>
        </a:xfrm>
        <a:prstGeom prst="rect">
          <a:avLst/>
        </a:prstGeom>
      </xdr:spPr>
    </xdr:pic>
    <xdr:clientData/>
  </xdr:twoCellAnchor>
  <xdr:twoCellAnchor editAs="oneCell">
    <xdr:from>
      <xdr:col>6</xdr:col>
      <xdr:colOff>4829175</xdr:colOff>
      <xdr:row>52</xdr:row>
      <xdr:rowOff>38100</xdr:rowOff>
    </xdr:from>
    <xdr:to>
      <xdr:col>6</xdr:col>
      <xdr:colOff>9401175</xdr:colOff>
      <xdr:row>53</xdr:row>
      <xdr:rowOff>152400</xdr:rowOff>
    </xdr:to>
    <xdr:pic>
      <xdr:nvPicPr>
        <xdr:cNvPr id="31" name="Picture 30">
          <a:extLst>
            <a:ext uri="{FF2B5EF4-FFF2-40B4-BE49-F238E27FC236}">
              <a16:creationId xmlns:a16="http://schemas.microsoft.com/office/drawing/2014/main" id="{62FE8D47-E6D8-B75D-D091-0BA0DFD07CF8}"/>
            </a:ext>
            <a:ext uri="{147F2762-F138-4A5C-976F-8EAC2B608ADB}">
              <a16:predDERef xmlns:a16="http://schemas.microsoft.com/office/drawing/2014/main" pred="{2A766059-551D-63BD-8E9A-3DA9806BEB57}"/>
            </a:ext>
          </a:extLst>
        </xdr:cNvPr>
        <xdr:cNvPicPr>
          <a:picLocks noChangeAspect="1"/>
        </xdr:cNvPicPr>
      </xdr:nvPicPr>
      <xdr:blipFill>
        <a:blip xmlns:r="http://schemas.openxmlformats.org/officeDocument/2006/relationships" r:embed="rId29"/>
        <a:stretch>
          <a:fillRect/>
        </a:stretch>
      </xdr:blipFill>
      <xdr:spPr>
        <a:xfrm>
          <a:off x="7877175" y="9458325"/>
          <a:ext cx="4572000" cy="295275"/>
        </a:xfrm>
        <a:prstGeom prst="rect">
          <a:avLst/>
        </a:prstGeom>
      </xdr:spPr>
    </xdr:pic>
    <xdr:clientData/>
  </xdr:twoCellAnchor>
  <xdr:twoCellAnchor editAs="oneCell">
    <xdr:from>
      <xdr:col>6</xdr:col>
      <xdr:colOff>228600</xdr:colOff>
      <xdr:row>71</xdr:row>
      <xdr:rowOff>0</xdr:rowOff>
    </xdr:from>
    <xdr:to>
      <xdr:col>6</xdr:col>
      <xdr:colOff>4800600</xdr:colOff>
      <xdr:row>72</xdr:row>
      <xdr:rowOff>123825</xdr:rowOff>
    </xdr:to>
    <xdr:pic>
      <xdr:nvPicPr>
        <xdr:cNvPr id="32" name="Picture 31">
          <a:extLst>
            <a:ext uri="{FF2B5EF4-FFF2-40B4-BE49-F238E27FC236}">
              <a16:creationId xmlns:a16="http://schemas.microsoft.com/office/drawing/2014/main" id="{0A2FACA5-C770-81FD-2F5B-A4F16564DCB4}"/>
            </a:ext>
            <a:ext uri="{147F2762-F138-4A5C-976F-8EAC2B608ADB}">
              <a16:predDERef xmlns:a16="http://schemas.microsoft.com/office/drawing/2014/main" pred="{62FE8D47-E6D8-B75D-D091-0BA0DFD07CF8}"/>
            </a:ext>
          </a:extLst>
        </xdr:cNvPr>
        <xdr:cNvPicPr>
          <a:picLocks noChangeAspect="1"/>
        </xdr:cNvPicPr>
      </xdr:nvPicPr>
      <xdr:blipFill>
        <a:blip xmlns:r="http://schemas.openxmlformats.org/officeDocument/2006/relationships" r:embed="rId30"/>
        <a:stretch>
          <a:fillRect/>
        </a:stretch>
      </xdr:blipFill>
      <xdr:spPr>
        <a:xfrm>
          <a:off x="3276600" y="12858750"/>
          <a:ext cx="4572000" cy="304800"/>
        </a:xfrm>
        <a:prstGeom prst="rect">
          <a:avLst/>
        </a:prstGeom>
      </xdr:spPr>
    </xdr:pic>
    <xdr:clientData/>
  </xdr:twoCellAnchor>
  <xdr:twoCellAnchor editAs="oneCell">
    <xdr:from>
      <xdr:col>6</xdr:col>
      <xdr:colOff>209550</xdr:colOff>
      <xdr:row>72</xdr:row>
      <xdr:rowOff>104775</xdr:rowOff>
    </xdr:from>
    <xdr:to>
      <xdr:col>6</xdr:col>
      <xdr:colOff>4781550</xdr:colOff>
      <xdr:row>74</xdr:row>
      <xdr:rowOff>38100</xdr:rowOff>
    </xdr:to>
    <xdr:pic>
      <xdr:nvPicPr>
        <xdr:cNvPr id="33" name="Picture 32">
          <a:extLst>
            <a:ext uri="{FF2B5EF4-FFF2-40B4-BE49-F238E27FC236}">
              <a16:creationId xmlns:a16="http://schemas.microsoft.com/office/drawing/2014/main" id="{5888DCFD-F078-5247-8A50-B87C8F67DF18}"/>
            </a:ext>
            <a:ext uri="{147F2762-F138-4A5C-976F-8EAC2B608ADB}">
              <a16:predDERef xmlns:a16="http://schemas.microsoft.com/office/drawing/2014/main" pred="{0A2FACA5-C770-81FD-2F5B-A4F16564DCB4}"/>
            </a:ext>
          </a:extLst>
        </xdr:cNvPr>
        <xdr:cNvPicPr>
          <a:picLocks noChangeAspect="1"/>
        </xdr:cNvPicPr>
      </xdr:nvPicPr>
      <xdr:blipFill>
        <a:blip xmlns:r="http://schemas.openxmlformats.org/officeDocument/2006/relationships" r:embed="rId31"/>
        <a:stretch>
          <a:fillRect/>
        </a:stretch>
      </xdr:blipFill>
      <xdr:spPr>
        <a:xfrm>
          <a:off x="3257550" y="13144500"/>
          <a:ext cx="4572000" cy="295275"/>
        </a:xfrm>
        <a:prstGeom prst="rect">
          <a:avLst/>
        </a:prstGeom>
      </xdr:spPr>
    </xdr:pic>
    <xdr:clientData/>
  </xdr:twoCellAnchor>
  <xdr:twoCellAnchor editAs="oneCell">
    <xdr:from>
      <xdr:col>6</xdr:col>
      <xdr:colOff>190500</xdr:colOff>
      <xdr:row>74</xdr:row>
      <xdr:rowOff>9525</xdr:rowOff>
    </xdr:from>
    <xdr:to>
      <xdr:col>6</xdr:col>
      <xdr:colOff>4762500</xdr:colOff>
      <xdr:row>75</xdr:row>
      <xdr:rowOff>152400</xdr:rowOff>
    </xdr:to>
    <xdr:pic>
      <xdr:nvPicPr>
        <xdr:cNvPr id="34" name="Picture 33">
          <a:extLst>
            <a:ext uri="{FF2B5EF4-FFF2-40B4-BE49-F238E27FC236}">
              <a16:creationId xmlns:a16="http://schemas.microsoft.com/office/drawing/2014/main" id="{E0325792-876C-5B64-39D0-225E40F0D81D}"/>
            </a:ext>
            <a:ext uri="{147F2762-F138-4A5C-976F-8EAC2B608ADB}">
              <a16:predDERef xmlns:a16="http://schemas.microsoft.com/office/drawing/2014/main" pred="{5888DCFD-F078-5247-8A50-B87C8F67DF18}"/>
            </a:ext>
          </a:extLst>
        </xdr:cNvPr>
        <xdr:cNvPicPr>
          <a:picLocks noChangeAspect="1"/>
        </xdr:cNvPicPr>
      </xdr:nvPicPr>
      <xdr:blipFill>
        <a:blip xmlns:r="http://schemas.openxmlformats.org/officeDocument/2006/relationships" r:embed="rId32"/>
        <a:stretch>
          <a:fillRect/>
        </a:stretch>
      </xdr:blipFill>
      <xdr:spPr>
        <a:xfrm>
          <a:off x="3238500" y="13411200"/>
          <a:ext cx="4572000" cy="323850"/>
        </a:xfrm>
        <a:prstGeom prst="rect">
          <a:avLst/>
        </a:prstGeom>
      </xdr:spPr>
    </xdr:pic>
    <xdr:clientData/>
  </xdr:twoCellAnchor>
  <xdr:twoCellAnchor editAs="oneCell">
    <xdr:from>
      <xdr:col>6</xdr:col>
      <xdr:colOff>200025</xdr:colOff>
      <xdr:row>75</xdr:row>
      <xdr:rowOff>123825</xdr:rowOff>
    </xdr:from>
    <xdr:to>
      <xdr:col>6</xdr:col>
      <xdr:colOff>4772025</xdr:colOff>
      <xdr:row>77</xdr:row>
      <xdr:rowOff>66675</xdr:rowOff>
    </xdr:to>
    <xdr:pic>
      <xdr:nvPicPr>
        <xdr:cNvPr id="35" name="Picture 34">
          <a:extLst>
            <a:ext uri="{FF2B5EF4-FFF2-40B4-BE49-F238E27FC236}">
              <a16:creationId xmlns:a16="http://schemas.microsoft.com/office/drawing/2014/main" id="{B61B8B12-590B-B449-DA39-36F1993FB5FF}"/>
            </a:ext>
            <a:ext uri="{147F2762-F138-4A5C-976F-8EAC2B608ADB}">
              <a16:predDERef xmlns:a16="http://schemas.microsoft.com/office/drawing/2014/main" pred="{E0325792-876C-5B64-39D0-225E40F0D81D}"/>
            </a:ext>
          </a:extLst>
        </xdr:cNvPr>
        <xdr:cNvPicPr>
          <a:picLocks noChangeAspect="1"/>
        </xdr:cNvPicPr>
      </xdr:nvPicPr>
      <xdr:blipFill>
        <a:blip xmlns:r="http://schemas.openxmlformats.org/officeDocument/2006/relationships" r:embed="rId33"/>
        <a:stretch>
          <a:fillRect/>
        </a:stretch>
      </xdr:blipFill>
      <xdr:spPr>
        <a:xfrm>
          <a:off x="3248025" y="13706475"/>
          <a:ext cx="4572000" cy="304800"/>
        </a:xfrm>
        <a:prstGeom prst="rect">
          <a:avLst/>
        </a:prstGeom>
      </xdr:spPr>
    </xdr:pic>
    <xdr:clientData/>
  </xdr:twoCellAnchor>
  <xdr:twoCellAnchor editAs="oneCell">
    <xdr:from>
      <xdr:col>6</xdr:col>
      <xdr:colOff>4972050</xdr:colOff>
      <xdr:row>70</xdr:row>
      <xdr:rowOff>171450</xdr:rowOff>
    </xdr:from>
    <xdr:to>
      <xdr:col>6</xdr:col>
      <xdr:colOff>9544050</xdr:colOff>
      <xdr:row>72</xdr:row>
      <xdr:rowOff>142875</xdr:rowOff>
    </xdr:to>
    <xdr:pic>
      <xdr:nvPicPr>
        <xdr:cNvPr id="36" name="Picture 35">
          <a:extLst>
            <a:ext uri="{FF2B5EF4-FFF2-40B4-BE49-F238E27FC236}">
              <a16:creationId xmlns:a16="http://schemas.microsoft.com/office/drawing/2014/main" id="{AC71C152-2722-154E-27B7-E697C25E3EE4}"/>
            </a:ext>
            <a:ext uri="{147F2762-F138-4A5C-976F-8EAC2B608ADB}">
              <a16:predDERef xmlns:a16="http://schemas.microsoft.com/office/drawing/2014/main" pred="{B61B8B12-590B-B449-DA39-36F1993FB5FF}"/>
            </a:ext>
          </a:extLst>
        </xdr:cNvPr>
        <xdr:cNvPicPr>
          <a:picLocks noChangeAspect="1"/>
        </xdr:cNvPicPr>
      </xdr:nvPicPr>
      <xdr:blipFill>
        <a:blip xmlns:r="http://schemas.openxmlformats.org/officeDocument/2006/relationships" r:embed="rId34"/>
        <a:stretch>
          <a:fillRect/>
        </a:stretch>
      </xdr:blipFill>
      <xdr:spPr>
        <a:xfrm>
          <a:off x="8020050" y="12849225"/>
          <a:ext cx="4572000" cy="333375"/>
        </a:xfrm>
        <a:prstGeom prst="rect">
          <a:avLst/>
        </a:prstGeom>
      </xdr:spPr>
    </xdr:pic>
    <xdr:clientData/>
  </xdr:twoCellAnchor>
  <xdr:twoCellAnchor editAs="oneCell">
    <xdr:from>
      <xdr:col>6</xdr:col>
      <xdr:colOff>180975</xdr:colOff>
      <xdr:row>86</xdr:row>
      <xdr:rowOff>19050</xdr:rowOff>
    </xdr:from>
    <xdr:to>
      <xdr:col>6</xdr:col>
      <xdr:colOff>4752975</xdr:colOff>
      <xdr:row>87</xdr:row>
      <xdr:rowOff>152400</xdr:rowOff>
    </xdr:to>
    <xdr:pic>
      <xdr:nvPicPr>
        <xdr:cNvPr id="37" name="Picture 36">
          <a:extLst>
            <a:ext uri="{FF2B5EF4-FFF2-40B4-BE49-F238E27FC236}">
              <a16:creationId xmlns:a16="http://schemas.microsoft.com/office/drawing/2014/main" id="{3EFB540B-1B55-8533-ACDA-ADEB2AD60B93}"/>
            </a:ext>
            <a:ext uri="{147F2762-F138-4A5C-976F-8EAC2B608ADB}">
              <a16:predDERef xmlns:a16="http://schemas.microsoft.com/office/drawing/2014/main" pred="{AC71C152-2722-154E-27B7-E697C25E3EE4}"/>
            </a:ext>
          </a:extLst>
        </xdr:cNvPr>
        <xdr:cNvPicPr>
          <a:picLocks noChangeAspect="1"/>
        </xdr:cNvPicPr>
      </xdr:nvPicPr>
      <xdr:blipFill>
        <a:blip xmlns:r="http://schemas.openxmlformats.org/officeDocument/2006/relationships" r:embed="rId35"/>
        <a:stretch>
          <a:fillRect/>
        </a:stretch>
      </xdr:blipFill>
      <xdr:spPr>
        <a:xfrm>
          <a:off x="3228975" y="15592425"/>
          <a:ext cx="4572000" cy="314325"/>
        </a:xfrm>
        <a:prstGeom prst="rect">
          <a:avLst/>
        </a:prstGeom>
      </xdr:spPr>
    </xdr:pic>
    <xdr:clientData/>
  </xdr:twoCellAnchor>
  <xdr:twoCellAnchor editAs="oneCell">
    <xdr:from>
      <xdr:col>6</xdr:col>
      <xdr:colOff>171450</xdr:colOff>
      <xdr:row>87</xdr:row>
      <xdr:rowOff>152400</xdr:rowOff>
    </xdr:from>
    <xdr:to>
      <xdr:col>6</xdr:col>
      <xdr:colOff>4743450</xdr:colOff>
      <xdr:row>89</xdr:row>
      <xdr:rowOff>104775</xdr:rowOff>
    </xdr:to>
    <xdr:pic>
      <xdr:nvPicPr>
        <xdr:cNvPr id="38" name="Picture 37">
          <a:extLst>
            <a:ext uri="{FF2B5EF4-FFF2-40B4-BE49-F238E27FC236}">
              <a16:creationId xmlns:a16="http://schemas.microsoft.com/office/drawing/2014/main" id="{2911DE87-3555-C6CF-7C79-071F68F368AD}"/>
            </a:ext>
            <a:ext uri="{147F2762-F138-4A5C-976F-8EAC2B608ADB}">
              <a16:predDERef xmlns:a16="http://schemas.microsoft.com/office/drawing/2014/main" pred="{3EFB540B-1B55-8533-ACDA-ADEB2AD60B93}"/>
            </a:ext>
          </a:extLst>
        </xdr:cNvPr>
        <xdr:cNvPicPr>
          <a:picLocks noChangeAspect="1"/>
        </xdr:cNvPicPr>
      </xdr:nvPicPr>
      <xdr:blipFill>
        <a:blip xmlns:r="http://schemas.openxmlformats.org/officeDocument/2006/relationships" r:embed="rId36"/>
        <a:stretch>
          <a:fillRect/>
        </a:stretch>
      </xdr:blipFill>
      <xdr:spPr>
        <a:xfrm>
          <a:off x="3219450" y="15906750"/>
          <a:ext cx="4572000" cy="314325"/>
        </a:xfrm>
        <a:prstGeom prst="rect">
          <a:avLst/>
        </a:prstGeom>
      </xdr:spPr>
    </xdr:pic>
    <xdr:clientData/>
  </xdr:twoCellAnchor>
  <xdr:twoCellAnchor editAs="oneCell">
    <xdr:from>
      <xdr:col>6</xdr:col>
      <xdr:colOff>219075</xdr:colOff>
      <xdr:row>89</xdr:row>
      <xdr:rowOff>133350</xdr:rowOff>
    </xdr:from>
    <xdr:to>
      <xdr:col>6</xdr:col>
      <xdr:colOff>4791075</xdr:colOff>
      <xdr:row>91</xdr:row>
      <xdr:rowOff>66675</xdr:rowOff>
    </xdr:to>
    <xdr:pic>
      <xdr:nvPicPr>
        <xdr:cNvPr id="39" name="Picture 38">
          <a:extLst>
            <a:ext uri="{FF2B5EF4-FFF2-40B4-BE49-F238E27FC236}">
              <a16:creationId xmlns:a16="http://schemas.microsoft.com/office/drawing/2014/main" id="{A23460DB-25BB-3822-906F-E47BB2C1CD07}"/>
            </a:ext>
            <a:ext uri="{147F2762-F138-4A5C-976F-8EAC2B608ADB}">
              <a16:predDERef xmlns:a16="http://schemas.microsoft.com/office/drawing/2014/main" pred="{2911DE87-3555-C6CF-7C79-071F68F368AD}"/>
            </a:ext>
          </a:extLst>
        </xdr:cNvPr>
        <xdr:cNvPicPr>
          <a:picLocks noChangeAspect="1"/>
        </xdr:cNvPicPr>
      </xdr:nvPicPr>
      <xdr:blipFill>
        <a:blip xmlns:r="http://schemas.openxmlformats.org/officeDocument/2006/relationships" r:embed="rId37"/>
        <a:stretch>
          <a:fillRect/>
        </a:stretch>
      </xdr:blipFill>
      <xdr:spPr>
        <a:xfrm>
          <a:off x="3267075" y="16249650"/>
          <a:ext cx="4572000" cy="295275"/>
        </a:xfrm>
        <a:prstGeom prst="rect">
          <a:avLst/>
        </a:prstGeom>
      </xdr:spPr>
    </xdr:pic>
    <xdr:clientData/>
  </xdr:twoCellAnchor>
  <xdr:twoCellAnchor editAs="oneCell">
    <xdr:from>
      <xdr:col>6</xdr:col>
      <xdr:colOff>190500</xdr:colOff>
      <xdr:row>91</xdr:row>
      <xdr:rowOff>152400</xdr:rowOff>
    </xdr:from>
    <xdr:to>
      <xdr:col>6</xdr:col>
      <xdr:colOff>4762500</xdr:colOff>
      <xdr:row>94</xdr:row>
      <xdr:rowOff>104775</xdr:rowOff>
    </xdr:to>
    <xdr:pic>
      <xdr:nvPicPr>
        <xdr:cNvPr id="40" name="Picture 39">
          <a:extLst>
            <a:ext uri="{FF2B5EF4-FFF2-40B4-BE49-F238E27FC236}">
              <a16:creationId xmlns:a16="http://schemas.microsoft.com/office/drawing/2014/main" id="{4C075F8E-0224-851F-E0FD-988E86B3BCFC}"/>
            </a:ext>
            <a:ext uri="{147F2762-F138-4A5C-976F-8EAC2B608ADB}">
              <a16:predDERef xmlns:a16="http://schemas.microsoft.com/office/drawing/2014/main" pred="{A23460DB-25BB-3822-906F-E47BB2C1CD07}"/>
            </a:ext>
          </a:extLst>
        </xdr:cNvPr>
        <xdr:cNvPicPr>
          <a:picLocks noChangeAspect="1"/>
        </xdr:cNvPicPr>
      </xdr:nvPicPr>
      <xdr:blipFill>
        <a:blip xmlns:r="http://schemas.openxmlformats.org/officeDocument/2006/relationships" r:embed="rId38"/>
        <a:stretch>
          <a:fillRect/>
        </a:stretch>
      </xdr:blipFill>
      <xdr:spPr>
        <a:xfrm>
          <a:off x="3238500" y="16630650"/>
          <a:ext cx="4572000" cy="495300"/>
        </a:xfrm>
        <a:prstGeom prst="rect">
          <a:avLst/>
        </a:prstGeom>
      </xdr:spPr>
    </xdr:pic>
    <xdr:clientData/>
  </xdr:twoCellAnchor>
  <xdr:twoCellAnchor editAs="oneCell">
    <xdr:from>
      <xdr:col>6</xdr:col>
      <xdr:colOff>200025</xdr:colOff>
      <xdr:row>94</xdr:row>
      <xdr:rowOff>76200</xdr:rowOff>
    </xdr:from>
    <xdr:to>
      <xdr:col>6</xdr:col>
      <xdr:colOff>4772025</xdr:colOff>
      <xdr:row>96</xdr:row>
      <xdr:rowOff>57150</xdr:rowOff>
    </xdr:to>
    <xdr:pic>
      <xdr:nvPicPr>
        <xdr:cNvPr id="41" name="Picture 40">
          <a:extLst>
            <a:ext uri="{FF2B5EF4-FFF2-40B4-BE49-F238E27FC236}">
              <a16:creationId xmlns:a16="http://schemas.microsoft.com/office/drawing/2014/main" id="{10A6A574-09AD-2BF5-39F8-E6944ABEAACE}"/>
            </a:ext>
            <a:ext uri="{147F2762-F138-4A5C-976F-8EAC2B608ADB}">
              <a16:predDERef xmlns:a16="http://schemas.microsoft.com/office/drawing/2014/main" pred="{4C075F8E-0224-851F-E0FD-988E86B3BCFC}"/>
            </a:ext>
          </a:extLst>
        </xdr:cNvPr>
        <xdr:cNvPicPr>
          <a:picLocks noChangeAspect="1"/>
        </xdr:cNvPicPr>
      </xdr:nvPicPr>
      <xdr:blipFill>
        <a:blip xmlns:r="http://schemas.openxmlformats.org/officeDocument/2006/relationships" r:embed="rId39"/>
        <a:stretch>
          <a:fillRect/>
        </a:stretch>
      </xdr:blipFill>
      <xdr:spPr>
        <a:xfrm>
          <a:off x="3248025" y="17097375"/>
          <a:ext cx="4572000" cy="342900"/>
        </a:xfrm>
        <a:prstGeom prst="rect">
          <a:avLst/>
        </a:prstGeom>
      </xdr:spPr>
    </xdr:pic>
    <xdr:clientData/>
  </xdr:twoCellAnchor>
  <xdr:twoCellAnchor editAs="oneCell">
    <xdr:from>
      <xdr:col>6</xdr:col>
      <xdr:colOff>228600</xdr:colOff>
      <xdr:row>96</xdr:row>
      <xdr:rowOff>9525</xdr:rowOff>
    </xdr:from>
    <xdr:to>
      <xdr:col>6</xdr:col>
      <xdr:colOff>4800600</xdr:colOff>
      <xdr:row>97</xdr:row>
      <xdr:rowOff>85725</xdr:rowOff>
    </xdr:to>
    <xdr:pic>
      <xdr:nvPicPr>
        <xdr:cNvPr id="42" name="Picture 41">
          <a:extLst>
            <a:ext uri="{FF2B5EF4-FFF2-40B4-BE49-F238E27FC236}">
              <a16:creationId xmlns:a16="http://schemas.microsoft.com/office/drawing/2014/main" id="{E790DC93-13E6-8C60-6D7B-60A90F95C022}"/>
            </a:ext>
            <a:ext uri="{147F2762-F138-4A5C-976F-8EAC2B608ADB}">
              <a16:predDERef xmlns:a16="http://schemas.microsoft.com/office/drawing/2014/main" pred="{10A6A574-09AD-2BF5-39F8-E6944ABEAACE}"/>
            </a:ext>
          </a:extLst>
        </xdr:cNvPr>
        <xdr:cNvPicPr>
          <a:picLocks noChangeAspect="1"/>
        </xdr:cNvPicPr>
      </xdr:nvPicPr>
      <xdr:blipFill>
        <a:blip xmlns:r="http://schemas.openxmlformats.org/officeDocument/2006/relationships" r:embed="rId40"/>
        <a:stretch>
          <a:fillRect/>
        </a:stretch>
      </xdr:blipFill>
      <xdr:spPr>
        <a:xfrm>
          <a:off x="3276600" y="17392650"/>
          <a:ext cx="4572000" cy="257175"/>
        </a:xfrm>
        <a:prstGeom prst="rect">
          <a:avLst/>
        </a:prstGeom>
      </xdr:spPr>
    </xdr:pic>
    <xdr:clientData/>
  </xdr:twoCellAnchor>
  <xdr:twoCellAnchor editAs="oneCell">
    <xdr:from>
      <xdr:col>6</xdr:col>
      <xdr:colOff>4810125</xdr:colOff>
      <xdr:row>92</xdr:row>
      <xdr:rowOff>47625</xdr:rowOff>
    </xdr:from>
    <xdr:to>
      <xdr:col>6</xdr:col>
      <xdr:colOff>9382125</xdr:colOff>
      <xdr:row>93</xdr:row>
      <xdr:rowOff>171450</xdr:rowOff>
    </xdr:to>
    <xdr:pic>
      <xdr:nvPicPr>
        <xdr:cNvPr id="43" name="Picture 42">
          <a:extLst>
            <a:ext uri="{FF2B5EF4-FFF2-40B4-BE49-F238E27FC236}">
              <a16:creationId xmlns:a16="http://schemas.microsoft.com/office/drawing/2014/main" id="{1708A106-0207-30D3-E696-DFEB4176E544}"/>
            </a:ext>
            <a:ext uri="{147F2762-F138-4A5C-976F-8EAC2B608ADB}">
              <a16:predDERef xmlns:a16="http://schemas.microsoft.com/office/drawing/2014/main" pred="{E790DC93-13E6-8C60-6D7B-60A90F95C022}"/>
            </a:ext>
          </a:extLst>
        </xdr:cNvPr>
        <xdr:cNvPicPr>
          <a:picLocks noChangeAspect="1"/>
        </xdr:cNvPicPr>
      </xdr:nvPicPr>
      <xdr:blipFill>
        <a:blip xmlns:r="http://schemas.openxmlformats.org/officeDocument/2006/relationships" r:embed="rId41"/>
        <a:stretch>
          <a:fillRect/>
        </a:stretch>
      </xdr:blipFill>
      <xdr:spPr>
        <a:xfrm>
          <a:off x="7858125" y="16706850"/>
          <a:ext cx="4572000" cy="304800"/>
        </a:xfrm>
        <a:prstGeom prst="rect">
          <a:avLst/>
        </a:prstGeom>
      </xdr:spPr>
    </xdr:pic>
    <xdr:clientData/>
  </xdr:twoCellAnchor>
  <xdr:twoCellAnchor editAs="oneCell">
    <xdr:from>
      <xdr:col>6</xdr:col>
      <xdr:colOff>4838700</xdr:colOff>
      <xdr:row>94</xdr:row>
      <xdr:rowOff>9525</xdr:rowOff>
    </xdr:from>
    <xdr:to>
      <xdr:col>6</xdr:col>
      <xdr:colOff>9410700</xdr:colOff>
      <xdr:row>95</xdr:row>
      <xdr:rowOff>123825</xdr:rowOff>
    </xdr:to>
    <xdr:pic>
      <xdr:nvPicPr>
        <xdr:cNvPr id="44" name="Picture 43">
          <a:extLst>
            <a:ext uri="{FF2B5EF4-FFF2-40B4-BE49-F238E27FC236}">
              <a16:creationId xmlns:a16="http://schemas.microsoft.com/office/drawing/2014/main" id="{1D38916C-6613-EED0-88EF-3428C2193097}"/>
            </a:ext>
            <a:ext uri="{147F2762-F138-4A5C-976F-8EAC2B608ADB}">
              <a16:predDERef xmlns:a16="http://schemas.microsoft.com/office/drawing/2014/main" pred="{1708A106-0207-30D3-E696-DFEB4176E544}"/>
            </a:ext>
          </a:extLst>
        </xdr:cNvPr>
        <xdr:cNvPicPr>
          <a:picLocks noChangeAspect="1"/>
        </xdr:cNvPicPr>
      </xdr:nvPicPr>
      <xdr:blipFill>
        <a:blip xmlns:r="http://schemas.openxmlformats.org/officeDocument/2006/relationships" r:embed="rId42"/>
        <a:stretch>
          <a:fillRect/>
        </a:stretch>
      </xdr:blipFill>
      <xdr:spPr>
        <a:xfrm>
          <a:off x="7886700" y="17030700"/>
          <a:ext cx="4572000" cy="295275"/>
        </a:xfrm>
        <a:prstGeom prst="rect">
          <a:avLst/>
        </a:prstGeom>
      </xdr:spPr>
    </xdr:pic>
    <xdr:clientData/>
  </xdr:twoCellAnchor>
  <xdr:twoCellAnchor editAs="oneCell">
    <xdr:from>
      <xdr:col>6</xdr:col>
      <xdr:colOff>123825</xdr:colOff>
      <xdr:row>99</xdr:row>
      <xdr:rowOff>76200</xdr:rowOff>
    </xdr:from>
    <xdr:to>
      <xdr:col>6</xdr:col>
      <xdr:colOff>4695825</xdr:colOff>
      <xdr:row>101</xdr:row>
      <xdr:rowOff>28575</xdr:rowOff>
    </xdr:to>
    <xdr:pic>
      <xdr:nvPicPr>
        <xdr:cNvPr id="50" name="Picture 49">
          <a:extLst>
            <a:ext uri="{FF2B5EF4-FFF2-40B4-BE49-F238E27FC236}">
              <a16:creationId xmlns:a16="http://schemas.microsoft.com/office/drawing/2014/main" id="{D7E33F7A-0241-AA26-B904-F7A6F29ACDC7}"/>
            </a:ext>
            <a:ext uri="{147F2762-F138-4A5C-976F-8EAC2B608ADB}">
              <a16:predDERef xmlns:a16="http://schemas.microsoft.com/office/drawing/2014/main" pred="{1D38916C-6613-EED0-88EF-3428C2193097}"/>
            </a:ext>
          </a:extLst>
        </xdr:cNvPr>
        <xdr:cNvPicPr>
          <a:picLocks noChangeAspect="1"/>
        </xdr:cNvPicPr>
      </xdr:nvPicPr>
      <xdr:blipFill>
        <a:blip xmlns:r="http://schemas.openxmlformats.org/officeDocument/2006/relationships" r:embed="rId43"/>
        <a:stretch>
          <a:fillRect/>
        </a:stretch>
      </xdr:blipFill>
      <xdr:spPr>
        <a:xfrm>
          <a:off x="3171825" y="18002250"/>
          <a:ext cx="4572000" cy="314325"/>
        </a:xfrm>
        <a:prstGeom prst="rect">
          <a:avLst/>
        </a:prstGeom>
      </xdr:spPr>
    </xdr:pic>
    <xdr:clientData/>
  </xdr:twoCellAnchor>
  <xdr:twoCellAnchor editAs="oneCell">
    <xdr:from>
      <xdr:col>6</xdr:col>
      <xdr:colOff>142875</xdr:colOff>
      <xdr:row>101</xdr:row>
      <xdr:rowOff>57150</xdr:rowOff>
    </xdr:from>
    <xdr:to>
      <xdr:col>6</xdr:col>
      <xdr:colOff>4714875</xdr:colOff>
      <xdr:row>102</xdr:row>
      <xdr:rowOff>152400</xdr:rowOff>
    </xdr:to>
    <xdr:pic>
      <xdr:nvPicPr>
        <xdr:cNvPr id="51" name="Picture 50">
          <a:extLst>
            <a:ext uri="{FF2B5EF4-FFF2-40B4-BE49-F238E27FC236}">
              <a16:creationId xmlns:a16="http://schemas.microsoft.com/office/drawing/2014/main" id="{CB6C80A4-C740-BA04-4E8E-019D5DBAC6B0}"/>
            </a:ext>
            <a:ext uri="{147F2762-F138-4A5C-976F-8EAC2B608ADB}">
              <a16:predDERef xmlns:a16="http://schemas.microsoft.com/office/drawing/2014/main" pred="{D7E33F7A-0241-AA26-B904-F7A6F29ACDC7}"/>
            </a:ext>
          </a:extLst>
        </xdr:cNvPr>
        <xdr:cNvPicPr>
          <a:picLocks noChangeAspect="1"/>
        </xdr:cNvPicPr>
      </xdr:nvPicPr>
      <xdr:blipFill>
        <a:blip xmlns:r="http://schemas.openxmlformats.org/officeDocument/2006/relationships" r:embed="rId44"/>
        <a:stretch>
          <a:fillRect/>
        </a:stretch>
      </xdr:blipFill>
      <xdr:spPr>
        <a:xfrm>
          <a:off x="3190875" y="18345150"/>
          <a:ext cx="4572000" cy="276225"/>
        </a:xfrm>
        <a:prstGeom prst="rect">
          <a:avLst/>
        </a:prstGeom>
      </xdr:spPr>
    </xdr:pic>
    <xdr:clientData/>
  </xdr:twoCellAnchor>
  <xdr:twoCellAnchor editAs="oneCell">
    <xdr:from>
      <xdr:col>6</xdr:col>
      <xdr:colOff>152400</xdr:colOff>
      <xdr:row>103</xdr:row>
      <xdr:rowOff>47625</xdr:rowOff>
    </xdr:from>
    <xdr:to>
      <xdr:col>6</xdr:col>
      <xdr:colOff>4724400</xdr:colOff>
      <xdr:row>104</xdr:row>
      <xdr:rowOff>133350</xdr:rowOff>
    </xdr:to>
    <xdr:pic>
      <xdr:nvPicPr>
        <xdr:cNvPr id="52" name="Picture 51">
          <a:extLst>
            <a:ext uri="{FF2B5EF4-FFF2-40B4-BE49-F238E27FC236}">
              <a16:creationId xmlns:a16="http://schemas.microsoft.com/office/drawing/2014/main" id="{6816F9F3-4011-6A1C-DD7A-343D4E791430}"/>
            </a:ext>
            <a:ext uri="{147F2762-F138-4A5C-976F-8EAC2B608ADB}">
              <a16:predDERef xmlns:a16="http://schemas.microsoft.com/office/drawing/2014/main" pred="{CB6C80A4-C740-BA04-4E8E-019D5DBAC6B0}"/>
            </a:ext>
          </a:extLst>
        </xdr:cNvPr>
        <xdr:cNvPicPr>
          <a:picLocks noChangeAspect="1"/>
        </xdr:cNvPicPr>
      </xdr:nvPicPr>
      <xdr:blipFill>
        <a:blip xmlns:r="http://schemas.openxmlformats.org/officeDocument/2006/relationships" r:embed="rId45"/>
        <a:stretch>
          <a:fillRect/>
        </a:stretch>
      </xdr:blipFill>
      <xdr:spPr>
        <a:xfrm>
          <a:off x="3200400" y="18697575"/>
          <a:ext cx="4572000" cy="266700"/>
        </a:xfrm>
        <a:prstGeom prst="rect">
          <a:avLst/>
        </a:prstGeom>
      </xdr:spPr>
    </xdr:pic>
    <xdr:clientData/>
  </xdr:twoCellAnchor>
  <xdr:twoCellAnchor editAs="oneCell">
    <xdr:from>
      <xdr:col>6</xdr:col>
      <xdr:colOff>4819650</xdr:colOff>
      <xdr:row>99</xdr:row>
      <xdr:rowOff>19050</xdr:rowOff>
    </xdr:from>
    <xdr:to>
      <xdr:col>6</xdr:col>
      <xdr:colOff>9391650</xdr:colOff>
      <xdr:row>100</xdr:row>
      <xdr:rowOff>142875</xdr:rowOff>
    </xdr:to>
    <xdr:pic>
      <xdr:nvPicPr>
        <xdr:cNvPr id="53" name="Picture 52">
          <a:extLst>
            <a:ext uri="{FF2B5EF4-FFF2-40B4-BE49-F238E27FC236}">
              <a16:creationId xmlns:a16="http://schemas.microsoft.com/office/drawing/2014/main" id="{DB8E2488-05E4-4327-8504-82ED015542EA}"/>
            </a:ext>
            <a:ext uri="{147F2762-F138-4A5C-976F-8EAC2B608ADB}">
              <a16:predDERef xmlns:a16="http://schemas.microsoft.com/office/drawing/2014/main" pred="{6816F9F3-4011-6A1C-DD7A-343D4E791430}"/>
            </a:ext>
          </a:extLst>
        </xdr:cNvPr>
        <xdr:cNvPicPr>
          <a:picLocks noChangeAspect="1"/>
        </xdr:cNvPicPr>
      </xdr:nvPicPr>
      <xdr:blipFill>
        <a:blip xmlns:r="http://schemas.openxmlformats.org/officeDocument/2006/relationships" r:embed="rId46"/>
        <a:stretch>
          <a:fillRect/>
        </a:stretch>
      </xdr:blipFill>
      <xdr:spPr>
        <a:xfrm>
          <a:off x="7867650" y="17945100"/>
          <a:ext cx="4572000" cy="304800"/>
        </a:xfrm>
        <a:prstGeom prst="rect">
          <a:avLst/>
        </a:prstGeom>
      </xdr:spPr>
    </xdr:pic>
    <xdr:clientData/>
  </xdr:twoCellAnchor>
  <xdr:twoCellAnchor editAs="oneCell">
    <xdr:from>
      <xdr:col>6</xdr:col>
      <xdr:colOff>4838700</xdr:colOff>
      <xdr:row>100</xdr:row>
      <xdr:rowOff>152400</xdr:rowOff>
    </xdr:from>
    <xdr:to>
      <xdr:col>6</xdr:col>
      <xdr:colOff>9410700</xdr:colOff>
      <xdr:row>102</xdr:row>
      <xdr:rowOff>76200</xdr:rowOff>
    </xdr:to>
    <xdr:pic>
      <xdr:nvPicPr>
        <xdr:cNvPr id="54" name="Picture 53">
          <a:extLst>
            <a:ext uri="{FF2B5EF4-FFF2-40B4-BE49-F238E27FC236}">
              <a16:creationId xmlns:a16="http://schemas.microsoft.com/office/drawing/2014/main" id="{9B9FF74D-6DC2-E6C9-E629-96178682F86B}"/>
            </a:ext>
            <a:ext uri="{147F2762-F138-4A5C-976F-8EAC2B608ADB}">
              <a16:predDERef xmlns:a16="http://schemas.microsoft.com/office/drawing/2014/main" pred="{DB8E2488-05E4-4327-8504-82ED015542EA}"/>
            </a:ext>
          </a:extLst>
        </xdr:cNvPr>
        <xdr:cNvPicPr>
          <a:picLocks noChangeAspect="1"/>
        </xdr:cNvPicPr>
      </xdr:nvPicPr>
      <xdr:blipFill>
        <a:blip xmlns:r="http://schemas.openxmlformats.org/officeDocument/2006/relationships" r:embed="rId47"/>
        <a:stretch>
          <a:fillRect/>
        </a:stretch>
      </xdr:blipFill>
      <xdr:spPr>
        <a:xfrm>
          <a:off x="7886700" y="18259425"/>
          <a:ext cx="4572000" cy="285750"/>
        </a:xfrm>
        <a:prstGeom prst="rect">
          <a:avLst/>
        </a:prstGeom>
      </xdr:spPr>
    </xdr:pic>
    <xdr:clientData/>
  </xdr:twoCellAnchor>
  <xdr:twoCellAnchor editAs="oneCell">
    <xdr:from>
      <xdr:col>6</xdr:col>
      <xdr:colOff>123825</xdr:colOff>
      <xdr:row>106</xdr:row>
      <xdr:rowOff>76200</xdr:rowOff>
    </xdr:from>
    <xdr:to>
      <xdr:col>6</xdr:col>
      <xdr:colOff>4695825</xdr:colOff>
      <xdr:row>108</xdr:row>
      <xdr:rowOff>28575</xdr:rowOff>
    </xdr:to>
    <xdr:pic>
      <xdr:nvPicPr>
        <xdr:cNvPr id="55" name="Picture 49">
          <a:extLst>
            <a:ext uri="{FF2B5EF4-FFF2-40B4-BE49-F238E27FC236}">
              <a16:creationId xmlns:a16="http://schemas.microsoft.com/office/drawing/2014/main" id="{5B5468D6-7811-48BB-9DD8-7043AE872EC3}"/>
            </a:ext>
            <a:ext uri="{147F2762-F138-4A5C-976F-8EAC2B608ADB}">
              <a16:predDERef xmlns:a16="http://schemas.microsoft.com/office/drawing/2014/main" pred="{9B9FF74D-6DC2-E6C9-E629-96178682F86B}"/>
            </a:ext>
          </a:extLst>
        </xdr:cNvPr>
        <xdr:cNvPicPr>
          <a:picLocks noChangeAspect="1"/>
        </xdr:cNvPicPr>
      </xdr:nvPicPr>
      <xdr:blipFill>
        <a:blip xmlns:r="http://schemas.openxmlformats.org/officeDocument/2006/relationships" r:embed="rId43"/>
        <a:stretch>
          <a:fillRect/>
        </a:stretch>
      </xdr:blipFill>
      <xdr:spPr>
        <a:xfrm>
          <a:off x="3171825" y="18002250"/>
          <a:ext cx="4572000" cy="314325"/>
        </a:xfrm>
        <a:prstGeom prst="rect">
          <a:avLst/>
        </a:prstGeom>
      </xdr:spPr>
    </xdr:pic>
    <xdr:clientData/>
  </xdr:twoCellAnchor>
  <xdr:twoCellAnchor editAs="oneCell">
    <xdr:from>
      <xdr:col>6</xdr:col>
      <xdr:colOff>142875</xdr:colOff>
      <xdr:row>108</xdr:row>
      <xdr:rowOff>57150</xdr:rowOff>
    </xdr:from>
    <xdr:to>
      <xdr:col>6</xdr:col>
      <xdr:colOff>4714875</xdr:colOff>
      <xdr:row>109</xdr:row>
      <xdr:rowOff>152400</xdr:rowOff>
    </xdr:to>
    <xdr:pic>
      <xdr:nvPicPr>
        <xdr:cNvPr id="56" name="Picture 50">
          <a:extLst>
            <a:ext uri="{FF2B5EF4-FFF2-40B4-BE49-F238E27FC236}">
              <a16:creationId xmlns:a16="http://schemas.microsoft.com/office/drawing/2014/main" id="{5FBB17D0-0EB8-4856-B7F1-427328B8164B}"/>
            </a:ext>
            <a:ext uri="{147F2762-F138-4A5C-976F-8EAC2B608ADB}">
              <a16:predDERef xmlns:a16="http://schemas.microsoft.com/office/drawing/2014/main" pred="{5B5468D6-7811-48BB-9DD8-7043AE872EC3}"/>
            </a:ext>
          </a:extLst>
        </xdr:cNvPr>
        <xdr:cNvPicPr>
          <a:picLocks noChangeAspect="1"/>
        </xdr:cNvPicPr>
      </xdr:nvPicPr>
      <xdr:blipFill>
        <a:blip xmlns:r="http://schemas.openxmlformats.org/officeDocument/2006/relationships" r:embed="rId44"/>
        <a:stretch>
          <a:fillRect/>
        </a:stretch>
      </xdr:blipFill>
      <xdr:spPr>
        <a:xfrm>
          <a:off x="3190875" y="18345150"/>
          <a:ext cx="4572000" cy="276225"/>
        </a:xfrm>
        <a:prstGeom prst="rect">
          <a:avLst/>
        </a:prstGeom>
      </xdr:spPr>
    </xdr:pic>
    <xdr:clientData/>
  </xdr:twoCellAnchor>
  <xdr:twoCellAnchor editAs="oneCell">
    <xdr:from>
      <xdr:col>6</xdr:col>
      <xdr:colOff>152400</xdr:colOff>
      <xdr:row>110</xdr:row>
      <xdr:rowOff>47625</xdr:rowOff>
    </xdr:from>
    <xdr:to>
      <xdr:col>6</xdr:col>
      <xdr:colOff>4724400</xdr:colOff>
      <xdr:row>111</xdr:row>
      <xdr:rowOff>133350</xdr:rowOff>
    </xdr:to>
    <xdr:pic>
      <xdr:nvPicPr>
        <xdr:cNvPr id="57" name="Picture 51">
          <a:extLst>
            <a:ext uri="{FF2B5EF4-FFF2-40B4-BE49-F238E27FC236}">
              <a16:creationId xmlns:a16="http://schemas.microsoft.com/office/drawing/2014/main" id="{7CB7B871-4AB8-4DE3-95EB-41F05BB64D7D}"/>
            </a:ext>
            <a:ext uri="{147F2762-F138-4A5C-976F-8EAC2B608ADB}">
              <a16:predDERef xmlns:a16="http://schemas.microsoft.com/office/drawing/2014/main" pred="{5FBB17D0-0EB8-4856-B7F1-427328B8164B}"/>
            </a:ext>
          </a:extLst>
        </xdr:cNvPr>
        <xdr:cNvPicPr>
          <a:picLocks noChangeAspect="1"/>
        </xdr:cNvPicPr>
      </xdr:nvPicPr>
      <xdr:blipFill>
        <a:blip xmlns:r="http://schemas.openxmlformats.org/officeDocument/2006/relationships" r:embed="rId45"/>
        <a:stretch>
          <a:fillRect/>
        </a:stretch>
      </xdr:blipFill>
      <xdr:spPr>
        <a:xfrm>
          <a:off x="3200400" y="18697575"/>
          <a:ext cx="4572000" cy="266700"/>
        </a:xfrm>
        <a:prstGeom prst="rect">
          <a:avLst/>
        </a:prstGeom>
      </xdr:spPr>
    </xdr:pic>
    <xdr:clientData/>
  </xdr:twoCellAnchor>
  <xdr:twoCellAnchor editAs="oneCell">
    <xdr:from>
      <xdr:col>6</xdr:col>
      <xdr:colOff>4819650</xdr:colOff>
      <xdr:row>106</xdr:row>
      <xdr:rowOff>19050</xdr:rowOff>
    </xdr:from>
    <xdr:to>
      <xdr:col>6</xdr:col>
      <xdr:colOff>9391650</xdr:colOff>
      <xdr:row>107</xdr:row>
      <xdr:rowOff>142875</xdr:rowOff>
    </xdr:to>
    <xdr:pic>
      <xdr:nvPicPr>
        <xdr:cNvPr id="58" name="Picture 52">
          <a:extLst>
            <a:ext uri="{FF2B5EF4-FFF2-40B4-BE49-F238E27FC236}">
              <a16:creationId xmlns:a16="http://schemas.microsoft.com/office/drawing/2014/main" id="{CB214484-3F83-42D7-A486-E9D8534EE2E8}"/>
            </a:ext>
            <a:ext uri="{147F2762-F138-4A5C-976F-8EAC2B608ADB}">
              <a16:predDERef xmlns:a16="http://schemas.microsoft.com/office/drawing/2014/main" pred="{7CB7B871-4AB8-4DE3-95EB-41F05BB64D7D}"/>
            </a:ext>
          </a:extLst>
        </xdr:cNvPr>
        <xdr:cNvPicPr>
          <a:picLocks noChangeAspect="1"/>
        </xdr:cNvPicPr>
      </xdr:nvPicPr>
      <xdr:blipFill>
        <a:blip xmlns:r="http://schemas.openxmlformats.org/officeDocument/2006/relationships" r:embed="rId46"/>
        <a:stretch>
          <a:fillRect/>
        </a:stretch>
      </xdr:blipFill>
      <xdr:spPr>
        <a:xfrm>
          <a:off x="7867650" y="17945100"/>
          <a:ext cx="4572000" cy="304800"/>
        </a:xfrm>
        <a:prstGeom prst="rect">
          <a:avLst/>
        </a:prstGeom>
      </xdr:spPr>
    </xdr:pic>
    <xdr:clientData/>
  </xdr:twoCellAnchor>
  <xdr:twoCellAnchor editAs="oneCell">
    <xdr:from>
      <xdr:col>6</xdr:col>
      <xdr:colOff>4838700</xdr:colOff>
      <xdr:row>107</xdr:row>
      <xdr:rowOff>152400</xdr:rowOff>
    </xdr:from>
    <xdr:to>
      <xdr:col>6</xdr:col>
      <xdr:colOff>9410700</xdr:colOff>
      <xdr:row>109</xdr:row>
      <xdr:rowOff>76200</xdr:rowOff>
    </xdr:to>
    <xdr:pic>
      <xdr:nvPicPr>
        <xdr:cNvPr id="59" name="Picture 53">
          <a:extLst>
            <a:ext uri="{FF2B5EF4-FFF2-40B4-BE49-F238E27FC236}">
              <a16:creationId xmlns:a16="http://schemas.microsoft.com/office/drawing/2014/main" id="{3CAA1691-52E3-47A1-8731-8377BB65DBB5}"/>
            </a:ext>
            <a:ext uri="{147F2762-F138-4A5C-976F-8EAC2B608ADB}">
              <a16:predDERef xmlns:a16="http://schemas.microsoft.com/office/drawing/2014/main" pred="{CB214484-3F83-42D7-A486-E9D8534EE2E8}"/>
            </a:ext>
          </a:extLst>
        </xdr:cNvPr>
        <xdr:cNvPicPr>
          <a:picLocks noChangeAspect="1"/>
        </xdr:cNvPicPr>
      </xdr:nvPicPr>
      <xdr:blipFill>
        <a:blip xmlns:r="http://schemas.openxmlformats.org/officeDocument/2006/relationships" r:embed="rId47"/>
        <a:stretch>
          <a:fillRect/>
        </a:stretch>
      </xdr:blipFill>
      <xdr:spPr>
        <a:xfrm>
          <a:off x="7886700" y="18259425"/>
          <a:ext cx="4572000" cy="285750"/>
        </a:xfrm>
        <a:prstGeom prst="rect">
          <a:avLst/>
        </a:prstGeom>
      </xdr:spPr>
    </xdr:pic>
    <xdr:clientData/>
  </xdr:twoCellAnchor>
  <xdr:twoCellAnchor editAs="oneCell">
    <xdr:from>
      <xdr:col>6</xdr:col>
      <xdr:colOff>247650</xdr:colOff>
      <xdr:row>120</xdr:row>
      <xdr:rowOff>95250</xdr:rowOff>
    </xdr:from>
    <xdr:to>
      <xdr:col>6</xdr:col>
      <xdr:colOff>4819650</xdr:colOff>
      <xdr:row>122</xdr:row>
      <xdr:rowOff>28575</xdr:rowOff>
    </xdr:to>
    <xdr:pic>
      <xdr:nvPicPr>
        <xdr:cNvPr id="60" name="Picture 59">
          <a:extLst>
            <a:ext uri="{FF2B5EF4-FFF2-40B4-BE49-F238E27FC236}">
              <a16:creationId xmlns:a16="http://schemas.microsoft.com/office/drawing/2014/main" id="{4A4F7F44-6EF7-D134-1479-AD34EDE477EF}"/>
            </a:ext>
            <a:ext uri="{147F2762-F138-4A5C-976F-8EAC2B608ADB}">
              <a16:predDERef xmlns:a16="http://schemas.microsoft.com/office/drawing/2014/main" pred="{3CAA1691-52E3-47A1-8731-8377BB65DBB5}"/>
            </a:ext>
          </a:extLst>
        </xdr:cNvPr>
        <xdr:cNvPicPr>
          <a:picLocks noChangeAspect="1"/>
        </xdr:cNvPicPr>
      </xdr:nvPicPr>
      <xdr:blipFill>
        <a:blip xmlns:r="http://schemas.openxmlformats.org/officeDocument/2006/relationships" r:embed="rId48"/>
        <a:stretch>
          <a:fillRect/>
        </a:stretch>
      </xdr:blipFill>
      <xdr:spPr>
        <a:xfrm>
          <a:off x="3295650" y="21821775"/>
          <a:ext cx="4572000" cy="295275"/>
        </a:xfrm>
        <a:prstGeom prst="rect">
          <a:avLst/>
        </a:prstGeom>
      </xdr:spPr>
    </xdr:pic>
    <xdr:clientData/>
  </xdr:twoCellAnchor>
  <xdr:twoCellAnchor editAs="oneCell">
    <xdr:from>
      <xdr:col>6</xdr:col>
      <xdr:colOff>276225</xdr:colOff>
      <xdr:row>122</xdr:row>
      <xdr:rowOff>76200</xdr:rowOff>
    </xdr:from>
    <xdr:to>
      <xdr:col>6</xdr:col>
      <xdr:colOff>4848225</xdr:colOff>
      <xdr:row>124</xdr:row>
      <xdr:rowOff>38100</xdr:rowOff>
    </xdr:to>
    <xdr:pic>
      <xdr:nvPicPr>
        <xdr:cNvPr id="61" name="Picture 60">
          <a:extLst>
            <a:ext uri="{FF2B5EF4-FFF2-40B4-BE49-F238E27FC236}">
              <a16:creationId xmlns:a16="http://schemas.microsoft.com/office/drawing/2014/main" id="{D6FE2325-95C9-886D-FA8F-0DEF77744E30}"/>
            </a:ext>
            <a:ext uri="{147F2762-F138-4A5C-976F-8EAC2B608ADB}">
              <a16:predDERef xmlns:a16="http://schemas.microsoft.com/office/drawing/2014/main" pred="{4A4F7F44-6EF7-D134-1479-AD34EDE477EF}"/>
            </a:ext>
          </a:extLst>
        </xdr:cNvPr>
        <xdr:cNvPicPr>
          <a:picLocks noChangeAspect="1"/>
        </xdr:cNvPicPr>
      </xdr:nvPicPr>
      <xdr:blipFill>
        <a:blip xmlns:r="http://schemas.openxmlformats.org/officeDocument/2006/relationships" r:embed="rId49"/>
        <a:stretch>
          <a:fillRect/>
        </a:stretch>
      </xdr:blipFill>
      <xdr:spPr>
        <a:xfrm>
          <a:off x="3324225" y="22164675"/>
          <a:ext cx="4572000" cy="323850"/>
        </a:xfrm>
        <a:prstGeom prst="rect">
          <a:avLst/>
        </a:prstGeom>
      </xdr:spPr>
    </xdr:pic>
    <xdr:clientData/>
  </xdr:twoCellAnchor>
  <xdr:twoCellAnchor editAs="oneCell">
    <xdr:from>
      <xdr:col>6</xdr:col>
      <xdr:colOff>304800</xdr:colOff>
      <xdr:row>124</xdr:row>
      <xdr:rowOff>114300</xdr:rowOff>
    </xdr:from>
    <xdr:to>
      <xdr:col>6</xdr:col>
      <xdr:colOff>4876800</xdr:colOff>
      <xdr:row>126</xdr:row>
      <xdr:rowOff>38100</xdr:rowOff>
    </xdr:to>
    <xdr:pic>
      <xdr:nvPicPr>
        <xdr:cNvPr id="62" name="Picture 61">
          <a:extLst>
            <a:ext uri="{FF2B5EF4-FFF2-40B4-BE49-F238E27FC236}">
              <a16:creationId xmlns:a16="http://schemas.microsoft.com/office/drawing/2014/main" id="{4F0A74AF-698E-9348-71E9-E0A03AA5BBD4}"/>
            </a:ext>
            <a:ext uri="{147F2762-F138-4A5C-976F-8EAC2B608ADB}">
              <a16:predDERef xmlns:a16="http://schemas.microsoft.com/office/drawing/2014/main" pred="{D6FE2325-95C9-886D-FA8F-0DEF77744E30}"/>
            </a:ext>
          </a:extLst>
        </xdr:cNvPr>
        <xdr:cNvPicPr>
          <a:picLocks noChangeAspect="1"/>
        </xdr:cNvPicPr>
      </xdr:nvPicPr>
      <xdr:blipFill>
        <a:blip xmlns:r="http://schemas.openxmlformats.org/officeDocument/2006/relationships" r:embed="rId50"/>
        <a:stretch>
          <a:fillRect/>
        </a:stretch>
      </xdr:blipFill>
      <xdr:spPr>
        <a:xfrm>
          <a:off x="3352800" y="22564725"/>
          <a:ext cx="4572000" cy="285750"/>
        </a:xfrm>
        <a:prstGeom prst="rect">
          <a:avLst/>
        </a:prstGeom>
      </xdr:spPr>
    </xdr:pic>
    <xdr:clientData/>
  </xdr:twoCellAnchor>
  <xdr:twoCellAnchor editAs="oneCell">
    <xdr:from>
      <xdr:col>6</xdr:col>
      <xdr:colOff>228600</xdr:colOff>
      <xdr:row>127</xdr:row>
      <xdr:rowOff>104775</xdr:rowOff>
    </xdr:from>
    <xdr:to>
      <xdr:col>6</xdr:col>
      <xdr:colOff>4800600</xdr:colOff>
      <xdr:row>129</xdr:row>
      <xdr:rowOff>9525</xdr:rowOff>
    </xdr:to>
    <xdr:pic>
      <xdr:nvPicPr>
        <xdr:cNvPr id="66" name="Picture 65">
          <a:extLst>
            <a:ext uri="{FF2B5EF4-FFF2-40B4-BE49-F238E27FC236}">
              <a16:creationId xmlns:a16="http://schemas.microsoft.com/office/drawing/2014/main" id="{FACB246D-BF6E-4D10-2CF7-37E60BE8CE62}"/>
            </a:ext>
            <a:ext uri="{147F2762-F138-4A5C-976F-8EAC2B608ADB}">
              <a16:predDERef xmlns:a16="http://schemas.microsoft.com/office/drawing/2014/main" pred="{4F0A74AF-698E-9348-71E9-E0A03AA5BBD4}"/>
            </a:ext>
          </a:extLst>
        </xdr:cNvPr>
        <xdr:cNvPicPr>
          <a:picLocks noChangeAspect="1"/>
        </xdr:cNvPicPr>
      </xdr:nvPicPr>
      <xdr:blipFill>
        <a:blip xmlns:r="http://schemas.openxmlformats.org/officeDocument/2006/relationships" r:embed="rId51"/>
        <a:stretch>
          <a:fillRect/>
        </a:stretch>
      </xdr:blipFill>
      <xdr:spPr>
        <a:xfrm>
          <a:off x="3276600" y="23098125"/>
          <a:ext cx="4572000" cy="266700"/>
        </a:xfrm>
        <a:prstGeom prst="rect">
          <a:avLst/>
        </a:prstGeom>
      </xdr:spPr>
    </xdr:pic>
    <xdr:clientData/>
  </xdr:twoCellAnchor>
  <xdr:twoCellAnchor editAs="oneCell">
    <xdr:from>
      <xdr:col>6</xdr:col>
      <xdr:colOff>209550</xdr:colOff>
      <xdr:row>129</xdr:row>
      <xdr:rowOff>66675</xdr:rowOff>
    </xdr:from>
    <xdr:to>
      <xdr:col>6</xdr:col>
      <xdr:colOff>4781550</xdr:colOff>
      <xdr:row>131</xdr:row>
      <xdr:rowOff>19050</xdr:rowOff>
    </xdr:to>
    <xdr:pic>
      <xdr:nvPicPr>
        <xdr:cNvPr id="67" name="Picture 66">
          <a:extLst>
            <a:ext uri="{FF2B5EF4-FFF2-40B4-BE49-F238E27FC236}">
              <a16:creationId xmlns:a16="http://schemas.microsoft.com/office/drawing/2014/main" id="{9349F20C-4F9E-B14A-59BA-2C2F97A02ECB}"/>
            </a:ext>
            <a:ext uri="{147F2762-F138-4A5C-976F-8EAC2B608ADB}">
              <a16:predDERef xmlns:a16="http://schemas.microsoft.com/office/drawing/2014/main" pred="{FACB246D-BF6E-4D10-2CF7-37E60BE8CE62}"/>
            </a:ext>
          </a:extLst>
        </xdr:cNvPr>
        <xdr:cNvPicPr>
          <a:picLocks noChangeAspect="1"/>
        </xdr:cNvPicPr>
      </xdr:nvPicPr>
      <xdr:blipFill>
        <a:blip xmlns:r="http://schemas.openxmlformats.org/officeDocument/2006/relationships" r:embed="rId52"/>
        <a:stretch>
          <a:fillRect/>
        </a:stretch>
      </xdr:blipFill>
      <xdr:spPr>
        <a:xfrm>
          <a:off x="3257550" y="23421975"/>
          <a:ext cx="4572000" cy="314325"/>
        </a:xfrm>
        <a:prstGeom prst="rect">
          <a:avLst/>
        </a:prstGeom>
      </xdr:spPr>
    </xdr:pic>
    <xdr:clientData/>
  </xdr:twoCellAnchor>
  <xdr:twoCellAnchor editAs="oneCell">
    <xdr:from>
      <xdr:col>6</xdr:col>
      <xdr:colOff>238125</xdr:colOff>
      <xdr:row>131</xdr:row>
      <xdr:rowOff>104775</xdr:rowOff>
    </xdr:from>
    <xdr:to>
      <xdr:col>6</xdr:col>
      <xdr:colOff>4810125</xdr:colOff>
      <xdr:row>133</xdr:row>
      <xdr:rowOff>47625</xdr:rowOff>
    </xdr:to>
    <xdr:pic>
      <xdr:nvPicPr>
        <xdr:cNvPr id="68" name="Picture 67">
          <a:extLst>
            <a:ext uri="{FF2B5EF4-FFF2-40B4-BE49-F238E27FC236}">
              <a16:creationId xmlns:a16="http://schemas.microsoft.com/office/drawing/2014/main" id="{69E7A083-B352-9773-A45D-AC2529824883}"/>
            </a:ext>
            <a:ext uri="{147F2762-F138-4A5C-976F-8EAC2B608ADB}">
              <a16:predDERef xmlns:a16="http://schemas.microsoft.com/office/drawing/2014/main" pred="{9349F20C-4F9E-B14A-59BA-2C2F97A02ECB}"/>
            </a:ext>
          </a:extLst>
        </xdr:cNvPr>
        <xdr:cNvPicPr>
          <a:picLocks noChangeAspect="1"/>
        </xdr:cNvPicPr>
      </xdr:nvPicPr>
      <xdr:blipFill>
        <a:blip xmlns:r="http://schemas.openxmlformats.org/officeDocument/2006/relationships" r:embed="rId53"/>
        <a:stretch>
          <a:fillRect/>
        </a:stretch>
      </xdr:blipFill>
      <xdr:spPr>
        <a:xfrm>
          <a:off x="3286125" y="23822025"/>
          <a:ext cx="4572000" cy="304800"/>
        </a:xfrm>
        <a:prstGeom prst="rect">
          <a:avLst/>
        </a:prstGeom>
      </xdr:spPr>
    </xdr:pic>
    <xdr:clientData/>
  </xdr:twoCellAnchor>
  <xdr:twoCellAnchor editAs="oneCell">
    <xdr:from>
      <xdr:col>6</xdr:col>
      <xdr:colOff>123825</xdr:colOff>
      <xdr:row>134</xdr:row>
      <xdr:rowOff>57150</xdr:rowOff>
    </xdr:from>
    <xdr:to>
      <xdr:col>6</xdr:col>
      <xdr:colOff>4695825</xdr:colOff>
      <xdr:row>135</xdr:row>
      <xdr:rowOff>152400</xdr:rowOff>
    </xdr:to>
    <xdr:pic>
      <xdr:nvPicPr>
        <xdr:cNvPr id="72" name="Picture 71">
          <a:extLst>
            <a:ext uri="{FF2B5EF4-FFF2-40B4-BE49-F238E27FC236}">
              <a16:creationId xmlns:a16="http://schemas.microsoft.com/office/drawing/2014/main" id="{FD9668B7-08F5-DD31-A8B4-FB94F076FE40}"/>
            </a:ext>
            <a:ext uri="{147F2762-F138-4A5C-976F-8EAC2B608ADB}">
              <a16:predDERef xmlns:a16="http://schemas.microsoft.com/office/drawing/2014/main" pred="{69E7A083-B352-9773-A45D-AC2529824883}"/>
            </a:ext>
          </a:extLst>
        </xdr:cNvPr>
        <xdr:cNvPicPr>
          <a:picLocks noChangeAspect="1"/>
        </xdr:cNvPicPr>
      </xdr:nvPicPr>
      <xdr:blipFill>
        <a:blip xmlns:r="http://schemas.openxmlformats.org/officeDocument/2006/relationships" r:embed="rId54"/>
        <a:stretch>
          <a:fillRect/>
        </a:stretch>
      </xdr:blipFill>
      <xdr:spPr>
        <a:xfrm>
          <a:off x="3171825" y="24317325"/>
          <a:ext cx="4572000" cy="276225"/>
        </a:xfrm>
        <a:prstGeom prst="rect">
          <a:avLst/>
        </a:prstGeom>
      </xdr:spPr>
    </xdr:pic>
    <xdr:clientData/>
  </xdr:twoCellAnchor>
  <xdr:twoCellAnchor editAs="oneCell">
    <xdr:from>
      <xdr:col>6</xdr:col>
      <xdr:colOff>133350</xdr:colOff>
      <xdr:row>136</xdr:row>
      <xdr:rowOff>28575</xdr:rowOff>
    </xdr:from>
    <xdr:to>
      <xdr:col>6</xdr:col>
      <xdr:colOff>4705350</xdr:colOff>
      <xdr:row>137</xdr:row>
      <xdr:rowOff>142875</xdr:rowOff>
    </xdr:to>
    <xdr:pic>
      <xdr:nvPicPr>
        <xdr:cNvPr id="73" name="Picture 72">
          <a:extLst>
            <a:ext uri="{FF2B5EF4-FFF2-40B4-BE49-F238E27FC236}">
              <a16:creationId xmlns:a16="http://schemas.microsoft.com/office/drawing/2014/main" id="{2E7D66DC-3E7B-C5F8-9AF1-3F1E03386EA4}"/>
            </a:ext>
            <a:ext uri="{147F2762-F138-4A5C-976F-8EAC2B608ADB}">
              <a16:predDERef xmlns:a16="http://schemas.microsoft.com/office/drawing/2014/main" pred="{FD9668B7-08F5-DD31-A8B4-FB94F076FE40}"/>
            </a:ext>
          </a:extLst>
        </xdr:cNvPr>
        <xdr:cNvPicPr>
          <a:picLocks noChangeAspect="1"/>
        </xdr:cNvPicPr>
      </xdr:nvPicPr>
      <xdr:blipFill>
        <a:blip xmlns:r="http://schemas.openxmlformats.org/officeDocument/2006/relationships" r:embed="rId55"/>
        <a:stretch>
          <a:fillRect/>
        </a:stretch>
      </xdr:blipFill>
      <xdr:spPr>
        <a:xfrm>
          <a:off x="3181350" y="24650700"/>
          <a:ext cx="4572000" cy="295275"/>
        </a:xfrm>
        <a:prstGeom prst="rect">
          <a:avLst/>
        </a:prstGeom>
      </xdr:spPr>
    </xdr:pic>
    <xdr:clientData/>
  </xdr:twoCellAnchor>
  <xdr:twoCellAnchor editAs="oneCell">
    <xdr:from>
      <xdr:col>6</xdr:col>
      <xdr:colOff>161925</xdr:colOff>
      <xdr:row>138</xdr:row>
      <xdr:rowOff>76200</xdr:rowOff>
    </xdr:from>
    <xdr:to>
      <xdr:col>6</xdr:col>
      <xdr:colOff>4733925</xdr:colOff>
      <xdr:row>140</xdr:row>
      <xdr:rowOff>38100</xdr:rowOff>
    </xdr:to>
    <xdr:pic>
      <xdr:nvPicPr>
        <xdr:cNvPr id="74" name="Picture 73">
          <a:extLst>
            <a:ext uri="{FF2B5EF4-FFF2-40B4-BE49-F238E27FC236}">
              <a16:creationId xmlns:a16="http://schemas.microsoft.com/office/drawing/2014/main" id="{70464B82-3387-ADBF-EEBF-A90DFB79A0C7}"/>
            </a:ext>
            <a:ext uri="{147F2762-F138-4A5C-976F-8EAC2B608ADB}">
              <a16:predDERef xmlns:a16="http://schemas.microsoft.com/office/drawing/2014/main" pred="{2E7D66DC-3E7B-C5F8-9AF1-3F1E03386EA4}"/>
            </a:ext>
          </a:extLst>
        </xdr:cNvPr>
        <xdr:cNvPicPr>
          <a:picLocks noChangeAspect="1"/>
        </xdr:cNvPicPr>
      </xdr:nvPicPr>
      <xdr:blipFill>
        <a:blip xmlns:r="http://schemas.openxmlformats.org/officeDocument/2006/relationships" r:embed="rId56"/>
        <a:stretch>
          <a:fillRect/>
        </a:stretch>
      </xdr:blipFill>
      <xdr:spPr>
        <a:xfrm>
          <a:off x="3209925" y="25060275"/>
          <a:ext cx="4572000" cy="323850"/>
        </a:xfrm>
        <a:prstGeom prst="rect">
          <a:avLst/>
        </a:prstGeom>
      </xdr:spPr>
    </xdr:pic>
    <xdr:clientData/>
  </xdr:twoCellAnchor>
  <xdr:twoCellAnchor editAs="oneCell">
    <xdr:from>
      <xdr:col>6</xdr:col>
      <xdr:colOff>342900</xdr:colOff>
      <xdr:row>155</xdr:row>
      <xdr:rowOff>152400</xdr:rowOff>
    </xdr:from>
    <xdr:to>
      <xdr:col>6</xdr:col>
      <xdr:colOff>4914900</xdr:colOff>
      <xdr:row>157</xdr:row>
      <xdr:rowOff>104775</xdr:rowOff>
    </xdr:to>
    <xdr:pic>
      <xdr:nvPicPr>
        <xdr:cNvPr id="79" name="Picture 78">
          <a:extLst>
            <a:ext uri="{FF2B5EF4-FFF2-40B4-BE49-F238E27FC236}">
              <a16:creationId xmlns:a16="http://schemas.microsoft.com/office/drawing/2014/main" id="{2B79FB0F-37EA-86BC-7BC7-E6B0DA1DD1FC}"/>
            </a:ext>
            <a:ext uri="{147F2762-F138-4A5C-976F-8EAC2B608ADB}">
              <a16:predDERef xmlns:a16="http://schemas.microsoft.com/office/drawing/2014/main" pred="{70464B82-3387-ADBF-EEBF-A90DFB79A0C7}"/>
            </a:ext>
          </a:extLst>
        </xdr:cNvPr>
        <xdr:cNvPicPr>
          <a:picLocks noChangeAspect="1"/>
        </xdr:cNvPicPr>
      </xdr:nvPicPr>
      <xdr:blipFill>
        <a:blip xmlns:r="http://schemas.openxmlformats.org/officeDocument/2006/relationships" r:embed="rId57"/>
        <a:stretch>
          <a:fillRect/>
        </a:stretch>
      </xdr:blipFill>
      <xdr:spPr>
        <a:xfrm>
          <a:off x="3390900" y="28213050"/>
          <a:ext cx="4572000" cy="314325"/>
        </a:xfrm>
        <a:prstGeom prst="rect">
          <a:avLst/>
        </a:prstGeom>
      </xdr:spPr>
    </xdr:pic>
    <xdr:clientData/>
  </xdr:twoCellAnchor>
  <xdr:twoCellAnchor editAs="oneCell">
    <xdr:from>
      <xdr:col>6</xdr:col>
      <xdr:colOff>323850</xdr:colOff>
      <xdr:row>157</xdr:row>
      <xdr:rowOff>142875</xdr:rowOff>
    </xdr:from>
    <xdr:to>
      <xdr:col>6</xdr:col>
      <xdr:colOff>4895850</xdr:colOff>
      <xdr:row>159</xdr:row>
      <xdr:rowOff>76200</xdr:rowOff>
    </xdr:to>
    <xdr:pic>
      <xdr:nvPicPr>
        <xdr:cNvPr id="80" name="Picture 79">
          <a:extLst>
            <a:ext uri="{FF2B5EF4-FFF2-40B4-BE49-F238E27FC236}">
              <a16:creationId xmlns:a16="http://schemas.microsoft.com/office/drawing/2014/main" id="{130CD27A-57B6-861D-97F5-1B592059124D}"/>
            </a:ext>
            <a:ext uri="{147F2762-F138-4A5C-976F-8EAC2B608ADB}">
              <a16:predDERef xmlns:a16="http://schemas.microsoft.com/office/drawing/2014/main" pred="{2B79FB0F-37EA-86BC-7BC7-E6B0DA1DD1FC}"/>
            </a:ext>
          </a:extLst>
        </xdr:cNvPr>
        <xdr:cNvPicPr>
          <a:picLocks noChangeAspect="1"/>
        </xdr:cNvPicPr>
      </xdr:nvPicPr>
      <xdr:blipFill>
        <a:blip xmlns:r="http://schemas.openxmlformats.org/officeDocument/2006/relationships" r:embed="rId58"/>
        <a:stretch>
          <a:fillRect/>
        </a:stretch>
      </xdr:blipFill>
      <xdr:spPr>
        <a:xfrm>
          <a:off x="3371850" y="28565475"/>
          <a:ext cx="4572000" cy="295275"/>
        </a:xfrm>
        <a:prstGeom prst="rect">
          <a:avLst/>
        </a:prstGeom>
      </xdr:spPr>
    </xdr:pic>
    <xdr:clientData/>
  </xdr:twoCellAnchor>
  <xdr:twoCellAnchor editAs="oneCell">
    <xdr:from>
      <xdr:col>6</xdr:col>
      <xdr:colOff>400050</xdr:colOff>
      <xdr:row>160</xdr:row>
      <xdr:rowOff>0</xdr:rowOff>
    </xdr:from>
    <xdr:to>
      <xdr:col>6</xdr:col>
      <xdr:colOff>4972050</xdr:colOff>
      <xdr:row>161</xdr:row>
      <xdr:rowOff>85725</xdr:rowOff>
    </xdr:to>
    <xdr:pic>
      <xdr:nvPicPr>
        <xdr:cNvPr id="81" name="Picture 80">
          <a:extLst>
            <a:ext uri="{FF2B5EF4-FFF2-40B4-BE49-F238E27FC236}">
              <a16:creationId xmlns:a16="http://schemas.microsoft.com/office/drawing/2014/main" id="{9E3D1F04-54FA-F7AA-DA50-41004174B0B5}"/>
            </a:ext>
            <a:ext uri="{147F2762-F138-4A5C-976F-8EAC2B608ADB}">
              <a16:predDERef xmlns:a16="http://schemas.microsoft.com/office/drawing/2014/main" pred="{130CD27A-57B6-861D-97F5-1B592059124D}"/>
            </a:ext>
          </a:extLst>
        </xdr:cNvPr>
        <xdr:cNvPicPr>
          <a:picLocks noChangeAspect="1"/>
        </xdr:cNvPicPr>
      </xdr:nvPicPr>
      <xdr:blipFill>
        <a:blip xmlns:r="http://schemas.openxmlformats.org/officeDocument/2006/relationships" r:embed="rId59"/>
        <a:stretch>
          <a:fillRect/>
        </a:stretch>
      </xdr:blipFill>
      <xdr:spPr>
        <a:xfrm>
          <a:off x="3448050" y="28965525"/>
          <a:ext cx="4572000" cy="266700"/>
        </a:xfrm>
        <a:prstGeom prst="rect">
          <a:avLst/>
        </a:prstGeom>
      </xdr:spPr>
    </xdr:pic>
    <xdr:clientData/>
  </xdr:twoCellAnchor>
  <xdr:twoCellAnchor editAs="oneCell">
    <xdr:from>
      <xdr:col>6</xdr:col>
      <xdr:colOff>361950</xdr:colOff>
      <xdr:row>162</xdr:row>
      <xdr:rowOff>85725</xdr:rowOff>
    </xdr:from>
    <xdr:to>
      <xdr:col>6</xdr:col>
      <xdr:colOff>4933950</xdr:colOff>
      <xdr:row>165</xdr:row>
      <xdr:rowOff>0</xdr:rowOff>
    </xdr:to>
    <xdr:pic>
      <xdr:nvPicPr>
        <xdr:cNvPr id="86" name="Picture 85">
          <a:extLst>
            <a:ext uri="{FF2B5EF4-FFF2-40B4-BE49-F238E27FC236}">
              <a16:creationId xmlns:a16="http://schemas.microsoft.com/office/drawing/2014/main" id="{EFC1202F-A179-682A-318C-001C6C991006}"/>
            </a:ext>
            <a:ext uri="{147F2762-F138-4A5C-976F-8EAC2B608ADB}">
              <a16:predDERef xmlns:a16="http://schemas.microsoft.com/office/drawing/2014/main" pred="{9E3D1F04-54FA-F7AA-DA50-41004174B0B5}"/>
            </a:ext>
          </a:extLst>
        </xdr:cNvPr>
        <xdr:cNvPicPr>
          <a:picLocks noChangeAspect="1"/>
        </xdr:cNvPicPr>
      </xdr:nvPicPr>
      <xdr:blipFill>
        <a:blip xmlns:r="http://schemas.openxmlformats.org/officeDocument/2006/relationships" r:embed="rId60"/>
        <a:stretch>
          <a:fillRect/>
        </a:stretch>
      </xdr:blipFill>
      <xdr:spPr>
        <a:xfrm>
          <a:off x="3409950" y="29413200"/>
          <a:ext cx="4572000" cy="457200"/>
        </a:xfrm>
        <a:prstGeom prst="rect">
          <a:avLst/>
        </a:prstGeom>
      </xdr:spPr>
    </xdr:pic>
    <xdr:clientData/>
  </xdr:twoCellAnchor>
  <xdr:twoCellAnchor editAs="oneCell">
    <xdr:from>
      <xdr:col>6</xdr:col>
      <xdr:colOff>342900</xdr:colOff>
      <xdr:row>165</xdr:row>
      <xdr:rowOff>9525</xdr:rowOff>
    </xdr:from>
    <xdr:to>
      <xdr:col>6</xdr:col>
      <xdr:colOff>4914900</xdr:colOff>
      <xdr:row>167</xdr:row>
      <xdr:rowOff>85725</xdr:rowOff>
    </xdr:to>
    <xdr:pic>
      <xdr:nvPicPr>
        <xdr:cNvPr id="87" name="Picture 86">
          <a:extLst>
            <a:ext uri="{FF2B5EF4-FFF2-40B4-BE49-F238E27FC236}">
              <a16:creationId xmlns:a16="http://schemas.microsoft.com/office/drawing/2014/main" id="{DE33F32B-F8A0-895A-30BC-53A3D1AA2CC5}"/>
            </a:ext>
            <a:ext uri="{147F2762-F138-4A5C-976F-8EAC2B608ADB}">
              <a16:predDERef xmlns:a16="http://schemas.microsoft.com/office/drawing/2014/main" pred="{EFC1202F-A179-682A-318C-001C6C991006}"/>
            </a:ext>
          </a:extLst>
        </xdr:cNvPr>
        <xdr:cNvPicPr>
          <a:picLocks noChangeAspect="1"/>
        </xdr:cNvPicPr>
      </xdr:nvPicPr>
      <xdr:blipFill>
        <a:blip xmlns:r="http://schemas.openxmlformats.org/officeDocument/2006/relationships" r:embed="rId61"/>
        <a:stretch>
          <a:fillRect/>
        </a:stretch>
      </xdr:blipFill>
      <xdr:spPr>
        <a:xfrm>
          <a:off x="3390900" y="29879925"/>
          <a:ext cx="4572000" cy="438150"/>
        </a:xfrm>
        <a:prstGeom prst="rect">
          <a:avLst/>
        </a:prstGeom>
      </xdr:spPr>
    </xdr:pic>
    <xdr:clientData/>
  </xdr:twoCellAnchor>
  <xdr:twoCellAnchor editAs="oneCell">
    <xdr:from>
      <xdr:col>6</xdr:col>
      <xdr:colOff>457200</xdr:colOff>
      <xdr:row>167</xdr:row>
      <xdr:rowOff>161925</xdr:rowOff>
    </xdr:from>
    <xdr:to>
      <xdr:col>6</xdr:col>
      <xdr:colOff>5029200</xdr:colOff>
      <xdr:row>170</xdr:row>
      <xdr:rowOff>123825</xdr:rowOff>
    </xdr:to>
    <xdr:pic>
      <xdr:nvPicPr>
        <xdr:cNvPr id="88" name="Picture 87">
          <a:extLst>
            <a:ext uri="{FF2B5EF4-FFF2-40B4-BE49-F238E27FC236}">
              <a16:creationId xmlns:a16="http://schemas.microsoft.com/office/drawing/2014/main" id="{54AEDD5C-EFA1-F7F9-CF29-5317AE1C6457}"/>
            </a:ext>
            <a:ext uri="{147F2762-F138-4A5C-976F-8EAC2B608ADB}">
              <a16:predDERef xmlns:a16="http://schemas.microsoft.com/office/drawing/2014/main" pred="{DE33F32B-F8A0-895A-30BC-53A3D1AA2CC5}"/>
            </a:ext>
          </a:extLst>
        </xdr:cNvPr>
        <xdr:cNvPicPr>
          <a:picLocks noChangeAspect="1"/>
        </xdr:cNvPicPr>
      </xdr:nvPicPr>
      <xdr:blipFill>
        <a:blip xmlns:r="http://schemas.openxmlformats.org/officeDocument/2006/relationships" r:embed="rId62"/>
        <a:stretch>
          <a:fillRect/>
        </a:stretch>
      </xdr:blipFill>
      <xdr:spPr>
        <a:xfrm>
          <a:off x="3505200" y="30394275"/>
          <a:ext cx="4572000" cy="504825"/>
        </a:xfrm>
        <a:prstGeom prst="rect">
          <a:avLst/>
        </a:prstGeom>
      </xdr:spPr>
    </xdr:pic>
    <xdr:clientData/>
  </xdr:twoCellAnchor>
  <xdr:twoCellAnchor editAs="oneCell">
    <xdr:from>
      <xdr:col>6</xdr:col>
      <xdr:colOff>619125</xdr:colOff>
      <xdr:row>197</xdr:row>
      <xdr:rowOff>38100</xdr:rowOff>
    </xdr:from>
    <xdr:to>
      <xdr:col>6</xdr:col>
      <xdr:colOff>5191125</xdr:colOff>
      <xdr:row>200</xdr:row>
      <xdr:rowOff>114300</xdr:rowOff>
    </xdr:to>
    <xdr:pic>
      <xdr:nvPicPr>
        <xdr:cNvPr id="91" name="Picture 90">
          <a:extLst>
            <a:ext uri="{FF2B5EF4-FFF2-40B4-BE49-F238E27FC236}">
              <a16:creationId xmlns:a16="http://schemas.microsoft.com/office/drawing/2014/main" id="{7873401F-96D8-4BEF-C90F-18108C63AC63}"/>
            </a:ext>
            <a:ext uri="{147F2762-F138-4A5C-976F-8EAC2B608ADB}">
              <a16:predDERef xmlns:a16="http://schemas.microsoft.com/office/drawing/2014/main" pred="{54AEDD5C-EFA1-F7F9-CF29-5317AE1C6457}"/>
            </a:ext>
          </a:extLst>
        </xdr:cNvPr>
        <xdr:cNvPicPr>
          <a:picLocks noChangeAspect="1"/>
        </xdr:cNvPicPr>
      </xdr:nvPicPr>
      <xdr:blipFill>
        <a:blip xmlns:r="http://schemas.openxmlformats.org/officeDocument/2006/relationships" r:embed="rId63"/>
        <a:stretch>
          <a:fillRect/>
        </a:stretch>
      </xdr:blipFill>
      <xdr:spPr>
        <a:xfrm>
          <a:off x="3667125" y="35699700"/>
          <a:ext cx="4572000" cy="619125"/>
        </a:xfrm>
        <a:prstGeom prst="rect">
          <a:avLst/>
        </a:prstGeom>
      </xdr:spPr>
    </xdr:pic>
    <xdr:clientData/>
  </xdr:twoCellAnchor>
  <xdr:twoCellAnchor editAs="oneCell">
    <xdr:from>
      <xdr:col>6</xdr:col>
      <xdr:colOff>628650</xdr:colOff>
      <xdr:row>201</xdr:row>
      <xdr:rowOff>0</xdr:rowOff>
    </xdr:from>
    <xdr:to>
      <xdr:col>6</xdr:col>
      <xdr:colOff>5200650</xdr:colOff>
      <xdr:row>204</xdr:row>
      <xdr:rowOff>85725</xdr:rowOff>
    </xdr:to>
    <xdr:pic>
      <xdr:nvPicPr>
        <xdr:cNvPr id="92" name="Picture 91">
          <a:extLst>
            <a:ext uri="{FF2B5EF4-FFF2-40B4-BE49-F238E27FC236}">
              <a16:creationId xmlns:a16="http://schemas.microsoft.com/office/drawing/2014/main" id="{5595D94C-B17C-9E65-A314-CF60A778EC34}"/>
            </a:ext>
            <a:ext uri="{147F2762-F138-4A5C-976F-8EAC2B608ADB}">
              <a16:predDERef xmlns:a16="http://schemas.microsoft.com/office/drawing/2014/main" pred="{7873401F-96D8-4BEF-C90F-18108C63AC63}"/>
            </a:ext>
          </a:extLst>
        </xdr:cNvPr>
        <xdr:cNvPicPr>
          <a:picLocks noChangeAspect="1"/>
        </xdr:cNvPicPr>
      </xdr:nvPicPr>
      <xdr:blipFill>
        <a:blip xmlns:r="http://schemas.openxmlformats.org/officeDocument/2006/relationships" r:embed="rId64"/>
        <a:stretch>
          <a:fillRect/>
        </a:stretch>
      </xdr:blipFill>
      <xdr:spPr>
        <a:xfrm>
          <a:off x="3676650" y="36385500"/>
          <a:ext cx="4572000" cy="628650"/>
        </a:xfrm>
        <a:prstGeom prst="rect">
          <a:avLst/>
        </a:prstGeom>
      </xdr:spPr>
    </xdr:pic>
    <xdr:clientData/>
  </xdr:twoCellAnchor>
  <xdr:twoCellAnchor editAs="oneCell">
    <xdr:from>
      <xdr:col>6</xdr:col>
      <xdr:colOff>657225</xdr:colOff>
      <xdr:row>204</xdr:row>
      <xdr:rowOff>95250</xdr:rowOff>
    </xdr:from>
    <xdr:to>
      <xdr:col>6</xdr:col>
      <xdr:colOff>5229225</xdr:colOff>
      <xdr:row>208</xdr:row>
      <xdr:rowOff>38100</xdr:rowOff>
    </xdr:to>
    <xdr:pic>
      <xdr:nvPicPr>
        <xdr:cNvPr id="93" name="Picture 92">
          <a:extLst>
            <a:ext uri="{FF2B5EF4-FFF2-40B4-BE49-F238E27FC236}">
              <a16:creationId xmlns:a16="http://schemas.microsoft.com/office/drawing/2014/main" id="{D10F8628-4408-1F3B-64BB-065DB5ADDF23}"/>
            </a:ext>
            <a:ext uri="{147F2762-F138-4A5C-976F-8EAC2B608ADB}">
              <a16:predDERef xmlns:a16="http://schemas.microsoft.com/office/drawing/2014/main" pred="{5595D94C-B17C-9E65-A314-CF60A778EC34}"/>
            </a:ext>
          </a:extLst>
        </xdr:cNvPr>
        <xdr:cNvPicPr>
          <a:picLocks noChangeAspect="1"/>
        </xdr:cNvPicPr>
      </xdr:nvPicPr>
      <xdr:blipFill>
        <a:blip xmlns:r="http://schemas.openxmlformats.org/officeDocument/2006/relationships" r:embed="rId65"/>
        <a:stretch>
          <a:fillRect/>
        </a:stretch>
      </xdr:blipFill>
      <xdr:spPr>
        <a:xfrm>
          <a:off x="3705225" y="37023675"/>
          <a:ext cx="4572000" cy="666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438150</xdr:colOff>
      <xdr:row>99</xdr:row>
      <xdr:rowOff>70440</xdr:rowOff>
    </xdr:from>
    <xdr:to>
      <xdr:col>5</xdr:col>
      <xdr:colOff>2303206</xdr:colOff>
      <xdr:row>105</xdr:row>
      <xdr:rowOff>96087</xdr:rowOff>
    </xdr:to>
    <xdr:pic>
      <xdr:nvPicPr>
        <xdr:cNvPr id="2" name="Picture 1">
          <a:extLst>
            <a:ext uri="{FF2B5EF4-FFF2-40B4-BE49-F238E27FC236}">
              <a16:creationId xmlns:a16="http://schemas.microsoft.com/office/drawing/2014/main" id="{578D2E75-1B12-4A0E-8DC2-BAE72BCF0B2E}"/>
            </a:ext>
          </a:extLst>
        </xdr:cNvPr>
        <xdr:cNvPicPr>
          <a:picLocks noChangeAspect="1"/>
        </xdr:cNvPicPr>
      </xdr:nvPicPr>
      <xdr:blipFill>
        <a:blip xmlns:r="http://schemas.openxmlformats.org/officeDocument/2006/relationships" r:embed="rId1"/>
        <a:stretch>
          <a:fillRect/>
        </a:stretch>
      </xdr:blipFill>
      <xdr:spPr>
        <a:xfrm>
          <a:off x="3867150" y="40808865"/>
          <a:ext cx="1858706" cy="1168647"/>
        </a:xfrm>
        <a:prstGeom prst="rect">
          <a:avLst/>
        </a:prstGeom>
      </xdr:spPr>
    </xdr:pic>
    <xdr:clientData/>
  </xdr:twoCellAnchor>
  <xdr:twoCellAnchor editAs="oneCell">
    <xdr:from>
      <xdr:col>5</xdr:col>
      <xdr:colOff>2362200</xdr:colOff>
      <xdr:row>99</xdr:row>
      <xdr:rowOff>28575</xdr:rowOff>
    </xdr:from>
    <xdr:to>
      <xdr:col>5</xdr:col>
      <xdr:colOff>4287798</xdr:colOff>
      <xdr:row>105</xdr:row>
      <xdr:rowOff>92074</xdr:rowOff>
    </xdr:to>
    <xdr:pic>
      <xdr:nvPicPr>
        <xdr:cNvPr id="3" name="Picture 2">
          <a:extLst>
            <a:ext uri="{FF2B5EF4-FFF2-40B4-BE49-F238E27FC236}">
              <a16:creationId xmlns:a16="http://schemas.microsoft.com/office/drawing/2014/main" id="{70D24082-2A04-461A-8D29-4074DD92E683}"/>
            </a:ext>
          </a:extLst>
        </xdr:cNvPr>
        <xdr:cNvPicPr>
          <a:picLocks noChangeAspect="1"/>
        </xdr:cNvPicPr>
      </xdr:nvPicPr>
      <xdr:blipFill>
        <a:blip xmlns:r="http://schemas.openxmlformats.org/officeDocument/2006/relationships" r:embed="rId2"/>
        <a:stretch>
          <a:fillRect/>
        </a:stretch>
      </xdr:blipFill>
      <xdr:spPr>
        <a:xfrm>
          <a:off x="5791200" y="40767000"/>
          <a:ext cx="1925598" cy="1200149"/>
        </a:xfrm>
        <a:prstGeom prst="rect">
          <a:avLst/>
        </a:prstGeom>
      </xdr:spPr>
    </xdr:pic>
    <xdr:clientData/>
  </xdr:twoCellAnchor>
  <xdr:twoCellAnchor editAs="oneCell">
    <xdr:from>
      <xdr:col>5</xdr:col>
      <xdr:colOff>4403067</xdr:colOff>
      <xdr:row>99</xdr:row>
      <xdr:rowOff>19050</xdr:rowOff>
    </xdr:from>
    <xdr:to>
      <xdr:col>5</xdr:col>
      <xdr:colOff>6421209</xdr:colOff>
      <xdr:row>105</xdr:row>
      <xdr:rowOff>92890</xdr:rowOff>
    </xdr:to>
    <xdr:pic>
      <xdr:nvPicPr>
        <xdr:cNvPr id="4" name="Picture 3">
          <a:extLst>
            <a:ext uri="{FF2B5EF4-FFF2-40B4-BE49-F238E27FC236}">
              <a16:creationId xmlns:a16="http://schemas.microsoft.com/office/drawing/2014/main" id="{9D44ED8F-E5E5-48A2-914C-E9AD813C0870}"/>
            </a:ext>
          </a:extLst>
        </xdr:cNvPr>
        <xdr:cNvPicPr>
          <a:picLocks noChangeAspect="1"/>
        </xdr:cNvPicPr>
      </xdr:nvPicPr>
      <xdr:blipFill>
        <a:blip xmlns:r="http://schemas.openxmlformats.org/officeDocument/2006/relationships" r:embed="rId3"/>
        <a:stretch>
          <a:fillRect/>
        </a:stretch>
      </xdr:blipFill>
      <xdr:spPr>
        <a:xfrm>
          <a:off x="7832067" y="40757475"/>
          <a:ext cx="2018142" cy="1210490"/>
        </a:xfrm>
        <a:prstGeom prst="rect">
          <a:avLst/>
        </a:prstGeom>
      </xdr:spPr>
    </xdr:pic>
    <xdr:clientData/>
  </xdr:twoCellAnchor>
  <xdr:twoCellAnchor editAs="oneCell">
    <xdr:from>
      <xdr:col>5</xdr:col>
      <xdr:colOff>5546725</xdr:colOff>
      <xdr:row>176</xdr:row>
      <xdr:rowOff>7144</xdr:rowOff>
    </xdr:from>
    <xdr:to>
      <xdr:col>6</xdr:col>
      <xdr:colOff>4535</xdr:colOff>
      <xdr:row>182</xdr:row>
      <xdr:rowOff>69850</xdr:rowOff>
    </xdr:to>
    <xdr:pic>
      <xdr:nvPicPr>
        <xdr:cNvPr id="5" name="Picture 4">
          <a:extLst>
            <a:ext uri="{FF2B5EF4-FFF2-40B4-BE49-F238E27FC236}">
              <a16:creationId xmlns:a16="http://schemas.microsoft.com/office/drawing/2014/main" id="{ED4ED86D-BF33-4369-9832-901AFAD48D41}"/>
            </a:ext>
            <a:ext uri="{147F2762-F138-4A5C-976F-8EAC2B608ADB}">
              <a16:predDERef xmlns:a16="http://schemas.microsoft.com/office/drawing/2014/main" pred="{9D44ED8F-E5E5-48A2-914C-E9AD813C0870}"/>
            </a:ext>
          </a:extLst>
        </xdr:cNvPr>
        <xdr:cNvPicPr>
          <a:picLocks noChangeAspect="1"/>
        </xdr:cNvPicPr>
      </xdr:nvPicPr>
      <xdr:blipFill>
        <a:blip xmlns:r="http://schemas.openxmlformats.org/officeDocument/2006/relationships" r:embed="rId4"/>
        <a:stretch>
          <a:fillRect/>
        </a:stretch>
      </xdr:blipFill>
      <xdr:spPr>
        <a:xfrm>
          <a:off x="8975725" y="33725644"/>
          <a:ext cx="2077810" cy="1224756"/>
        </a:xfrm>
        <a:prstGeom prst="rect">
          <a:avLst/>
        </a:prstGeom>
      </xdr:spPr>
    </xdr:pic>
    <xdr:clientData/>
  </xdr:twoCellAnchor>
  <xdr:twoCellAnchor editAs="oneCell">
    <xdr:from>
      <xdr:col>5</xdr:col>
      <xdr:colOff>3168649</xdr:colOff>
      <xdr:row>176</xdr:row>
      <xdr:rowOff>12807</xdr:rowOff>
    </xdr:from>
    <xdr:to>
      <xdr:col>5</xdr:col>
      <xdr:colOff>5336518</xdr:colOff>
      <xdr:row>182</xdr:row>
      <xdr:rowOff>139095</xdr:rowOff>
    </xdr:to>
    <xdr:pic>
      <xdr:nvPicPr>
        <xdr:cNvPr id="6" name="Picture 5">
          <a:extLst>
            <a:ext uri="{FF2B5EF4-FFF2-40B4-BE49-F238E27FC236}">
              <a16:creationId xmlns:a16="http://schemas.microsoft.com/office/drawing/2014/main" id="{184F6FDA-8031-45DA-AC7F-56E6D8E15DA0}"/>
            </a:ext>
          </a:extLst>
        </xdr:cNvPr>
        <xdr:cNvPicPr>
          <a:picLocks noChangeAspect="1"/>
        </xdr:cNvPicPr>
      </xdr:nvPicPr>
      <xdr:blipFill>
        <a:blip xmlns:r="http://schemas.openxmlformats.org/officeDocument/2006/relationships" r:embed="rId5"/>
        <a:stretch>
          <a:fillRect/>
        </a:stretch>
      </xdr:blipFill>
      <xdr:spPr>
        <a:xfrm>
          <a:off x="6597649" y="33724957"/>
          <a:ext cx="2167869" cy="1285163"/>
        </a:xfrm>
        <a:prstGeom prst="rect">
          <a:avLst/>
        </a:prstGeom>
      </xdr:spPr>
    </xdr:pic>
    <xdr:clientData/>
  </xdr:twoCellAnchor>
  <xdr:twoCellAnchor editAs="oneCell">
    <xdr:from>
      <xdr:col>5</xdr:col>
      <xdr:colOff>602907</xdr:colOff>
      <xdr:row>176</xdr:row>
      <xdr:rowOff>39926</xdr:rowOff>
    </xdr:from>
    <xdr:to>
      <xdr:col>5</xdr:col>
      <xdr:colOff>2684302</xdr:colOff>
      <xdr:row>182</xdr:row>
      <xdr:rowOff>114300</xdr:rowOff>
    </xdr:to>
    <xdr:pic>
      <xdr:nvPicPr>
        <xdr:cNvPr id="8" name="Picture 7">
          <a:extLst>
            <a:ext uri="{FF2B5EF4-FFF2-40B4-BE49-F238E27FC236}">
              <a16:creationId xmlns:a16="http://schemas.microsoft.com/office/drawing/2014/main" id="{E69643E8-5870-4304-80D9-B1827F6D0692}"/>
            </a:ext>
          </a:extLst>
        </xdr:cNvPr>
        <xdr:cNvPicPr>
          <a:picLocks noChangeAspect="1"/>
        </xdr:cNvPicPr>
      </xdr:nvPicPr>
      <xdr:blipFill>
        <a:blip xmlns:r="http://schemas.openxmlformats.org/officeDocument/2006/relationships" r:embed="rId6"/>
        <a:stretch>
          <a:fillRect/>
        </a:stretch>
      </xdr:blipFill>
      <xdr:spPr>
        <a:xfrm>
          <a:off x="4031907" y="33752076"/>
          <a:ext cx="2081395" cy="1236424"/>
        </a:xfrm>
        <a:prstGeom prst="rect">
          <a:avLst/>
        </a:prstGeom>
      </xdr:spPr>
    </xdr:pic>
    <xdr:clientData/>
  </xdr:twoCellAnchor>
  <xdr:twoCellAnchor editAs="oneCell">
    <xdr:from>
      <xdr:col>5</xdr:col>
      <xdr:colOff>1000125</xdr:colOff>
      <xdr:row>22</xdr:row>
      <xdr:rowOff>57150</xdr:rowOff>
    </xdr:from>
    <xdr:to>
      <xdr:col>5</xdr:col>
      <xdr:colOff>1847850</xdr:colOff>
      <xdr:row>28</xdr:row>
      <xdr:rowOff>15875</xdr:rowOff>
    </xdr:to>
    <xdr:pic>
      <xdr:nvPicPr>
        <xdr:cNvPr id="9" name="图片 8">
          <a:extLst>
            <a:ext uri="{FF2B5EF4-FFF2-40B4-BE49-F238E27FC236}">
              <a16:creationId xmlns:a16="http://schemas.microsoft.com/office/drawing/2014/main" id="{AF552E96-242D-8AB3-4D55-29265D4767B0}"/>
            </a:ext>
            <a:ext uri="{147F2762-F138-4A5C-976F-8EAC2B608ADB}">
              <a16:predDERef xmlns:a16="http://schemas.microsoft.com/office/drawing/2014/main" pred="{E69643E8-5870-4304-80D9-B1827F6D0692}"/>
            </a:ext>
          </a:extLst>
        </xdr:cNvPr>
        <xdr:cNvPicPr>
          <a:picLocks noChangeAspect="1"/>
        </xdr:cNvPicPr>
      </xdr:nvPicPr>
      <xdr:blipFill>
        <a:blip xmlns:r="http://schemas.openxmlformats.org/officeDocument/2006/relationships" r:embed="rId7"/>
        <a:srcRect r="35037"/>
        <a:stretch>
          <a:fillRect/>
        </a:stretch>
      </xdr:blipFill>
      <xdr:spPr>
        <a:xfrm>
          <a:off x="4048125" y="11658600"/>
          <a:ext cx="847725" cy="1143000"/>
        </a:xfrm>
        <a:prstGeom prst="rect">
          <a:avLst/>
        </a:prstGeom>
      </xdr:spPr>
    </xdr:pic>
    <xdr:clientData/>
  </xdr:twoCellAnchor>
  <xdr:twoCellAnchor editAs="oneCell">
    <xdr:from>
      <xdr:col>5</xdr:col>
      <xdr:colOff>2085975</xdr:colOff>
      <xdr:row>22</xdr:row>
      <xdr:rowOff>38100</xdr:rowOff>
    </xdr:from>
    <xdr:to>
      <xdr:col>5</xdr:col>
      <xdr:colOff>2952750</xdr:colOff>
      <xdr:row>28</xdr:row>
      <xdr:rowOff>38100</xdr:rowOff>
    </xdr:to>
    <xdr:pic>
      <xdr:nvPicPr>
        <xdr:cNvPr id="10" name="图片 9">
          <a:extLst>
            <a:ext uri="{FF2B5EF4-FFF2-40B4-BE49-F238E27FC236}">
              <a16:creationId xmlns:a16="http://schemas.microsoft.com/office/drawing/2014/main" id="{AAF5D249-92D7-2450-832F-6976E77FF2EA}"/>
            </a:ext>
            <a:ext uri="{147F2762-F138-4A5C-976F-8EAC2B608ADB}">
              <a16:predDERef xmlns:a16="http://schemas.microsoft.com/office/drawing/2014/main" pred="{AF552E96-242D-8AB3-4D55-29265D4767B0}"/>
            </a:ext>
          </a:extLst>
        </xdr:cNvPr>
        <xdr:cNvPicPr>
          <a:picLocks noChangeAspect="1"/>
        </xdr:cNvPicPr>
      </xdr:nvPicPr>
      <xdr:blipFill>
        <a:blip xmlns:r="http://schemas.openxmlformats.org/officeDocument/2006/relationships" r:embed="rId8"/>
        <a:srcRect r="34532"/>
        <a:stretch>
          <a:fillRect/>
        </a:stretch>
      </xdr:blipFill>
      <xdr:spPr>
        <a:xfrm>
          <a:off x="5133975" y="11639550"/>
          <a:ext cx="866775" cy="1190625"/>
        </a:xfrm>
        <a:prstGeom prst="rect">
          <a:avLst/>
        </a:prstGeom>
      </xdr:spPr>
    </xdr:pic>
    <xdr:clientData/>
  </xdr:twoCellAnchor>
  <xdr:twoCellAnchor editAs="oneCell">
    <xdr:from>
      <xdr:col>5</xdr:col>
      <xdr:colOff>3117850</xdr:colOff>
      <xdr:row>22</xdr:row>
      <xdr:rowOff>57150</xdr:rowOff>
    </xdr:from>
    <xdr:to>
      <xdr:col>5</xdr:col>
      <xdr:colOff>3886200</xdr:colOff>
      <xdr:row>28</xdr:row>
      <xdr:rowOff>0</xdr:rowOff>
    </xdr:to>
    <xdr:pic>
      <xdr:nvPicPr>
        <xdr:cNvPr id="11" name="图片 10">
          <a:extLst>
            <a:ext uri="{FF2B5EF4-FFF2-40B4-BE49-F238E27FC236}">
              <a16:creationId xmlns:a16="http://schemas.microsoft.com/office/drawing/2014/main" id="{9B59242C-3C54-C84A-D9E7-8F6DCFD7646B}"/>
            </a:ext>
            <a:ext uri="{147F2762-F138-4A5C-976F-8EAC2B608ADB}">
              <a16:predDERef xmlns:a16="http://schemas.microsoft.com/office/drawing/2014/main" pred="{AAF5D249-92D7-2450-832F-6976E77FF2EA}"/>
            </a:ext>
          </a:extLst>
        </xdr:cNvPr>
        <xdr:cNvPicPr>
          <a:picLocks noChangeAspect="1"/>
        </xdr:cNvPicPr>
      </xdr:nvPicPr>
      <xdr:blipFill>
        <a:blip xmlns:r="http://schemas.openxmlformats.org/officeDocument/2006/relationships" r:embed="rId9"/>
        <a:srcRect r="41727"/>
        <a:stretch>
          <a:fillRect/>
        </a:stretch>
      </xdr:blipFill>
      <xdr:spPr>
        <a:xfrm>
          <a:off x="6546850" y="11855450"/>
          <a:ext cx="768350" cy="1104900"/>
        </a:xfrm>
        <a:prstGeom prst="rect">
          <a:avLst/>
        </a:prstGeom>
      </xdr:spPr>
    </xdr:pic>
    <xdr:clientData/>
  </xdr:twoCellAnchor>
  <xdr:twoCellAnchor editAs="oneCell">
    <xdr:from>
      <xdr:col>5</xdr:col>
      <xdr:colOff>542925</xdr:colOff>
      <xdr:row>8</xdr:row>
      <xdr:rowOff>66675</xdr:rowOff>
    </xdr:from>
    <xdr:to>
      <xdr:col>5</xdr:col>
      <xdr:colOff>2482850</xdr:colOff>
      <xdr:row>13</xdr:row>
      <xdr:rowOff>161925</xdr:rowOff>
    </xdr:to>
    <xdr:pic>
      <xdr:nvPicPr>
        <xdr:cNvPr id="14" name="图片 13">
          <a:extLst>
            <a:ext uri="{FF2B5EF4-FFF2-40B4-BE49-F238E27FC236}">
              <a16:creationId xmlns:a16="http://schemas.microsoft.com/office/drawing/2014/main" id="{A1323D3C-6BEF-47D8-3F60-8D3B8B191C7D}"/>
            </a:ext>
            <a:ext uri="{147F2762-F138-4A5C-976F-8EAC2B608ADB}">
              <a16:predDERef xmlns:a16="http://schemas.microsoft.com/office/drawing/2014/main" pred="{9B59242C-3C54-C84A-D9E7-8F6DCFD7646B}"/>
            </a:ext>
          </a:extLst>
        </xdr:cNvPr>
        <xdr:cNvPicPr>
          <a:picLocks noChangeAspect="1"/>
        </xdr:cNvPicPr>
      </xdr:nvPicPr>
      <xdr:blipFill>
        <a:blip xmlns:r="http://schemas.openxmlformats.org/officeDocument/2006/relationships" r:embed="rId10"/>
        <a:stretch>
          <a:fillRect/>
        </a:stretch>
      </xdr:blipFill>
      <xdr:spPr>
        <a:xfrm>
          <a:off x="3619500" y="21155025"/>
          <a:ext cx="1939925" cy="1047750"/>
        </a:xfrm>
        <a:prstGeom prst="rect">
          <a:avLst/>
        </a:prstGeom>
      </xdr:spPr>
    </xdr:pic>
    <xdr:clientData/>
  </xdr:twoCellAnchor>
  <xdr:twoCellAnchor editAs="oneCell">
    <xdr:from>
      <xdr:col>5</xdr:col>
      <xdr:colOff>2571750</xdr:colOff>
      <xdr:row>8</xdr:row>
      <xdr:rowOff>76200</xdr:rowOff>
    </xdr:from>
    <xdr:to>
      <xdr:col>5</xdr:col>
      <xdr:colOff>5153025</xdr:colOff>
      <xdr:row>13</xdr:row>
      <xdr:rowOff>158750</xdr:rowOff>
    </xdr:to>
    <xdr:pic>
      <xdr:nvPicPr>
        <xdr:cNvPr id="15" name="图片 14">
          <a:extLst>
            <a:ext uri="{FF2B5EF4-FFF2-40B4-BE49-F238E27FC236}">
              <a16:creationId xmlns:a16="http://schemas.microsoft.com/office/drawing/2014/main" id="{30F4A19C-F5FE-3AB3-1A36-26DEA9FF46C9}"/>
            </a:ext>
            <a:ext uri="{147F2762-F138-4A5C-976F-8EAC2B608ADB}">
              <a16:predDERef xmlns:a16="http://schemas.microsoft.com/office/drawing/2014/main" pred="{A1323D3C-6BEF-47D8-3F60-8D3B8B191C7D}"/>
            </a:ext>
          </a:extLst>
        </xdr:cNvPr>
        <xdr:cNvPicPr>
          <a:picLocks noChangeAspect="1"/>
        </xdr:cNvPicPr>
      </xdr:nvPicPr>
      <xdr:blipFill>
        <a:blip xmlns:r="http://schemas.openxmlformats.org/officeDocument/2006/relationships" r:embed="rId11"/>
        <a:stretch>
          <a:fillRect/>
        </a:stretch>
      </xdr:blipFill>
      <xdr:spPr>
        <a:xfrm>
          <a:off x="5648325" y="21164550"/>
          <a:ext cx="2581275" cy="1035050"/>
        </a:xfrm>
        <a:prstGeom prst="rect">
          <a:avLst/>
        </a:prstGeom>
      </xdr:spPr>
    </xdr:pic>
    <xdr:clientData/>
  </xdr:twoCellAnchor>
  <xdr:twoCellAnchor editAs="oneCell">
    <xdr:from>
      <xdr:col>5</xdr:col>
      <xdr:colOff>5292725</xdr:colOff>
      <xdr:row>8</xdr:row>
      <xdr:rowOff>6350</xdr:rowOff>
    </xdr:from>
    <xdr:to>
      <xdr:col>5</xdr:col>
      <xdr:colOff>6670675</xdr:colOff>
      <xdr:row>13</xdr:row>
      <xdr:rowOff>123825</xdr:rowOff>
    </xdr:to>
    <xdr:pic>
      <xdr:nvPicPr>
        <xdr:cNvPr id="16" name="图片 15">
          <a:extLst>
            <a:ext uri="{FF2B5EF4-FFF2-40B4-BE49-F238E27FC236}">
              <a16:creationId xmlns:a16="http://schemas.microsoft.com/office/drawing/2014/main" id="{F5241933-1C5D-899C-1581-A97C408EF0CF}"/>
            </a:ext>
            <a:ext uri="{147F2762-F138-4A5C-976F-8EAC2B608ADB}">
              <a16:predDERef xmlns:a16="http://schemas.microsoft.com/office/drawing/2014/main" pred="{30F4A19C-F5FE-3AB3-1A36-26DEA9FF46C9}"/>
            </a:ext>
          </a:extLst>
        </xdr:cNvPr>
        <xdr:cNvPicPr>
          <a:picLocks noChangeAspect="1"/>
        </xdr:cNvPicPr>
      </xdr:nvPicPr>
      <xdr:blipFill>
        <a:blip xmlns:r="http://schemas.openxmlformats.org/officeDocument/2006/relationships" r:embed="rId12"/>
        <a:stretch>
          <a:fillRect/>
        </a:stretch>
      </xdr:blipFill>
      <xdr:spPr>
        <a:xfrm>
          <a:off x="8369300" y="21094700"/>
          <a:ext cx="1377950" cy="1069975"/>
        </a:xfrm>
        <a:prstGeom prst="rect">
          <a:avLst/>
        </a:prstGeom>
      </xdr:spPr>
    </xdr:pic>
    <xdr:clientData/>
  </xdr:twoCellAnchor>
  <xdr:oneCellAnchor>
    <xdr:from>
      <xdr:col>5</xdr:col>
      <xdr:colOff>981075</xdr:colOff>
      <xdr:row>127</xdr:row>
      <xdr:rowOff>47625</xdr:rowOff>
    </xdr:from>
    <xdr:ext cx="844550" cy="1120775"/>
    <xdr:pic>
      <xdr:nvPicPr>
        <xdr:cNvPr id="20" name="图片 8">
          <a:extLst>
            <a:ext uri="{FF2B5EF4-FFF2-40B4-BE49-F238E27FC236}">
              <a16:creationId xmlns:a16="http://schemas.microsoft.com/office/drawing/2014/main" id="{C56F1EA5-95BD-40CD-B9BA-C0A7B0C1B2CE}"/>
            </a:ext>
            <a:ext uri="{147F2762-F138-4A5C-976F-8EAC2B608ADB}">
              <a16:predDERef xmlns:a16="http://schemas.microsoft.com/office/drawing/2014/main" pred="{F5241933-1C5D-899C-1581-A97C408EF0CF}"/>
            </a:ext>
          </a:extLst>
        </xdr:cNvPr>
        <xdr:cNvPicPr>
          <a:picLocks noChangeAspect="1"/>
        </xdr:cNvPicPr>
      </xdr:nvPicPr>
      <xdr:blipFill>
        <a:blip xmlns:r="http://schemas.openxmlformats.org/officeDocument/2006/relationships" r:embed="rId7"/>
        <a:srcRect r="35037"/>
        <a:stretch>
          <a:fillRect/>
        </a:stretch>
      </xdr:blipFill>
      <xdr:spPr>
        <a:xfrm>
          <a:off x="4057650" y="24231600"/>
          <a:ext cx="844550" cy="1120775"/>
        </a:xfrm>
        <a:prstGeom prst="rect">
          <a:avLst/>
        </a:prstGeom>
      </xdr:spPr>
    </xdr:pic>
    <xdr:clientData/>
  </xdr:oneCellAnchor>
  <xdr:oneCellAnchor>
    <xdr:from>
      <xdr:col>5</xdr:col>
      <xdr:colOff>2085975</xdr:colOff>
      <xdr:row>127</xdr:row>
      <xdr:rowOff>38100</xdr:rowOff>
    </xdr:from>
    <xdr:ext cx="863600" cy="1162050"/>
    <xdr:pic>
      <xdr:nvPicPr>
        <xdr:cNvPr id="21" name="图片 9">
          <a:extLst>
            <a:ext uri="{FF2B5EF4-FFF2-40B4-BE49-F238E27FC236}">
              <a16:creationId xmlns:a16="http://schemas.microsoft.com/office/drawing/2014/main" id="{FED73452-B8FA-42BA-8E1C-EB26156BC10B}"/>
            </a:ext>
            <a:ext uri="{147F2762-F138-4A5C-976F-8EAC2B608ADB}">
              <a16:predDERef xmlns:a16="http://schemas.microsoft.com/office/drawing/2014/main" pred="{F5241933-1C5D-899C-1581-A97C408EF0CF}"/>
            </a:ext>
          </a:extLst>
        </xdr:cNvPr>
        <xdr:cNvPicPr>
          <a:picLocks noChangeAspect="1"/>
        </xdr:cNvPicPr>
      </xdr:nvPicPr>
      <xdr:blipFill>
        <a:blip xmlns:r="http://schemas.openxmlformats.org/officeDocument/2006/relationships" r:embed="rId8"/>
        <a:srcRect r="34532"/>
        <a:stretch>
          <a:fillRect/>
        </a:stretch>
      </xdr:blipFill>
      <xdr:spPr>
        <a:xfrm>
          <a:off x="5518150" y="11836400"/>
          <a:ext cx="863600" cy="1162050"/>
        </a:xfrm>
        <a:prstGeom prst="rect">
          <a:avLst/>
        </a:prstGeom>
      </xdr:spPr>
    </xdr:pic>
    <xdr:clientData/>
  </xdr:oneCellAnchor>
  <xdr:oneCellAnchor>
    <xdr:from>
      <xdr:col>5</xdr:col>
      <xdr:colOff>3117850</xdr:colOff>
      <xdr:row>127</xdr:row>
      <xdr:rowOff>57150</xdr:rowOff>
    </xdr:from>
    <xdr:ext cx="765175" cy="1104900"/>
    <xdr:pic>
      <xdr:nvPicPr>
        <xdr:cNvPr id="22" name="图片 10">
          <a:extLst>
            <a:ext uri="{FF2B5EF4-FFF2-40B4-BE49-F238E27FC236}">
              <a16:creationId xmlns:a16="http://schemas.microsoft.com/office/drawing/2014/main" id="{1D00D7E8-47BF-402E-ADFF-CD0E802B95F8}"/>
            </a:ext>
            <a:ext uri="{147F2762-F138-4A5C-976F-8EAC2B608ADB}">
              <a16:predDERef xmlns:a16="http://schemas.microsoft.com/office/drawing/2014/main" pred="{AAF5D249-92D7-2450-832F-6976E77FF2EA}"/>
            </a:ext>
          </a:extLst>
        </xdr:cNvPr>
        <xdr:cNvPicPr>
          <a:picLocks noChangeAspect="1"/>
        </xdr:cNvPicPr>
      </xdr:nvPicPr>
      <xdr:blipFill>
        <a:blip xmlns:r="http://schemas.openxmlformats.org/officeDocument/2006/relationships" r:embed="rId9"/>
        <a:srcRect r="41727"/>
        <a:stretch>
          <a:fillRect/>
        </a:stretch>
      </xdr:blipFill>
      <xdr:spPr>
        <a:xfrm>
          <a:off x="6550025" y="11855450"/>
          <a:ext cx="765175" cy="1104900"/>
        </a:xfrm>
        <a:prstGeom prst="rect">
          <a:avLst/>
        </a:prstGeom>
      </xdr:spPr>
    </xdr:pic>
    <xdr:clientData/>
  </xdr:oneCellAnchor>
  <xdr:twoCellAnchor editAs="oneCell">
    <xdr:from>
      <xdr:col>5</xdr:col>
      <xdr:colOff>149225</xdr:colOff>
      <xdr:row>155</xdr:row>
      <xdr:rowOff>41270</xdr:rowOff>
    </xdr:from>
    <xdr:to>
      <xdr:col>5</xdr:col>
      <xdr:colOff>1574800</xdr:colOff>
      <xdr:row>161</xdr:row>
      <xdr:rowOff>6518</xdr:rowOff>
    </xdr:to>
    <xdr:pic>
      <xdr:nvPicPr>
        <xdr:cNvPr id="7" name="Picture 6">
          <a:extLst>
            <a:ext uri="{FF2B5EF4-FFF2-40B4-BE49-F238E27FC236}">
              <a16:creationId xmlns:a16="http://schemas.microsoft.com/office/drawing/2014/main" id="{BAFA3954-7B8E-4A01-8DFF-20B0DC33DAFA}"/>
            </a:ext>
            <a:ext uri="{147F2762-F138-4A5C-976F-8EAC2B608ADB}">
              <a16:predDERef xmlns:a16="http://schemas.microsoft.com/office/drawing/2014/main" pred="{1D00D7E8-47BF-402E-ADFF-CD0E802B95F8}"/>
            </a:ext>
          </a:extLst>
        </xdr:cNvPr>
        <xdr:cNvPicPr>
          <a:picLocks noChangeAspect="1"/>
        </xdr:cNvPicPr>
      </xdr:nvPicPr>
      <xdr:blipFill>
        <a:blip xmlns:r="http://schemas.openxmlformats.org/officeDocument/2006/relationships" r:embed="rId13"/>
        <a:stretch>
          <a:fillRect/>
        </a:stretch>
      </xdr:blipFill>
      <xdr:spPr>
        <a:xfrm>
          <a:off x="3197225" y="231770"/>
          <a:ext cx="1425575" cy="1108248"/>
        </a:xfrm>
        <a:prstGeom prst="rect">
          <a:avLst/>
        </a:prstGeom>
      </xdr:spPr>
    </xdr:pic>
    <xdr:clientData/>
  </xdr:twoCellAnchor>
  <xdr:twoCellAnchor editAs="oneCell">
    <xdr:from>
      <xdr:col>5</xdr:col>
      <xdr:colOff>1936750</xdr:colOff>
      <xdr:row>155</xdr:row>
      <xdr:rowOff>47377</xdr:rowOff>
    </xdr:from>
    <xdr:to>
      <xdr:col>5</xdr:col>
      <xdr:colOff>3371850</xdr:colOff>
      <xdr:row>161</xdr:row>
      <xdr:rowOff>62959</xdr:rowOff>
    </xdr:to>
    <xdr:pic>
      <xdr:nvPicPr>
        <xdr:cNvPr id="12" name="Picture 11">
          <a:extLst>
            <a:ext uri="{FF2B5EF4-FFF2-40B4-BE49-F238E27FC236}">
              <a16:creationId xmlns:a16="http://schemas.microsoft.com/office/drawing/2014/main" id="{BFD32360-023F-42C7-80BF-2AE5575F693D}"/>
            </a:ext>
          </a:extLst>
        </xdr:cNvPr>
        <xdr:cNvPicPr>
          <a:picLocks noChangeAspect="1"/>
        </xdr:cNvPicPr>
      </xdr:nvPicPr>
      <xdr:blipFill>
        <a:blip xmlns:r="http://schemas.openxmlformats.org/officeDocument/2006/relationships" r:embed="rId14"/>
        <a:stretch>
          <a:fillRect/>
        </a:stretch>
      </xdr:blipFill>
      <xdr:spPr>
        <a:xfrm>
          <a:off x="5365750" y="237877"/>
          <a:ext cx="1435100" cy="1171282"/>
        </a:xfrm>
        <a:prstGeom prst="rect">
          <a:avLst/>
        </a:prstGeom>
      </xdr:spPr>
    </xdr:pic>
    <xdr:clientData/>
  </xdr:twoCellAnchor>
  <xdr:twoCellAnchor editAs="oneCell">
    <xdr:from>
      <xdr:col>5</xdr:col>
      <xdr:colOff>3679825</xdr:colOff>
      <xdr:row>155</xdr:row>
      <xdr:rowOff>34236</xdr:rowOff>
    </xdr:from>
    <xdr:to>
      <xdr:col>5</xdr:col>
      <xdr:colOff>5121275</xdr:colOff>
      <xdr:row>161</xdr:row>
      <xdr:rowOff>67235</xdr:rowOff>
    </xdr:to>
    <xdr:pic>
      <xdr:nvPicPr>
        <xdr:cNvPr id="13" name="Picture 12">
          <a:extLst>
            <a:ext uri="{FF2B5EF4-FFF2-40B4-BE49-F238E27FC236}">
              <a16:creationId xmlns:a16="http://schemas.microsoft.com/office/drawing/2014/main" id="{1E2FB524-5FA5-4594-BFCE-B2A03431DB4B}"/>
            </a:ext>
          </a:extLst>
        </xdr:cNvPr>
        <xdr:cNvPicPr>
          <a:picLocks noChangeAspect="1"/>
        </xdr:cNvPicPr>
      </xdr:nvPicPr>
      <xdr:blipFill>
        <a:blip xmlns:r="http://schemas.openxmlformats.org/officeDocument/2006/relationships" r:embed="rId15"/>
        <a:stretch>
          <a:fillRect/>
        </a:stretch>
      </xdr:blipFill>
      <xdr:spPr>
        <a:xfrm>
          <a:off x="7108825" y="224736"/>
          <a:ext cx="1438275" cy="1191874"/>
        </a:xfrm>
        <a:prstGeom prst="rect">
          <a:avLst/>
        </a:prstGeom>
      </xdr:spPr>
    </xdr:pic>
    <xdr:clientData/>
  </xdr:twoCellAnchor>
  <xdr:oneCellAnchor>
    <xdr:from>
      <xdr:col>5</xdr:col>
      <xdr:colOff>149225</xdr:colOff>
      <xdr:row>148</xdr:row>
      <xdr:rowOff>41270</xdr:rowOff>
    </xdr:from>
    <xdr:ext cx="1422400" cy="1124123"/>
    <xdr:pic>
      <xdr:nvPicPr>
        <xdr:cNvPr id="23" name="Picture 22">
          <a:extLst>
            <a:ext uri="{FF2B5EF4-FFF2-40B4-BE49-F238E27FC236}">
              <a16:creationId xmlns:a16="http://schemas.microsoft.com/office/drawing/2014/main" id="{78776300-50CE-4271-B300-EB8C4512843F}"/>
            </a:ext>
          </a:extLst>
        </xdr:cNvPr>
        <xdr:cNvPicPr>
          <a:picLocks noChangeAspect="1"/>
        </xdr:cNvPicPr>
      </xdr:nvPicPr>
      <xdr:blipFill>
        <a:blip xmlns:r="http://schemas.openxmlformats.org/officeDocument/2006/relationships" r:embed="rId13"/>
        <a:stretch>
          <a:fillRect/>
        </a:stretch>
      </xdr:blipFill>
      <xdr:spPr>
        <a:xfrm>
          <a:off x="3578225" y="231770"/>
          <a:ext cx="1422400" cy="1124123"/>
        </a:xfrm>
        <a:prstGeom prst="rect">
          <a:avLst/>
        </a:prstGeom>
      </xdr:spPr>
    </xdr:pic>
    <xdr:clientData/>
  </xdr:oneCellAnchor>
  <xdr:oneCellAnchor>
    <xdr:from>
      <xdr:col>5</xdr:col>
      <xdr:colOff>1936750</xdr:colOff>
      <xdr:row>148</xdr:row>
      <xdr:rowOff>47377</xdr:rowOff>
    </xdr:from>
    <xdr:ext cx="1431925" cy="1171282"/>
    <xdr:pic>
      <xdr:nvPicPr>
        <xdr:cNvPr id="24" name="Picture 23">
          <a:extLst>
            <a:ext uri="{FF2B5EF4-FFF2-40B4-BE49-F238E27FC236}">
              <a16:creationId xmlns:a16="http://schemas.microsoft.com/office/drawing/2014/main" id="{1C2AB040-BFA7-4D67-B250-4DD031718EE9}"/>
            </a:ext>
          </a:extLst>
        </xdr:cNvPr>
        <xdr:cNvPicPr>
          <a:picLocks noChangeAspect="1"/>
        </xdr:cNvPicPr>
      </xdr:nvPicPr>
      <xdr:blipFill>
        <a:blip xmlns:r="http://schemas.openxmlformats.org/officeDocument/2006/relationships" r:embed="rId14"/>
        <a:stretch>
          <a:fillRect/>
        </a:stretch>
      </xdr:blipFill>
      <xdr:spPr>
        <a:xfrm>
          <a:off x="5368925" y="241052"/>
          <a:ext cx="1431925" cy="1171282"/>
        </a:xfrm>
        <a:prstGeom prst="rect">
          <a:avLst/>
        </a:prstGeom>
      </xdr:spPr>
    </xdr:pic>
    <xdr:clientData/>
  </xdr:oneCellAnchor>
  <xdr:oneCellAnchor>
    <xdr:from>
      <xdr:col>5</xdr:col>
      <xdr:colOff>3679825</xdr:colOff>
      <xdr:row>148</xdr:row>
      <xdr:rowOff>34236</xdr:rowOff>
    </xdr:from>
    <xdr:ext cx="1441450" cy="1191874"/>
    <xdr:pic>
      <xdr:nvPicPr>
        <xdr:cNvPr id="25" name="Picture 24">
          <a:extLst>
            <a:ext uri="{FF2B5EF4-FFF2-40B4-BE49-F238E27FC236}">
              <a16:creationId xmlns:a16="http://schemas.microsoft.com/office/drawing/2014/main" id="{D9081B5D-5AF8-438E-8EEE-5ED28B83B09A}"/>
            </a:ext>
          </a:extLst>
        </xdr:cNvPr>
        <xdr:cNvPicPr>
          <a:picLocks noChangeAspect="1"/>
        </xdr:cNvPicPr>
      </xdr:nvPicPr>
      <xdr:blipFill>
        <a:blip xmlns:r="http://schemas.openxmlformats.org/officeDocument/2006/relationships" r:embed="rId15"/>
        <a:stretch>
          <a:fillRect/>
        </a:stretch>
      </xdr:blipFill>
      <xdr:spPr>
        <a:xfrm>
          <a:off x="7108825" y="224736"/>
          <a:ext cx="1441450" cy="1191874"/>
        </a:xfrm>
        <a:prstGeom prst="rect">
          <a:avLst/>
        </a:prstGeom>
      </xdr:spPr>
    </xdr:pic>
    <xdr:clientData/>
  </xdr:oneCellAnchor>
  <xdr:twoCellAnchor editAs="oneCell">
    <xdr:from>
      <xdr:col>5</xdr:col>
      <xdr:colOff>819150</xdr:colOff>
      <xdr:row>183</xdr:row>
      <xdr:rowOff>95250</xdr:rowOff>
    </xdr:from>
    <xdr:to>
      <xdr:col>5</xdr:col>
      <xdr:colOff>2533650</xdr:colOff>
      <xdr:row>188</xdr:row>
      <xdr:rowOff>180975</xdr:rowOff>
    </xdr:to>
    <xdr:pic>
      <xdr:nvPicPr>
        <xdr:cNvPr id="17" name="Picture 16">
          <a:extLst>
            <a:ext uri="{FF2B5EF4-FFF2-40B4-BE49-F238E27FC236}">
              <a16:creationId xmlns:a16="http://schemas.microsoft.com/office/drawing/2014/main" id="{E8B41C14-E6D8-85CC-388C-CBF8522CAC44}"/>
            </a:ext>
            <a:ext uri="{147F2762-F138-4A5C-976F-8EAC2B608ADB}">
              <a16:predDERef xmlns:a16="http://schemas.microsoft.com/office/drawing/2014/main" pred="{D9081B5D-5AF8-438E-8EEE-5ED28B83B09A}"/>
            </a:ext>
          </a:extLst>
        </xdr:cNvPr>
        <xdr:cNvPicPr>
          <a:picLocks noChangeAspect="1"/>
        </xdr:cNvPicPr>
      </xdr:nvPicPr>
      <xdr:blipFill>
        <a:blip xmlns:r="http://schemas.openxmlformats.org/officeDocument/2006/relationships" r:embed="rId16"/>
        <a:stretch>
          <a:fillRect/>
        </a:stretch>
      </xdr:blipFill>
      <xdr:spPr>
        <a:xfrm>
          <a:off x="3886200" y="6686550"/>
          <a:ext cx="1714500" cy="1038225"/>
        </a:xfrm>
        <a:prstGeom prst="rect">
          <a:avLst/>
        </a:prstGeom>
      </xdr:spPr>
    </xdr:pic>
    <xdr:clientData/>
  </xdr:twoCellAnchor>
  <xdr:twoCellAnchor editAs="oneCell">
    <xdr:from>
      <xdr:col>5</xdr:col>
      <xdr:colOff>2647950</xdr:colOff>
      <xdr:row>183</xdr:row>
      <xdr:rowOff>66675</xdr:rowOff>
    </xdr:from>
    <xdr:to>
      <xdr:col>5</xdr:col>
      <xdr:colOff>4410075</xdr:colOff>
      <xdr:row>188</xdr:row>
      <xdr:rowOff>133350</xdr:rowOff>
    </xdr:to>
    <xdr:pic>
      <xdr:nvPicPr>
        <xdr:cNvPr id="18" name="Picture 17">
          <a:extLst>
            <a:ext uri="{FF2B5EF4-FFF2-40B4-BE49-F238E27FC236}">
              <a16:creationId xmlns:a16="http://schemas.microsoft.com/office/drawing/2014/main" id="{4AE1C67F-56C7-2F88-E0BA-D62B918BAF9A}"/>
            </a:ext>
            <a:ext uri="{147F2762-F138-4A5C-976F-8EAC2B608ADB}">
              <a16:predDERef xmlns:a16="http://schemas.microsoft.com/office/drawing/2014/main" pred="{E8B41C14-E6D8-85CC-388C-CBF8522CAC44}"/>
            </a:ext>
          </a:extLst>
        </xdr:cNvPr>
        <xdr:cNvPicPr>
          <a:picLocks noChangeAspect="1"/>
        </xdr:cNvPicPr>
      </xdr:nvPicPr>
      <xdr:blipFill>
        <a:blip xmlns:r="http://schemas.openxmlformats.org/officeDocument/2006/relationships" r:embed="rId17"/>
        <a:stretch>
          <a:fillRect/>
        </a:stretch>
      </xdr:blipFill>
      <xdr:spPr>
        <a:xfrm>
          <a:off x="5715000" y="6657975"/>
          <a:ext cx="1762125" cy="1019175"/>
        </a:xfrm>
        <a:prstGeom prst="rect">
          <a:avLst/>
        </a:prstGeom>
      </xdr:spPr>
    </xdr:pic>
    <xdr:clientData/>
  </xdr:twoCellAnchor>
  <xdr:twoCellAnchor editAs="oneCell">
    <xdr:from>
      <xdr:col>5</xdr:col>
      <xdr:colOff>828675</xdr:colOff>
      <xdr:row>190</xdr:row>
      <xdr:rowOff>57150</xdr:rowOff>
    </xdr:from>
    <xdr:to>
      <xdr:col>5</xdr:col>
      <xdr:colOff>2533650</xdr:colOff>
      <xdr:row>195</xdr:row>
      <xdr:rowOff>76200</xdr:rowOff>
    </xdr:to>
    <xdr:pic>
      <xdr:nvPicPr>
        <xdr:cNvPr id="28" name="Picture 27">
          <a:extLst>
            <a:ext uri="{FF2B5EF4-FFF2-40B4-BE49-F238E27FC236}">
              <a16:creationId xmlns:a16="http://schemas.microsoft.com/office/drawing/2014/main" id="{324902C9-0812-EE52-FFBB-0E56387DF417}"/>
            </a:ext>
            <a:ext uri="{147F2762-F138-4A5C-976F-8EAC2B608ADB}">
              <a16:predDERef xmlns:a16="http://schemas.microsoft.com/office/drawing/2014/main" pred="{1BA7EDE5-0AA8-A838-A9F3-1F0D447E043A}"/>
            </a:ext>
          </a:extLst>
        </xdr:cNvPr>
        <xdr:cNvPicPr>
          <a:picLocks noChangeAspect="1"/>
        </xdr:cNvPicPr>
      </xdr:nvPicPr>
      <xdr:blipFill>
        <a:blip xmlns:r="http://schemas.openxmlformats.org/officeDocument/2006/relationships" r:embed="rId18"/>
        <a:stretch>
          <a:fillRect/>
        </a:stretch>
      </xdr:blipFill>
      <xdr:spPr>
        <a:xfrm>
          <a:off x="3905250" y="7972425"/>
          <a:ext cx="1704975" cy="971550"/>
        </a:xfrm>
        <a:prstGeom prst="rect">
          <a:avLst/>
        </a:prstGeom>
      </xdr:spPr>
    </xdr:pic>
    <xdr:clientData/>
  </xdr:twoCellAnchor>
  <xdr:twoCellAnchor editAs="oneCell">
    <xdr:from>
      <xdr:col>5</xdr:col>
      <xdr:colOff>914400</xdr:colOff>
      <xdr:row>64</xdr:row>
      <xdr:rowOff>142875</xdr:rowOff>
    </xdr:from>
    <xdr:to>
      <xdr:col>5</xdr:col>
      <xdr:colOff>2286000</xdr:colOff>
      <xdr:row>68</xdr:row>
      <xdr:rowOff>180975</xdr:rowOff>
    </xdr:to>
    <xdr:pic>
      <xdr:nvPicPr>
        <xdr:cNvPr id="32" name="Picture 31">
          <a:extLst>
            <a:ext uri="{FF2B5EF4-FFF2-40B4-BE49-F238E27FC236}">
              <a16:creationId xmlns:a16="http://schemas.microsoft.com/office/drawing/2014/main" id="{D0D83538-4F33-F01B-9E50-DD4C7AA4E056}"/>
            </a:ext>
            <a:ext uri="{147F2762-F138-4A5C-976F-8EAC2B608ADB}">
              <a16:predDERef xmlns:a16="http://schemas.microsoft.com/office/drawing/2014/main" pred="{421E71C0-03A1-7D53-6076-FBF1D74C751C}"/>
            </a:ext>
          </a:extLst>
        </xdr:cNvPr>
        <xdr:cNvPicPr>
          <a:picLocks noChangeAspect="1"/>
        </xdr:cNvPicPr>
      </xdr:nvPicPr>
      <xdr:blipFill>
        <a:blip xmlns:r="http://schemas.openxmlformats.org/officeDocument/2006/relationships" r:embed="rId19"/>
        <a:stretch>
          <a:fillRect/>
        </a:stretch>
      </xdr:blipFill>
      <xdr:spPr>
        <a:xfrm>
          <a:off x="3990975" y="9382125"/>
          <a:ext cx="1371600" cy="800100"/>
        </a:xfrm>
        <a:prstGeom prst="rect">
          <a:avLst/>
        </a:prstGeom>
      </xdr:spPr>
    </xdr:pic>
    <xdr:clientData/>
  </xdr:twoCellAnchor>
  <xdr:twoCellAnchor editAs="oneCell">
    <xdr:from>
      <xdr:col>5</xdr:col>
      <xdr:colOff>2543175</xdr:colOff>
      <xdr:row>64</xdr:row>
      <xdr:rowOff>76200</xdr:rowOff>
    </xdr:from>
    <xdr:to>
      <xdr:col>5</xdr:col>
      <xdr:colOff>4191000</xdr:colOff>
      <xdr:row>69</xdr:row>
      <xdr:rowOff>85725</xdr:rowOff>
    </xdr:to>
    <xdr:pic>
      <xdr:nvPicPr>
        <xdr:cNvPr id="33" name="Picture 32">
          <a:extLst>
            <a:ext uri="{FF2B5EF4-FFF2-40B4-BE49-F238E27FC236}">
              <a16:creationId xmlns:a16="http://schemas.microsoft.com/office/drawing/2014/main" id="{AB019268-5E1F-B6BE-B2A2-13B16DA8FCC3}"/>
            </a:ext>
            <a:ext uri="{147F2762-F138-4A5C-976F-8EAC2B608ADB}">
              <a16:predDERef xmlns:a16="http://schemas.microsoft.com/office/drawing/2014/main" pred="{D0D83538-4F33-F01B-9E50-DD4C7AA4E056}"/>
            </a:ext>
          </a:extLst>
        </xdr:cNvPr>
        <xdr:cNvPicPr>
          <a:picLocks noChangeAspect="1"/>
        </xdr:cNvPicPr>
      </xdr:nvPicPr>
      <xdr:blipFill>
        <a:blip xmlns:r="http://schemas.openxmlformats.org/officeDocument/2006/relationships" r:embed="rId20"/>
        <a:stretch>
          <a:fillRect/>
        </a:stretch>
      </xdr:blipFill>
      <xdr:spPr>
        <a:xfrm>
          <a:off x="5619750" y="9315450"/>
          <a:ext cx="1647825" cy="962025"/>
        </a:xfrm>
        <a:prstGeom prst="rect">
          <a:avLst/>
        </a:prstGeom>
      </xdr:spPr>
    </xdr:pic>
    <xdr:clientData/>
  </xdr:twoCellAnchor>
  <xdr:twoCellAnchor editAs="oneCell">
    <xdr:from>
      <xdr:col>5</xdr:col>
      <xdr:colOff>4695825</xdr:colOff>
      <xdr:row>64</xdr:row>
      <xdr:rowOff>0</xdr:rowOff>
    </xdr:from>
    <xdr:to>
      <xdr:col>5</xdr:col>
      <xdr:colOff>6438900</xdr:colOff>
      <xdr:row>69</xdr:row>
      <xdr:rowOff>76200</xdr:rowOff>
    </xdr:to>
    <xdr:pic>
      <xdr:nvPicPr>
        <xdr:cNvPr id="34" name="Picture 33">
          <a:extLst>
            <a:ext uri="{FF2B5EF4-FFF2-40B4-BE49-F238E27FC236}">
              <a16:creationId xmlns:a16="http://schemas.microsoft.com/office/drawing/2014/main" id="{8F23C02C-12C6-5149-F24A-F290995A0D58}"/>
            </a:ext>
            <a:ext uri="{147F2762-F138-4A5C-976F-8EAC2B608ADB}">
              <a16:predDERef xmlns:a16="http://schemas.microsoft.com/office/drawing/2014/main" pred="{AB019268-5E1F-B6BE-B2A2-13B16DA8FCC3}"/>
            </a:ext>
          </a:extLst>
        </xdr:cNvPr>
        <xdr:cNvPicPr>
          <a:picLocks noChangeAspect="1"/>
        </xdr:cNvPicPr>
      </xdr:nvPicPr>
      <xdr:blipFill>
        <a:blip xmlns:r="http://schemas.openxmlformats.org/officeDocument/2006/relationships" r:embed="rId21"/>
        <a:stretch>
          <a:fillRect/>
        </a:stretch>
      </xdr:blipFill>
      <xdr:spPr>
        <a:xfrm>
          <a:off x="7772400" y="9239250"/>
          <a:ext cx="1743075" cy="1028700"/>
        </a:xfrm>
        <a:prstGeom prst="rect">
          <a:avLst/>
        </a:prstGeom>
      </xdr:spPr>
    </xdr:pic>
    <xdr:clientData/>
  </xdr:twoCellAnchor>
  <xdr:twoCellAnchor editAs="oneCell">
    <xdr:from>
      <xdr:col>5</xdr:col>
      <xdr:colOff>1143000</xdr:colOff>
      <xdr:row>218</xdr:row>
      <xdr:rowOff>114300</xdr:rowOff>
    </xdr:from>
    <xdr:to>
      <xdr:col>5</xdr:col>
      <xdr:colOff>2219325</xdr:colOff>
      <xdr:row>224</xdr:row>
      <xdr:rowOff>19050</xdr:rowOff>
    </xdr:to>
    <xdr:pic>
      <xdr:nvPicPr>
        <xdr:cNvPr id="41" name="Picture 40">
          <a:extLst>
            <a:ext uri="{FF2B5EF4-FFF2-40B4-BE49-F238E27FC236}">
              <a16:creationId xmlns:a16="http://schemas.microsoft.com/office/drawing/2014/main" id="{6ADFEBD8-A4B8-7BF5-EB19-1827B0A776CC}"/>
            </a:ext>
            <a:ext uri="{147F2762-F138-4A5C-976F-8EAC2B608ADB}">
              <a16:predDERef xmlns:a16="http://schemas.microsoft.com/office/drawing/2014/main" pred="{8F23C02C-12C6-5149-F24A-F290995A0D58}"/>
            </a:ext>
          </a:extLst>
        </xdr:cNvPr>
        <xdr:cNvPicPr>
          <a:picLocks noChangeAspect="1"/>
        </xdr:cNvPicPr>
      </xdr:nvPicPr>
      <xdr:blipFill>
        <a:blip xmlns:r="http://schemas.openxmlformats.org/officeDocument/2006/relationships" r:embed="rId22"/>
        <a:stretch>
          <a:fillRect/>
        </a:stretch>
      </xdr:blipFill>
      <xdr:spPr>
        <a:xfrm>
          <a:off x="4219575" y="10677525"/>
          <a:ext cx="1076325" cy="1047750"/>
        </a:xfrm>
        <a:prstGeom prst="rect">
          <a:avLst/>
        </a:prstGeom>
      </xdr:spPr>
    </xdr:pic>
    <xdr:clientData/>
  </xdr:twoCellAnchor>
  <xdr:twoCellAnchor editAs="oneCell">
    <xdr:from>
      <xdr:col>5</xdr:col>
      <xdr:colOff>2638425</xdr:colOff>
      <xdr:row>218</xdr:row>
      <xdr:rowOff>133350</xdr:rowOff>
    </xdr:from>
    <xdr:to>
      <xdr:col>5</xdr:col>
      <xdr:colOff>3762375</xdr:colOff>
      <xdr:row>224</xdr:row>
      <xdr:rowOff>19050</xdr:rowOff>
    </xdr:to>
    <xdr:pic>
      <xdr:nvPicPr>
        <xdr:cNvPr id="42" name="Picture 41">
          <a:extLst>
            <a:ext uri="{FF2B5EF4-FFF2-40B4-BE49-F238E27FC236}">
              <a16:creationId xmlns:a16="http://schemas.microsoft.com/office/drawing/2014/main" id="{823228E3-B698-50B9-B9E3-FBFC6A93554B}"/>
            </a:ext>
            <a:ext uri="{147F2762-F138-4A5C-976F-8EAC2B608ADB}">
              <a16:predDERef xmlns:a16="http://schemas.microsoft.com/office/drawing/2014/main" pred="{6ADFEBD8-A4B8-7BF5-EB19-1827B0A776CC}"/>
            </a:ext>
          </a:extLst>
        </xdr:cNvPr>
        <xdr:cNvPicPr>
          <a:picLocks noChangeAspect="1"/>
        </xdr:cNvPicPr>
      </xdr:nvPicPr>
      <xdr:blipFill>
        <a:blip xmlns:r="http://schemas.openxmlformats.org/officeDocument/2006/relationships" r:embed="rId23"/>
        <a:stretch>
          <a:fillRect/>
        </a:stretch>
      </xdr:blipFill>
      <xdr:spPr>
        <a:xfrm>
          <a:off x="5715000" y="10696575"/>
          <a:ext cx="1123950" cy="1028700"/>
        </a:xfrm>
        <a:prstGeom prst="rect">
          <a:avLst/>
        </a:prstGeom>
      </xdr:spPr>
    </xdr:pic>
    <xdr:clientData/>
  </xdr:twoCellAnchor>
  <xdr:twoCellAnchor editAs="oneCell">
    <xdr:from>
      <xdr:col>5</xdr:col>
      <xdr:colOff>4019550</xdr:colOff>
      <xdr:row>218</xdr:row>
      <xdr:rowOff>114300</xdr:rowOff>
    </xdr:from>
    <xdr:to>
      <xdr:col>5</xdr:col>
      <xdr:colOff>5191125</xdr:colOff>
      <xdr:row>224</xdr:row>
      <xdr:rowOff>47625</xdr:rowOff>
    </xdr:to>
    <xdr:pic>
      <xdr:nvPicPr>
        <xdr:cNvPr id="43" name="Picture 42">
          <a:extLst>
            <a:ext uri="{FF2B5EF4-FFF2-40B4-BE49-F238E27FC236}">
              <a16:creationId xmlns:a16="http://schemas.microsoft.com/office/drawing/2014/main" id="{D10BC141-9438-8DC1-580F-B4AC6C596E2F}"/>
            </a:ext>
            <a:ext uri="{147F2762-F138-4A5C-976F-8EAC2B608ADB}">
              <a16:predDERef xmlns:a16="http://schemas.microsoft.com/office/drawing/2014/main" pred="{823228E3-B698-50B9-B9E3-FBFC6A93554B}"/>
            </a:ext>
          </a:extLst>
        </xdr:cNvPr>
        <xdr:cNvPicPr>
          <a:picLocks noChangeAspect="1"/>
        </xdr:cNvPicPr>
      </xdr:nvPicPr>
      <xdr:blipFill>
        <a:blip xmlns:r="http://schemas.openxmlformats.org/officeDocument/2006/relationships" r:embed="rId23"/>
        <a:stretch>
          <a:fillRect/>
        </a:stretch>
      </xdr:blipFill>
      <xdr:spPr>
        <a:xfrm>
          <a:off x="7096125" y="10677525"/>
          <a:ext cx="1171575" cy="1076325"/>
        </a:xfrm>
        <a:prstGeom prst="rect">
          <a:avLst/>
        </a:prstGeom>
      </xdr:spPr>
    </xdr:pic>
    <xdr:clientData/>
  </xdr:twoCellAnchor>
  <xdr:twoCellAnchor editAs="oneCell">
    <xdr:from>
      <xdr:col>5</xdr:col>
      <xdr:colOff>3209925</xdr:colOff>
      <xdr:row>197</xdr:row>
      <xdr:rowOff>9525</xdr:rowOff>
    </xdr:from>
    <xdr:to>
      <xdr:col>5</xdr:col>
      <xdr:colOff>4419600</xdr:colOff>
      <xdr:row>202</xdr:row>
      <xdr:rowOff>171450</xdr:rowOff>
    </xdr:to>
    <xdr:pic>
      <xdr:nvPicPr>
        <xdr:cNvPr id="31" name="Picture 30">
          <a:extLst>
            <a:ext uri="{FF2B5EF4-FFF2-40B4-BE49-F238E27FC236}">
              <a16:creationId xmlns:a16="http://schemas.microsoft.com/office/drawing/2014/main" id="{79BFB09A-D117-578B-04BB-B000F2C26897}"/>
            </a:ext>
            <a:ext uri="{147F2762-F138-4A5C-976F-8EAC2B608ADB}">
              <a16:predDERef xmlns:a16="http://schemas.microsoft.com/office/drawing/2014/main" pred="{C1BD8646-9E67-5510-0AFE-E5A6209512F1}"/>
            </a:ext>
          </a:extLst>
        </xdr:cNvPr>
        <xdr:cNvPicPr>
          <a:picLocks noChangeAspect="1"/>
        </xdr:cNvPicPr>
      </xdr:nvPicPr>
      <xdr:blipFill>
        <a:blip xmlns:r="http://schemas.openxmlformats.org/officeDocument/2006/relationships" r:embed="rId24"/>
        <a:stretch>
          <a:fillRect/>
        </a:stretch>
      </xdr:blipFill>
      <xdr:spPr>
        <a:xfrm>
          <a:off x="6286500" y="4010025"/>
          <a:ext cx="1209675" cy="1114425"/>
        </a:xfrm>
        <a:prstGeom prst="rect">
          <a:avLst/>
        </a:prstGeom>
      </xdr:spPr>
    </xdr:pic>
    <xdr:clientData/>
  </xdr:twoCellAnchor>
  <xdr:twoCellAnchor editAs="oneCell">
    <xdr:from>
      <xdr:col>5</xdr:col>
      <xdr:colOff>704850</xdr:colOff>
      <xdr:row>162</xdr:row>
      <xdr:rowOff>133350</xdr:rowOff>
    </xdr:from>
    <xdr:to>
      <xdr:col>5</xdr:col>
      <xdr:colOff>2505075</xdr:colOff>
      <xdr:row>168</xdr:row>
      <xdr:rowOff>47625</xdr:rowOff>
    </xdr:to>
    <xdr:pic>
      <xdr:nvPicPr>
        <xdr:cNvPr id="36" name="Picture 35">
          <a:extLst>
            <a:ext uri="{FF2B5EF4-FFF2-40B4-BE49-F238E27FC236}">
              <a16:creationId xmlns:a16="http://schemas.microsoft.com/office/drawing/2014/main" id="{C03E54F5-ED76-24EB-217A-00257877C10D}"/>
            </a:ext>
            <a:ext uri="{147F2762-F138-4A5C-976F-8EAC2B608ADB}">
              <a16:predDERef xmlns:a16="http://schemas.microsoft.com/office/drawing/2014/main" pred="{79BFB09A-D117-578B-04BB-B000F2C26897}"/>
            </a:ext>
          </a:extLst>
        </xdr:cNvPr>
        <xdr:cNvPicPr>
          <a:picLocks noChangeAspect="1"/>
        </xdr:cNvPicPr>
      </xdr:nvPicPr>
      <xdr:blipFill>
        <a:blip xmlns:r="http://schemas.openxmlformats.org/officeDocument/2006/relationships" r:embed="rId25"/>
        <a:stretch>
          <a:fillRect/>
        </a:stretch>
      </xdr:blipFill>
      <xdr:spPr>
        <a:xfrm>
          <a:off x="3781425" y="13287375"/>
          <a:ext cx="1800225" cy="1057275"/>
        </a:xfrm>
        <a:prstGeom prst="rect">
          <a:avLst/>
        </a:prstGeom>
      </xdr:spPr>
    </xdr:pic>
    <xdr:clientData/>
  </xdr:twoCellAnchor>
  <xdr:twoCellAnchor editAs="oneCell">
    <xdr:from>
      <xdr:col>5</xdr:col>
      <xdr:colOff>2619375</xdr:colOff>
      <xdr:row>162</xdr:row>
      <xdr:rowOff>133350</xdr:rowOff>
    </xdr:from>
    <xdr:to>
      <xdr:col>5</xdr:col>
      <xdr:colOff>4305300</xdr:colOff>
      <xdr:row>167</xdr:row>
      <xdr:rowOff>152400</xdr:rowOff>
    </xdr:to>
    <xdr:pic>
      <xdr:nvPicPr>
        <xdr:cNvPr id="37" name="Picture 36">
          <a:extLst>
            <a:ext uri="{FF2B5EF4-FFF2-40B4-BE49-F238E27FC236}">
              <a16:creationId xmlns:a16="http://schemas.microsoft.com/office/drawing/2014/main" id="{26CB0469-9FB7-B39F-9723-2E0E7F35B645}"/>
            </a:ext>
            <a:ext uri="{147F2762-F138-4A5C-976F-8EAC2B608ADB}">
              <a16:predDERef xmlns:a16="http://schemas.microsoft.com/office/drawing/2014/main" pred="{C03E54F5-ED76-24EB-217A-00257877C10D}"/>
            </a:ext>
          </a:extLst>
        </xdr:cNvPr>
        <xdr:cNvPicPr>
          <a:picLocks noChangeAspect="1"/>
        </xdr:cNvPicPr>
      </xdr:nvPicPr>
      <xdr:blipFill>
        <a:blip xmlns:r="http://schemas.openxmlformats.org/officeDocument/2006/relationships" r:embed="rId26"/>
        <a:stretch>
          <a:fillRect/>
        </a:stretch>
      </xdr:blipFill>
      <xdr:spPr>
        <a:xfrm>
          <a:off x="5695950" y="13287375"/>
          <a:ext cx="1685925" cy="971550"/>
        </a:xfrm>
        <a:prstGeom prst="rect">
          <a:avLst/>
        </a:prstGeom>
      </xdr:spPr>
    </xdr:pic>
    <xdr:clientData/>
  </xdr:twoCellAnchor>
  <xdr:twoCellAnchor editAs="oneCell">
    <xdr:from>
      <xdr:col>5</xdr:col>
      <xdr:colOff>4467225</xdr:colOff>
      <xdr:row>162</xdr:row>
      <xdr:rowOff>76200</xdr:rowOff>
    </xdr:from>
    <xdr:to>
      <xdr:col>5</xdr:col>
      <xdr:colOff>6343650</xdr:colOff>
      <xdr:row>168</xdr:row>
      <xdr:rowOff>47625</xdr:rowOff>
    </xdr:to>
    <xdr:pic>
      <xdr:nvPicPr>
        <xdr:cNvPr id="38" name="Picture 37">
          <a:extLst>
            <a:ext uri="{FF2B5EF4-FFF2-40B4-BE49-F238E27FC236}">
              <a16:creationId xmlns:a16="http://schemas.microsoft.com/office/drawing/2014/main" id="{5510FB95-F3F1-63A5-F772-BDFF8C7DC503}"/>
            </a:ext>
            <a:ext uri="{147F2762-F138-4A5C-976F-8EAC2B608ADB}">
              <a16:predDERef xmlns:a16="http://schemas.microsoft.com/office/drawing/2014/main" pred="{26CB0469-9FB7-B39F-9723-2E0E7F35B645}"/>
            </a:ext>
          </a:extLst>
        </xdr:cNvPr>
        <xdr:cNvPicPr>
          <a:picLocks noChangeAspect="1"/>
        </xdr:cNvPicPr>
      </xdr:nvPicPr>
      <xdr:blipFill>
        <a:blip xmlns:r="http://schemas.openxmlformats.org/officeDocument/2006/relationships" r:embed="rId27"/>
        <a:stretch>
          <a:fillRect/>
        </a:stretch>
      </xdr:blipFill>
      <xdr:spPr>
        <a:xfrm>
          <a:off x="7543800" y="13230225"/>
          <a:ext cx="1876425" cy="1114425"/>
        </a:xfrm>
        <a:prstGeom prst="rect">
          <a:avLst/>
        </a:prstGeom>
      </xdr:spPr>
    </xdr:pic>
    <xdr:clientData/>
  </xdr:twoCellAnchor>
  <xdr:twoCellAnchor editAs="oneCell">
    <xdr:from>
      <xdr:col>5</xdr:col>
      <xdr:colOff>1143000</xdr:colOff>
      <xdr:row>162</xdr:row>
      <xdr:rowOff>114300</xdr:rowOff>
    </xdr:from>
    <xdr:to>
      <xdr:col>5</xdr:col>
      <xdr:colOff>2219325</xdr:colOff>
      <xdr:row>168</xdr:row>
      <xdr:rowOff>19050</xdr:rowOff>
    </xdr:to>
    <xdr:pic>
      <xdr:nvPicPr>
        <xdr:cNvPr id="39" name="Picture 40">
          <a:extLst>
            <a:ext uri="{FF2B5EF4-FFF2-40B4-BE49-F238E27FC236}">
              <a16:creationId xmlns:a16="http://schemas.microsoft.com/office/drawing/2014/main" id="{C64C069A-C9B1-483F-AC32-4F437B2371E3}"/>
            </a:ext>
            <a:ext uri="{147F2762-F138-4A5C-976F-8EAC2B608ADB}">
              <a16:predDERef xmlns:a16="http://schemas.microsoft.com/office/drawing/2014/main" pred="{5510FB95-F3F1-63A5-F772-BDFF8C7DC503}"/>
            </a:ext>
          </a:extLst>
        </xdr:cNvPr>
        <xdr:cNvPicPr>
          <a:picLocks noChangeAspect="1"/>
        </xdr:cNvPicPr>
      </xdr:nvPicPr>
      <xdr:blipFill>
        <a:blip xmlns:r="http://schemas.openxmlformats.org/officeDocument/2006/relationships" r:embed="rId22"/>
        <a:stretch>
          <a:fillRect/>
        </a:stretch>
      </xdr:blipFill>
      <xdr:spPr>
        <a:xfrm>
          <a:off x="4219575" y="10677525"/>
          <a:ext cx="1076325" cy="1047750"/>
        </a:xfrm>
        <a:prstGeom prst="rect">
          <a:avLst/>
        </a:prstGeom>
      </xdr:spPr>
    </xdr:pic>
    <xdr:clientData/>
  </xdr:twoCellAnchor>
  <xdr:twoCellAnchor editAs="oneCell">
    <xdr:from>
      <xdr:col>5</xdr:col>
      <xdr:colOff>2638425</xdr:colOff>
      <xdr:row>162</xdr:row>
      <xdr:rowOff>133350</xdr:rowOff>
    </xdr:from>
    <xdr:to>
      <xdr:col>5</xdr:col>
      <xdr:colOff>3762375</xdr:colOff>
      <xdr:row>168</xdr:row>
      <xdr:rowOff>19050</xdr:rowOff>
    </xdr:to>
    <xdr:pic>
      <xdr:nvPicPr>
        <xdr:cNvPr id="40" name="Picture 41">
          <a:extLst>
            <a:ext uri="{FF2B5EF4-FFF2-40B4-BE49-F238E27FC236}">
              <a16:creationId xmlns:a16="http://schemas.microsoft.com/office/drawing/2014/main" id="{42850B19-45B8-4457-A636-4441C2F06C40}"/>
            </a:ext>
            <a:ext uri="{147F2762-F138-4A5C-976F-8EAC2B608ADB}">
              <a16:predDERef xmlns:a16="http://schemas.microsoft.com/office/drawing/2014/main" pred="{C64C069A-C9B1-483F-AC32-4F437B2371E3}"/>
            </a:ext>
          </a:extLst>
        </xdr:cNvPr>
        <xdr:cNvPicPr>
          <a:picLocks noChangeAspect="1"/>
        </xdr:cNvPicPr>
      </xdr:nvPicPr>
      <xdr:blipFill>
        <a:blip xmlns:r="http://schemas.openxmlformats.org/officeDocument/2006/relationships" r:embed="rId23"/>
        <a:stretch>
          <a:fillRect/>
        </a:stretch>
      </xdr:blipFill>
      <xdr:spPr>
        <a:xfrm>
          <a:off x="5715000" y="10696575"/>
          <a:ext cx="1123950" cy="1028700"/>
        </a:xfrm>
        <a:prstGeom prst="rect">
          <a:avLst/>
        </a:prstGeom>
      </xdr:spPr>
    </xdr:pic>
    <xdr:clientData/>
  </xdr:twoCellAnchor>
  <xdr:twoCellAnchor editAs="oneCell">
    <xdr:from>
      <xdr:col>5</xdr:col>
      <xdr:colOff>4019550</xdr:colOff>
      <xdr:row>162</xdr:row>
      <xdr:rowOff>114300</xdr:rowOff>
    </xdr:from>
    <xdr:to>
      <xdr:col>5</xdr:col>
      <xdr:colOff>5191125</xdr:colOff>
      <xdr:row>168</xdr:row>
      <xdr:rowOff>47625</xdr:rowOff>
    </xdr:to>
    <xdr:pic>
      <xdr:nvPicPr>
        <xdr:cNvPr id="44" name="Picture 42">
          <a:extLst>
            <a:ext uri="{FF2B5EF4-FFF2-40B4-BE49-F238E27FC236}">
              <a16:creationId xmlns:a16="http://schemas.microsoft.com/office/drawing/2014/main" id="{372521C7-B483-4875-8E28-E0DF52C1DBF9}"/>
            </a:ext>
            <a:ext uri="{147F2762-F138-4A5C-976F-8EAC2B608ADB}">
              <a16:predDERef xmlns:a16="http://schemas.microsoft.com/office/drawing/2014/main" pred="{42850B19-45B8-4457-A636-4441C2F06C40}"/>
            </a:ext>
          </a:extLst>
        </xdr:cNvPr>
        <xdr:cNvPicPr>
          <a:picLocks noChangeAspect="1"/>
        </xdr:cNvPicPr>
      </xdr:nvPicPr>
      <xdr:blipFill>
        <a:blip xmlns:r="http://schemas.openxmlformats.org/officeDocument/2006/relationships" r:embed="rId23"/>
        <a:stretch>
          <a:fillRect/>
        </a:stretch>
      </xdr:blipFill>
      <xdr:spPr>
        <a:xfrm>
          <a:off x="7096125" y="10677525"/>
          <a:ext cx="1171575" cy="1076325"/>
        </a:xfrm>
        <a:prstGeom prst="rect">
          <a:avLst/>
        </a:prstGeom>
      </xdr:spPr>
    </xdr:pic>
    <xdr:clientData/>
  </xdr:twoCellAnchor>
  <xdr:twoCellAnchor editAs="oneCell">
    <xdr:from>
      <xdr:col>5</xdr:col>
      <xdr:colOff>638175</xdr:colOff>
      <xdr:row>1</xdr:row>
      <xdr:rowOff>85725</xdr:rowOff>
    </xdr:from>
    <xdr:to>
      <xdr:col>5</xdr:col>
      <xdr:colOff>1533525</xdr:colOff>
      <xdr:row>7</xdr:row>
      <xdr:rowOff>114300</xdr:rowOff>
    </xdr:to>
    <xdr:pic>
      <xdr:nvPicPr>
        <xdr:cNvPr id="45" name="Picture 44">
          <a:extLst>
            <a:ext uri="{FF2B5EF4-FFF2-40B4-BE49-F238E27FC236}">
              <a16:creationId xmlns:a16="http://schemas.microsoft.com/office/drawing/2014/main" id="{00CB2303-1915-FE6B-17FD-2F7F083344FF}"/>
            </a:ext>
            <a:ext uri="{147F2762-F138-4A5C-976F-8EAC2B608ADB}">
              <a16:predDERef xmlns:a16="http://schemas.microsoft.com/office/drawing/2014/main" pred="{372521C7-B483-4875-8E28-E0DF52C1DBF9}"/>
            </a:ext>
          </a:extLst>
        </xdr:cNvPr>
        <xdr:cNvPicPr>
          <a:picLocks noChangeAspect="1"/>
        </xdr:cNvPicPr>
      </xdr:nvPicPr>
      <xdr:blipFill>
        <a:blip xmlns:r="http://schemas.openxmlformats.org/officeDocument/2006/relationships" r:embed="rId28"/>
        <a:stretch>
          <a:fillRect/>
        </a:stretch>
      </xdr:blipFill>
      <xdr:spPr>
        <a:xfrm>
          <a:off x="3714750" y="14554200"/>
          <a:ext cx="895350" cy="1162050"/>
        </a:xfrm>
        <a:prstGeom prst="rect">
          <a:avLst/>
        </a:prstGeom>
      </xdr:spPr>
    </xdr:pic>
    <xdr:clientData/>
  </xdr:twoCellAnchor>
  <xdr:twoCellAnchor editAs="oneCell">
    <xdr:from>
      <xdr:col>5</xdr:col>
      <xdr:colOff>1504950</xdr:colOff>
      <xdr:row>3</xdr:row>
      <xdr:rowOff>47625</xdr:rowOff>
    </xdr:from>
    <xdr:to>
      <xdr:col>5</xdr:col>
      <xdr:colOff>2771775</xdr:colOff>
      <xdr:row>7</xdr:row>
      <xdr:rowOff>133350</xdr:rowOff>
    </xdr:to>
    <xdr:pic>
      <xdr:nvPicPr>
        <xdr:cNvPr id="46" name="Picture 45">
          <a:extLst>
            <a:ext uri="{FF2B5EF4-FFF2-40B4-BE49-F238E27FC236}">
              <a16:creationId xmlns:a16="http://schemas.microsoft.com/office/drawing/2014/main" id="{1948FAB1-6E7E-D57D-A3C0-CA989AFDDD9D}"/>
            </a:ext>
            <a:ext uri="{147F2762-F138-4A5C-976F-8EAC2B608ADB}">
              <a16:predDERef xmlns:a16="http://schemas.microsoft.com/office/drawing/2014/main" pred="{00CB2303-1915-FE6B-17FD-2F7F083344FF}"/>
            </a:ext>
          </a:extLst>
        </xdr:cNvPr>
        <xdr:cNvPicPr>
          <a:picLocks noChangeAspect="1"/>
        </xdr:cNvPicPr>
      </xdr:nvPicPr>
      <xdr:blipFill>
        <a:blip xmlns:r="http://schemas.openxmlformats.org/officeDocument/2006/relationships" r:embed="rId29"/>
        <a:stretch>
          <a:fillRect/>
        </a:stretch>
      </xdr:blipFill>
      <xdr:spPr>
        <a:xfrm>
          <a:off x="4581525" y="14887575"/>
          <a:ext cx="1266825" cy="838200"/>
        </a:xfrm>
        <a:prstGeom prst="rect">
          <a:avLst/>
        </a:prstGeom>
      </xdr:spPr>
    </xdr:pic>
    <xdr:clientData/>
  </xdr:twoCellAnchor>
  <xdr:twoCellAnchor editAs="oneCell">
    <xdr:from>
      <xdr:col>5</xdr:col>
      <xdr:colOff>2752725</xdr:colOff>
      <xdr:row>1</xdr:row>
      <xdr:rowOff>38100</xdr:rowOff>
    </xdr:from>
    <xdr:to>
      <xdr:col>5</xdr:col>
      <xdr:colOff>3952875</xdr:colOff>
      <xdr:row>7</xdr:row>
      <xdr:rowOff>133350</xdr:rowOff>
    </xdr:to>
    <xdr:pic>
      <xdr:nvPicPr>
        <xdr:cNvPr id="47" name="Picture 46">
          <a:extLst>
            <a:ext uri="{FF2B5EF4-FFF2-40B4-BE49-F238E27FC236}">
              <a16:creationId xmlns:a16="http://schemas.microsoft.com/office/drawing/2014/main" id="{2C090142-2574-AA90-D427-9AA908550FD2}"/>
            </a:ext>
            <a:ext uri="{147F2762-F138-4A5C-976F-8EAC2B608ADB}">
              <a16:predDERef xmlns:a16="http://schemas.microsoft.com/office/drawing/2014/main" pred="{1948FAB1-6E7E-D57D-A3C0-CA989AFDDD9D}"/>
            </a:ext>
          </a:extLst>
        </xdr:cNvPr>
        <xdr:cNvPicPr>
          <a:picLocks noChangeAspect="1"/>
        </xdr:cNvPicPr>
      </xdr:nvPicPr>
      <xdr:blipFill>
        <a:blip xmlns:r="http://schemas.openxmlformats.org/officeDocument/2006/relationships" r:embed="rId30"/>
        <a:stretch>
          <a:fillRect/>
        </a:stretch>
      </xdr:blipFill>
      <xdr:spPr>
        <a:xfrm>
          <a:off x="5829300" y="14506575"/>
          <a:ext cx="1200150" cy="1228725"/>
        </a:xfrm>
        <a:prstGeom prst="rect">
          <a:avLst/>
        </a:prstGeom>
      </xdr:spPr>
    </xdr:pic>
    <xdr:clientData/>
  </xdr:twoCellAnchor>
  <xdr:twoCellAnchor editAs="oneCell">
    <xdr:from>
      <xdr:col>5</xdr:col>
      <xdr:colOff>3962400</xdr:colOff>
      <xdr:row>1</xdr:row>
      <xdr:rowOff>133350</xdr:rowOff>
    </xdr:from>
    <xdr:to>
      <xdr:col>5</xdr:col>
      <xdr:colOff>5114925</xdr:colOff>
      <xdr:row>7</xdr:row>
      <xdr:rowOff>152400</xdr:rowOff>
    </xdr:to>
    <xdr:pic>
      <xdr:nvPicPr>
        <xdr:cNvPr id="48" name="Picture 47">
          <a:extLst>
            <a:ext uri="{FF2B5EF4-FFF2-40B4-BE49-F238E27FC236}">
              <a16:creationId xmlns:a16="http://schemas.microsoft.com/office/drawing/2014/main" id="{32B947E8-A230-8F55-8986-7B59CCBE053F}"/>
            </a:ext>
            <a:ext uri="{147F2762-F138-4A5C-976F-8EAC2B608ADB}">
              <a16:predDERef xmlns:a16="http://schemas.microsoft.com/office/drawing/2014/main" pred="{2C090142-2574-AA90-D427-9AA908550FD2}"/>
            </a:ext>
          </a:extLst>
        </xdr:cNvPr>
        <xdr:cNvPicPr>
          <a:picLocks noChangeAspect="1"/>
        </xdr:cNvPicPr>
      </xdr:nvPicPr>
      <xdr:blipFill>
        <a:blip xmlns:r="http://schemas.openxmlformats.org/officeDocument/2006/relationships" r:embed="rId31"/>
        <a:stretch>
          <a:fillRect/>
        </a:stretch>
      </xdr:blipFill>
      <xdr:spPr>
        <a:xfrm>
          <a:off x="7038975" y="14601825"/>
          <a:ext cx="1152525" cy="1152525"/>
        </a:xfrm>
        <a:prstGeom prst="rect">
          <a:avLst/>
        </a:prstGeom>
      </xdr:spPr>
    </xdr:pic>
    <xdr:clientData/>
  </xdr:twoCellAnchor>
  <xdr:twoCellAnchor editAs="oneCell">
    <xdr:from>
      <xdr:col>5</xdr:col>
      <xdr:colOff>5057775</xdr:colOff>
      <xdr:row>1</xdr:row>
      <xdr:rowOff>76200</xdr:rowOff>
    </xdr:from>
    <xdr:to>
      <xdr:col>5</xdr:col>
      <xdr:colOff>5905500</xdr:colOff>
      <xdr:row>7</xdr:row>
      <xdr:rowOff>142875</xdr:rowOff>
    </xdr:to>
    <xdr:pic>
      <xdr:nvPicPr>
        <xdr:cNvPr id="49" name="Picture 48">
          <a:extLst>
            <a:ext uri="{FF2B5EF4-FFF2-40B4-BE49-F238E27FC236}">
              <a16:creationId xmlns:a16="http://schemas.microsoft.com/office/drawing/2014/main" id="{A735EB24-726F-0DCE-8998-B568D24FCBE8}"/>
            </a:ext>
            <a:ext uri="{147F2762-F138-4A5C-976F-8EAC2B608ADB}">
              <a16:predDERef xmlns:a16="http://schemas.microsoft.com/office/drawing/2014/main" pred="{32B947E8-A230-8F55-8986-7B59CCBE053F}"/>
            </a:ext>
          </a:extLst>
        </xdr:cNvPr>
        <xdr:cNvPicPr>
          <a:picLocks noChangeAspect="1"/>
        </xdr:cNvPicPr>
      </xdr:nvPicPr>
      <xdr:blipFill>
        <a:blip xmlns:r="http://schemas.openxmlformats.org/officeDocument/2006/relationships" r:embed="rId32"/>
        <a:stretch>
          <a:fillRect/>
        </a:stretch>
      </xdr:blipFill>
      <xdr:spPr>
        <a:xfrm>
          <a:off x="8134350" y="14544675"/>
          <a:ext cx="847725" cy="1200150"/>
        </a:xfrm>
        <a:prstGeom prst="rect">
          <a:avLst/>
        </a:prstGeom>
      </xdr:spPr>
    </xdr:pic>
    <xdr:clientData/>
  </xdr:twoCellAnchor>
  <xdr:twoCellAnchor editAs="oneCell">
    <xdr:from>
      <xdr:col>5</xdr:col>
      <xdr:colOff>5905500</xdr:colOff>
      <xdr:row>3</xdr:row>
      <xdr:rowOff>123825</xdr:rowOff>
    </xdr:from>
    <xdr:to>
      <xdr:col>6</xdr:col>
      <xdr:colOff>190500</xdr:colOff>
      <xdr:row>7</xdr:row>
      <xdr:rowOff>142875</xdr:rowOff>
    </xdr:to>
    <xdr:pic>
      <xdr:nvPicPr>
        <xdr:cNvPr id="50" name="Picture 49">
          <a:extLst>
            <a:ext uri="{FF2B5EF4-FFF2-40B4-BE49-F238E27FC236}">
              <a16:creationId xmlns:a16="http://schemas.microsoft.com/office/drawing/2014/main" id="{2F50683A-3DF0-09AF-84F2-41A486BDEE67}"/>
            </a:ext>
            <a:ext uri="{147F2762-F138-4A5C-976F-8EAC2B608ADB}">
              <a16:predDERef xmlns:a16="http://schemas.microsoft.com/office/drawing/2014/main" pred="{A735EB24-726F-0DCE-8998-B568D24FCBE8}"/>
            </a:ext>
          </a:extLst>
        </xdr:cNvPr>
        <xdr:cNvPicPr>
          <a:picLocks noChangeAspect="1"/>
        </xdr:cNvPicPr>
      </xdr:nvPicPr>
      <xdr:blipFill>
        <a:blip xmlns:r="http://schemas.openxmlformats.org/officeDocument/2006/relationships" r:embed="rId33"/>
        <a:stretch>
          <a:fillRect/>
        </a:stretch>
      </xdr:blipFill>
      <xdr:spPr>
        <a:xfrm>
          <a:off x="8982075" y="14963775"/>
          <a:ext cx="1114425" cy="771525"/>
        </a:xfrm>
        <a:prstGeom prst="rect">
          <a:avLst/>
        </a:prstGeom>
      </xdr:spPr>
    </xdr:pic>
    <xdr:clientData/>
  </xdr:twoCellAnchor>
  <xdr:twoCellAnchor editAs="oneCell">
    <xdr:from>
      <xdr:col>5</xdr:col>
      <xdr:colOff>704850</xdr:colOff>
      <xdr:row>1</xdr:row>
      <xdr:rowOff>133350</xdr:rowOff>
    </xdr:from>
    <xdr:to>
      <xdr:col>5</xdr:col>
      <xdr:colOff>2505075</xdr:colOff>
      <xdr:row>7</xdr:row>
      <xdr:rowOff>57150</xdr:rowOff>
    </xdr:to>
    <xdr:pic>
      <xdr:nvPicPr>
        <xdr:cNvPr id="51" name="Picture 35">
          <a:extLst>
            <a:ext uri="{FF2B5EF4-FFF2-40B4-BE49-F238E27FC236}">
              <a16:creationId xmlns:a16="http://schemas.microsoft.com/office/drawing/2014/main" id="{B40417A6-C936-40B9-9FCE-0F6993F60885}"/>
            </a:ext>
            <a:ext uri="{147F2762-F138-4A5C-976F-8EAC2B608ADB}">
              <a16:predDERef xmlns:a16="http://schemas.microsoft.com/office/drawing/2014/main" pred="{2F50683A-3DF0-09AF-84F2-41A486BDEE67}"/>
            </a:ext>
          </a:extLst>
        </xdr:cNvPr>
        <xdr:cNvPicPr>
          <a:picLocks noChangeAspect="1"/>
        </xdr:cNvPicPr>
      </xdr:nvPicPr>
      <xdr:blipFill>
        <a:blip xmlns:r="http://schemas.openxmlformats.org/officeDocument/2006/relationships" r:embed="rId25"/>
        <a:stretch>
          <a:fillRect/>
        </a:stretch>
      </xdr:blipFill>
      <xdr:spPr>
        <a:xfrm>
          <a:off x="3781425" y="13287375"/>
          <a:ext cx="1800225" cy="1057275"/>
        </a:xfrm>
        <a:prstGeom prst="rect">
          <a:avLst/>
        </a:prstGeom>
      </xdr:spPr>
    </xdr:pic>
    <xdr:clientData/>
  </xdr:twoCellAnchor>
  <xdr:twoCellAnchor editAs="oneCell">
    <xdr:from>
      <xdr:col>5</xdr:col>
      <xdr:colOff>2619375</xdr:colOff>
      <xdr:row>1</xdr:row>
      <xdr:rowOff>133350</xdr:rowOff>
    </xdr:from>
    <xdr:to>
      <xdr:col>5</xdr:col>
      <xdr:colOff>4305300</xdr:colOff>
      <xdr:row>6</xdr:row>
      <xdr:rowOff>161925</xdr:rowOff>
    </xdr:to>
    <xdr:pic>
      <xdr:nvPicPr>
        <xdr:cNvPr id="52" name="Picture 36">
          <a:extLst>
            <a:ext uri="{FF2B5EF4-FFF2-40B4-BE49-F238E27FC236}">
              <a16:creationId xmlns:a16="http://schemas.microsoft.com/office/drawing/2014/main" id="{E153AA68-AAF1-4200-98C6-613E60DCDFDD}"/>
            </a:ext>
            <a:ext uri="{147F2762-F138-4A5C-976F-8EAC2B608ADB}">
              <a16:predDERef xmlns:a16="http://schemas.microsoft.com/office/drawing/2014/main" pred="{B40417A6-C936-40B9-9FCE-0F6993F60885}"/>
            </a:ext>
          </a:extLst>
        </xdr:cNvPr>
        <xdr:cNvPicPr>
          <a:picLocks noChangeAspect="1"/>
        </xdr:cNvPicPr>
      </xdr:nvPicPr>
      <xdr:blipFill>
        <a:blip xmlns:r="http://schemas.openxmlformats.org/officeDocument/2006/relationships" r:embed="rId26"/>
        <a:stretch>
          <a:fillRect/>
        </a:stretch>
      </xdr:blipFill>
      <xdr:spPr>
        <a:xfrm>
          <a:off x="5695950" y="13287375"/>
          <a:ext cx="1685925" cy="971550"/>
        </a:xfrm>
        <a:prstGeom prst="rect">
          <a:avLst/>
        </a:prstGeom>
      </xdr:spPr>
    </xdr:pic>
    <xdr:clientData/>
  </xdr:twoCellAnchor>
  <xdr:twoCellAnchor editAs="oneCell">
    <xdr:from>
      <xdr:col>5</xdr:col>
      <xdr:colOff>4467225</xdr:colOff>
      <xdr:row>1</xdr:row>
      <xdr:rowOff>76200</xdr:rowOff>
    </xdr:from>
    <xdr:to>
      <xdr:col>5</xdr:col>
      <xdr:colOff>6343650</xdr:colOff>
      <xdr:row>7</xdr:row>
      <xdr:rowOff>57150</xdr:rowOff>
    </xdr:to>
    <xdr:pic>
      <xdr:nvPicPr>
        <xdr:cNvPr id="53" name="Picture 37">
          <a:extLst>
            <a:ext uri="{FF2B5EF4-FFF2-40B4-BE49-F238E27FC236}">
              <a16:creationId xmlns:a16="http://schemas.microsoft.com/office/drawing/2014/main" id="{BB212ACC-675B-49E8-BDCD-06579E85D74B}"/>
            </a:ext>
            <a:ext uri="{147F2762-F138-4A5C-976F-8EAC2B608ADB}">
              <a16:predDERef xmlns:a16="http://schemas.microsoft.com/office/drawing/2014/main" pred="{E153AA68-AAF1-4200-98C6-613E60DCDFDD}"/>
            </a:ext>
          </a:extLst>
        </xdr:cNvPr>
        <xdr:cNvPicPr>
          <a:picLocks noChangeAspect="1"/>
        </xdr:cNvPicPr>
      </xdr:nvPicPr>
      <xdr:blipFill>
        <a:blip xmlns:r="http://schemas.openxmlformats.org/officeDocument/2006/relationships" r:embed="rId27"/>
        <a:stretch>
          <a:fillRect/>
        </a:stretch>
      </xdr:blipFill>
      <xdr:spPr>
        <a:xfrm>
          <a:off x="7543800" y="13230225"/>
          <a:ext cx="1876425" cy="1114425"/>
        </a:xfrm>
        <a:prstGeom prst="rect">
          <a:avLst/>
        </a:prstGeom>
      </xdr:spPr>
    </xdr:pic>
    <xdr:clientData/>
  </xdr:twoCellAnchor>
  <xdr:twoCellAnchor editAs="oneCell">
    <xdr:from>
      <xdr:col>5</xdr:col>
      <xdr:colOff>1143000</xdr:colOff>
      <xdr:row>1</xdr:row>
      <xdr:rowOff>114300</xdr:rowOff>
    </xdr:from>
    <xdr:to>
      <xdr:col>5</xdr:col>
      <xdr:colOff>2219325</xdr:colOff>
      <xdr:row>7</xdr:row>
      <xdr:rowOff>28575</xdr:rowOff>
    </xdr:to>
    <xdr:pic>
      <xdr:nvPicPr>
        <xdr:cNvPr id="54" name="Picture 40">
          <a:extLst>
            <a:ext uri="{FF2B5EF4-FFF2-40B4-BE49-F238E27FC236}">
              <a16:creationId xmlns:a16="http://schemas.microsoft.com/office/drawing/2014/main" id="{F580C7DE-4E3D-4D48-AEB2-E27C2328EA49}"/>
            </a:ext>
            <a:ext uri="{147F2762-F138-4A5C-976F-8EAC2B608ADB}">
              <a16:predDERef xmlns:a16="http://schemas.microsoft.com/office/drawing/2014/main" pred="{BB212ACC-675B-49E8-BDCD-06579E85D74B}"/>
            </a:ext>
          </a:extLst>
        </xdr:cNvPr>
        <xdr:cNvPicPr>
          <a:picLocks noChangeAspect="1"/>
        </xdr:cNvPicPr>
      </xdr:nvPicPr>
      <xdr:blipFill>
        <a:blip xmlns:r="http://schemas.openxmlformats.org/officeDocument/2006/relationships" r:embed="rId22"/>
        <a:stretch>
          <a:fillRect/>
        </a:stretch>
      </xdr:blipFill>
      <xdr:spPr>
        <a:xfrm>
          <a:off x="4219575" y="13268325"/>
          <a:ext cx="1076325" cy="1047750"/>
        </a:xfrm>
        <a:prstGeom prst="rect">
          <a:avLst/>
        </a:prstGeom>
      </xdr:spPr>
    </xdr:pic>
    <xdr:clientData/>
  </xdr:twoCellAnchor>
  <xdr:twoCellAnchor editAs="oneCell">
    <xdr:from>
      <xdr:col>5</xdr:col>
      <xdr:colOff>2638425</xdr:colOff>
      <xdr:row>1</xdr:row>
      <xdr:rowOff>133350</xdr:rowOff>
    </xdr:from>
    <xdr:to>
      <xdr:col>5</xdr:col>
      <xdr:colOff>3762375</xdr:colOff>
      <xdr:row>7</xdr:row>
      <xdr:rowOff>28575</xdr:rowOff>
    </xdr:to>
    <xdr:pic>
      <xdr:nvPicPr>
        <xdr:cNvPr id="55" name="Picture 41">
          <a:extLst>
            <a:ext uri="{FF2B5EF4-FFF2-40B4-BE49-F238E27FC236}">
              <a16:creationId xmlns:a16="http://schemas.microsoft.com/office/drawing/2014/main" id="{2658D699-6A0F-47EF-9FA7-BDCE991E5A28}"/>
            </a:ext>
            <a:ext uri="{147F2762-F138-4A5C-976F-8EAC2B608ADB}">
              <a16:predDERef xmlns:a16="http://schemas.microsoft.com/office/drawing/2014/main" pred="{F580C7DE-4E3D-4D48-AEB2-E27C2328EA49}"/>
            </a:ext>
          </a:extLst>
        </xdr:cNvPr>
        <xdr:cNvPicPr>
          <a:picLocks noChangeAspect="1"/>
        </xdr:cNvPicPr>
      </xdr:nvPicPr>
      <xdr:blipFill>
        <a:blip xmlns:r="http://schemas.openxmlformats.org/officeDocument/2006/relationships" r:embed="rId23"/>
        <a:stretch>
          <a:fillRect/>
        </a:stretch>
      </xdr:blipFill>
      <xdr:spPr>
        <a:xfrm>
          <a:off x="5715000" y="13287375"/>
          <a:ext cx="1123950" cy="1028700"/>
        </a:xfrm>
        <a:prstGeom prst="rect">
          <a:avLst/>
        </a:prstGeom>
      </xdr:spPr>
    </xdr:pic>
    <xdr:clientData/>
  </xdr:twoCellAnchor>
  <xdr:twoCellAnchor editAs="oneCell">
    <xdr:from>
      <xdr:col>5</xdr:col>
      <xdr:colOff>4019550</xdr:colOff>
      <xdr:row>1</xdr:row>
      <xdr:rowOff>114300</xdr:rowOff>
    </xdr:from>
    <xdr:to>
      <xdr:col>5</xdr:col>
      <xdr:colOff>5191125</xdr:colOff>
      <xdr:row>7</xdr:row>
      <xdr:rowOff>57150</xdr:rowOff>
    </xdr:to>
    <xdr:pic>
      <xdr:nvPicPr>
        <xdr:cNvPr id="56" name="Picture 42">
          <a:extLst>
            <a:ext uri="{FF2B5EF4-FFF2-40B4-BE49-F238E27FC236}">
              <a16:creationId xmlns:a16="http://schemas.microsoft.com/office/drawing/2014/main" id="{7F87D3D6-D3F3-41DC-B507-E132528ADB9B}"/>
            </a:ext>
            <a:ext uri="{147F2762-F138-4A5C-976F-8EAC2B608ADB}">
              <a16:predDERef xmlns:a16="http://schemas.microsoft.com/office/drawing/2014/main" pred="{2658D699-6A0F-47EF-9FA7-BDCE991E5A28}"/>
            </a:ext>
          </a:extLst>
        </xdr:cNvPr>
        <xdr:cNvPicPr>
          <a:picLocks noChangeAspect="1"/>
        </xdr:cNvPicPr>
      </xdr:nvPicPr>
      <xdr:blipFill>
        <a:blip xmlns:r="http://schemas.openxmlformats.org/officeDocument/2006/relationships" r:embed="rId23"/>
        <a:stretch>
          <a:fillRect/>
        </a:stretch>
      </xdr:blipFill>
      <xdr:spPr>
        <a:xfrm>
          <a:off x="7096125" y="13268325"/>
          <a:ext cx="1171575" cy="1076325"/>
        </a:xfrm>
        <a:prstGeom prst="rect">
          <a:avLst/>
        </a:prstGeom>
      </xdr:spPr>
    </xdr:pic>
    <xdr:clientData/>
  </xdr:twoCellAnchor>
  <xdr:twoCellAnchor editAs="oneCell">
    <xdr:from>
      <xdr:col>5</xdr:col>
      <xdr:colOff>1104900</xdr:colOff>
      <xdr:row>37</xdr:row>
      <xdr:rowOff>95250</xdr:rowOff>
    </xdr:from>
    <xdr:to>
      <xdr:col>5</xdr:col>
      <xdr:colOff>2457450</xdr:colOff>
      <xdr:row>41</xdr:row>
      <xdr:rowOff>104775</xdr:rowOff>
    </xdr:to>
    <xdr:pic>
      <xdr:nvPicPr>
        <xdr:cNvPr id="57" name="Picture 56">
          <a:extLst>
            <a:ext uri="{FF2B5EF4-FFF2-40B4-BE49-F238E27FC236}">
              <a16:creationId xmlns:a16="http://schemas.microsoft.com/office/drawing/2014/main" id="{25101CB7-A91E-6A79-01B5-CF449848F534}"/>
            </a:ext>
            <a:ext uri="{147F2762-F138-4A5C-976F-8EAC2B608ADB}">
              <a16:predDERef xmlns:a16="http://schemas.microsoft.com/office/drawing/2014/main" pred="{7F87D3D6-D3F3-41DC-B507-E132528ADB9B}"/>
            </a:ext>
          </a:extLst>
        </xdr:cNvPr>
        <xdr:cNvPicPr>
          <a:picLocks noChangeAspect="1"/>
        </xdr:cNvPicPr>
      </xdr:nvPicPr>
      <xdr:blipFill>
        <a:blip xmlns:r="http://schemas.openxmlformats.org/officeDocument/2006/relationships" r:embed="rId34"/>
        <a:stretch>
          <a:fillRect/>
        </a:stretch>
      </xdr:blipFill>
      <xdr:spPr>
        <a:xfrm>
          <a:off x="4181475" y="16068675"/>
          <a:ext cx="1352550" cy="771525"/>
        </a:xfrm>
        <a:prstGeom prst="rect">
          <a:avLst/>
        </a:prstGeom>
      </xdr:spPr>
    </xdr:pic>
    <xdr:clientData/>
  </xdr:twoCellAnchor>
  <xdr:twoCellAnchor editAs="oneCell">
    <xdr:from>
      <xdr:col>5</xdr:col>
      <xdr:colOff>2590800</xdr:colOff>
      <xdr:row>37</xdr:row>
      <xdr:rowOff>38100</xdr:rowOff>
    </xdr:from>
    <xdr:to>
      <xdr:col>5</xdr:col>
      <xdr:colOff>4143375</xdr:colOff>
      <xdr:row>41</xdr:row>
      <xdr:rowOff>104775</xdr:rowOff>
    </xdr:to>
    <xdr:pic>
      <xdr:nvPicPr>
        <xdr:cNvPr id="58" name="Picture 57">
          <a:extLst>
            <a:ext uri="{FF2B5EF4-FFF2-40B4-BE49-F238E27FC236}">
              <a16:creationId xmlns:a16="http://schemas.microsoft.com/office/drawing/2014/main" id="{4467DAB0-20A4-2751-DAB0-4EA369E31319}"/>
            </a:ext>
            <a:ext uri="{147F2762-F138-4A5C-976F-8EAC2B608ADB}">
              <a16:predDERef xmlns:a16="http://schemas.microsoft.com/office/drawing/2014/main" pred="{25101CB7-A91E-6A79-01B5-CF449848F534}"/>
            </a:ext>
          </a:extLst>
        </xdr:cNvPr>
        <xdr:cNvPicPr>
          <a:picLocks noChangeAspect="1"/>
        </xdr:cNvPicPr>
      </xdr:nvPicPr>
      <xdr:blipFill>
        <a:blip xmlns:r="http://schemas.openxmlformats.org/officeDocument/2006/relationships" r:embed="rId35"/>
        <a:stretch>
          <a:fillRect/>
        </a:stretch>
      </xdr:blipFill>
      <xdr:spPr>
        <a:xfrm>
          <a:off x="5667375" y="16011525"/>
          <a:ext cx="1552575" cy="828675"/>
        </a:xfrm>
        <a:prstGeom prst="rect">
          <a:avLst/>
        </a:prstGeom>
      </xdr:spPr>
    </xdr:pic>
    <xdr:clientData/>
  </xdr:twoCellAnchor>
  <xdr:twoCellAnchor editAs="oneCell">
    <xdr:from>
      <xdr:col>5</xdr:col>
      <xdr:colOff>4276725</xdr:colOff>
      <xdr:row>37</xdr:row>
      <xdr:rowOff>47625</xdr:rowOff>
    </xdr:from>
    <xdr:to>
      <xdr:col>5</xdr:col>
      <xdr:colOff>5876925</xdr:colOff>
      <xdr:row>42</xdr:row>
      <xdr:rowOff>0</xdr:rowOff>
    </xdr:to>
    <xdr:pic>
      <xdr:nvPicPr>
        <xdr:cNvPr id="59" name="Picture 58">
          <a:extLst>
            <a:ext uri="{FF2B5EF4-FFF2-40B4-BE49-F238E27FC236}">
              <a16:creationId xmlns:a16="http://schemas.microsoft.com/office/drawing/2014/main" id="{9AF88D91-4911-A55F-8208-FEA53A379DE4}"/>
            </a:ext>
            <a:ext uri="{147F2762-F138-4A5C-976F-8EAC2B608ADB}">
              <a16:predDERef xmlns:a16="http://schemas.microsoft.com/office/drawing/2014/main" pred="{4467DAB0-20A4-2751-DAB0-4EA369E31319}"/>
            </a:ext>
          </a:extLst>
        </xdr:cNvPr>
        <xdr:cNvPicPr>
          <a:picLocks noChangeAspect="1"/>
        </xdr:cNvPicPr>
      </xdr:nvPicPr>
      <xdr:blipFill>
        <a:blip xmlns:r="http://schemas.openxmlformats.org/officeDocument/2006/relationships" r:embed="rId36"/>
        <a:stretch>
          <a:fillRect/>
        </a:stretch>
      </xdr:blipFill>
      <xdr:spPr>
        <a:xfrm>
          <a:off x="7353300" y="16021050"/>
          <a:ext cx="1600200" cy="904875"/>
        </a:xfrm>
        <a:prstGeom prst="rect">
          <a:avLst/>
        </a:prstGeom>
      </xdr:spPr>
    </xdr:pic>
    <xdr:clientData/>
  </xdr:twoCellAnchor>
  <xdr:twoCellAnchor editAs="oneCell">
    <xdr:from>
      <xdr:col>5</xdr:col>
      <xdr:colOff>847725</xdr:colOff>
      <xdr:row>135</xdr:row>
      <xdr:rowOff>47625</xdr:rowOff>
    </xdr:from>
    <xdr:to>
      <xdr:col>5</xdr:col>
      <xdr:colOff>2524125</xdr:colOff>
      <xdr:row>138</xdr:row>
      <xdr:rowOff>85725</xdr:rowOff>
    </xdr:to>
    <xdr:pic>
      <xdr:nvPicPr>
        <xdr:cNvPr id="35" name="Picture 34">
          <a:extLst>
            <a:ext uri="{FF2B5EF4-FFF2-40B4-BE49-F238E27FC236}">
              <a16:creationId xmlns:a16="http://schemas.microsoft.com/office/drawing/2014/main" id="{7EA38D1D-8E12-3E9C-98EE-33367DB2DC09}"/>
            </a:ext>
            <a:ext uri="{147F2762-F138-4A5C-976F-8EAC2B608ADB}">
              <a16:predDERef xmlns:a16="http://schemas.microsoft.com/office/drawing/2014/main" pred="{9AF88D91-4911-A55F-8208-FEA53A379DE4}"/>
            </a:ext>
          </a:extLst>
        </xdr:cNvPr>
        <xdr:cNvPicPr>
          <a:picLocks noChangeAspect="1"/>
        </xdr:cNvPicPr>
      </xdr:nvPicPr>
      <xdr:blipFill>
        <a:blip xmlns:r="http://schemas.openxmlformats.org/officeDocument/2006/relationships" r:embed="rId37"/>
        <a:stretch>
          <a:fillRect/>
        </a:stretch>
      </xdr:blipFill>
      <xdr:spPr>
        <a:xfrm>
          <a:off x="3924300" y="17345025"/>
          <a:ext cx="1676400" cy="609600"/>
        </a:xfrm>
        <a:prstGeom prst="rect">
          <a:avLst/>
        </a:prstGeom>
      </xdr:spPr>
    </xdr:pic>
    <xdr:clientData/>
  </xdr:twoCellAnchor>
  <xdr:twoCellAnchor editAs="oneCell">
    <xdr:from>
      <xdr:col>5</xdr:col>
      <xdr:colOff>2724150</xdr:colOff>
      <xdr:row>134</xdr:row>
      <xdr:rowOff>85725</xdr:rowOff>
    </xdr:from>
    <xdr:to>
      <xdr:col>5</xdr:col>
      <xdr:colOff>4029075</xdr:colOff>
      <xdr:row>138</xdr:row>
      <xdr:rowOff>85725</xdr:rowOff>
    </xdr:to>
    <xdr:pic>
      <xdr:nvPicPr>
        <xdr:cNvPr id="60" name="Picture 59">
          <a:extLst>
            <a:ext uri="{FF2B5EF4-FFF2-40B4-BE49-F238E27FC236}">
              <a16:creationId xmlns:a16="http://schemas.microsoft.com/office/drawing/2014/main" id="{011F1E9D-BD33-1CEA-5C02-7A48DEF13D98}"/>
            </a:ext>
            <a:ext uri="{147F2762-F138-4A5C-976F-8EAC2B608ADB}">
              <a16:predDERef xmlns:a16="http://schemas.microsoft.com/office/drawing/2014/main" pred="{7EA38D1D-8E12-3E9C-98EE-33367DB2DC09}"/>
            </a:ext>
          </a:extLst>
        </xdr:cNvPr>
        <xdr:cNvPicPr>
          <a:picLocks noChangeAspect="1"/>
        </xdr:cNvPicPr>
      </xdr:nvPicPr>
      <xdr:blipFill>
        <a:blip xmlns:r="http://schemas.openxmlformats.org/officeDocument/2006/relationships" r:embed="rId38"/>
        <a:stretch>
          <a:fillRect/>
        </a:stretch>
      </xdr:blipFill>
      <xdr:spPr>
        <a:xfrm>
          <a:off x="5800725" y="17202150"/>
          <a:ext cx="1304925" cy="762000"/>
        </a:xfrm>
        <a:prstGeom prst="rect">
          <a:avLst/>
        </a:prstGeom>
      </xdr:spPr>
    </xdr:pic>
    <xdr:clientData/>
  </xdr:twoCellAnchor>
  <xdr:twoCellAnchor editAs="oneCell">
    <xdr:from>
      <xdr:col>5</xdr:col>
      <xdr:colOff>4362450</xdr:colOff>
      <xdr:row>134</xdr:row>
      <xdr:rowOff>66675</xdr:rowOff>
    </xdr:from>
    <xdr:to>
      <xdr:col>5</xdr:col>
      <xdr:colOff>5753100</xdr:colOff>
      <xdr:row>138</xdr:row>
      <xdr:rowOff>95250</xdr:rowOff>
    </xdr:to>
    <xdr:pic>
      <xdr:nvPicPr>
        <xdr:cNvPr id="61" name="Picture 60">
          <a:extLst>
            <a:ext uri="{FF2B5EF4-FFF2-40B4-BE49-F238E27FC236}">
              <a16:creationId xmlns:a16="http://schemas.microsoft.com/office/drawing/2014/main" id="{00ADF7CF-E5DB-F2D3-6827-3283E8D4B8C6}"/>
            </a:ext>
            <a:ext uri="{147F2762-F138-4A5C-976F-8EAC2B608ADB}">
              <a16:predDERef xmlns:a16="http://schemas.microsoft.com/office/drawing/2014/main" pred="{011F1E9D-BD33-1CEA-5C02-7A48DEF13D98}"/>
            </a:ext>
          </a:extLst>
        </xdr:cNvPr>
        <xdr:cNvPicPr>
          <a:picLocks noChangeAspect="1"/>
        </xdr:cNvPicPr>
      </xdr:nvPicPr>
      <xdr:blipFill>
        <a:blip xmlns:r="http://schemas.openxmlformats.org/officeDocument/2006/relationships" r:embed="rId39"/>
        <a:stretch>
          <a:fillRect/>
        </a:stretch>
      </xdr:blipFill>
      <xdr:spPr>
        <a:xfrm>
          <a:off x="7439025" y="25584150"/>
          <a:ext cx="1390650" cy="790575"/>
        </a:xfrm>
        <a:prstGeom prst="rect">
          <a:avLst/>
        </a:prstGeom>
      </xdr:spPr>
    </xdr:pic>
    <xdr:clientData/>
  </xdr:twoCellAnchor>
  <xdr:twoCellAnchor editAs="oneCell">
    <xdr:from>
      <xdr:col>5</xdr:col>
      <xdr:colOff>857250</xdr:colOff>
      <xdr:row>72</xdr:row>
      <xdr:rowOff>0</xdr:rowOff>
    </xdr:from>
    <xdr:to>
      <xdr:col>5</xdr:col>
      <xdr:colOff>2238375</xdr:colOff>
      <xdr:row>76</xdr:row>
      <xdr:rowOff>76200</xdr:rowOff>
    </xdr:to>
    <xdr:pic>
      <xdr:nvPicPr>
        <xdr:cNvPr id="65" name="Picture 64">
          <a:extLst>
            <a:ext uri="{FF2B5EF4-FFF2-40B4-BE49-F238E27FC236}">
              <a16:creationId xmlns:a16="http://schemas.microsoft.com/office/drawing/2014/main" id="{1F949CE1-5353-B3ED-AB5C-B2FABE1FE616}"/>
            </a:ext>
            <a:ext uri="{147F2762-F138-4A5C-976F-8EAC2B608ADB}">
              <a16:predDERef xmlns:a16="http://schemas.microsoft.com/office/drawing/2014/main" pred="{00ADF7CF-E5DB-F2D3-6827-3283E8D4B8C6}"/>
            </a:ext>
          </a:extLst>
        </xdr:cNvPr>
        <xdr:cNvPicPr>
          <a:picLocks noChangeAspect="1"/>
        </xdr:cNvPicPr>
      </xdr:nvPicPr>
      <xdr:blipFill>
        <a:blip xmlns:r="http://schemas.openxmlformats.org/officeDocument/2006/relationships" r:embed="rId40"/>
        <a:stretch>
          <a:fillRect/>
        </a:stretch>
      </xdr:blipFill>
      <xdr:spPr>
        <a:xfrm>
          <a:off x="3933825" y="18621375"/>
          <a:ext cx="1381125" cy="838200"/>
        </a:xfrm>
        <a:prstGeom prst="rect">
          <a:avLst/>
        </a:prstGeom>
      </xdr:spPr>
    </xdr:pic>
    <xdr:clientData/>
  </xdr:twoCellAnchor>
  <xdr:twoCellAnchor editAs="oneCell">
    <xdr:from>
      <xdr:col>5</xdr:col>
      <xdr:colOff>2400300</xdr:colOff>
      <xdr:row>71</xdr:row>
      <xdr:rowOff>76200</xdr:rowOff>
    </xdr:from>
    <xdr:to>
      <xdr:col>5</xdr:col>
      <xdr:colOff>4095750</xdr:colOff>
      <xdr:row>76</xdr:row>
      <xdr:rowOff>133350</xdr:rowOff>
    </xdr:to>
    <xdr:pic>
      <xdr:nvPicPr>
        <xdr:cNvPr id="66" name="Picture 65">
          <a:extLst>
            <a:ext uri="{FF2B5EF4-FFF2-40B4-BE49-F238E27FC236}">
              <a16:creationId xmlns:a16="http://schemas.microsoft.com/office/drawing/2014/main" id="{4B5DDFB2-F6F1-5BC2-C00F-EE595AB61920}"/>
            </a:ext>
            <a:ext uri="{147F2762-F138-4A5C-976F-8EAC2B608ADB}">
              <a16:predDERef xmlns:a16="http://schemas.microsoft.com/office/drawing/2014/main" pred="{1F949CE1-5353-B3ED-AB5C-B2FABE1FE616}"/>
            </a:ext>
          </a:extLst>
        </xdr:cNvPr>
        <xdr:cNvPicPr>
          <a:picLocks noChangeAspect="1"/>
        </xdr:cNvPicPr>
      </xdr:nvPicPr>
      <xdr:blipFill>
        <a:blip xmlns:r="http://schemas.openxmlformats.org/officeDocument/2006/relationships" r:embed="rId41"/>
        <a:stretch>
          <a:fillRect/>
        </a:stretch>
      </xdr:blipFill>
      <xdr:spPr>
        <a:xfrm>
          <a:off x="5476875" y="18516600"/>
          <a:ext cx="1695450" cy="1009650"/>
        </a:xfrm>
        <a:prstGeom prst="rect">
          <a:avLst/>
        </a:prstGeom>
      </xdr:spPr>
    </xdr:pic>
    <xdr:clientData/>
  </xdr:twoCellAnchor>
  <xdr:twoCellAnchor editAs="oneCell">
    <xdr:from>
      <xdr:col>5</xdr:col>
      <xdr:colOff>4314825</xdr:colOff>
      <xdr:row>71</xdr:row>
      <xdr:rowOff>133350</xdr:rowOff>
    </xdr:from>
    <xdr:to>
      <xdr:col>5</xdr:col>
      <xdr:colOff>5981700</xdr:colOff>
      <xdr:row>76</xdr:row>
      <xdr:rowOff>180975</xdr:rowOff>
    </xdr:to>
    <xdr:pic>
      <xdr:nvPicPr>
        <xdr:cNvPr id="67" name="Picture 66">
          <a:extLst>
            <a:ext uri="{FF2B5EF4-FFF2-40B4-BE49-F238E27FC236}">
              <a16:creationId xmlns:a16="http://schemas.microsoft.com/office/drawing/2014/main" id="{6825A97B-FEFA-1F88-91FD-27DACA9E0339}"/>
            </a:ext>
            <a:ext uri="{147F2762-F138-4A5C-976F-8EAC2B608ADB}">
              <a16:predDERef xmlns:a16="http://schemas.microsoft.com/office/drawing/2014/main" pred="{4B5DDFB2-F6F1-5BC2-C00F-EE595AB61920}"/>
            </a:ext>
          </a:extLst>
        </xdr:cNvPr>
        <xdr:cNvPicPr>
          <a:picLocks noChangeAspect="1"/>
        </xdr:cNvPicPr>
      </xdr:nvPicPr>
      <xdr:blipFill>
        <a:blip xmlns:r="http://schemas.openxmlformats.org/officeDocument/2006/relationships" r:embed="rId42"/>
        <a:stretch>
          <a:fillRect/>
        </a:stretch>
      </xdr:blipFill>
      <xdr:spPr>
        <a:xfrm>
          <a:off x="7391400" y="18573750"/>
          <a:ext cx="1666875" cy="1000125"/>
        </a:xfrm>
        <a:prstGeom prst="rect">
          <a:avLst/>
        </a:prstGeom>
      </xdr:spPr>
    </xdr:pic>
    <xdr:clientData/>
  </xdr:twoCellAnchor>
  <xdr:twoCellAnchor editAs="oneCell">
    <xdr:from>
      <xdr:col>5</xdr:col>
      <xdr:colOff>809625</xdr:colOff>
      <xdr:row>169</xdr:row>
      <xdr:rowOff>114300</xdr:rowOff>
    </xdr:from>
    <xdr:to>
      <xdr:col>5</xdr:col>
      <xdr:colOff>2390775</xdr:colOff>
      <xdr:row>174</xdr:row>
      <xdr:rowOff>114300</xdr:rowOff>
    </xdr:to>
    <xdr:pic>
      <xdr:nvPicPr>
        <xdr:cNvPr id="71" name="Picture 70">
          <a:extLst>
            <a:ext uri="{FF2B5EF4-FFF2-40B4-BE49-F238E27FC236}">
              <a16:creationId xmlns:a16="http://schemas.microsoft.com/office/drawing/2014/main" id="{CF573324-811B-7ACB-2DA2-223195AAF597}"/>
            </a:ext>
            <a:ext uri="{147F2762-F138-4A5C-976F-8EAC2B608ADB}">
              <a16:predDERef xmlns:a16="http://schemas.microsoft.com/office/drawing/2014/main" pred="{6825A97B-FEFA-1F88-91FD-27DACA9E0339}"/>
            </a:ext>
          </a:extLst>
        </xdr:cNvPr>
        <xdr:cNvPicPr>
          <a:picLocks noChangeAspect="1"/>
        </xdr:cNvPicPr>
      </xdr:nvPicPr>
      <xdr:blipFill>
        <a:blip xmlns:r="http://schemas.openxmlformats.org/officeDocument/2006/relationships" r:embed="rId43"/>
        <a:stretch>
          <a:fillRect/>
        </a:stretch>
      </xdr:blipFill>
      <xdr:spPr>
        <a:xfrm>
          <a:off x="3886200" y="19878675"/>
          <a:ext cx="1581150" cy="952500"/>
        </a:xfrm>
        <a:prstGeom prst="rect">
          <a:avLst/>
        </a:prstGeom>
      </xdr:spPr>
    </xdr:pic>
    <xdr:clientData/>
  </xdr:twoCellAnchor>
  <xdr:twoCellAnchor editAs="oneCell">
    <xdr:from>
      <xdr:col>5</xdr:col>
      <xdr:colOff>2609850</xdr:colOff>
      <xdr:row>170</xdr:row>
      <xdr:rowOff>47625</xdr:rowOff>
    </xdr:from>
    <xdr:to>
      <xdr:col>5</xdr:col>
      <xdr:colOff>4114800</xdr:colOff>
      <xdr:row>174</xdr:row>
      <xdr:rowOff>171450</xdr:rowOff>
    </xdr:to>
    <xdr:pic>
      <xdr:nvPicPr>
        <xdr:cNvPr id="72" name="Picture 71">
          <a:extLst>
            <a:ext uri="{FF2B5EF4-FFF2-40B4-BE49-F238E27FC236}">
              <a16:creationId xmlns:a16="http://schemas.microsoft.com/office/drawing/2014/main" id="{D52B1D00-29BD-0F14-263D-B7D41D8B797D}"/>
            </a:ext>
            <a:ext uri="{147F2762-F138-4A5C-976F-8EAC2B608ADB}">
              <a16:predDERef xmlns:a16="http://schemas.microsoft.com/office/drawing/2014/main" pred="{CF573324-811B-7ACB-2DA2-223195AAF597}"/>
            </a:ext>
          </a:extLst>
        </xdr:cNvPr>
        <xdr:cNvPicPr>
          <a:picLocks noChangeAspect="1"/>
        </xdr:cNvPicPr>
      </xdr:nvPicPr>
      <xdr:blipFill>
        <a:blip xmlns:r="http://schemas.openxmlformats.org/officeDocument/2006/relationships" r:embed="rId44"/>
        <a:stretch>
          <a:fillRect/>
        </a:stretch>
      </xdr:blipFill>
      <xdr:spPr>
        <a:xfrm>
          <a:off x="5686425" y="19992975"/>
          <a:ext cx="1504950" cy="885825"/>
        </a:xfrm>
        <a:prstGeom prst="rect">
          <a:avLst/>
        </a:prstGeom>
      </xdr:spPr>
    </xdr:pic>
    <xdr:clientData/>
  </xdr:twoCellAnchor>
  <xdr:twoCellAnchor editAs="oneCell">
    <xdr:from>
      <xdr:col>5</xdr:col>
      <xdr:colOff>4314825</xdr:colOff>
      <xdr:row>169</xdr:row>
      <xdr:rowOff>142875</xdr:rowOff>
    </xdr:from>
    <xdr:to>
      <xdr:col>5</xdr:col>
      <xdr:colOff>6086475</xdr:colOff>
      <xdr:row>175</xdr:row>
      <xdr:rowOff>66675</xdr:rowOff>
    </xdr:to>
    <xdr:pic>
      <xdr:nvPicPr>
        <xdr:cNvPr id="73" name="Picture 72">
          <a:extLst>
            <a:ext uri="{FF2B5EF4-FFF2-40B4-BE49-F238E27FC236}">
              <a16:creationId xmlns:a16="http://schemas.microsoft.com/office/drawing/2014/main" id="{04CECB99-4142-4C3E-28A8-776032D00C8F}"/>
            </a:ext>
            <a:ext uri="{147F2762-F138-4A5C-976F-8EAC2B608ADB}">
              <a16:predDERef xmlns:a16="http://schemas.microsoft.com/office/drawing/2014/main" pred="{D52B1D00-29BD-0F14-263D-B7D41D8B797D}"/>
            </a:ext>
          </a:extLst>
        </xdr:cNvPr>
        <xdr:cNvPicPr>
          <a:picLocks noChangeAspect="1"/>
        </xdr:cNvPicPr>
      </xdr:nvPicPr>
      <xdr:blipFill>
        <a:blip xmlns:r="http://schemas.openxmlformats.org/officeDocument/2006/relationships" r:embed="rId45"/>
        <a:stretch>
          <a:fillRect/>
        </a:stretch>
      </xdr:blipFill>
      <xdr:spPr>
        <a:xfrm>
          <a:off x="7391400" y="19907250"/>
          <a:ext cx="1771650" cy="1066800"/>
        </a:xfrm>
        <a:prstGeom prst="rect">
          <a:avLst/>
        </a:prstGeom>
      </xdr:spPr>
    </xdr:pic>
    <xdr:clientData/>
  </xdr:twoCellAnchor>
  <xdr:twoCellAnchor editAs="oneCell">
    <xdr:from>
      <xdr:col>5</xdr:col>
      <xdr:colOff>619125</xdr:colOff>
      <xdr:row>211</xdr:row>
      <xdr:rowOff>142875</xdr:rowOff>
    </xdr:from>
    <xdr:to>
      <xdr:col>5</xdr:col>
      <xdr:colOff>2343150</xdr:colOff>
      <xdr:row>216</xdr:row>
      <xdr:rowOff>180975</xdr:rowOff>
    </xdr:to>
    <xdr:pic>
      <xdr:nvPicPr>
        <xdr:cNvPr id="77" name="Picture 76">
          <a:extLst>
            <a:ext uri="{FF2B5EF4-FFF2-40B4-BE49-F238E27FC236}">
              <a16:creationId xmlns:a16="http://schemas.microsoft.com/office/drawing/2014/main" id="{EA7DD7EA-326B-D48E-2B97-336663F264B6}"/>
            </a:ext>
            <a:ext uri="{147F2762-F138-4A5C-976F-8EAC2B608ADB}">
              <a16:predDERef xmlns:a16="http://schemas.microsoft.com/office/drawing/2014/main" pred="{04CECB99-4142-4C3E-28A8-776032D00C8F}"/>
            </a:ext>
          </a:extLst>
        </xdr:cNvPr>
        <xdr:cNvPicPr>
          <a:picLocks noChangeAspect="1"/>
        </xdr:cNvPicPr>
      </xdr:nvPicPr>
      <xdr:blipFill>
        <a:blip xmlns:r="http://schemas.openxmlformats.org/officeDocument/2006/relationships" r:embed="rId46"/>
        <a:stretch>
          <a:fillRect/>
        </a:stretch>
      </xdr:blipFill>
      <xdr:spPr>
        <a:xfrm>
          <a:off x="3695700" y="22498050"/>
          <a:ext cx="1724025" cy="990600"/>
        </a:xfrm>
        <a:prstGeom prst="rect">
          <a:avLst/>
        </a:prstGeom>
      </xdr:spPr>
    </xdr:pic>
    <xdr:clientData/>
  </xdr:twoCellAnchor>
  <xdr:twoCellAnchor editAs="oneCell">
    <xdr:from>
      <xdr:col>5</xdr:col>
      <xdr:colOff>2533650</xdr:colOff>
      <xdr:row>211</xdr:row>
      <xdr:rowOff>104775</xdr:rowOff>
    </xdr:from>
    <xdr:to>
      <xdr:col>5</xdr:col>
      <xdr:colOff>4333875</xdr:colOff>
      <xdr:row>217</xdr:row>
      <xdr:rowOff>0</xdr:rowOff>
    </xdr:to>
    <xdr:pic>
      <xdr:nvPicPr>
        <xdr:cNvPr id="78" name="Picture 77">
          <a:extLst>
            <a:ext uri="{FF2B5EF4-FFF2-40B4-BE49-F238E27FC236}">
              <a16:creationId xmlns:a16="http://schemas.microsoft.com/office/drawing/2014/main" id="{D4029BFB-7630-3355-5434-626A8B9F2375}"/>
            </a:ext>
            <a:ext uri="{147F2762-F138-4A5C-976F-8EAC2B608ADB}">
              <a16:predDERef xmlns:a16="http://schemas.microsoft.com/office/drawing/2014/main" pred="{EA7DD7EA-326B-D48E-2B97-336663F264B6}"/>
            </a:ext>
          </a:extLst>
        </xdr:cNvPr>
        <xdr:cNvPicPr>
          <a:picLocks noChangeAspect="1"/>
        </xdr:cNvPicPr>
      </xdr:nvPicPr>
      <xdr:blipFill>
        <a:blip xmlns:r="http://schemas.openxmlformats.org/officeDocument/2006/relationships" r:embed="rId47"/>
        <a:stretch>
          <a:fillRect/>
        </a:stretch>
      </xdr:blipFill>
      <xdr:spPr>
        <a:xfrm>
          <a:off x="5610225" y="22459950"/>
          <a:ext cx="1800225" cy="1038225"/>
        </a:xfrm>
        <a:prstGeom prst="rect">
          <a:avLst/>
        </a:prstGeom>
      </xdr:spPr>
    </xdr:pic>
    <xdr:clientData/>
  </xdr:twoCellAnchor>
  <xdr:twoCellAnchor editAs="oneCell">
    <xdr:from>
      <xdr:col>5</xdr:col>
      <xdr:colOff>4505325</xdr:colOff>
      <xdr:row>211</xdr:row>
      <xdr:rowOff>47625</xdr:rowOff>
    </xdr:from>
    <xdr:to>
      <xdr:col>5</xdr:col>
      <xdr:colOff>6515100</xdr:colOff>
      <xdr:row>217</xdr:row>
      <xdr:rowOff>57150</xdr:rowOff>
    </xdr:to>
    <xdr:pic>
      <xdr:nvPicPr>
        <xdr:cNvPr id="79" name="Picture 78">
          <a:extLst>
            <a:ext uri="{FF2B5EF4-FFF2-40B4-BE49-F238E27FC236}">
              <a16:creationId xmlns:a16="http://schemas.microsoft.com/office/drawing/2014/main" id="{3A545AD4-3512-2E08-AC8E-7554FC882453}"/>
            </a:ext>
            <a:ext uri="{147F2762-F138-4A5C-976F-8EAC2B608ADB}">
              <a16:predDERef xmlns:a16="http://schemas.microsoft.com/office/drawing/2014/main" pred="{D4029BFB-7630-3355-5434-626A8B9F2375}"/>
            </a:ext>
          </a:extLst>
        </xdr:cNvPr>
        <xdr:cNvPicPr>
          <a:picLocks noChangeAspect="1"/>
        </xdr:cNvPicPr>
      </xdr:nvPicPr>
      <xdr:blipFill>
        <a:blip xmlns:r="http://schemas.openxmlformats.org/officeDocument/2006/relationships" r:embed="rId48"/>
        <a:stretch>
          <a:fillRect/>
        </a:stretch>
      </xdr:blipFill>
      <xdr:spPr>
        <a:xfrm>
          <a:off x="7581900" y="22402800"/>
          <a:ext cx="2009775" cy="1152525"/>
        </a:xfrm>
        <a:prstGeom prst="rect">
          <a:avLst/>
        </a:prstGeom>
      </xdr:spPr>
    </xdr:pic>
    <xdr:clientData/>
  </xdr:twoCellAnchor>
  <xdr:twoCellAnchor editAs="oneCell">
    <xdr:from>
      <xdr:col>5</xdr:col>
      <xdr:colOff>704850</xdr:colOff>
      <xdr:row>233</xdr:row>
      <xdr:rowOff>47625</xdr:rowOff>
    </xdr:from>
    <xdr:to>
      <xdr:col>5</xdr:col>
      <xdr:colOff>2133600</xdr:colOff>
      <xdr:row>237</xdr:row>
      <xdr:rowOff>133350</xdr:rowOff>
    </xdr:to>
    <xdr:pic>
      <xdr:nvPicPr>
        <xdr:cNvPr id="68" name="Picture 67">
          <a:extLst>
            <a:ext uri="{FF2B5EF4-FFF2-40B4-BE49-F238E27FC236}">
              <a16:creationId xmlns:a16="http://schemas.microsoft.com/office/drawing/2014/main" id="{7474BF6A-00FF-8C55-1226-B9999612867A}"/>
            </a:ext>
            <a:ext uri="{147F2762-F138-4A5C-976F-8EAC2B608ADB}">
              <a16:predDERef xmlns:a16="http://schemas.microsoft.com/office/drawing/2014/main" pred="{3A545AD4-3512-2E08-AC8E-7554FC882453}"/>
            </a:ext>
          </a:extLst>
        </xdr:cNvPr>
        <xdr:cNvPicPr>
          <a:picLocks noChangeAspect="1"/>
        </xdr:cNvPicPr>
      </xdr:nvPicPr>
      <xdr:blipFill>
        <a:blip xmlns:r="http://schemas.openxmlformats.org/officeDocument/2006/relationships" r:embed="rId49"/>
        <a:stretch>
          <a:fillRect/>
        </a:stretch>
      </xdr:blipFill>
      <xdr:spPr>
        <a:xfrm flipH="1">
          <a:off x="3781425" y="23898225"/>
          <a:ext cx="1428750" cy="847725"/>
        </a:xfrm>
        <a:prstGeom prst="rect">
          <a:avLst/>
        </a:prstGeom>
      </xdr:spPr>
    </xdr:pic>
    <xdr:clientData/>
  </xdr:twoCellAnchor>
  <xdr:twoCellAnchor editAs="oneCell">
    <xdr:from>
      <xdr:col>5</xdr:col>
      <xdr:colOff>2619375</xdr:colOff>
      <xdr:row>233</xdr:row>
      <xdr:rowOff>66675</xdr:rowOff>
    </xdr:from>
    <xdr:to>
      <xdr:col>5</xdr:col>
      <xdr:colOff>4057650</xdr:colOff>
      <xdr:row>237</xdr:row>
      <xdr:rowOff>161925</xdr:rowOff>
    </xdr:to>
    <xdr:pic>
      <xdr:nvPicPr>
        <xdr:cNvPr id="69" name="Picture 68">
          <a:extLst>
            <a:ext uri="{FF2B5EF4-FFF2-40B4-BE49-F238E27FC236}">
              <a16:creationId xmlns:a16="http://schemas.microsoft.com/office/drawing/2014/main" id="{36315A0D-17CE-DB7C-058A-725DE606C9AE}"/>
            </a:ext>
            <a:ext uri="{147F2762-F138-4A5C-976F-8EAC2B608ADB}">
              <a16:predDERef xmlns:a16="http://schemas.microsoft.com/office/drawing/2014/main" pred="{7474BF6A-00FF-8C55-1226-B9999612867A}"/>
            </a:ext>
          </a:extLst>
        </xdr:cNvPr>
        <xdr:cNvPicPr>
          <a:picLocks noChangeAspect="1"/>
        </xdr:cNvPicPr>
      </xdr:nvPicPr>
      <xdr:blipFill>
        <a:blip xmlns:r="http://schemas.openxmlformats.org/officeDocument/2006/relationships" r:embed="rId50"/>
        <a:stretch>
          <a:fillRect/>
        </a:stretch>
      </xdr:blipFill>
      <xdr:spPr>
        <a:xfrm>
          <a:off x="5695950" y="23917275"/>
          <a:ext cx="1438275" cy="857250"/>
        </a:xfrm>
        <a:prstGeom prst="rect">
          <a:avLst/>
        </a:prstGeom>
      </xdr:spPr>
    </xdr:pic>
    <xdr:clientData/>
  </xdr:twoCellAnchor>
  <xdr:twoCellAnchor editAs="oneCell">
    <xdr:from>
      <xdr:col>5</xdr:col>
      <xdr:colOff>4438650</xdr:colOff>
      <xdr:row>232</xdr:row>
      <xdr:rowOff>85725</xdr:rowOff>
    </xdr:from>
    <xdr:to>
      <xdr:col>5</xdr:col>
      <xdr:colOff>6248400</xdr:colOff>
      <xdr:row>238</xdr:row>
      <xdr:rowOff>114300</xdr:rowOff>
    </xdr:to>
    <xdr:pic>
      <xdr:nvPicPr>
        <xdr:cNvPr id="70" name="Picture 69">
          <a:extLst>
            <a:ext uri="{FF2B5EF4-FFF2-40B4-BE49-F238E27FC236}">
              <a16:creationId xmlns:a16="http://schemas.microsoft.com/office/drawing/2014/main" id="{E8865CCD-D324-1C12-20AF-5010BD7112A9}"/>
            </a:ext>
            <a:ext uri="{147F2762-F138-4A5C-976F-8EAC2B608ADB}">
              <a16:predDERef xmlns:a16="http://schemas.microsoft.com/office/drawing/2014/main" pred="{36315A0D-17CE-DB7C-058A-725DE606C9AE}"/>
            </a:ext>
          </a:extLst>
        </xdr:cNvPr>
        <xdr:cNvPicPr>
          <a:picLocks noChangeAspect="1"/>
        </xdr:cNvPicPr>
      </xdr:nvPicPr>
      <xdr:blipFill>
        <a:blip xmlns:r="http://schemas.openxmlformats.org/officeDocument/2006/relationships" r:embed="rId51"/>
        <a:stretch>
          <a:fillRect/>
        </a:stretch>
      </xdr:blipFill>
      <xdr:spPr>
        <a:xfrm flipH="1">
          <a:off x="7515225" y="23755350"/>
          <a:ext cx="1809750" cy="1171575"/>
        </a:xfrm>
        <a:prstGeom prst="rect">
          <a:avLst/>
        </a:prstGeom>
      </xdr:spPr>
    </xdr:pic>
    <xdr:clientData/>
  </xdr:twoCellAnchor>
  <xdr:twoCellAnchor editAs="oneCell">
    <xdr:from>
      <xdr:col>5</xdr:col>
      <xdr:colOff>571500</xdr:colOff>
      <xdr:row>30</xdr:row>
      <xdr:rowOff>47625</xdr:rowOff>
    </xdr:from>
    <xdr:to>
      <xdr:col>5</xdr:col>
      <xdr:colOff>2171700</xdr:colOff>
      <xdr:row>34</xdr:row>
      <xdr:rowOff>180975</xdr:rowOff>
    </xdr:to>
    <xdr:pic>
      <xdr:nvPicPr>
        <xdr:cNvPr id="80" name="Picture 79">
          <a:extLst>
            <a:ext uri="{FF2B5EF4-FFF2-40B4-BE49-F238E27FC236}">
              <a16:creationId xmlns:a16="http://schemas.microsoft.com/office/drawing/2014/main" id="{53C7CE73-A5DB-6BF4-C70D-30FF9ABA7613}"/>
            </a:ext>
            <a:ext uri="{147F2762-F138-4A5C-976F-8EAC2B608ADB}">
              <a16:predDERef xmlns:a16="http://schemas.microsoft.com/office/drawing/2014/main" pred="{E8865CCD-D324-1C12-20AF-5010BD7112A9}"/>
            </a:ext>
          </a:extLst>
        </xdr:cNvPr>
        <xdr:cNvPicPr>
          <a:picLocks noChangeAspect="1"/>
        </xdr:cNvPicPr>
      </xdr:nvPicPr>
      <xdr:blipFill>
        <a:blip xmlns:r="http://schemas.openxmlformats.org/officeDocument/2006/relationships" r:embed="rId52"/>
        <a:stretch>
          <a:fillRect/>
        </a:stretch>
      </xdr:blipFill>
      <xdr:spPr>
        <a:xfrm>
          <a:off x="3648075" y="25222200"/>
          <a:ext cx="1600200" cy="895350"/>
        </a:xfrm>
        <a:prstGeom prst="rect">
          <a:avLst/>
        </a:prstGeom>
      </xdr:spPr>
    </xdr:pic>
    <xdr:clientData/>
  </xdr:twoCellAnchor>
  <xdr:twoCellAnchor editAs="oneCell">
    <xdr:from>
      <xdr:col>5</xdr:col>
      <xdr:colOff>2390775</xdr:colOff>
      <xdr:row>30</xdr:row>
      <xdr:rowOff>19050</xdr:rowOff>
    </xdr:from>
    <xdr:to>
      <xdr:col>5</xdr:col>
      <xdr:colOff>3924300</xdr:colOff>
      <xdr:row>34</xdr:row>
      <xdr:rowOff>133350</xdr:rowOff>
    </xdr:to>
    <xdr:pic>
      <xdr:nvPicPr>
        <xdr:cNvPr id="81" name="Picture 80">
          <a:extLst>
            <a:ext uri="{FF2B5EF4-FFF2-40B4-BE49-F238E27FC236}">
              <a16:creationId xmlns:a16="http://schemas.microsoft.com/office/drawing/2014/main" id="{6CE3EA85-A64A-0C40-56D2-95E0762A6D09}"/>
            </a:ext>
            <a:ext uri="{147F2762-F138-4A5C-976F-8EAC2B608ADB}">
              <a16:predDERef xmlns:a16="http://schemas.microsoft.com/office/drawing/2014/main" pred="{53C7CE73-A5DB-6BF4-C70D-30FF9ABA7613}"/>
            </a:ext>
          </a:extLst>
        </xdr:cNvPr>
        <xdr:cNvPicPr>
          <a:picLocks noChangeAspect="1"/>
        </xdr:cNvPicPr>
      </xdr:nvPicPr>
      <xdr:blipFill>
        <a:blip xmlns:r="http://schemas.openxmlformats.org/officeDocument/2006/relationships" r:embed="rId53"/>
        <a:stretch>
          <a:fillRect/>
        </a:stretch>
      </xdr:blipFill>
      <xdr:spPr>
        <a:xfrm>
          <a:off x="5467350" y="25193625"/>
          <a:ext cx="1533525" cy="876300"/>
        </a:xfrm>
        <a:prstGeom prst="rect">
          <a:avLst/>
        </a:prstGeom>
      </xdr:spPr>
    </xdr:pic>
    <xdr:clientData/>
  </xdr:twoCellAnchor>
  <xdr:twoCellAnchor editAs="oneCell">
    <xdr:from>
      <xdr:col>5</xdr:col>
      <xdr:colOff>4248150</xdr:colOff>
      <xdr:row>30</xdr:row>
      <xdr:rowOff>47625</xdr:rowOff>
    </xdr:from>
    <xdr:to>
      <xdr:col>5</xdr:col>
      <xdr:colOff>5762625</xdr:colOff>
      <xdr:row>34</xdr:row>
      <xdr:rowOff>180975</xdr:rowOff>
    </xdr:to>
    <xdr:pic>
      <xdr:nvPicPr>
        <xdr:cNvPr id="82" name="Picture 81">
          <a:extLst>
            <a:ext uri="{FF2B5EF4-FFF2-40B4-BE49-F238E27FC236}">
              <a16:creationId xmlns:a16="http://schemas.microsoft.com/office/drawing/2014/main" id="{8A7D23ED-D5AE-B49C-6DCB-F4A0C7C9ADE9}"/>
            </a:ext>
            <a:ext uri="{147F2762-F138-4A5C-976F-8EAC2B608ADB}">
              <a16:predDERef xmlns:a16="http://schemas.microsoft.com/office/drawing/2014/main" pred="{6CE3EA85-A64A-0C40-56D2-95E0762A6D09}"/>
            </a:ext>
          </a:extLst>
        </xdr:cNvPr>
        <xdr:cNvPicPr>
          <a:picLocks noChangeAspect="1"/>
        </xdr:cNvPicPr>
      </xdr:nvPicPr>
      <xdr:blipFill>
        <a:blip xmlns:r="http://schemas.openxmlformats.org/officeDocument/2006/relationships" r:embed="rId54"/>
        <a:stretch>
          <a:fillRect/>
        </a:stretch>
      </xdr:blipFill>
      <xdr:spPr>
        <a:xfrm>
          <a:off x="7324725" y="25222200"/>
          <a:ext cx="1514475" cy="895350"/>
        </a:xfrm>
        <a:prstGeom prst="rect">
          <a:avLst/>
        </a:prstGeom>
      </xdr:spPr>
    </xdr:pic>
    <xdr:clientData/>
  </xdr:twoCellAnchor>
  <xdr:twoCellAnchor editAs="oneCell">
    <xdr:from>
      <xdr:col>5</xdr:col>
      <xdr:colOff>762000</xdr:colOff>
      <xdr:row>120</xdr:row>
      <xdr:rowOff>142875</xdr:rowOff>
    </xdr:from>
    <xdr:to>
      <xdr:col>5</xdr:col>
      <xdr:colOff>2533650</xdr:colOff>
      <xdr:row>126</xdr:row>
      <xdr:rowOff>28575</xdr:rowOff>
    </xdr:to>
    <xdr:pic>
      <xdr:nvPicPr>
        <xdr:cNvPr id="86" name="Picture 85">
          <a:extLst>
            <a:ext uri="{FF2B5EF4-FFF2-40B4-BE49-F238E27FC236}">
              <a16:creationId xmlns:a16="http://schemas.microsoft.com/office/drawing/2014/main" id="{F9741265-8DB9-C3CD-7392-3E3E45325109}"/>
            </a:ext>
            <a:ext uri="{147F2762-F138-4A5C-976F-8EAC2B608ADB}">
              <a16:predDERef xmlns:a16="http://schemas.microsoft.com/office/drawing/2014/main" pred="{8A7D23ED-D5AE-B49C-6DCB-F4A0C7C9ADE9}"/>
            </a:ext>
          </a:extLst>
        </xdr:cNvPr>
        <xdr:cNvPicPr>
          <a:picLocks noChangeAspect="1"/>
        </xdr:cNvPicPr>
      </xdr:nvPicPr>
      <xdr:blipFill>
        <a:blip xmlns:r="http://schemas.openxmlformats.org/officeDocument/2006/relationships" r:embed="rId55"/>
        <a:stretch>
          <a:fillRect/>
        </a:stretch>
      </xdr:blipFill>
      <xdr:spPr>
        <a:xfrm>
          <a:off x="3838575" y="29003625"/>
          <a:ext cx="1771650" cy="1028700"/>
        </a:xfrm>
        <a:prstGeom prst="rect">
          <a:avLst/>
        </a:prstGeom>
      </xdr:spPr>
    </xdr:pic>
    <xdr:clientData/>
  </xdr:twoCellAnchor>
  <xdr:twoCellAnchor editAs="oneCell">
    <xdr:from>
      <xdr:col>5</xdr:col>
      <xdr:colOff>2562225</xdr:colOff>
      <xdr:row>120</xdr:row>
      <xdr:rowOff>104775</xdr:rowOff>
    </xdr:from>
    <xdr:to>
      <xdr:col>5</xdr:col>
      <xdr:colOff>4305300</xdr:colOff>
      <xdr:row>126</xdr:row>
      <xdr:rowOff>0</xdr:rowOff>
    </xdr:to>
    <xdr:pic>
      <xdr:nvPicPr>
        <xdr:cNvPr id="87" name="Picture 86">
          <a:extLst>
            <a:ext uri="{FF2B5EF4-FFF2-40B4-BE49-F238E27FC236}">
              <a16:creationId xmlns:a16="http://schemas.microsoft.com/office/drawing/2014/main" id="{6051A211-68D9-00DA-B312-772366FE25DF}"/>
            </a:ext>
            <a:ext uri="{147F2762-F138-4A5C-976F-8EAC2B608ADB}">
              <a16:predDERef xmlns:a16="http://schemas.microsoft.com/office/drawing/2014/main" pred="{F9741265-8DB9-C3CD-7392-3E3E45325109}"/>
            </a:ext>
          </a:extLst>
        </xdr:cNvPr>
        <xdr:cNvPicPr>
          <a:picLocks noChangeAspect="1"/>
        </xdr:cNvPicPr>
      </xdr:nvPicPr>
      <xdr:blipFill>
        <a:blip xmlns:r="http://schemas.openxmlformats.org/officeDocument/2006/relationships" r:embed="rId56"/>
        <a:stretch>
          <a:fillRect/>
        </a:stretch>
      </xdr:blipFill>
      <xdr:spPr>
        <a:xfrm>
          <a:off x="5638800" y="28965525"/>
          <a:ext cx="1743075" cy="1038225"/>
        </a:xfrm>
        <a:prstGeom prst="rect">
          <a:avLst/>
        </a:prstGeom>
      </xdr:spPr>
    </xdr:pic>
    <xdr:clientData/>
  </xdr:twoCellAnchor>
  <xdr:twoCellAnchor editAs="oneCell">
    <xdr:from>
      <xdr:col>5</xdr:col>
      <xdr:colOff>4505325</xdr:colOff>
      <xdr:row>120</xdr:row>
      <xdr:rowOff>133350</xdr:rowOff>
    </xdr:from>
    <xdr:to>
      <xdr:col>5</xdr:col>
      <xdr:colOff>6315075</xdr:colOff>
      <xdr:row>126</xdr:row>
      <xdr:rowOff>47625</xdr:rowOff>
    </xdr:to>
    <xdr:pic>
      <xdr:nvPicPr>
        <xdr:cNvPr id="88" name="Picture 87">
          <a:extLst>
            <a:ext uri="{FF2B5EF4-FFF2-40B4-BE49-F238E27FC236}">
              <a16:creationId xmlns:a16="http://schemas.microsoft.com/office/drawing/2014/main" id="{357BB19E-6705-41AF-02EF-E2DFE7444513}"/>
            </a:ext>
            <a:ext uri="{147F2762-F138-4A5C-976F-8EAC2B608ADB}">
              <a16:predDERef xmlns:a16="http://schemas.microsoft.com/office/drawing/2014/main" pred="{6051A211-68D9-00DA-B312-772366FE25DF}"/>
            </a:ext>
          </a:extLst>
        </xdr:cNvPr>
        <xdr:cNvPicPr>
          <a:picLocks noChangeAspect="1"/>
        </xdr:cNvPicPr>
      </xdr:nvPicPr>
      <xdr:blipFill>
        <a:blip xmlns:r="http://schemas.openxmlformats.org/officeDocument/2006/relationships" r:embed="rId57"/>
        <a:stretch>
          <a:fillRect/>
        </a:stretch>
      </xdr:blipFill>
      <xdr:spPr>
        <a:xfrm>
          <a:off x="7581900" y="28994100"/>
          <a:ext cx="1809750" cy="1057275"/>
        </a:xfrm>
        <a:prstGeom prst="rect">
          <a:avLst/>
        </a:prstGeom>
      </xdr:spPr>
    </xdr:pic>
    <xdr:clientData/>
  </xdr:twoCellAnchor>
  <xdr:twoCellAnchor editAs="oneCell">
    <xdr:from>
      <xdr:col>5</xdr:col>
      <xdr:colOff>923925</xdr:colOff>
      <xdr:row>43</xdr:row>
      <xdr:rowOff>85725</xdr:rowOff>
    </xdr:from>
    <xdr:to>
      <xdr:col>5</xdr:col>
      <xdr:colOff>2819400</xdr:colOff>
      <xdr:row>49</xdr:row>
      <xdr:rowOff>38100</xdr:rowOff>
    </xdr:to>
    <xdr:pic>
      <xdr:nvPicPr>
        <xdr:cNvPr id="92" name="Picture 91">
          <a:extLst>
            <a:ext uri="{FF2B5EF4-FFF2-40B4-BE49-F238E27FC236}">
              <a16:creationId xmlns:a16="http://schemas.microsoft.com/office/drawing/2014/main" id="{EDB9D8F6-1D8E-4AD9-EF72-14B6D6F2D473}"/>
            </a:ext>
            <a:ext uri="{147F2762-F138-4A5C-976F-8EAC2B608ADB}">
              <a16:predDERef xmlns:a16="http://schemas.microsoft.com/office/drawing/2014/main" pred="{357BB19E-6705-41AF-02EF-E2DFE7444513}"/>
            </a:ext>
          </a:extLst>
        </xdr:cNvPr>
        <xdr:cNvPicPr>
          <a:picLocks noChangeAspect="1"/>
        </xdr:cNvPicPr>
      </xdr:nvPicPr>
      <xdr:blipFill>
        <a:blip xmlns:r="http://schemas.openxmlformats.org/officeDocument/2006/relationships" r:embed="rId58"/>
        <a:stretch>
          <a:fillRect/>
        </a:stretch>
      </xdr:blipFill>
      <xdr:spPr>
        <a:xfrm>
          <a:off x="4000500" y="30270450"/>
          <a:ext cx="1895475" cy="1095375"/>
        </a:xfrm>
        <a:prstGeom prst="rect">
          <a:avLst/>
        </a:prstGeom>
      </xdr:spPr>
    </xdr:pic>
    <xdr:clientData/>
  </xdr:twoCellAnchor>
  <xdr:twoCellAnchor editAs="oneCell">
    <xdr:from>
      <xdr:col>5</xdr:col>
      <xdr:colOff>2867025</xdr:colOff>
      <xdr:row>43</xdr:row>
      <xdr:rowOff>104775</xdr:rowOff>
    </xdr:from>
    <xdr:to>
      <xdr:col>5</xdr:col>
      <xdr:colOff>4676775</xdr:colOff>
      <xdr:row>49</xdr:row>
      <xdr:rowOff>38100</xdr:rowOff>
    </xdr:to>
    <xdr:pic>
      <xdr:nvPicPr>
        <xdr:cNvPr id="93" name="Picture 92">
          <a:extLst>
            <a:ext uri="{FF2B5EF4-FFF2-40B4-BE49-F238E27FC236}">
              <a16:creationId xmlns:a16="http://schemas.microsoft.com/office/drawing/2014/main" id="{151A0FAE-481D-FA0F-4709-17475FBDD8DD}"/>
            </a:ext>
            <a:ext uri="{147F2762-F138-4A5C-976F-8EAC2B608ADB}">
              <a16:predDERef xmlns:a16="http://schemas.microsoft.com/office/drawing/2014/main" pred="{EDB9D8F6-1D8E-4AD9-EF72-14B6D6F2D473}"/>
            </a:ext>
          </a:extLst>
        </xdr:cNvPr>
        <xdr:cNvPicPr>
          <a:picLocks noChangeAspect="1"/>
        </xdr:cNvPicPr>
      </xdr:nvPicPr>
      <xdr:blipFill>
        <a:blip xmlns:r="http://schemas.openxmlformats.org/officeDocument/2006/relationships" r:embed="rId59"/>
        <a:stretch>
          <a:fillRect/>
        </a:stretch>
      </xdr:blipFill>
      <xdr:spPr>
        <a:xfrm>
          <a:off x="5943600" y="30289500"/>
          <a:ext cx="1809750" cy="1076325"/>
        </a:xfrm>
        <a:prstGeom prst="rect">
          <a:avLst/>
        </a:prstGeom>
      </xdr:spPr>
    </xdr:pic>
    <xdr:clientData/>
  </xdr:twoCellAnchor>
  <xdr:twoCellAnchor editAs="oneCell">
    <xdr:from>
      <xdr:col>5</xdr:col>
      <xdr:colOff>4752975</xdr:colOff>
      <xdr:row>43</xdr:row>
      <xdr:rowOff>95250</xdr:rowOff>
    </xdr:from>
    <xdr:to>
      <xdr:col>5</xdr:col>
      <xdr:colOff>6600825</xdr:colOff>
      <xdr:row>49</xdr:row>
      <xdr:rowOff>38100</xdr:rowOff>
    </xdr:to>
    <xdr:pic>
      <xdr:nvPicPr>
        <xdr:cNvPr id="94" name="Picture 93">
          <a:extLst>
            <a:ext uri="{FF2B5EF4-FFF2-40B4-BE49-F238E27FC236}">
              <a16:creationId xmlns:a16="http://schemas.microsoft.com/office/drawing/2014/main" id="{15F69E40-C5AF-61EE-9EE0-3491C7E830D5}"/>
            </a:ext>
            <a:ext uri="{147F2762-F138-4A5C-976F-8EAC2B608ADB}">
              <a16:predDERef xmlns:a16="http://schemas.microsoft.com/office/drawing/2014/main" pred="{151A0FAE-481D-FA0F-4709-17475FBDD8DD}"/>
            </a:ext>
          </a:extLst>
        </xdr:cNvPr>
        <xdr:cNvPicPr>
          <a:picLocks noChangeAspect="1"/>
        </xdr:cNvPicPr>
      </xdr:nvPicPr>
      <xdr:blipFill>
        <a:blip xmlns:r="http://schemas.openxmlformats.org/officeDocument/2006/relationships" r:embed="rId60"/>
        <a:stretch>
          <a:fillRect/>
        </a:stretch>
      </xdr:blipFill>
      <xdr:spPr>
        <a:xfrm>
          <a:off x="7829550" y="30279975"/>
          <a:ext cx="1847850" cy="1085850"/>
        </a:xfrm>
        <a:prstGeom prst="rect">
          <a:avLst/>
        </a:prstGeom>
      </xdr:spPr>
    </xdr:pic>
    <xdr:clientData/>
  </xdr:twoCellAnchor>
  <xdr:twoCellAnchor editAs="oneCell">
    <xdr:from>
      <xdr:col>5</xdr:col>
      <xdr:colOff>876300</xdr:colOff>
      <xdr:row>78</xdr:row>
      <xdr:rowOff>123825</xdr:rowOff>
    </xdr:from>
    <xdr:to>
      <xdr:col>5</xdr:col>
      <xdr:colOff>2647950</xdr:colOff>
      <xdr:row>84</xdr:row>
      <xdr:rowOff>38100</xdr:rowOff>
    </xdr:to>
    <xdr:pic>
      <xdr:nvPicPr>
        <xdr:cNvPr id="98" name="Picture 97">
          <a:extLst>
            <a:ext uri="{FF2B5EF4-FFF2-40B4-BE49-F238E27FC236}">
              <a16:creationId xmlns:a16="http://schemas.microsoft.com/office/drawing/2014/main" id="{206780CC-F0F4-C3ED-0EE2-ECA2FE91FE46}"/>
            </a:ext>
            <a:ext uri="{147F2762-F138-4A5C-976F-8EAC2B608ADB}">
              <a16:predDERef xmlns:a16="http://schemas.microsoft.com/office/drawing/2014/main" pred="{15F69E40-C5AF-61EE-9EE0-3491C7E830D5}"/>
            </a:ext>
          </a:extLst>
        </xdr:cNvPr>
        <xdr:cNvPicPr>
          <a:picLocks noChangeAspect="1"/>
        </xdr:cNvPicPr>
      </xdr:nvPicPr>
      <xdr:blipFill>
        <a:blip xmlns:r="http://schemas.openxmlformats.org/officeDocument/2006/relationships" r:embed="rId61"/>
        <a:stretch>
          <a:fillRect/>
        </a:stretch>
      </xdr:blipFill>
      <xdr:spPr>
        <a:xfrm>
          <a:off x="3952875" y="31632525"/>
          <a:ext cx="1771650" cy="1057275"/>
        </a:xfrm>
        <a:prstGeom prst="rect">
          <a:avLst/>
        </a:prstGeom>
      </xdr:spPr>
    </xdr:pic>
    <xdr:clientData/>
  </xdr:twoCellAnchor>
  <xdr:twoCellAnchor editAs="oneCell">
    <xdr:from>
      <xdr:col>5</xdr:col>
      <xdr:colOff>2705100</xdr:colOff>
      <xdr:row>78</xdr:row>
      <xdr:rowOff>38100</xdr:rowOff>
    </xdr:from>
    <xdr:to>
      <xdr:col>5</xdr:col>
      <xdr:colOff>4695825</xdr:colOff>
      <xdr:row>84</xdr:row>
      <xdr:rowOff>57150</xdr:rowOff>
    </xdr:to>
    <xdr:pic>
      <xdr:nvPicPr>
        <xdr:cNvPr id="99" name="Picture 98">
          <a:extLst>
            <a:ext uri="{FF2B5EF4-FFF2-40B4-BE49-F238E27FC236}">
              <a16:creationId xmlns:a16="http://schemas.microsoft.com/office/drawing/2014/main" id="{6735D5F7-8509-3C29-A154-0B2084E979CF}"/>
            </a:ext>
            <a:ext uri="{147F2762-F138-4A5C-976F-8EAC2B608ADB}">
              <a16:predDERef xmlns:a16="http://schemas.microsoft.com/office/drawing/2014/main" pred="{206780CC-F0F4-C3ED-0EE2-ECA2FE91FE46}"/>
            </a:ext>
          </a:extLst>
        </xdr:cNvPr>
        <xdr:cNvPicPr>
          <a:picLocks noChangeAspect="1"/>
        </xdr:cNvPicPr>
      </xdr:nvPicPr>
      <xdr:blipFill>
        <a:blip xmlns:r="http://schemas.openxmlformats.org/officeDocument/2006/relationships" r:embed="rId62"/>
        <a:stretch>
          <a:fillRect/>
        </a:stretch>
      </xdr:blipFill>
      <xdr:spPr>
        <a:xfrm>
          <a:off x="5781675" y="31546800"/>
          <a:ext cx="1990725" cy="1162050"/>
        </a:xfrm>
        <a:prstGeom prst="rect">
          <a:avLst/>
        </a:prstGeom>
      </xdr:spPr>
    </xdr:pic>
    <xdr:clientData/>
  </xdr:twoCellAnchor>
  <xdr:twoCellAnchor editAs="oneCell">
    <xdr:from>
      <xdr:col>5</xdr:col>
      <xdr:colOff>4762500</xdr:colOff>
      <xdr:row>78</xdr:row>
      <xdr:rowOff>95250</xdr:rowOff>
    </xdr:from>
    <xdr:to>
      <xdr:col>5</xdr:col>
      <xdr:colOff>6572250</xdr:colOff>
      <xdr:row>84</xdr:row>
      <xdr:rowOff>19050</xdr:rowOff>
    </xdr:to>
    <xdr:pic>
      <xdr:nvPicPr>
        <xdr:cNvPr id="100" name="Picture 99">
          <a:extLst>
            <a:ext uri="{FF2B5EF4-FFF2-40B4-BE49-F238E27FC236}">
              <a16:creationId xmlns:a16="http://schemas.microsoft.com/office/drawing/2014/main" id="{C754FC17-58CE-95B8-4F30-FFEC5F446215}"/>
            </a:ext>
            <a:ext uri="{147F2762-F138-4A5C-976F-8EAC2B608ADB}">
              <a16:predDERef xmlns:a16="http://schemas.microsoft.com/office/drawing/2014/main" pred="{6735D5F7-8509-3C29-A154-0B2084E979CF}"/>
            </a:ext>
          </a:extLst>
        </xdr:cNvPr>
        <xdr:cNvPicPr>
          <a:picLocks noChangeAspect="1"/>
        </xdr:cNvPicPr>
      </xdr:nvPicPr>
      <xdr:blipFill>
        <a:blip xmlns:r="http://schemas.openxmlformats.org/officeDocument/2006/relationships" r:embed="rId63"/>
        <a:stretch>
          <a:fillRect/>
        </a:stretch>
      </xdr:blipFill>
      <xdr:spPr>
        <a:xfrm>
          <a:off x="7839075" y="31603950"/>
          <a:ext cx="1809750" cy="1066800"/>
        </a:xfrm>
        <a:prstGeom prst="rect">
          <a:avLst/>
        </a:prstGeom>
      </xdr:spPr>
    </xdr:pic>
    <xdr:clientData/>
  </xdr:twoCellAnchor>
  <xdr:twoCellAnchor editAs="oneCell">
    <xdr:from>
      <xdr:col>5</xdr:col>
      <xdr:colOff>781050</xdr:colOff>
      <xdr:row>85</xdr:row>
      <xdr:rowOff>114300</xdr:rowOff>
    </xdr:from>
    <xdr:to>
      <xdr:col>5</xdr:col>
      <xdr:colOff>2571750</xdr:colOff>
      <xdr:row>91</xdr:row>
      <xdr:rowOff>57150</xdr:rowOff>
    </xdr:to>
    <xdr:pic>
      <xdr:nvPicPr>
        <xdr:cNvPr id="104" name="Picture 103">
          <a:extLst>
            <a:ext uri="{FF2B5EF4-FFF2-40B4-BE49-F238E27FC236}">
              <a16:creationId xmlns:a16="http://schemas.microsoft.com/office/drawing/2014/main" id="{10EEEA0F-1009-98C0-063C-8F9747D77F43}"/>
            </a:ext>
            <a:ext uri="{147F2762-F138-4A5C-976F-8EAC2B608ADB}">
              <a16:predDERef xmlns:a16="http://schemas.microsoft.com/office/drawing/2014/main" pred="{C754FC17-58CE-95B8-4F30-FFEC5F446215}"/>
            </a:ext>
          </a:extLst>
        </xdr:cNvPr>
        <xdr:cNvPicPr>
          <a:picLocks noChangeAspect="1"/>
        </xdr:cNvPicPr>
      </xdr:nvPicPr>
      <xdr:blipFill>
        <a:blip xmlns:r="http://schemas.openxmlformats.org/officeDocument/2006/relationships" r:embed="rId64"/>
        <a:stretch>
          <a:fillRect/>
        </a:stretch>
      </xdr:blipFill>
      <xdr:spPr>
        <a:xfrm>
          <a:off x="3857625" y="32946975"/>
          <a:ext cx="1790700" cy="1085850"/>
        </a:xfrm>
        <a:prstGeom prst="rect">
          <a:avLst/>
        </a:prstGeom>
      </xdr:spPr>
    </xdr:pic>
    <xdr:clientData/>
  </xdr:twoCellAnchor>
  <xdr:twoCellAnchor editAs="oneCell">
    <xdr:from>
      <xdr:col>5</xdr:col>
      <xdr:colOff>2638425</xdr:colOff>
      <xdr:row>85</xdr:row>
      <xdr:rowOff>114300</xdr:rowOff>
    </xdr:from>
    <xdr:to>
      <xdr:col>5</xdr:col>
      <xdr:colOff>4448175</xdr:colOff>
      <xdr:row>91</xdr:row>
      <xdr:rowOff>38100</xdr:rowOff>
    </xdr:to>
    <xdr:pic>
      <xdr:nvPicPr>
        <xdr:cNvPr id="105" name="Picture 104">
          <a:extLst>
            <a:ext uri="{FF2B5EF4-FFF2-40B4-BE49-F238E27FC236}">
              <a16:creationId xmlns:a16="http://schemas.microsoft.com/office/drawing/2014/main" id="{FF5B032E-778C-76F8-8448-0A38E08A66F3}"/>
            </a:ext>
            <a:ext uri="{147F2762-F138-4A5C-976F-8EAC2B608ADB}">
              <a16:predDERef xmlns:a16="http://schemas.microsoft.com/office/drawing/2014/main" pred="{10EEEA0F-1009-98C0-063C-8F9747D77F43}"/>
            </a:ext>
          </a:extLst>
        </xdr:cNvPr>
        <xdr:cNvPicPr>
          <a:picLocks noChangeAspect="1"/>
        </xdr:cNvPicPr>
      </xdr:nvPicPr>
      <xdr:blipFill>
        <a:blip xmlns:r="http://schemas.openxmlformats.org/officeDocument/2006/relationships" r:embed="rId65"/>
        <a:stretch>
          <a:fillRect/>
        </a:stretch>
      </xdr:blipFill>
      <xdr:spPr>
        <a:xfrm>
          <a:off x="5715000" y="32946975"/>
          <a:ext cx="1809750" cy="1066800"/>
        </a:xfrm>
        <a:prstGeom prst="rect">
          <a:avLst/>
        </a:prstGeom>
      </xdr:spPr>
    </xdr:pic>
    <xdr:clientData/>
  </xdr:twoCellAnchor>
  <xdr:twoCellAnchor editAs="oneCell">
    <xdr:from>
      <xdr:col>5</xdr:col>
      <xdr:colOff>4600575</xdr:colOff>
      <xdr:row>85</xdr:row>
      <xdr:rowOff>57150</xdr:rowOff>
    </xdr:from>
    <xdr:to>
      <xdr:col>5</xdr:col>
      <xdr:colOff>6562725</xdr:colOff>
      <xdr:row>91</xdr:row>
      <xdr:rowOff>76200</xdr:rowOff>
    </xdr:to>
    <xdr:pic>
      <xdr:nvPicPr>
        <xdr:cNvPr id="106" name="Picture 105">
          <a:extLst>
            <a:ext uri="{FF2B5EF4-FFF2-40B4-BE49-F238E27FC236}">
              <a16:creationId xmlns:a16="http://schemas.microsoft.com/office/drawing/2014/main" id="{B8EF3931-EC5E-0451-0499-B95A04AA9170}"/>
            </a:ext>
            <a:ext uri="{147F2762-F138-4A5C-976F-8EAC2B608ADB}">
              <a16:predDERef xmlns:a16="http://schemas.microsoft.com/office/drawing/2014/main" pred="{FF5B032E-778C-76F8-8448-0A38E08A66F3}"/>
            </a:ext>
          </a:extLst>
        </xdr:cNvPr>
        <xdr:cNvPicPr>
          <a:picLocks noChangeAspect="1"/>
        </xdr:cNvPicPr>
      </xdr:nvPicPr>
      <xdr:blipFill>
        <a:blip xmlns:r="http://schemas.openxmlformats.org/officeDocument/2006/relationships" r:embed="rId66"/>
        <a:stretch>
          <a:fillRect/>
        </a:stretch>
      </xdr:blipFill>
      <xdr:spPr>
        <a:xfrm>
          <a:off x="7677150" y="32889825"/>
          <a:ext cx="1962150" cy="1162050"/>
        </a:xfrm>
        <a:prstGeom prst="rect">
          <a:avLst/>
        </a:prstGeom>
      </xdr:spPr>
    </xdr:pic>
    <xdr:clientData/>
  </xdr:twoCellAnchor>
  <xdr:twoCellAnchor editAs="oneCell">
    <xdr:from>
      <xdr:col>5</xdr:col>
      <xdr:colOff>704850</xdr:colOff>
      <xdr:row>15</xdr:row>
      <xdr:rowOff>114300</xdr:rowOff>
    </xdr:from>
    <xdr:to>
      <xdr:col>5</xdr:col>
      <xdr:colOff>2495550</xdr:colOff>
      <xdr:row>21</xdr:row>
      <xdr:rowOff>28575</xdr:rowOff>
    </xdr:to>
    <xdr:pic>
      <xdr:nvPicPr>
        <xdr:cNvPr id="110" name="Picture 109">
          <a:extLst>
            <a:ext uri="{FF2B5EF4-FFF2-40B4-BE49-F238E27FC236}">
              <a16:creationId xmlns:a16="http://schemas.microsoft.com/office/drawing/2014/main" id="{2E98754D-DEAB-27C1-3C41-99023DEF5B3B}"/>
            </a:ext>
            <a:ext uri="{147F2762-F138-4A5C-976F-8EAC2B608ADB}">
              <a16:predDERef xmlns:a16="http://schemas.microsoft.com/office/drawing/2014/main" pred="{B8EF3931-EC5E-0451-0499-B95A04AA9170}"/>
            </a:ext>
          </a:extLst>
        </xdr:cNvPr>
        <xdr:cNvPicPr>
          <a:picLocks noChangeAspect="1"/>
        </xdr:cNvPicPr>
      </xdr:nvPicPr>
      <xdr:blipFill>
        <a:blip xmlns:r="http://schemas.openxmlformats.org/officeDocument/2006/relationships" r:embed="rId67"/>
        <a:stretch>
          <a:fillRect/>
        </a:stretch>
      </xdr:blipFill>
      <xdr:spPr>
        <a:xfrm>
          <a:off x="3781425" y="36804600"/>
          <a:ext cx="1790700" cy="1057275"/>
        </a:xfrm>
        <a:prstGeom prst="rect">
          <a:avLst/>
        </a:prstGeom>
      </xdr:spPr>
    </xdr:pic>
    <xdr:clientData/>
  </xdr:twoCellAnchor>
  <xdr:twoCellAnchor editAs="oneCell">
    <xdr:from>
      <xdr:col>5</xdr:col>
      <xdr:colOff>2571750</xdr:colOff>
      <xdr:row>15</xdr:row>
      <xdr:rowOff>95250</xdr:rowOff>
    </xdr:from>
    <xdr:to>
      <xdr:col>5</xdr:col>
      <xdr:colOff>4533900</xdr:colOff>
      <xdr:row>21</xdr:row>
      <xdr:rowOff>95250</xdr:rowOff>
    </xdr:to>
    <xdr:pic>
      <xdr:nvPicPr>
        <xdr:cNvPr id="111" name="Picture 110">
          <a:extLst>
            <a:ext uri="{FF2B5EF4-FFF2-40B4-BE49-F238E27FC236}">
              <a16:creationId xmlns:a16="http://schemas.microsoft.com/office/drawing/2014/main" id="{1A4BFEAE-60D6-5872-E3D9-65E4997ADF98}"/>
            </a:ext>
            <a:ext uri="{147F2762-F138-4A5C-976F-8EAC2B608ADB}">
              <a16:predDERef xmlns:a16="http://schemas.microsoft.com/office/drawing/2014/main" pred="{2E98754D-DEAB-27C1-3C41-99023DEF5B3B}"/>
            </a:ext>
          </a:extLst>
        </xdr:cNvPr>
        <xdr:cNvPicPr>
          <a:picLocks noChangeAspect="1"/>
        </xdr:cNvPicPr>
      </xdr:nvPicPr>
      <xdr:blipFill>
        <a:blip xmlns:r="http://schemas.openxmlformats.org/officeDocument/2006/relationships" r:embed="rId68"/>
        <a:stretch>
          <a:fillRect/>
        </a:stretch>
      </xdr:blipFill>
      <xdr:spPr>
        <a:xfrm>
          <a:off x="5648325" y="36785550"/>
          <a:ext cx="1962150" cy="1143000"/>
        </a:xfrm>
        <a:prstGeom prst="rect">
          <a:avLst/>
        </a:prstGeom>
      </xdr:spPr>
    </xdr:pic>
    <xdr:clientData/>
  </xdr:twoCellAnchor>
  <xdr:twoCellAnchor editAs="oneCell">
    <xdr:from>
      <xdr:col>5</xdr:col>
      <xdr:colOff>4648200</xdr:colOff>
      <xdr:row>16</xdr:row>
      <xdr:rowOff>19050</xdr:rowOff>
    </xdr:from>
    <xdr:to>
      <xdr:col>5</xdr:col>
      <xdr:colOff>6305550</xdr:colOff>
      <xdr:row>21</xdr:row>
      <xdr:rowOff>57150</xdr:rowOff>
    </xdr:to>
    <xdr:pic>
      <xdr:nvPicPr>
        <xdr:cNvPr id="112" name="Picture 111">
          <a:extLst>
            <a:ext uri="{FF2B5EF4-FFF2-40B4-BE49-F238E27FC236}">
              <a16:creationId xmlns:a16="http://schemas.microsoft.com/office/drawing/2014/main" id="{78357317-3E6F-1A46-E36A-9F66C36BB0F0}"/>
            </a:ext>
            <a:ext uri="{147F2762-F138-4A5C-976F-8EAC2B608ADB}">
              <a16:predDERef xmlns:a16="http://schemas.microsoft.com/office/drawing/2014/main" pred="{1A4BFEAE-60D6-5872-E3D9-65E4997ADF98}"/>
            </a:ext>
          </a:extLst>
        </xdr:cNvPr>
        <xdr:cNvPicPr>
          <a:picLocks noChangeAspect="1"/>
        </xdr:cNvPicPr>
      </xdr:nvPicPr>
      <xdr:blipFill>
        <a:blip xmlns:r="http://schemas.openxmlformats.org/officeDocument/2006/relationships" r:embed="rId69"/>
        <a:stretch>
          <a:fillRect/>
        </a:stretch>
      </xdr:blipFill>
      <xdr:spPr>
        <a:xfrm>
          <a:off x="7724775" y="36890325"/>
          <a:ext cx="1657350" cy="990600"/>
        </a:xfrm>
        <a:prstGeom prst="rect">
          <a:avLst/>
        </a:prstGeom>
      </xdr:spPr>
    </xdr:pic>
    <xdr:clientData/>
  </xdr:twoCellAnchor>
  <xdr:twoCellAnchor editAs="oneCell">
    <xdr:from>
      <xdr:col>5</xdr:col>
      <xdr:colOff>933450</xdr:colOff>
      <xdr:row>57</xdr:row>
      <xdr:rowOff>171450</xdr:rowOff>
    </xdr:from>
    <xdr:to>
      <xdr:col>5</xdr:col>
      <xdr:colOff>2009775</xdr:colOff>
      <xdr:row>63</xdr:row>
      <xdr:rowOff>47625</xdr:rowOff>
    </xdr:to>
    <xdr:pic>
      <xdr:nvPicPr>
        <xdr:cNvPr id="116" name="Picture 115">
          <a:extLst>
            <a:ext uri="{FF2B5EF4-FFF2-40B4-BE49-F238E27FC236}">
              <a16:creationId xmlns:a16="http://schemas.microsoft.com/office/drawing/2014/main" id="{0D1B4BA9-741E-7201-64ED-DD8A619E66D9}"/>
            </a:ext>
            <a:ext uri="{147F2762-F138-4A5C-976F-8EAC2B608ADB}">
              <a16:predDERef xmlns:a16="http://schemas.microsoft.com/office/drawing/2014/main" pred="{78357317-3E6F-1A46-E36A-9F66C36BB0F0}"/>
            </a:ext>
          </a:extLst>
        </xdr:cNvPr>
        <xdr:cNvPicPr>
          <a:picLocks noChangeAspect="1"/>
        </xdr:cNvPicPr>
      </xdr:nvPicPr>
      <xdr:blipFill>
        <a:blip xmlns:r="http://schemas.openxmlformats.org/officeDocument/2006/relationships" r:embed="rId70"/>
        <a:stretch>
          <a:fillRect/>
        </a:stretch>
      </xdr:blipFill>
      <xdr:spPr>
        <a:xfrm>
          <a:off x="4010025" y="38185725"/>
          <a:ext cx="1076325" cy="1019175"/>
        </a:xfrm>
        <a:prstGeom prst="rect">
          <a:avLst/>
        </a:prstGeom>
      </xdr:spPr>
    </xdr:pic>
    <xdr:clientData/>
  </xdr:twoCellAnchor>
  <xdr:twoCellAnchor editAs="oneCell">
    <xdr:from>
      <xdr:col>5</xdr:col>
      <xdr:colOff>2219325</xdr:colOff>
      <xdr:row>58</xdr:row>
      <xdr:rowOff>19050</xdr:rowOff>
    </xdr:from>
    <xdr:to>
      <xdr:col>5</xdr:col>
      <xdr:colOff>3190875</xdr:colOff>
      <xdr:row>63</xdr:row>
      <xdr:rowOff>9525</xdr:rowOff>
    </xdr:to>
    <xdr:pic>
      <xdr:nvPicPr>
        <xdr:cNvPr id="117" name="Picture 116">
          <a:extLst>
            <a:ext uri="{FF2B5EF4-FFF2-40B4-BE49-F238E27FC236}">
              <a16:creationId xmlns:a16="http://schemas.microsoft.com/office/drawing/2014/main" id="{54A3FF8E-9DEA-611D-76B4-D682A47D334D}"/>
            </a:ext>
            <a:ext uri="{147F2762-F138-4A5C-976F-8EAC2B608ADB}">
              <a16:predDERef xmlns:a16="http://schemas.microsoft.com/office/drawing/2014/main" pred="{0D1B4BA9-741E-7201-64ED-DD8A619E66D9}"/>
            </a:ext>
          </a:extLst>
        </xdr:cNvPr>
        <xdr:cNvPicPr>
          <a:picLocks noChangeAspect="1"/>
        </xdr:cNvPicPr>
      </xdr:nvPicPr>
      <xdr:blipFill>
        <a:blip xmlns:r="http://schemas.openxmlformats.org/officeDocument/2006/relationships" r:embed="rId71"/>
        <a:stretch>
          <a:fillRect/>
        </a:stretch>
      </xdr:blipFill>
      <xdr:spPr>
        <a:xfrm>
          <a:off x="5295900" y="38214300"/>
          <a:ext cx="971550" cy="942975"/>
        </a:xfrm>
        <a:prstGeom prst="rect">
          <a:avLst/>
        </a:prstGeom>
      </xdr:spPr>
    </xdr:pic>
    <xdr:clientData/>
  </xdr:twoCellAnchor>
  <xdr:twoCellAnchor editAs="oneCell">
    <xdr:from>
      <xdr:col>5</xdr:col>
      <xdr:colOff>3457575</xdr:colOff>
      <xdr:row>58</xdr:row>
      <xdr:rowOff>9525</xdr:rowOff>
    </xdr:from>
    <xdr:to>
      <xdr:col>5</xdr:col>
      <xdr:colOff>4533900</xdr:colOff>
      <xdr:row>63</xdr:row>
      <xdr:rowOff>47625</xdr:rowOff>
    </xdr:to>
    <xdr:pic>
      <xdr:nvPicPr>
        <xdr:cNvPr id="118" name="Picture 117">
          <a:extLst>
            <a:ext uri="{FF2B5EF4-FFF2-40B4-BE49-F238E27FC236}">
              <a16:creationId xmlns:a16="http://schemas.microsoft.com/office/drawing/2014/main" id="{3FEB6CFE-226C-DBAC-7BE6-74F1C32B5A56}"/>
            </a:ext>
            <a:ext uri="{147F2762-F138-4A5C-976F-8EAC2B608ADB}">
              <a16:predDERef xmlns:a16="http://schemas.microsoft.com/office/drawing/2014/main" pred="{54A3FF8E-9DEA-611D-76B4-D682A47D334D}"/>
            </a:ext>
          </a:extLst>
        </xdr:cNvPr>
        <xdr:cNvPicPr>
          <a:picLocks noChangeAspect="1"/>
        </xdr:cNvPicPr>
      </xdr:nvPicPr>
      <xdr:blipFill>
        <a:blip xmlns:r="http://schemas.openxmlformats.org/officeDocument/2006/relationships" r:embed="rId72"/>
        <a:stretch>
          <a:fillRect/>
        </a:stretch>
      </xdr:blipFill>
      <xdr:spPr>
        <a:xfrm>
          <a:off x="6534150" y="38204775"/>
          <a:ext cx="1076325" cy="990600"/>
        </a:xfrm>
        <a:prstGeom prst="rect">
          <a:avLst/>
        </a:prstGeom>
      </xdr:spPr>
    </xdr:pic>
    <xdr:clientData/>
  </xdr:twoCellAnchor>
  <xdr:twoCellAnchor editAs="oneCell">
    <xdr:from>
      <xdr:col>5</xdr:col>
      <xdr:colOff>933450</xdr:colOff>
      <xdr:row>92</xdr:row>
      <xdr:rowOff>66675</xdr:rowOff>
    </xdr:from>
    <xdr:to>
      <xdr:col>5</xdr:col>
      <xdr:colOff>2590800</xdr:colOff>
      <xdr:row>97</xdr:row>
      <xdr:rowOff>114300</xdr:rowOff>
    </xdr:to>
    <xdr:pic>
      <xdr:nvPicPr>
        <xdr:cNvPr id="122" name="Picture 121">
          <a:extLst>
            <a:ext uri="{FF2B5EF4-FFF2-40B4-BE49-F238E27FC236}">
              <a16:creationId xmlns:a16="http://schemas.microsoft.com/office/drawing/2014/main" id="{B676C030-F4B5-B6F7-C456-56C2F9B09BA8}"/>
            </a:ext>
            <a:ext uri="{147F2762-F138-4A5C-976F-8EAC2B608ADB}">
              <a16:predDERef xmlns:a16="http://schemas.microsoft.com/office/drawing/2014/main" pred="{3FEB6CFE-226C-DBAC-7BE6-74F1C32B5A56}"/>
            </a:ext>
          </a:extLst>
        </xdr:cNvPr>
        <xdr:cNvPicPr>
          <a:picLocks noChangeAspect="1"/>
        </xdr:cNvPicPr>
      </xdr:nvPicPr>
      <xdr:blipFill>
        <a:blip xmlns:r="http://schemas.openxmlformats.org/officeDocument/2006/relationships" r:embed="rId73"/>
        <a:stretch>
          <a:fillRect/>
        </a:stretch>
      </xdr:blipFill>
      <xdr:spPr>
        <a:xfrm>
          <a:off x="4010025" y="39404925"/>
          <a:ext cx="1657350" cy="1000125"/>
        </a:xfrm>
        <a:prstGeom prst="rect">
          <a:avLst/>
        </a:prstGeom>
      </xdr:spPr>
    </xdr:pic>
    <xdr:clientData/>
  </xdr:twoCellAnchor>
  <xdr:twoCellAnchor editAs="oneCell">
    <xdr:from>
      <xdr:col>5</xdr:col>
      <xdr:colOff>2752725</xdr:colOff>
      <xdr:row>92</xdr:row>
      <xdr:rowOff>123825</xdr:rowOff>
    </xdr:from>
    <xdr:to>
      <xdr:col>5</xdr:col>
      <xdr:colOff>4371975</xdr:colOff>
      <xdr:row>97</xdr:row>
      <xdr:rowOff>133350</xdr:rowOff>
    </xdr:to>
    <xdr:pic>
      <xdr:nvPicPr>
        <xdr:cNvPr id="123" name="Picture 122">
          <a:extLst>
            <a:ext uri="{FF2B5EF4-FFF2-40B4-BE49-F238E27FC236}">
              <a16:creationId xmlns:a16="http://schemas.microsoft.com/office/drawing/2014/main" id="{9F657ED7-0993-B3B6-D22E-2781255BCB65}"/>
            </a:ext>
            <a:ext uri="{147F2762-F138-4A5C-976F-8EAC2B608ADB}">
              <a16:predDERef xmlns:a16="http://schemas.microsoft.com/office/drawing/2014/main" pred="{B676C030-F4B5-B6F7-C456-56C2F9B09BA8}"/>
            </a:ext>
          </a:extLst>
        </xdr:cNvPr>
        <xdr:cNvPicPr>
          <a:picLocks noChangeAspect="1"/>
        </xdr:cNvPicPr>
      </xdr:nvPicPr>
      <xdr:blipFill>
        <a:blip xmlns:r="http://schemas.openxmlformats.org/officeDocument/2006/relationships" r:embed="rId74"/>
        <a:stretch>
          <a:fillRect/>
        </a:stretch>
      </xdr:blipFill>
      <xdr:spPr>
        <a:xfrm>
          <a:off x="5829300" y="39462075"/>
          <a:ext cx="1619250" cy="962025"/>
        </a:xfrm>
        <a:prstGeom prst="rect">
          <a:avLst/>
        </a:prstGeom>
      </xdr:spPr>
    </xdr:pic>
    <xdr:clientData/>
  </xdr:twoCellAnchor>
  <xdr:twoCellAnchor editAs="oneCell">
    <xdr:from>
      <xdr:col>5</xdr:col>
      <xdr:colOff>4505325</xdr:colOff>
      <xdr:row>93</xdr:row>
      <xdr:rowOff>19050</xdr:rowOff>
    </xdr:from>
    <xdr:to>
      <xdr:col>5</xdr:col>
      <xdr:colOff>6153150</xdr:colOff>
      <xdr:row>98</xdr:row>
      <xdr:rowOff>47625</xdr:rowOff>
    </xdr:to>
    <xdr:pic>
      <xdr:nvPicPr>
        <xdr:cNvPr id="124" name="Picture 123">
          <a:extLst>
            <a:ext uri="{FF2B5EF4-FFF2-40B4-BE49-F238E27FC236}">
              <a16:creationId xmlns:a16="http://schemas.microsoft.com/office/drawing/2014/main" id="{C9BFB51E-0EFD-D897-7422-594D72141871}"/>
            </a:ext>
            <a:ext uri="{147F2762-F138-4A5C-976F-8EAC2B608ADB}">
              <a16:predDERef xmlns:a16="http://schemas.microsoft.com/office/drawing/2014/main" pred="{9F657ED7-0993-B3B6-D22E-2781255BCB65}"/>
            </a:ext>
          </a:extLst>
        </xdr:cNvPr>
        <xdr:cNvPicPr>
          <a:picLocks noChangeAspect="1"/>
        </xdr:cNvPicPr>
      </xdr:nvPicPr>
      <xdr:blipFill>
        <a:blip xmlns:r="http://schemas.openxmlformats.org/officeDocument/2006/relationships" r:embed="rId75"/>
        <a:stretch>
          <a:fillRect/>
        </a:stretch>
      </xdr:blipFill>
      <xdr:spPr>
        <a:xfrm>
          <a:off x="7581900" y="39538275"/>
          <a:ext cx="1647825" cy="981075"/>
        </a:xfrm>
        <a:prstGeom prst="rect">
          <a:avLst/>
        </a:prstGeom>
      </xdr:spPr>
    </xdr:pic>
    <xdr:clientData/>
  </xdr:twoCellAnchor>
  <xdr:twoCellAnchor editAs="oneCell">
    <xdr:from>
      <xdr:col>5</xdr:col>
      <xdr:colOff>647700</xdr:colOff>
      <xdr:row>225</xdr:row>
      <xdr:rowOff>123825</xdr:rowOff>
    </xdr:from>
    <xdr:to>
      <xdr:col>5</xdr:col>
      <xdr:colOff>2371725</xdr:colOff>
      <xdr:row>231</xdr:row>
      <xdr:rowOff>9525</xdr:rowOff>
    </xdr:to>
    <xdr:pic>
      <xdr:nvPicPr>
        <xdr:cNvPr id="128" name="Picture 127">
          <a:extLst>
            <a:ext uri="{FF2B5EF4-FFF2-40B4-BE49-F238E27FC236}">
              <a16:creationId xmlns:a16="http://schemas.microsoft.com/office/drawing/2014/main" id="{C4D05EC7-60E6-DF0C-90DB-659198361C3F}"/>
            </a:ext>
            <a:ext uri="{147F2762-F138-4A5C-976F-8EAC2B608ADB}">
              <a16:predDERef xmlns:a16="http://schemas.microsoft.com/office/drawing/2014/main" pred="{C9BFB51E-0EFD-D897-7422-594D72141871}"/>
            </a:ext>
          </a:extLst>
        </xdr:cNvPr>
        <xdr:cNvPicPr>
          <a:picLocks noChangeAspect="1"/>
        </xdr:cNvPicPr>
      </xdr:nvPicPr>
      <xdr:blipFill>
        <a:blip xmlns:r="http://schemas.openxmlformats.org/officeDocument/2006/relationships" r:embed="rId76"/>
        <a:stretch>
          <a:fillRect/>
        </a:stretch>
      </xdr:blipFill>
      <xdr:spPr>
        <a:xfrm>
          <a:off x="3724275" y="40786050"/>
          <a:ext cx="1724025" cy="1028700"/>
        </a:xfrm>
        <a:prstGeom prst="rect">
          <a:avLst/>
        </a:prstGeom>
      </xdr:spPr>
    </xdr:pic>
    <xdr:clientData/>
  </xdr:twoCellAnchor>
  <xdr:twoCellAnchor editAs="oneCell">
    <xdr:from>
      <xdr:col>5</xdr:col>
      <xdr:colOff>2457450</xdr:colOff>
      <xdr:row>225</xdr:row>
      <xdr:rowOff>114300</xdr:rowOff>
    </xdr:from>
    <xdr:to>
      <xdr:col>5</xdr:col>
      <xdr:colOff>4276725</xdr:colOff>
      <xdr:row>231</xdr:row>
      <xdr:rowOff>66675</xdr:rowOff>
    </xdr:to>
    <xdr:pic>
      <xdr:nvPicPr>
        <xdr:cNvPr id="129" name="Picture 128">
          <a:extLst>
            <a:ext uri="{FF2B5EF4-FFF2-40B4-BE49-F238E27FC236}">
              <a16:creationId xmlns:a16="http://schemas.microsoft.com/office/drawing/2014/main" id="{603C5DCC-557A-64EA-C896-E358A80326AF}"/>
            </a:ext>
            <a:ext uri="{147F2762-F138-4A5C-976F-8EAC2B608ADB}">
              <a16:predDERef xmlns:a16="http://schemas.microsoft.com/office/drawing/2014/main" pred="{C4D05EC7-60E6-DF0C-90DB-659198361C3F}"/>
            </a:ext>
          </a:extLst>
        </xdr:cNvPr>
        <xdr:cNvPicPr>
          <a:picLocks noChangeAspect="1"/>
        </xdr:cNvPicPr>
      </xdr:nvPicPr>
      <xdr:blipFill>
        <a:blip xmlns:r="http://schemas.openxmlformats.org/officeDocument/2006/relationships" r:embed="rId77"/>
        <a:stretch>
          <a:fillRect/>
        </a:stretch>
      </xdr:blipFill>
      <xdr:spPr>
        <a:xfrm>
          <a:off x="5534025" y="40776525"/>
          <a:ext cx="1819275" cy="1095375"/>
        </a:xfrm>
        <a:prstGeom prst="rect">
          <a:avLst/>
        </a:prstGeom>
      </xdr:spPr>
    </xdr:pic>
    <xdr:clientData/>
  </xdr:twoCellAnchor>
  <xdr:twoCellAnchor editAs="oneCell">
    <xdr:from>
      <xdr:col>5</xdr:col>
      <xdr:colOff>4438650</xdr:colOff>
      <xdr:row>226</xdr:row>
      <xdr:rowOff>123825</xdr:rowOff>
    </xdr:from>
    <xdr:to>
      <xdr:col>5</xdr:col>
      <xdr:colOff>5981700</xdr:colOff>
      <xdr:row>231</xdr:row>
      <xdr:rowOff>85725</xdr:rowOff>
    </xdr:to>
    <xdr:pic>
      <xdr:nvPicPr>
        <xdr:cNvPr id="130" name="Picture 129">
          <a:extLst>
            <a:ext uri="{FF2B5EF4-FFF2-40B4-BE49-F238E27FC236}">
              <a16:creationId xmlns:a16="http://schemas.microsoft.com/office/drawing/2014/main" id="{AB73C2D7-3856-3376-A41C-125FD1A18A5C}"/>
            </a:ext>
            <a:ext uri="{147F2762-F138-4A5C-976F-8EAC2B608ADB}">
              <a16:predDERef xmlns:a16="http://schemas.microsoft.com/office/drawing/2014/main" pred="{603C5DCC-557A-64EA-C896-E358A80326AF}"/>
            </a:ext>
          </a:extLst>
        </xdr:cNvPr>
        <xdr:cNvPicPr>
          <a:picLocks noChangeAspect="1"/>
        </xdr:cNvPicPr>
      </xdr:nvPicPr>
      <xdr:blipFill>
        <a:blip xmlns:r="http://schemas.openxmlformats.org/officeDocument/2006/relationships" r:embed="rId78"/>
        <a:stretch>
          <a:fillRect/>
        </a:stretch>
      </xdr:blipFill>
      <xdr:spPr>
        <a:xfrm>
          <a:off x="7515225" y="40967025"/>
          <a:ext cx="1543050" cy="914400"/>
        </a:xfrm>
        <a:prstGeom prst="rect">
          <a:avLst/>
        </a:prstGeom>
      </xdr:spPr>
    </xdr:pic>
    <xdr:clientData/>
  </xdr:twoCellAnchor>
  <xdr:twoCellAnchor editAs="oneCell">
    <xdr:from>
      <xdr:col>6</xdr:col>
      <xdr:colOff>133350</xdr:colOff>
      <xdr:row>104</xdr:row>
      <xdr:rowOff>142875</xdr:rowOff>
    </xdr:from>
    <xdr:to>
      <xdr:col>7</xdr:col>
      <xdr:colOff>581025</xdr:colOff>
      <xdr:row>112</xdr:row>
      <xdr:rowOff>114300</xdr:rowOff>
    </xdr:to>
    <xdr:pic>
      <xdr:nvPicPr>
        <xdr:cNvPr id="131" name="Picture 130">
          <a:extLst>
            <a:ext uri="{FF2B5EF4-FFF2-40B4-BE49-F238E27FC236}">
              <a16:creationId xmlns:a16="http://schemas.microsoft.com/office/drawing/2014/main" id="{D73C42AE-2DD4-F228-07BF-CC20C95922F7}"/>
            </a:ext>
            <a:ext uri="{147F2762-F138-4A5C-976F-8EAC2B608ADB}">
              <a16:predDERef xmlns:a16="http://schemas.microsoft.com/office/drawing/2014/main" pred="{AB73C2D7-3856-3376-A41C-125FD1A18A5C}"/>
            </a:ext>
          </a:extLst>
        </xdr:cNvPr>
        <xdr:cNvPicPr>
          <a:picLocks noChangeAspect="1"/>
        </xdr:cNvPicPr>
      </xdr:nvPicPr>
      <xdr:blipFill>
        <a:blip xmlns:r="http://schemas.openxmlformats.org/officeDocument/2006/relationships" r:embed="rId79"/>
        <a:stretch>
          <a:fillRect/>
        </a:stretch>
      </xdr:blipFill>
      <xdr:spPr>
        <a:xfrm>
          <a:off x="10039350" y="7591425"/>
          <a:ext cx="1057275" cy="1495425"/>
        </a:xfrm>
        <a:prstGeom prst="rect">
          <a:avLst/>
        </a:prstGeom>
      </xdr:spPr>
    </xdr:pic>
    <xdr:clientData/>
  </xdr:twoCellAnchor>
  <xdr:twoCellAnchor editAs="oneCell">
    <xdr:from>
      <xdr:col>8</xdr:col>
      <xdr:colOff>95250</xdr:colOff>
      <xdr:row>104</xdr:row>
      <xdr:rowOff>142875</xdr:rowOff>
    </xdr:from>
    <xdr:to>
      <xdr:col>9</xdr:col>
      <xdr:colOff>419100</xdr:colOff>
      <xdr:row>111</xdr:row>
      <xdr:rowOff>180975</xdr:rowOff>
    </xdr:to>
    <xdr:pic>
      <xdr:nvPicPr>
        <xdr:cNvPr id="132" name="Picture 131">
          <a:extLst>
            <a:ext uri="{FF2B5EF4-FFF2-40B4-BE49-F238E27FC236}">
              <a16:creationId xmlns:a16="http://schemas.microsoft.com/office/drawing/2014/main" id="{7072FE8F-9BDA-D149-9B29-623F48D2854C}"/>
            </a:ext>
            <a:ext uri="{147F2762-F138-4A5C-976F-8EAC2B608ADB}">
              <a16:predDERef xmlns:a16="http://schemas.microsoft.com/office/drawing/2014/main" pred="{D73C42AE-2DD4-F228-07BF-CC20C95922F7}"/>
            </a:ext>
          </a:extLst>
        </xdr:cNvPr>
        <xdr:cNvPicPr>
          <a:picLocks noChangeAspect="1"/>
        </xdr:cNvPicPr>
      </xdr:nvPicPr>
      <xdr:blipFill>
        <a:blip xmlns:r="http://schemas.openxmlformats.org/officeDocument/2006/relationships" r:embed="rId80"/>
        <a:stretch>
          <a:fillRect/>
        </a:stretch>
      </xdr:blipFill>
      <xdr:spPr>
        <a:xfrm flipH="1">
          <a:off x="11220450" y="7591425"/>
          <a:ext cx="933450" cy="1371600"/>
        </a:xfrm>
        <a:prstGeom prst="rect">
          <a:avLst/>
        </a:prstGeom>
      </xdr:spPr>
    </xdr:pic>
    <xdr:clientData/>
  </xdr:twoCellAnchor>
  <xdr:twoCellAnchor editAs="oneCell">
    <xdr:from>
      <xdr:col>9</xdr:col>
      <xdr:colOff>600075</xdr:colOff>
      <xdr:row>104</xdr:row>
      <xdr:rowOff>152400</xdr:rowOff>
    </xdr:from>
    <xdr:to>
      <xdr:col>11</xdr:col>
      <xdr:colOff>238125</xdr:colOff>
      <xdr:row>112</xdr:row>
      <xdr:rowOff>85725</xdr:rowOff>
    </xdr:to>
    <xdr:pic>
      <xdr:nvPicPr>
        <xdr:cNvPr id="133" name="Picture 132">
          <a:extLst>
            <a:ext uri="{FF2B5EF4-FFF2-40B4-BE49-F238E27FC236}">
              <a16:creationId xmlns:a16="http://schemas.microsoft.com/office/drawing/2014/main" id="{D082AE78-3CAA-A7CC-B783-433EF6BE79A5}"/>
            </a:ext>
            <a:ext uri="{147F2762-F138-4A5C-976F-8EAC2B608ADB}">
              <a16:predDERef xmlns:a16="http://schemas.microsoft.com/office/drawing/2014/main" pred="{7072FE8F-9BDA-D149-9B29-623F48D2854C}"/>
            </a:ext>
          </a:extLst>
        </xdr:cNvPr>
        <xdr:cNvPicPr>
          <a:picLocks noChangeAspect="1"/>
        </xdr:cNvPicPr>
      </xdr:nvPicPr>
      <xdr:blipFill>
        <a:blip xmlns:r="http://schemas.openxmlformats.org/officeDocument/2006/relationships" r:embed="rId81"/>
        <a:stretch>
          <a:fillRect/>
        </a:stretch>
      </xdr:blipFill>
      <xdr:spPr>
        <a:xfrm flipH="1">
          <a:off x="12334875" y="7600950"/>
          <a:ext cx="857250" cy="1457325"/>
        </a:xfrm>
        <a:prstGeom prst="rect">
          <a:avLst/>
        </a:prstGeom>
      </xdr:spPr>
    </xdr:pic>
    <xdr:clientData/>
  </xdr:twoCellAnchor>
  <xdr:twoCellAnchor editAs="oneCell">
    <xdr:from>
      <xdr:col>5</xdr:col>
      <xdr:colOff>771525</xdr:colOff>
      <xdr:row>204</xdr:row>
      <xdr:rowOff>161925</xdr:rowOff>
    </xdr:from>
    <xdr:to>
      <xdr:col>5</xdr:col>
      <xdr:colOff>2466975</xdr:colOff>
      <xdr:row>210</xdr:row>
      <xdr:rowOff>9525</xdr:rowOff>
    </xdr:to>
    <xdr:pic>
      <xdr:nvPicPr>
        <xdr:cNvPr id="140" name="Picture 139">
          <a:extLst>
            <a:ext uri="{FF2B5EF4-FFF2-40B4-BE49-F238E27FC236}">
              <a16:creationId xmlns:a16="http://schemas.microsoft.com/office/drawing/2014/main" id="{E8B0B98A-6A9D-9BED-4EF8-E54014F5042D}"/>
            </a:ext>
            <a:ext uri="{147F2762-F138-4A5C-976F-8EAC2B608ADB}">
              <a16:predDERef xmlns:a16="http://schemas.microsoft.com/office/drawing/2014/main" pred="{D082AE78-3CAA-A7CC-B783-433EF6BE79A5}"/>
            </a:ext>
          </a:extLst>
        </xdr:cNvPr>
        <xdr:cNvPicPr>
          <a:picLocks noChangeAspect="1"/>
        </xdr:cNvPicPr>
      </xdr:nvPicPr>
      <xdr:blipFill>
        <a:blip xmlns:r="http://schemas.openxmlformats.org/officeDocument/2006/relationships" r:embed="rId82"/>
        <a:stretch>
          <a:fillRect/>
        </a:stretch>
      </xdr:blipFill>
      <xdr:spPr>
        <a:xfrm>
          <a:off x="3848100" y="35585400"/>
          <a:ext cx="1695450" cy="990600"/>
        </a:xfrm>
        <a:prstGeom prst="rect">
          <a:avLst/>
        </a:prstGeom>
      </xdr:spPr>
    </xdr:pic>
    <xdr:clientData/>
  </xdr:twoCellAnchor>
  <xdr:twoCellAnchor editAs="oneCell">
    <xdr:from>
      <xdr:col>5</xdr:col>
      <xdr:colOff>2743200</xdr:colOff>
      <xdr:row>204</xdr:row>
      <xdr:rowOff>171450</xdr:rowOff>
    </xdr:from>
    <xdr:to>
      <xdr:col>5</xdr:col>
      <xdr:colOff>4486275</xdr:colOff>
      <xdr:row>210</xdr:row>
      <xdr:rowOff>38100</xdr:rowOff>
    </xdr:to>
    <xdr:pic>
      <xdr:nvPicPr>
        <xdr:cNvPr id="141" name="Picture 140">
          <a:extLst>
            <a:ext uri="{FF2B5EF4-FFF2-40B4-BE49-F238E27FC236}">
              <a16:creationId xmlns:a16="http://schemas.microsoft.com/office/drawing/2014/main" id="{3982CD53-733F-9C09-92D6-AA8204D1AE93}"/>
            </a:ext>
            <a:ext uri="{147F2762-F138-4A5C-976F-8EAC2B608ADB}">
              <a16:predDERef xmlns:a16="http://schemas.microsoft.com/office/drawing/2014/main" pred="{E8B0B98A-6A9D-9BED-4EF8-E54014F5042D}"/>
            </a:ext>
          </a:extLst>
        </xdr:cNvPr>
        <xdr:cNvPicPr>
          <a:picLocks noChangeAspect="1"/>
        </xdr:cNvPicPr>
      </xdr:nvPicPr>
      <xdr:blipFill>
        <a:blip xmlns:r="http://schemas.openxmlformats.org/officeDocument/2006/relationships" r:embed="rId83"/>
        <a:stretch>
          <a:fillRect/>
        </a:stretch>
      </xdr:blipFill>
      <xdr:spPr>
        <a:xfrm>
          <a:off x="5819775" y="35594925"/>
          <a:ext cx="1743075" cy="1009650"/>
        </a:xfrm>
        <a:prstGeom prst="rect">
          <a:avLst/>
        </a:prstGeom>
      </xdr:spPr>
    </xdr:pic>
    <xdr:clientData/>
  </xdr:twoCellAnchor>
  <xdr:twoCellAnchor editAs="oneCell">
    <xdr:from>
      <xdr:col>5</xdr:col>
      <xdr:colOff>4476750</xdr:colOff>
      <xdr:row>205</xdr:row>
      <xdr:rowOff>133350</xdr:rowOff>
    </xdr:from>
    <xdr:to>
      <xdr:col>5</xdr:col>
      <xdr:colOff>5953125</xdr:colOff>
      <xdr:row>210</xdr:row>
      <xdr:rowOff>38100</xdr:rowOff>
    </xdr:to>
    <xdr:pic>
      <xdr:nvPicPr>
        <xdr:cNvPr id="142" name="Picture 141">
          <a:extLst>
            <a:ext uri="{FF2B5EF4-FFF2-40B4-BE49-F238E27FC236}">
              <a16:creationId xmlns:a16="http://schemas.microsoft.com/office/drawing/2014/main" id="{9C32C425-E39E-432A-F524-F94F2153E8DD}"/>
            </a:ext>
            <a:ext uri="{147F2762-F138-4A5C-976F-8EAC2B608ADB}">
              <a16:predDERef xmlns:a16="http://schemas.microsoft.com/office/drawing/2014/main" pred="{3982CD53-733F-9C09-92D6-AA8204D1AE93}"/>
            </a:ext>
          </a:extLst>
        </xdr:cNvPr>
        <xdr:cNvPicPr>
          <a:picLocks noChangeAspect="1"/>
        </xdr:cNvPicPr>
      </xdr:nvPicPr>
      <xdr:blipFill>
        <a:blip xmlns:r="http://schemas.openxmlformats.org/officeDocument/2006/relationships" r:embed="rId84"/>
        <a:stretch>
          <a:fillRect/>
        </a:stretch>
      </xdr:blipFill>
      <xdr:spPr>
        <a:xfrm>
          <a:off x="7553325" y="35737800"/>
          <a:ext cx="1476375" cy="857250"/>
        </a:xfrm>
        <a:prstGeom prst="rect">
          <a:avLst/>
        </a:prstGeom>
      </xdr:spPr>
    </xdr:pic>
    <xdr:clientData/>
  </xdr:twoCellAnchor>
  <xdr:twoCellAnchor editAs="oneCell">
    <xdr:from>
      <xdr:col>5</xdr:col>
      <xdr:colOff>742950</xdr:colOff>
      <xdr:row>113</xdr:row>
      <xdr:rowOff>28575</xdr:rowOff>
    </xdr:from>
    <xdr:to>
      <xdr:col>5</xdr:col>
      <xdr:colOff>2162175</xdr:colOff>
      <xdr:row>117</xdr:row>
      <xdr:rowOff>85725</xdr:rowOff>
    </xdr:to>
    <xdr:pic>
      <xdr:nvPicPr>
        <xdr:cNvPr id="143" name="Picture 142">
          <a:extLst>
            <a:ext uri="{FF2B5EF4-FFF2-40B4-BE49-F238E27FC236}">
              <a16:creationId xmlns:a16="http://schemas.microsoft.com/office/drawing/2014/main" id="{090DDA98-DAE9-E23C-6A4A-B61F17579418}"/>
            </a:ext>
            <a:ext uri="{147F2762-F138-4A5C-976F-8EAC2B608ADB}">
              <a16:predDERef xmlns:a16="http://schemas.microsoft.com/office/drawing/2014/main" pred="{9C32C425-E39E-432A-F524-F94F2153E8DD}"/>
            </a:ext>
          </a:extLst>
        </xdr:cNvPr>
        <xdr:cNvPicPr>
          <a:picLocks noChangeAspect="1"/>
        </xdr:cNvPicPr>
      </xdr:nvPicPr>
      <xdr:blipFill>
        <a:blip xmlns:r="http://schemas.openxmlformats.org/officeDocument/2006/relationships" r:embed="rId85"/>
        <a:stretch>
          <a:fillRect/>
        </a:stretch>
      </xdr:blipFill>
      <xdr:spPr>
        <a:xfrm>
          <a:off x="3819525" y="2762250"/>
          <a:ext cx="1419225" cy="819150"/>
        </a:xfrm>
        <a:prstGeom prst="rect">
          <a:avLst/>
        </a:prstGeom>
      </xdr:spPr>
    </xdr:pic>
    <xdr:clientData/>
  </xdr:twoCellAnchor>
  <xdr:twoCellAnchor editAs="oneCell">
    <xdr:from>
      <xdr:col>5</xdr:col>
      <xdr:colOff>4400550</xdr:colOff>
      <xdr:row>113</xdr:row>
      <xdr:rowOff>95250</xdr:rowOff>
    </xdr:from>
    <xdr:to>
      <xdr:col>5</xdr:col>
      <xdr:colOff>5705475</xdr:colOff>
      <xdr:row>117</xdr:row>
      <xdr:rowOff>104775</xdr:rowOff>
    </xdr:to>
    <xdr:pic>
      <xdr:nvPicPr>
        <xdr:cNvPr id="144" name="Picture 143">
          <a:extLst>
            <a:ext uri="{FF2B5EF4-FFF2-40B4-BE49-F238E27FC236}">
              <a16:creationId xmlns:a16="http://schemas.microsoft.com/office/drawing/2014/main" id="{11F6FA53-DAC5-2858-7BA2-4BE0EF8E24EA}"/>
            </a:ext>
            <a:ext uri="{147F2762-F138-4A5C-976F-8EAC2B608ADB}">
              <a16:predDERef xmlns:a16="http://schemas.microsoft.com/office/drawing/2014/main" pred="{090DDA98-DAE9-E23C-6A4A-B61F17579418}"/>
            </a:ext>
          </a:extLst>
        </xdr:cNvPr>
        <xdr:cNvPicPr>
          <a:picLocks noChangeAspect="1"/>
        </xdr:cNvPicPr>
      </xdr:nvPicPr>
      <xdr:blipFill>
        <a:blip xmlns:r="http://schemas.openxmlformats.org/officeDocument/2006/relationships" r:embed="rId86"/>
        <a:stretch>
          <a:fillRect/>
        </a:stretch>
      </xdr:blipFill>
      <xdr:spPr>
        <a:xfrm>
          <a:off x="7477125" y="2828925"/>
          <a:ext cx="1304925" cy="771525"/>
        </a:xfrm>
        <a:prstGeom prst="rect">
          <a:avLst/>
        </a:prstGeom>
      </xdr:spPr>
    </xdr:pic>
    <xdr:clientData/>
  </xdr:twoCellAnchor>
  <xdr:twoCellAnchor editAs="oneCell">
    <xdr:from>
      <xdr:col>5</xdr:col>
      <xdr:colOff>2419350</xdr:colOff>
      <xdr:row>113</xdr:row>
      <xdr:rowOff>38100</xdr:rowOff>
    </xdr:from>
    <xdr:to>
      <xdr:col>5</xdr:col>
      <xdr:colOff>3819525</xdr:colOff>
      <xdr:row>117</xdr:row>
      <xdr:rowOff>85725</xdr:rowOff>
    </xdr:to>
    <xdr:pic>
      <xdr:nvPicPr>
        <xdr:cNvPr id="145" name="Picture 144">
          <a:extLst>
            <a:ext uri="{FF2B5EF4-FFF2-40B4-BE49-F238E27FC236}">
              <a16:creationId xmlns:a16="http://schemas.microsoft.com/office/drawing/2014/main" id="{E4E8CA13-147A-46DF-C3B9-19D1C2B7608F}"/>
            </a:ext>
            <a:ext uri="{147F2762-F138-4A5C-976F-8EAC2B608ADB}">
              <a16:predDERef xmlns:a16="http://schemas.microsoft.com/office/drawing/2014/main" pred="{11F6FA53-DAC5-2858-7BA2-4BE0EF8E24EA}"/>
            </a:ext>
          </a:extLst>
        </xdr:cNvPr>
        <xdr:cNvPicPr>
          <a:picLocks noChangeAspect="1"/>
        </xdr:cNvPicPr>
      </xdr:nvPicPr>
      <xdr:blipFill>
        <a:blip xmlns:r="http://schemas.openxmlformats.org/officeDocument/2006/relationships" r:embed="rId87"/>
        <a:stretch>
          <a:fillRect/>
        </a:stretch>
      </xdr:blipFill>
      <xdr:spPr>
        <a:xfrm>
          <a:off x="5495925" y="2771775"/>
          <a:ext cx="1400175" cy="809625"/>
        </a:xfrm>
        <a:prstGeom prst="rect">
          <a:avLst/>
        </a:prstGeom>
      </xdr:spPr>
    </xdr:pic>
    <xdr:clientData/>
  </xdr:twoCellAnchor>
  <xdr:twoCellAnchor editAs="oneCell">
    <xdr:from>
      <xdr:col>5</xdr:col>
      <xdr:colOff>1247775</xdr:colOff>
      <xdr:row>107</xdr:row>
      <xdr:rowOff>57150</xdr:rowOff>
    </xdr:from>
    <xdr:to>
      <xdr:col>5</xdr:col>
      <xdr:colOff>2047875</xdr:colOff>
      <xdr:row>111</xdr:row>
      <xdr:rowOff>95250</xdr:rowOff>
    </xdr:to>
    <xdr:pic>
      <xdr:nvPicPr>
        <xdr:cNvPr id="146" name="Picture 145">
          <a:extLst>
            <a:ext uri="{FF2B5EF4-FFF2-40B4-BE49-F238E27FC236}">
              <a16:creationId xmlns:a16="http://schemas.microsoft.com/office/drawing/2014/main" id="{6F28C1ED-663C-C891-4D66-B07FD15F467E}"/>
            </a:ext>
            <a:ext uri="{147F2762-F138-4A5C-976F-8EAC2B608ADB}">
              <a16:predDERef xmlns:a16="http://schemas.microsoft.com/office/drawing/2014/main" pred="{E4E8CA13-147A-46DF-C3B9-19D1C2B7608F}"/>
            </a:ext>
          </a:extLst>
        </xdr:cNvPr>
        <xdr:cNvPicPr>
          <a:picLocks noChangeAspect="1"/>
        </xdr:cNvPicPr>
      </xdr:nvPicPr>
      <xdr:blipFill>
        <a:blip xmlns:r="http://schemas.openxmlformats.org/officeDocument/2006/relationships" r:embed="rId88"/>
        <a:stretch>
          <a:fillRect/>
        </a:stretch>
      </xdr:blipFill>
      <xdr:spPr>
        <a:xfrm>
          <a:off x="4324350" y="5619750"/>
          <a:ext cx="800100" cy="800100"/>
        </a:xfrm>
        <a:prstGeom prst="rect">
          <a:avLst/>
        </a:prstGeom>
      </xdr:spPr>
    </xdr:pic>
    <xdr:clientData/>
  </xdr:twoCellAnchor>
  <xdr:twoCellAnchor editAs="oneCell">
    <xdr:from>
      <xdr:col>5</xdr:col>
      <xdr:colOff>333375</xdr:colOff>
      <xdr:row>106</xdr:row>
      <xdr:rowOff>142875</xdr:rowOff>
    </xdr:from>
    <xdr:to>
      <xdr:col>5</xdr:col>
      <xdr:colOff>1266825</xdr:colOff>
      <xdr:row>111</xdr:row>
      <xdr:rowOff>114300</xdr:rowOff>
    </xdr:to>
    <xdr:pic>
      <xdr:nvPicPr>
        <xdr:cNvPr id="147" name="Picture 146">
          <a:extLst>
            <a:ext uri="{FF2B5EF4-FFF2-40B4-BE49-F238E27FC236}">
              <a16:creationId xmlns:a16="http://schemas.microsoft.com/office/drawing/2014/main" id="{158D7ACF-0A89-21E5-8737-084F65DB7006}"/>
            </a:ext>
            <a:ext uri="{147F2762-F138-4A5C-976F-8EAC2B608ADB}">
              <a16:predDERef xmlns:a16="http://schemas.microsoft.com/office/drawing/2014/main" pred="{6F28C1ED-663C-C891-4D66-B07FD15F467E}"/>
            </a:ext>
          </a:extLst>
        </xdr:cNvPr>
        <xdr:cNvPicPr>
          <a:picLocks noChangeAspect="1"/>
        </xdr:cNvPicPr>
      </xdr:nvPicPr>
      <xdr:blipFill>
        <a:blip xmlns:r="http://schemas.openxmlformats.org/officeDocument/2006/relationships" r:embed="rId89"/>
        <a:stretch>
          <a:fillRect/>
        </a:stretch>
      </xdr:blipFill>
      <xdr:spPr>
        <a:xfrm>
          <a:off x="3409950" y="5524500"/>
          <a:ext cx="933450" cy="923925"/>
        </a:xfrm>
        <a:prstGeom prst="rect">
          <a:avLst/>
        </a:prstGeom>
      </xdr:spPr>
    </xdr:pic>
    <xdr:clientData/>
  </xdr:twoCellAnchor>
  <xdr:twoCellAnchor editAs="oneCell">
    <xdr:from>
      <xdr:col>5</xdr:col>
      <xdr:colOff>2095500</xdr:colOff>
      <xdr:row>107</xdr:row>
      <xdr:rowOff>19050</xdr:rowOff>
    </xdr:from>
    <xdr:to>
      <xdr:col>5</xdr:col>
      <xdr:colOff>2914650</xdr:colOff>
      <xdr:row>111</xdr:row>
      <xdr:rowOff>66675</xdr:rowOff>
    </xdr:to>
    <xdr:pic>
      <xdr:nvPicPr>
        <xdr:cNvPr id="148" name="Picture 147">
          <a:extLst>
            <a:ext uri="{FF2B5EF4-FFF2-40B4-BE49-F238E27FC236}">
              <a16:creationId xmlns:a16="http://schemas.microsoft.com/office/drawing/2014/main" id="{0DA29112-466F-1C2E-B822-D7C3CEE47172}"/>
            </a:ext>
            <a:ext uri="{147F2762-F138-4A5C-976F-8EAC2B608ADB}">
              <a16:predDERef xmlns:a16="http://schemas.microsoft.com/office/drawing/2014/main" pred="{158D7ACF-0A89-21E5-8737-084F65DB7006}"/>
            </a:ext>
          </a:extLst>
        </xdr:cNvPr>
        <xdr:cNvPicPr>
          <a:picLocks noChangeAspect="1"/>
        </xdr:cNvPicPr>
      </xdr:nvPicPr>
      <xdr:blipFill>
        <a:blip xmlns:r="http://schemas.openxmlformats.org/officeDocument/2006/relationships" r:embed="rId90"/>
        <a:stretch>
          <a:fillRect/>
        </a:stretch>
      </xdr:blipFill>
      <xdr:spPr>
        <a:xfrm>
          <a:off x="5172075" y="5581650"/>
          <a:ext cx="819150" cy="809625"/>
        </a:xfrm>
        <a:prstGeom prst="rect">
          <a:avLst/>
        </a:prstGeom>
      </xdr:spPr>
    </xdr:pic>
    <xdr:clientData/>
  </xdr:twoCellAnchor>
  <xdr:twoCellAnchor editAs="oneCell">
    <xdr:from>
      <xdr:col>5</xdr:col>
      <xdr:colOff>2952750</xdr:colOff>
      <xdr:row>107</xdr:row>
      <xdr:rowOff>9525</xdr:rowOff>
    </xdr:from>
    <xdr:to>
      <xdr:col>5</xdr:col>
      <xdr:colOff>3790950</xdr:colOff>
      <xdr:row>111</xdr:row>
      <xdr:rowOff>95250</xdr:rowOff>
    </xdr:to>
    <xdr:pic>
      <xdr:nvPicPr>
        <xdr:cNvPr id="149" name="Picture 148">
          <a:extLst>
            <a:ext uri="{FF2B5EF4-FFF2-40B4-BE49-F238E27FC236}">
              <a16:creationId xmlns:a16="http://schemas.microsoft.com/office/drawing/2014/main" id="{1D4B3C99-5CA1-33CA-B46A-CAE642BEB039}"/>
            </a:ext>
            <a:ext uri="{147F2762-F138-4A5C-976F-8EAC2B608ADB}">
              <a16:predDERef xmlns:a16="http://schemas.microsoft.com/office/drawing/2014/main" pred="{0DA29112-466F-1C2E-B822-D7C3CEE47172}"/>
            </a:ext>
          </a:extLst>
        </xdr:cNvPr>
        <xdr:cNvPicPr>
          <a:picLocks noChangeAspect="1"/>
        </xdr:cNvPicPr>
      </xdr:nvPicPr>
      <xdr:blipFill>
        <a:blip xmlns:r="http://schemas.openxmlformats.org/officeDocument/2006/relationships" r:embed="rId91"/>
        <a:stretch>
          <a:fillRect/>
        </a:stretch>
      </xdr:blipFill>
      <xdr:spPr>
        <a:xfrm>
          <a:off x="6029325" y="5572125"/>
          <a:ext cx="838200" cy="847725"/>
        </a:xfrm>
        <a:prstGeom prst="rect">
          <a:avLst/>
        </a:prstGeom>
      </xdr:spPr>
    </xdr:pic>
    <xdr:clientData/>
  </xdr:twoCellAnchor>
  <xdr:twoCellAnchor editAs="oneCell">
    <xdr:from>
      <xdr:col>5</xdr:col>
      <xdr:colOff>3867150</xdr:colOff>
      <xdr:row>107</xdr:row>
      <xdr:rowOff>0</xdr:rowOff>
    </xdr:from>
    <xdr:to>
      <xdr:col>5</xdr:col>
      <xdr:colOff>4724400</xdr:colOff>
      <xdr:row>111</xdr:row>
      <xdr:rowOff>95250</xdr:rowOff>
    </xdr:to>
    <xdr:pic>
      <xdr:nvPicPr>
        <xdr:cNvPr id="151" name="Picture 150">
          <a:extLst>
            <a:ext uri="{FF2B5EF4-FFF2-40B4-BE49-F238E27FC236}">
              <a16:creationId xmlns:a16="http://schemas.microsoft.com/office/drawing/2014/main" id="{7ADA9B98-2E5F-466C-E7EB-1E5FF0D60B14}"/>
            </a:ext>
            <a:ext uri="{147F2762-F138-4A5C-976F-8EAC2B608ADB}">
              <a16:predDERef xmlns:a16="http://schemas.microsoft.com/office/drawing/2014/main" pred="{EF8B5FA7-3795-3E44-912F-D3E79BC324E4}"/>
            </a:ext>
          </a:extLst>
        </xdr:cNvPr>
        <xdr:cNvPicPr>
          <a:picLocks noChangeAspect="1"/>
        </xdr:cNvPicPr>
      </xdr:nvPicPr>
      <xdr:blipFill>
        <a:blip xmlns:r="http://schemas.openxmlformats.org/officeDocument/2006/relationships" r:embed="rId92"/>
        <a:stretch>
          <a:fillRect/>
        </a:stretch>
      </xdr:blipFill>
      <xdr:spPr>
        <a:xfrm>
          <a:off x="6943725" y="5562600"/>
          <a:ext cx="857250" cy="857250"/>
        </a:xfrm>
        <a:prstGeom prst="rect">
          <a:avLst/>
        </a:prstGeom>
      </xdr:spPr>
    </xdr:pic>
    <xdr:clientData/>
  </xdr:twoCellAnchor>
  <xdr:twoCellAnchor editAs="oneCell">
    <xdr:from>
      <xdr:col>5</xdr:col>
      <xdr:colOff>333375</xdr:colOff>
      <xdr:row>141</xdr:row>
      <xdr:rowOff>19050</xdr:rowOff>
    </xdr:from>
    <xdr:to>
      <xdr:col>5</xdr:col>
      <xdr:colOff>2295525</xdr:colOff>
      <xdr:row>147</xdr:row>
      <xdr:rowOff>85725</xdr:rowOff>
    </xdr:to>
    <xdr:pic>
      <xdr:nvPicPr>
        <xdr:cNvPr id="62" name="Picture 61">
          <a:extLst>
            <a:ext uri="{FF2B5EF4-FFF2-40B4-BE49-F238E27FC236}">
              <a16:creationId xmlns:a16="http://schemas.microsoft.com/office/drawing/2014/main" id="{F37C33C3-0367-7DAC-AA76-7F54534C3D62}"/>
            </a:ext>
            <a:ext uri="{147F2762-F138-4A5C-976F-8EAC2B608ADB}">
              <a16:predDERef xmlns:a16="http://schemas.microsoft.com/office/drawing/2014/main" pred="{7ADA9B98-2E5F-466C-E7EB-1E5FF0D60B14}"/>
            </a:ext>
          </a:extLst>
        </xdr:cNvPr>
        <xdr:cNvPicPr>
          <a:picLocks noChangeAspect="1"/>
        </xdr:cNvPicPr>
      </xdr:nvPicPr>
      <xdr:blipFill>
        <a:blip xmlns:r="http://schemas.openxmlformats.org/officeDocument/2006/relationships" r:embed="rId93"/>
        <a:stretch>
          <a:fillRect/>
        </a:stretch>
      </xdr:blipFill>
      <xdr:spPr>
        <a:xfrm>
          <a:off x="3409950" y="27727275"/>
          <a:ext cx="1962150" cy="1209675"/>
        </a:xfrm>
        <a:prstGeom prst="rect">
          <a:avLst/>
        </a:prstGeom>
      </xdr:spPr>
    </xdr:pic>
    <xdr:clientData/>
  </xdr:twoCellAnchor>
  <xdr:twoCellAnchor editAs="oneCell">
    <xdr:from>
      <xdr:col>5</xdr:col>
      <xdr:colOff>2428875</xdr:colOff>
      <xdr:row>141</xdr:row>
      <xdr:rowOff>9525</xdr:rowOff>
    </xdr:from>
    <xdr:to>
      <xdr:col>5</xdr:col>
      <xdr:colOff>4505325</xdr:colOff>
      <xdr:row>147</xdr:row>
      <xdr:rowOff>114300</xdr:rowOff>
    </xdr:to>
    <xdr:pic>
      <xdr:nvPicPr>
        <xdr:cNvPr id="63" name="Picture 62">
          <a:extLst>
            <a:ext uri="{FF2B5EF4-FFF2-40B4-BE49-F238E27FC236}">
              <a16:creationId xmlns:a16="http://schemas.microsoft.com/office/drawing/2014/main" id="{A0F4F14E-4EA1-B65F-3589-FC5E79D93B38}"/>
            </a:ext>
            <a:ext uri="{147F2762-F138-4A5C-976F-8EAC2B608ADB}">
              <a16:predDERef xmlns:a16="http://schemas.microsoft.com/office/drawing/2014/main" pred="{F37C33C3-0367-7DAC-AA76-7F54534C3D62}"/>
            </a:ext>
          </a:extLst>
        </xdr:cNvPr>
        <xdr:cNvPicPr>
          <a:picLocks noChangeAspect="1"/>
        </xdr:cNvPicPr>
      </xdr:nvPicPr>
      <xdr:blipFill>
        <a:blip xmlns:r="http://schemas.openxmlformats.org/officeDocument/2006/relationships" r:embed="rId94"/>
        <a:stretch>
          <a:fillRect/>
        </a:stretch>
      </xdr:blipFill>
      <xdr:spPr>
        <a:xfrm>
          <a:off x="5505450" y="27717750"/>
          <a:ext cx="2076450" cy="1247775"/>
        </a:xfrm>
        <a:prstGeom prst="rect">
          <a:avLst/>
        </a:prstGeom>
      </xdr:spPr>
    </xdr:pic>
    <xdr:clientData/>
  </xdr:twoCellAnchor>
  <xdr:twoCellAnchor editAs="oneCell">
    <xdr:from>
      <xdr:col>5</xdr:col>
      <xdr:colOff>4657725</xdr:colOff>
      <xdr:row>141</xdr:row>
      <xdr:rowOff>57150</xdr:rowOff>
    </xdr:from>
    <xdr:to>
      <xdr:col>5</xdr:col>
      <xdr:colOff>6600825</xdr:colOff>
      <xdr:row>147</xdr:row>
      <xdr:rowOff>95250</xdr:rowOff>
    </xdr:to>
    <xdr:pic>
      <xdr:nvPicPr>
        <xdr:cNvPr id="64" name="Picture 63">
          <a:extLst>
            <a:ext uri="{FF2B5EF4-FFF2-40B4-BE49-F238E27FC236}">
              <a16:creationId xmlns:a16="http://schemas.microsoft.com/office/drawing/2014/main" id="{5CFA6CB6-E679-DA51-64D6-AE2A63D0FA84}"/>
            </a:ext>
            <a:ext uri="{147F2762-F138-4A5C-976F-8EAC2B608ADB}">
              <a16:predDERef xmlns:a16="http://schemas.microsoft.com/office/drawing/2014/main" pred="{A0F4F14E-4EA1-B65F-3589-FC5E79D93B38}"/>
            </a:ext>
          </a:extLst>
        </xdr:cNvPr>
        <xdr:cNvPicPr>
          <a:picLocks noChangeAspect="1"/>
        </xdr:cNvPicPr>
      </xdr:nvPicPr>
      <xdr:blipFill>
        <a:blip xmlns:r="http://schemas.openxmlformats.org/officeDocument/2006/relationships" r:embed="rId95"/>
        <a:stretch>
          <a:fillRect/>
        </a:stretch>
      </xdr:blipFill>
      <xdr:spPr>
        <a:xfrm>
          <a:off x="7734300" y="27765375"/>
          <a:ext cx="1943100" cy="1181100"/>
        </a:xfrm>
        <a:prstGeom prst="rect">
          <a:avLst/>
        </a:prstGeom>
      </xdr:spPr>
    </xdr:pic>
    <xdr:clientData/>
  </xdr:twoCellAnchor>
  <xdr:twoCellAnchor editAs="oneCell">
    <xdr:from>
      <xdr:col>5</xdr:col>
      <xdr:colOff>4352925</xdr:colOff>
      <xdr:row>155</xdr:row>
      <xdr:rowOff>0</xdr:rowOff>
    </xdr:from>
    <xdr:to>
      <xdr:col>5</xdr:col>
      <xdr:colOff>6581775</xdr:colOff>
      <xdr:row>161</xdr:row>
      <xdr:rowOff>171450</xdr:rowOff>
    </xdr:to>
    <xdr:pic>
      <xdr:nvPicPr>
        <xdr:cNvPr id="85" name="Picture 84">
          <a:extLst>
            <a:ext uri="{FF2B5EF4-FFF2-40B4-BE49-F238E27FC236}">
              <a16:creationId xmlns:a16="http://schemas.microsoft.com/office/drawing/2014/main" id="{12972A16-6BCF-AB76-FBBA-F645E22CE906}"/>
            </a:ext>
            <a:ext uri="{147F2762-F138-4A5C-976F-8EAC2B608ADB}">
              <a16:predDERef xmlns:a16="http://schemas.microsoft.com/office/drawing/2014/main" pred="{5CFA6CB6-E679-DA51-64D6-AE2A63D0FA84}"/>
            </a:ext>
          </a:extLst>
        </xdr:cNvPr>
        <xdr:cNvPicPr>
          <a:picLocks noChangeAspect="1"/>
        </xdr:cNvPicPr>
      </xdr:nvPicPr>
      <xdr:blipFill>
        <a:blip xmlns:r="http://schemas.openxmlformats.org/officeDocument/2006/relationships" r:embed="rId96"/>
        <a:stretch>
          <a:fillRect/>
        </a:stretch>
      </xdr:blipFill>
      <xdr:spPr>
        <a:xfrm>
          <a:off x="7429500" y="10382250"/>
          <a:ext cx="2228850" cy="1314450"/>
        </a:xfrm>
        <a:prstGeom prst="rect">
          <a:avLst/>
        </a:prstGeom>
      </xdr:spPr>
    </xdr:pic>
    <xdr:clientData/>
  </xdr:twoCellAnchor>
  <xdr:twoCellAnchor editAs="oneCell">
    <xdr:from>
      <xdr:col>5</xdr:col>
      <xdr:colOff>809625</xdr:colOff>
      <xdr:row>120</xdr:row>
      <xdr:rowOff>0</xdr:rowOff>
    </xdr:from>
    <xdr:to>
      <xdr:col>5</xdr:col>
      <xdr:colOff>1457325</xdr:colOff>
      <xdr:row>126</xdr:row>
      <xdr:rowOff>123825</xdr:rowOff>
    </xdr:to>
    <xdr:pic>
      <xdr:nvPicPr>
        <xdr:cNvPr id="90" name="Picture 89">
          <a:extLst>
            <a:ext uri="{FF2B5EF4-FFF2-40B4-BE49-F238E27FC236}">
              <a16:creationId xmlns:a16="http://schemas.microsoft.com/office/drawing/2014/main" id="{894E1186-40CD-C3FD-4FE7-BC2906613052}"/>
            </a:ext>
            <a:ext uri="{147F2762-F138-4A5C-976F-8EAC2B608ADB}">
              <a16:predDERef xmlns:a16="http://schemas.microsoft.com/office/drawing/2014/main" pred="{12972A16-6BCF-AB76-FBBA-F645E22CE906}"/>
            </a:ext>
          </a:extLst>
        </xdr:cNvPr>
        <xdr:cNvPicPr>
          <a:picLocks noChangeAspect="1"/>
        </xdr:cNvPicPr>
      </xdr:nvPicPr>
      <xdr:blipFill>
        <a:blip xmlns:r="http://schemas.openxmlformats.org/officeDocument/2006/relationships" r:embed="rId97"/>
        <a:stretch>
          <a:fillRect/>
        </a:stretch>
      </xdr:blipFill>
      <xdr:spPr>
        <a:xfrm>
          <a:off x="3886200" y="11696700"/>
          <a:ext cx="647700" cy="1266825"/>
        </a:xfrm>
        <a:prstGeom prst="rect">
          <a:avLst/>
        </a:prstGeom>
      </xdr:spPr>
    </xdr:pic>
    <xdr:clientData/>
  </xdr:twoCellAnchor>
  <xdr:twoCellAnchor editAs="oneCell">
    <xdr:from>
      <xdr:col>5</xdr:col>
      <xdr:colOff>4495800</xdr:colOff>
      <xdr:row>113</xdr:row>
      <xdr:rowOff>0</xdr:rowOff>
    </xdr:from>
    <xdr:to>
      <xdr:col>5</xdr:col>
      <xdr:colOff>6705600</xdr:colOff>
      <xdr:row>119</xdr:row>
      <xdr:rowOff>171450</xdr:rowOff>
    </xdr:to>
    <xdr:pic>
      <xdr:nvPicPr>
        <xdr:cNvPr id="97" name="Picture 96">
          <a:extLst>
            <a:ext uri="{FF2B5EF4-FFF2-40B4-BE49-F238E27FC236}">
              <a16:creationId xmlns:a16="http://schemas.microsoft.com/office/drawing/2014/main" id="{3C657EA0-7E6B-714E-4BE8-94EF2D22D395}"/>
            </a:ext>
            <a:ext uri="{147F2762-F138-4A5C-976F-8EAC2B608ADB}">
              <a16:predDERef xmlns:a16="http://schemas.microsoft.com/office/drawing/2014/main" pred="{894E1186-40CD-C3FD-4FE7-BC2906613052}"/>
            </a:ext>
          </a:extLst>
        </xdr:cNvPr>
        <xdr:cNvPicPr>
          <a:picLocks noChangeAspect="1"/>
        </xdr:cNvPicPr>
      </xdr:nvPicPr>
      <xdr:blipFill>
        <a:blip xmlns:r="http://schemas.openxmlformats.org/officeDocument/2006/relationships" r:embed="rId98"/>
        <a:stretch>
          <a:fillRect/>
        </a:stretch>
      </xdr:blipFill>
      <xdr:spPr>
        <a:xfrm>
          <a:off x="7572375" y="13039725"/>
          <a:ext cx="2209800" cy="1314450"/>
        </a:xfrm>
        <a:prstGeom prst="rect">
          <a:avLst/>
        </a:prstGeom>
      </xdr:spPr>
    </xdr:pic>
    <xdr:clientData/>
  </xdr:twoCellAnchor>
  <xdr:twoCellAnchor editAs="oneCell">
    <xdr:from>
      <xdr:col>5</xdr:col>
      <xdr:colOff>95250</xdr:colOff>
      <xdr:row>204</xdr:row>
      <xdr:rowOff>0</xdr:rowOff>
    </xdr:from>
    <xdr:to>
      <xdr:col>5</xdr:col>
      <xdr:colOff>2314575</xdr:colOff>
      <xdr:row>210</xdr:row>
      <xdr:rowOff>152400</xdr:rowOff>
    </xdr:to>
    <xdr:pic>
      <xdr:nvPicPr>
        <xdr:cNvPr id="107" name="Picture 106">
          <a:extLst>
            <a:ext uri="{FF2B5EF4-FFF2-40B4-BE49-F238E27FC236}">
              <a16:creationId xmlns:a16="http://schemas.microsoft.com/office/drawing/2014/main" id="{222B3955-C70B-45CC-B3EF-E05EA8F2B959}"/>
            </a:ext>
            <a:ext uri="{147F2762-F138-4A5C-976F-8EAC2B608ADB}">
              <a16:predDERef xmlns:a16="http://schemas.microsoft.com/office/drawing/2014/main" pred="{3C657EA0-7E6B-714E-4BE8-94EF2D22D395}"/>
            </a:ext>
          </a:extLst>
        </xdr:cNvPr>
        <xdr:cNvPicPr>
          <a:picLocks noChangeAspect="1"/>
        </xdr:cNvPicPr>
      </xdr:nvPicPr>
      <xdr:blipFill>
        <a:blip xmlns:r="http://schemas.openxmlformats.org/officeDocument/2006/relationships" r:embed="rId99"/>
        <a:stretch>
          <a:fillRect/>
        </a:stretch>
      </xdr:blipFill>
      <xdr:spPr>
        <a:xfrm>
          <a:off x="3171825" y="15668625"/>
          <a:ext cx="2219325" cy="1295400"/>
        </a:xfrm>
        <a:prstGeom prst="rect">
          <a:avLst/>
        </a:prstGeom>
      </xdr:spPr>
    </xdr:pic>
    <xdr:clientData/>
  </xdr:twoCellAnchor>
  <xdr:twoCellAnchor editAs="oneCell">
    <xdr:from>
      <xdr:col>5</xdr:col>
      <xdr:colOff>2371725</xdr:colOff>
      <xdr:row>204</xdr:row>
      <xdr:rowOff>0</xdr:rowOff>
    </xdr:from>
    <xdr:to>
      <xdr:col>5</xdr:col>
      <xdr:colOff>4657725</xdr:colOff>
      <xdr:row>210</xdr:row>
      <xdr:rowOff>161925</xdr:rowOff>
    </xdr:to>
    <xdr:pic>
      <xdr:nvPicPr>
        <xdr:cNvPr id="108" name="Picture 107">
          <a:extLst>
            <a:ext uri="{FF2B5EF4-FFF2-40B4-BE49-F238E27FC236}">
              <a16:creationId xmlns:a16="http://schemas.microsoft.com/office/drawing/2014/main" id="{968B1A04-44A3-C293-004D-96BAF1687D3B}"/>
            </a:ext>
            <a:ext uri="{147F2762-F138-4A5C-976F-8EAC2B608ADB}">
              <a16:predDERef xmlns:a16="http://schemas.microsoft.com/office/drawing/2014/main" pred="{222B3955-C70B-45CC-B3EF-E05EA8F2B959}"/>
            </a:ext>
          </a:extLst>
        </xdr:cNvPr>
        <xdr:cNvPicPr>
          <a:picLocks noChangeAspect="1"/>
        </xdr:cNvPicPr>
      </xdr:nvPicPr>
      <xdr:blipFill>
        <a:blip xmlns:r="http://schemas.openxmlformats.org/officeDocument/2006/relationships" r:embed="rId100"/>
        <a:stretch>
          <a:fillRect/>
        </a:stretch>
      </xdr:blipFill>
      <xdr:spPr>
        <a:xfrm>
          <a:off x="5448300" y="15668625"/>
          <a:ext cx="2286000" cy="1304925"/>
        </a:xfrm>
        <a:prstGeom prst="rect">
          <a:avLst/>
        </a:prstGeom>
      </xdr:spPr>
    </xdr:pic>
    <xdr:clientData/>
  </xdr:twoCellAnchor>
  <xdr:twoCellAnchor editAs="oneCell">
    <xdr:from>
      <xdr:col>5</xdr:col>
      <xdr:colOff>4714875</xdr:colOff>
      <xdr:row>204</xdr:row>
      <xdr:rowOff>0</xdr:rowOff>
    </xdr:from>
    <xdr:to>
      <xdr:col>6</xdr:col>
      <xdr:colOff>85725</xdr:colOff>
      <xdr:row>210</xdr:row>
      <xdr:rowOff>133350</xdr:rowOff>
    </xdr:to>
    <xdr:pic>
      <xdr:nvPicPr>
        <xdr:cNvPr id="109" name="Picture 108">
          <a:extLst>
            <a:ext uri="{FF2B5EF4-FFF2-40B4-BE49-F238E27FC236}">
              <a16:creationId xmlns:a16="http://schemas.microsoft.com/office/drawing/2014/main" id="{EC92E9A6-6903-A678-0A57-F9A14790755A}"/>
            </a:ext>
            <a:ext uri="{147F2762-F138-4A5C-976F-8EAC2B608ADB}">
              <a16:predDERef xmlns:a16="http://schemas.microsoft.com/office/drawing/2014/main" pred="{968B1A04-44A3-C293-004D-96BAF1687D3B}"/>
            </a:ext>
          </a:extLst>
        </xdr:cNvPr>
        <xdr:cNvPicPr>
          <a:picLocks noChangeAspect="1"/>
        </xdr:cNvPicPr>
      </xdr:nvPicPr>
      <xdr:blipFill>
        <a:blip xmlns:r="http://schemas.openxmlformats.org/officeDocument/2006/relationships" r:embed="rId101"/>
        <a:stretch>
          <a:fillRect/>
        </a:stretch>
      </xdr:blipFill>
      <xdr:spPr>
        <a:xfrm>
          <a:off x="7791450" y="15678150"/>
          <a:ext cx="2200275" cy="1276350"/>
        </a:xfrm>
        <a:prstGeom prst="rect">
          <a:avLst/>
        </a:prstGeom>
      </xdr:spPr>
    </xdr:pic>
    <xdr:clientData/>
  </xdr:twoCellAnchor>
  <xdr:twoCellAnchor editAs="oneCell">
    <xdr:from>
      <xdr:col>5</xdr:col>
      <xdr:colOff>2390775</xdr:colOff>
      <xdr:row>190</xdr:row>
      <xdr:rowOff>0</xdr:rowOff>
    </xdr:from>
    <xdr:to>
      <xdr:col>5</xdr:col>
      <xdr:colOff>4667250</xdr:colOff>
      <xdr:row>196</xdr:row>
      <xdr:rowOff>171450</xdr:rowOff>
    </xdr:to>
    <xdr:pic>
      <xdr:nvPicPr>
        <xdr:cNvPr id="114" name="Picture 113">
          <a:extLst>
            <a:ext uri="{FF2B5EF4-FFF2-40B4-BE49-F238E27FC236}">
              <a16:creationId xmlns:a16="http://schemas.microsoft.com/office/drawing/2014/main" id="{B166E2DE-0539-43C3-D214-4813FE9DD303}"/>
            </a:ext>
            <a:ext uri="{147F2762-F138-4A5C-976F-8EAC2B608ADB}">
              <a16:predDERef xmlns:a16="http://schemas.microsoft.com/office/drawing/2014/main" pred="{EC92E9A6-6903-A678-0A57-F9A14790755A}"/>
            </a:ext>
          </a:extLst>
        </xdr:cNvPr>
        <xdr:cNvPicPr>
          <a:picLocks noChangeAspect="1"/>
        </xdr:cNvPicPr>
      </xdr:nvPicPr>
      <xdr:blipFill>
        <a:blip xmlns:r="http://schemas.openxmlformats.org/officeDocument/2006/relationships" r:embed="rId102"/>
        <a:stretch>
          <a:fillRect/>
        </a:stretch>
      </xdr:blipFill>
      <xdr:spPr>
        <a:xfrm>
          <a:off x="5467350" y="17002125"/>
          <a:ext cx="2276475" cy="1314450"/>
        </a:xfrm>
        <a:prstGeom prst="rect">
          <a:avLst/>
        </a:prstGeom>
      </xdr:spPr>
    </xdr:pic>
    <xdr:clientData/>
  </xdr:twoCellAnchor>
  <xdr:twoCellAnchor editAs="oneCell">
    <xdr:from>
      <xdr:col>5</xdr:col>
      <xdr:colOff>4724400</xdr:colOff>
      <xdr:row>190</xdr:row>
      <xdr:rowOff>0</xdr:rowOff>
    </xdr:from>
    <xdr:to>
      <xdr:col>6</xdr:col>
      <xdr:colOff>152400</xdr:colOff>
      <xdr:row>196</xdr:row>
      <xdr:rowOff>171450</xdr:rowOff>
    </xdr:to>
    <xdr:pic>
      <xdr:nvPicPr>
        <xdr:cNvPr id="115" name="Picture 114">
          <a:extLst>
            <a:ext uri="{FF2B5EF4-FFF2-40B4-BE49-F238E27FC236}">
              <a16:creationId xmlns:a16="http://schemas.microsoft.com/office/drawing/2014/main" id="{8DE56A03-E3EC-FD63-02A5-6E7797F3B546}"/>
            </a:ext>
            <a:ext uri="{147F2762-F138-4A5C-976F-8EAC2B608ADB}">
              <a16:predDERef xmlns:a16="http://schemas.microsoft.com/office/drawing/2014/main" pred="{B166E2DE-0539-43C3-D214-4813FE9DD303}"/>
            </a:ext>
          </a:extLst>
        </xdr:cNvPr>
        <xdr:cNvPicPr>
          <a:picLocks noChangeAspect="1"/>
        </xdr:cNvPicPr>
      </xdr:nvPicPr>
      <xdr:blipFill>
        <a:blip xmlns:r="http://schemas.openxmlformats.org/officeDocument/2006/relationships" r:embed="rId103"/>
        <a:stretch>
          <a:fillRect/>
        </a:stretch>
      </xdr:blipFill>
      <xdr:spPr>
        <a:xfrm>
          <a:off x="7800975" y="17002125"/>
          <a:ext cx="2257425" cy="1314450"/>
        </a:xfrm>
        <a:prstGeom prst="rect">
          <a:avLst/>
        </a:prstGeom>
      </xdr:spPr>
    </xdr:pic>
    <xdr:clientData/>
  </xdr:twoCellAnchor>
  <xdr:twoCellAnchor editAs="oneCell">
    <xdr:from>
      <xdr:col>5</xdr:col>
      <xdr:colOff>2800350</xdr:colOff>
      <xdr:row>71</xdr:row>
      <xdr:rowOff>0</xdr:rowOff>
    </xdr:from>
    <xdr:to>
      <xdr:col>5</xdr:col>
      <xdr:colOff>4067175</xdr:colOff>
      <xdr:row>77</xdr:row>
      <xdr:rowOff>123825</xdr:rowOff>
    </xdr:to>
    <xdr:pic>
      <xdr:nvPicPr>
        <xdr:cNvPr id="127" name="Picture 126">
          <a:extLst>
            <a:ext uri="{FF2B5EF4-FFF2-40B4-BE49-F238E27FC236}">
              <a16:creationId xmlns:a16="http://schemas.microsoft.com/office/drawing/2014/main" id="{44096BCB-8889-BF38-D8CB-3D0E67B14B5B}"/>
            </a:ext>
            <a:ext uri="{147F2762-F138-4A5C-976F-8EAC2B608ADB}">
              <a16:predDERef xmlns:a16="http://schemas.microsoft.com/office/drawing/2014/main" pred="{8DE56A03-E3EC-FD63-02A5-6E7797F3B546}"/>
            </a:ext>
          </a:extLst>
        </xdr:cNvPr>
        <xdr:cNvPicPr>
          <a:picLocks noChangeAspect="1"/>
        </xdr:cNvPicPr>
      </xdr:nvPicPr>
      <xdr:blipFill>
        <a:blip xmlns:r="http://schemas.openxmlformats.org/officeDocument/2006/relationships" r:embed="rId104"/>
        <a:stretch>
          <a:fillRect/>
        </a:stretch>
      </xdr:blipFill>
      <xdr:spPr>
        <a:xfrm>
          <a:off x="5876925" y="19650075"/>
          <a:ext cx="1266825" cy="1266825"/>
        </a:xfrm>
        <a:prstGeom prst="rect">
          <a:avLst/>
        </a:prstGeom>
      </xdr:spPr>
    </xdr:pic>
    <xdr:clientData/>
  </xdr:twoCellAnchor>
  <xdr:twoCellAnchor editAs="oneCell">
    <xdr:from>
      <xdr:col>5</xdr:col>
      <xdr:colOff>2343150</xdr:colOff>
      <xdr:row>225</xdr:row>
      <xdr:rowOff>0</xdr:rowOff>
    </xdr:from>
    <xdr:to>
      <xdr:col>5</xdr:col>
      <xdr:colOff>4619625</xdr:colOff>
      <xdr:row>231</xdr:row>
      <xdr:rowOff>180975</xdr:rowOff>
    </xdr:to>
    <xdr:pic>
      <xdr:nvPicPr>
        <xdr:cNvPr id="135" name="Picture 134">
          <a:extLst>
            <a:ext uri="{FF2B5EF4-FFF2-40B4-BE49-F238E27FC236}">
              <a16:creationId xmlns:a16="http://schemas.microsoft.com/office/drawing/2014/main" id="{753AA299-6BAD-6031-8947-3FEBF0A2D40F}"/>
            </a:ext>
            <a:ext uri="{147F2762-F138-4A5C-976F-8EAC2B608ADB}">
              <a16:predDERef xmlns:a16="http://schemas.microsoft.com/office/drawing/2014/main" pred="{44096BCB-8889-BF38-D8CB-3D0E67B14B5B}"/>
            </a:ext>
          </a:extLst>
        </xdr:cNvPr>
        <xdr:cNvPicPr>
          <a:picLocks noChangeAspect="1"/>
        </xdr:cNvPicPr>
      </xdr:nvPicPr>
      <xdr:blipFill>
        <a:blip xmlns:r="http://schemas.openxmlformats.org/officeDocument/2006/relationships" r:embed="rId105"/>
        <a:stretch>
          <a:fillRect/>
        </a:stretch>
      </xdr:blipFill>
      <xdr:spPr>
        <a:xfrm>
          <a:off x="5419725" y="20983575"/>
          <a:ext cx="2276475" cy="1323975"/>
        </a:xfrm>
        <a:prstGeom prst="rect">
          <a:avLst/>
        </a:prstGeom>
      </xdr:spPr>
    </xdr:pic>
    <xdr:clientData/>
  </xdr:twoCellAnchor>
  <xdr:twoCellAnchor editAs="oneCell">
    <xdr:from>
      <xdr:col>5</xdr:col>
      <xdr:colOff>2152650</xdr:colOff>
      <xdr:row>36</xdr:row>
      <xdr:rowOff>0</xdr:rowOff>
    </xdr:from>
    <xdr:to>
      <xdr:col>5</xdr:col>
      <xdr:colOff>4305300</xdr:colOff>
      <xdr:row>42</xdr:row>
      <xdr:rowOff>180975</xdr:rowOff>
    </xdr:to>
    <xdr:pic>
      <xdr:nvPicPr>
        <xdr:cNvPr id="174" name="Picture 173">
          <a:extLst>
            <a:ext uri="{FF2B5EF4-FFF2-40B4-BE49-F238E27FC236}">
              <a16:creationId xmlns:a16="http://schemas.microsoft.com/office/drawing/2014/main" id="{FC83E599-F352-D325-8478-8562B2C0A92E}"/>
            </a:ext>
            <a:ext uri="{147F2762-F138-4A5C-976F-8EAC2B608ADB}">
              <a16:predDERef xmlns:a16="http://schemas.microsoft.com/office/drawing/2014/main" pred="{753AA299-6BAD-6031-8947-3FEBF0A2D40F}"/>
            </a:ext>
          </a:extLst>
        </xdr:cNvPr>
        <xdr:cNvPicPr>
          <a:picLocks noChangeAspect="1"/>
        </xdr:cNvPicPr>
      </xdr:nvPicPr>
      <xdr:blipFill>
        <a:blip xmlns:r="http://schemas.openxmlformats.org/officeDocument/2006/relationships" r:embed="rId106"/>
        <a:stretch>
          <a:fillRect/>
        </a:stretch>
      </xdr:blipFill>
      <xdr:spPr>
        <a:xfrm>
          <a:off x="5229225" y="32880300"/>
          <a:ext cx="2152650" cy="1323975"/>
        </a:xfrm>
        <a:prstGeom prst="rect">
          <a:avLst/>
        </a:prstGeom>
      </xdr:spPr>
    </xdr:pic>
    <xdr:clientData/>
  </xdr:twoCellAnchor>
  <xdr:twoCellAnchor editAs="oneCell">
    <xdr:from>
      <xdr:col>5</xdr:col>
      <xdr:colOff>104775</xdr:colOff>
      <xdr:row>29</xdr:row>
      <xdr:rowOff>0</xdr:rowOff>
    </xdr:from>
    <xdr:to>
      <xdr:col>5</xdr:col>
      <xdr:colOff>1933575</xdr:colOff>
      <xdr:row>34</xdr:row>
      <xdr:rowOff>171450</xdr:rowOff>
    </xdr:to>
    <xdr:pic>
      <xdr:nvPicPr>
        <xdr:cNvPr id="179" name="Picture 178">
          <a:extLst>
            <a:ext uri="{FF2B5EF4-FFF2-40B4-BE49-F238E27FC236}">
              <a16:creationId xmlns:a16="http://schemas.microsoft.com/office/drawing/2014/main" id="{55AC6C86-0FEF-A382-FBD1-308C2E0D8595}"/>
            </a:ext>
            <a:ext uri="{147F2762-F138-4A5C-976F-8EAC2B608ADB}">
              <a16:predDERef xmlns:a16="http://schemas.microsoft.com/office/drawing/2014/main" pred="{FC83E599-F352-D325-8478-8562B2C0A92E}"/>
            </a:ext>
          </a:extLst>
        </xdr:cNvPr>
        <xdr:cNvPicPr>
          <a:picLocks noChangeAspect="1"/>
        </xdr:cNvPicPr>
      </xdr:nvPicPr>
      <xdr:blipFill>
        <a:blip xmlns:r="http://schemas.openxmlformats.org/officeDocument/2006/relationships" r:embed="rId107"/>
        <a:stretch>
          <a:fillRect/>
        </a:stretch>
      </xdr:blipFill>
      <xdr:spPr>
        <a:xfrm>
          <a:off x="3181350" y="1524000"/>
          <a:ext cx="1828800" cy="1123950"/>
        </a:xfrm>
        <a:prstGeom prst="rect">
          <a:avLst/>
        </a:prstGeom>
      </xdr:spPr>
    </xdr:pic>
    <xdr:clientData/>
  </xdr:twoCellAnchor>
  <xdr:twoCellAnchor editAs="oneCell">
    <xdr:from>
      <xdr:col>5</xdr:col>
      <xdr:colOff>4200525</xdr:colOff>
      <xdr:row>50</xdr:row>
      <xdr:rowOff>0</xdr:rowOff>
    </xdr:from>
    <xdr:to>
      <xdr:col>5</xdr:col>
      <xdr:colOff>6315075</xdr:colOff>
      <xdr:row>56</xdr:row>
      <xdr:rowOff>171450</xdr:rowOff>
    </xdr:to>
    <xdr:pic>
      <xdr:nvPicPr>
        <xdr:cNvPr id="184" name="Picture 183">
          <a:extLst>
            <a:ext uri="{FF2B5EF4-FFF2-40B4-BE49-F238E27FC236}">
              <a16:creationId xmlns:a16="http://schemas.microsoft.com/office/drawing/2014/main" id="{47B78477-80DF-9885-31F0-07BB2F189B2B}"/>
            </a:ext>
            <a:ext uri="{147F2762-F138-4A5C-976F-8EAC2B608ADB}">
              <a16:predDERef xmlns:a16="http://schemas.microsoft.com/office/drawing/2014/main" pred="{55AC6C86-0FEF-A382-FBD1-308C2E0D8595}"/>
            </a:ext>
          </a:extLst>
        </xdr:cNvPr>
        <xdr:cNvPicPr>
          <a:picLocks noChangeAspect="1"/>
        </xdr:cNvPicPr>
      </xdr:nvPicPr>
      <xdr:blipFill>
        <a:blip xmlns:r="http://schemas.openxmlformats.org/officeDocument/2006/relationships" r:embed="rId108"/>
        <a:stretch>
          <a:fillRect/>
        </a:stretch>
      </xdr:blipFill>
      <xdr:spPr>
        <a:xfrm>
          <a:off x="7277100" y="36871275"/>
          <a:ext cx="2114550" cy="1314450"/>
        </a:xfrm>
        <a:prstGeom prst="rect">
          <a:avLst/>
        </a:prstGeom>
      </xdr:spPr>
    </xdr:pic>
    <xdr:clientData/>
  </xdr:twoCellAnchor>
  <xdr:twoCellAnchor editAs="oneCell">
    <xdr:from>
      <xdr:col>5</xdr:col>
      <xdr:colOff>2152650</xdr:colOff>
      <xdr:row>85</xdr:row>
      <xdr:rowOff>0</xdr:rowOff>
    </xdr:from>
    <xdr:to>
      <xdr:col>5</xdr:col>
      <xdr:colOff>4286250</xdr:colOff>
      <xdr:row>91</xdr:row>
      <xdr:rowOff>171450</xdr:rowOff>
    </xdr:to>
    <xdr:pic>
      <xdr:nvPicPr>
        <xdr:cNvPr id="186" name="Picture 185">
          <a:extLst>
            <a:ext uri="{FF2B5EF4-FFF2-40B4-BE49-F238E27FC236}">
              <a16:creationId xmlns:a16="http://schemas.microsoft.com/office/drawing/2014/main" id="{74AC3C94-9AB4-65E2-D185-821319D1300B}"/>
            </a:ext>
            <a:ext uri="{147F2762-F138-4A5C-976F-8EAC2B608ADB}">
              <a16:predDERef xmlns:a16="http://schemas.microsoft.com/office/drawing/2014/main" pred="{47B78477-80DF-9885-31F0-07BB2F189B2B}"/>
            </a:ext>
          </a:extLst>
        </xdr:cNvPr>
        <xdr:cNvPicPr>
          <a:picLocks noChangeAspect="1"/>
        </xdr:cNvPicPr>
      </xdr:nvPicPr>
      <xdr:blipFill>
        <a:blip xmlns:r="http://schemas.openxmlformats.org/officeDocument/2006/relationships" r:embed="rId109"/>
        <a:stretch>
          <a:fillRect/>
        </a:stretch>
      </xdr:blipFill>
      <xdr:spPr>
        <a:xfrm>
          <a:off x="5229225" y="38195250"/>
          <a:ext cx="2133600" cy="1314450"/>
        </a:xfrm>
        <a:prstGeom prst="rect">
          <a:avLst/>
        </a:prstGeom>
      </xdr:spPr>
    </xdr:pic>
    <xdr:clientData/>
  </xdr:twoCellAnchor>
  <xdr:twoCellAnchor editAs="oneCell">
    <xdr:from>
      <xdr:col>5</xdr:col>
      <xdr:colOff>4238625</xdr:colOff>
      <xdr:row>85</xdr:row>
      <xdr:rowOff>0</xdr:rowOff>
    </xdr:from>
    <xdr:to>
      <xdr:col>5</xdr:col>
      <xdr:colOff>6353175</xdr:colOff>
      <xdr:row>91</xdr:row>
      <xdr:rowOff>142875</xdr:rowOff>
    </xdr:to>
    <xdr:pic>
      <xdr:nvPicPr>
        <xdr:cNvPr id="187" name="Picture 186">
          <a:extLst>
            <a:ext uri="{FF2B5EF4-FFF2-40B4-BE49-F238E27FC236}">
              <a16:creationId xmlns:a16="http://schemas.microsoft.com/office/drawing/2014/main" id="{BC5294B4-D416-6D67-8A57-E365F765CA74}"/>
            </a:ext>
            <a:ext uri="{147F2762-F138-4A5C-976F-8EAC2B608ADB}">
              <a16:predDERef xmlns:a16="http://schemas.microsoft.com/office/drawing/2014/main" pred="{74AC3C94-9AB4-65E2-D185-821319D1300B}"/>
            </a:ext>
          </a:extLst>
        </xdr:cNvPr>
        <xdr:cNvPicPr>
          <a:picLocks noChangeAspect="1"/>
        </xdr:cNvPicPr>
      </xdr:nvPicPr>
      <xdr:blipFill>
        <a:blip xmlns:r="http://schemas.openxmlformats.org/officeDocument/2006/relationships" r:embed="rId110"/>
        <a:stretch>
          <a:fillRect/>
        </a:stretch>
      </xdr:blipFill>
      <xdr:spPr>
        <a:xfrm>
          <a:off x="7315200" y="38185725"/>
          <a:ext cx="2114550" cy="1285875"/>
        </a:xfrm>
        <a:prstGeom prst="rect">
          <a:avLst/>
        </a:prstGeom>
      </xdr:spPr>
    </xdr:pic>
    <xdr:clientData/>
  </xdr:twoCellAnchor>
  <xdr:twoCellAnchor editAs="oneCell">
    <xdr:from>
      <xdr:col>5</xdr:col>
      <xdr:colOff>4295775</xdr:colOff>
      <xdr:row>92</xdr:row>
      <xdr:rowOff>0</xdr:rowOff>
    </xdr:from>
    <xdr:to>
      <xdr:col>5</xdr:col>
      <xdr:colOff>6429375</xdr:colOff>
      <xdr:row>98</xdr:row>
      <xdr:rowOff>161925</xdr:rowOff>
    </xdr:to>
    <xdr:pic>
      <xdr:nvPicPr>
        <xdr:cNvPr id="190" name="Picture 189">
          <a:extLst>
            <a:ext uri="{FF2B5EF4-FFF2-40B4-BE49-F238E27FC236}">
              <a16:creationId xmlns:a16="http://schemas.microsoft.com/office/drawing/2014/main" id="{B407F20D-AB01-A167-F845-11F66AA5C540}"/>
            </a:ext>
            <a:ext uri="{147F2762-F138-4A5C-976F-8EAC2B608ADB}">
              <a16:predDERef xmlns:a16="http://schemas.microsoft.com/office/drawing/2014/main" pred="{BC5294B4-D416-6D67-8A57-E365F765CA74}"/>
            </a:ext>
          </a:extLst>
        </xdr:cNvPr>
        <xdr:cNvPicPr>
          <a:picLocks noChangeAspect="1"/>
        </xdr:cNvPicPr>
      </xdr:nvPicPr>
      <xdr:blipFill>
        <a:blip xmlns:r="http://schemas.openxmlformats.org/officeDocument/2006/relationships" r:embed="rId111"/>
        <a:stretch>
          <a:fillRect/>
        </a:stretch>
      </xdr:blipFill>
      <xdr:spPr>
        <a:xfrm>
          <a:off x="7372350" y="39509700"/>
          <a:ext cx="2133600" cy="1304925"/>
        </a:xfrm>
        <a:prstGeom prst="rect">
          <a:avLst/>
        </a:prstGeom>
      </xdr:spPr>
    </xdr:pic>
    <xdr:clientData/>
  </xdr:twoCellAnchor>
  <xdr:twoCellAnchor editAs="oneCell">
    <xdr:from>
      <xdr:col>5</xdr:col>
      <xdr:colOff>1390650</xdr:colOff>
      <xdr:row>22</xdr:row>
      <xdr:rowOff>0</xdr:rowOff>
    </xdr:from>
    <xdr:to>
      <xdr:col>5</xdr:col>
      <xdr:colOff>2695575</xdr:colOff>
      <xdr:row>28</xdr:row>
      <xdr:rowOff>161925</xdr:rowOff>
    </xdr:to>
    <xdr:pic>
      <xdr:nvPicPr>
        <xdr:cNvPr id="192" name="Picture 191">
          <a:extLst>
            <a:ext uri="{FF2B5EF4-FFF2-40B4-BE49-F238E27FC236}">
              <a16:creationId xmlns:a16="http://schemas.microsoft.com/office/drawing/2014/main" id="{EBF90E69-F7D6-C115-BCC4-37BE3368135B}"/>
            </a:ext>
            <a:ext uri="{147F2762-F138-4A5C-976F-8EAC2B608ADB}">
              <a16:predDERef xmlns:a16="http://schemas.microsoft.com/office/drawing/2014/main" pred="{B407F20D-AB01-A167-F845-11F66AA5C540}"/>
            </a:ext>
          </a:extLst>
        </xdr:cNvPr>
        <xdr:cNvPicPr>
          <a:picLocks noChangeAspect="1"/>
        </xdr:cNvPicPr>
      </xdr:nvPicPr>
      <xdr:blipFill>
        <a:blip xmlns:r="http://schemas.openxmlformats.org/officeDocument/2006/relationships" r:embed="rId112"/>
        <a:stretch>
          <a:fillRect/>
        </a:stretch>
      </xdr:blipFill>
      <xdr:spPr>
        <a:xfrm>
          <a:off x="4467225" y="40833675"/>
          <a:ext cx="1304925" cy="1304925"/>
        </a:xfrm>
        <a:prstGeom prst="rect">
          <a:avLst/>
        </a:prstGeom>
      </xdr:spPr>
    </xdr:pic>
    <xdr:clientData/>
  </xdr:twoCellAnchor>
  <xdr:twoCellAnchor editAs="oneCell">
    <xdr:from>
      <xdr:col>5</xdr:col>
      <xdr:colOff>2762250</xdr:colOff>
      <xdr:row>22</xdr:row>
      <xdr:rowOff>0</xdr:rowOff>
    </xdr:from>
    <xdr:to>
      <xdr:col>5</xdr:col>
      <xdr:colOff>4076700</xdr:colOff>
      <xdr:row>28</xdr:row>
      <xdr:rowOff>171450</xdr:rowOff>
    </xdr:to>
    <xdr:pic>
      <xdr:nvPicPr>
        <xdr:cNvPr id="193" name="Picture 192">
          <a:extLst>
            <a:ext uri="{FF2B5EF4-FFF2-40B4-BE49-F238E27FC236}">
              <a16:creationId xmlns:a16="http://schemas.microsoft.com/office/drawing/2014/main" id="{04173092-A7F3-733F-9966-4D4EC1E999BA}"/>
            </a:ext>
            <a:ext uri="{147F2762-F138-4A5C-976F-8EAC2B608ADB}">
              <a16:predDERef xmlns:a16="http://schemas.microsoft.com/office/drawing/2014/main" pred="{EBF90E69-F7D6-C115-BCC4-37BE3368135B}"/>
            </a:ext>
          </a:extLst>
        </xdr:cNvPr>
        <xdr:cNvPicPr>
          <a:picLocks noChangeAspect="1"/>
        </xdr:cNvPicPr>
      </xdr:nvPicPr>
      <xdr:blipFill>
        <a:blip xmlns:r="http://schemas.openxmlformats.org/officeDocument/2006/relationships" r:embed="rId113"/>
        <a:stretch>
          <a:fillRect/>
        </a:stretch>
      </xdr:blipFill>
      <xdr:spPr>
        <a:xfrm>
          <a:off x="5838825" y="40833675"/>
          <a:ext cx="1314450" cy="1314450"/>
        </a:xfrm>
        <a:prstGeom prst="rect">
          <a:avLst/>
        </a:prstGeom>
      </xdr:spPr>
    </xdr:pic>
    <xdr:clientData/>
  </xdr:twoCellAnchor>
  <xdr:twoCellAnchor editAs="oneCell">
    <xdr:from>
      <xdr:col>5</xdr:col>
      <xdr:colOff>2171700</xdr:colOff>
      <xdr:row>64</xdr:row>
      <xdr:rowOff>0</xdr:rowOff>
    </xdr:from>
    <xdr:to>
      <xdr:col>5</xdr:col>
      <xdr:colOff>4324350</xdr:colOff>
      <xdr:row>70</xdr:row>
      <xdr:rowOff>171450</xdr:rowOff>
    </xdr:to>
    <xdr:pic>
      <xdr:nvPicPr>
        <xdr:cNvPr id="195" name="Picture 194">
          <a:extLst>
            <a:ext uri="{FF2B5EF4-FFF2-40B4-BE49-F238E27FC236}">
              <a16:creationId xmlns:a16="http://schemas.microsoft.com/office/drawing/2014/main" id="{A7C03369-C377-B8DB-D3F2-31914D2F72F1}"/>
            </a:ext>
            <a:ext uri="{147F2762-F138-4A5C-976F-8EAC2B608ADB}">
              <a16:predDERef xmlns:a16="http://schemas.microsoft.com/office/drawing/2014/main" pred="{04173092-A7F3-733F-9966-4D4EC1E999BA}"/>
            </a:ext>
          </a:extLst>
        </xdr:cNvPr>
        <xdr:cNvPicPr>
          <a:picLocks noChangeAspect="1"/>
        </xdr:cNvPicPr>
      </xdr:nvPicPr>
      <xdr:blipFill>
        <a:blip xmlns:r="http://schemas.openxmlformats.org/officeDocument/2006/relationships" r:embed="rId114"/>
        <a:stretch>
          <a:fillRect/>
        </a:stretch>
      </xdr:blipFill>
      <xdr:spPr>
        <a:xfrm>
          <a:off x="5248275" y="42167175"/>
          <a:ext cx="2152650" cy="1314450"/>
        </a:xfrm>
        <a:prstGeom prst="rect">
          <a:avLst/>
        </a:prstGeom>
      </xdr:spPr>
    </xdr:pic>
    <xdr:clientData/>
  </xdr:twoCellAnchor>
  <xdr:twoCellAnchor editAs="oneCell">
    <xdr:from>
      <xdr:col>5</xdr:col>
      <xdr:colOff>2076450</xdr:colOff>
      <xdr:row>99</xdr:row>
      <xdr:rowOff>0</xdr:rowOff>
    </xdr:from>
    <xdr:to>
      <xdr:col>5</xdr:col>
      <xdr:colOff>4200525</xdr:colOff>
      <xdr:row>105</xdr:row>
      <xdr:rowOff>161925</xdr:rowOff>
    </xdr:to>
    <xdr:pic>
      <xdr:nvPicPr>
        <xdr:cNvPr id="198" name="Picture 197">
          <a:extLst>
            <a:ext uri="{FF2B5EF4-FFF2-40B4-BE49-F238E27FC236}">
              <a16:creationId xmlns:a16="http://schemas.microsoft.com/office/drawing/2014/main" id="{07A7278B-FEC0-28CA-9E40-DB4520333C4F}"/>
            </a:ext>
            <a:ext uri="{147F2762-F138-4A5C-976F-8EAC2B608ADB}">
              <a16:predDERef xmlns:a16="http://schemas.microsoft.com/office/drawing/2014/main" pred="{A7C03369-C377-B8DB-D3F2-31914D2F72F1}"/>
            </a:ext>
          </a:extLst>
        </xdr:cNvPr>
        <xdr:cNvPicPr>
          <a:picLocks noChangeAspect="1"/>
        </xdr:cNvPicPr>
      </xdr:nvPicPr>
      <xdr:blipFill>
        <a:blip xmlns:r="http://schemas.openxmlformats.org/officeDocument/2006/relationships" r:embed="rId115"/>
        <a:stretch>
          <a:fillRect/>
        </a:stretch>
      </xdr:blipFill>
      <xdr:spPr>
        <a:xfrm>
          <a:off x="5153025" y="43491150"/>
          <a:ext cx="2124075" cy="1304925"/>
        </a:xfrm>
        <a:prstGeom prst="rect">
          <a:avLst/>
        </a:prstGeom>
      </xdr:spPr>
    </xdr:pic>
    <xdr:clientData/>
  </xdr:twoCellAnchor>
  <xdr:twoCellAnchor editAs="oneCell">
    <xdr:from>
      <xdr:col>5</xdr:col>
      <xdr:colOff>1781175</xdr:colOff>
      <xdr:row>232</xdr:row>
      <xdr:rowOff>0</xdr:rowOff>
    </xdr:from>
    <xdr:to>
      <xdr:col>5</xdr:col>
      <xdr:colOff>2657475</xdr:colOff>
      <xdr:row>238</xdr:row>
      <xdr:rowOff>171450</xdr:rowOff>
    </xdr:to>
    <xdr:pic>
      <xdr:nvPicPr>
        <xdr:cNvPr id="202" name="Picture 201">
          <a:extLst>
            <a:ext uri="{FF2B5EF4-FFF2-40B4-BE49-F238E27FC236}">
              <a16:creationId xmlns:a16="http://schemas.microsoft.com/office/drawing/2014/main" id="{8D7AE2F7-2856-E7C5-AE4C-101871D7769C}"/>
            </a:ext>
            <a:ext uri="{147F2762-F138-4A5C-976F-8EAC2B608ADB}">
              <a16:predDERef xmlns:a16="http://schemas.microsoft.com/office/drawing/2014/main" pred="{07A7278B-FEC0-28CA-9E40-DB4520333C4F}"/>
            </a:ext>
          </a:extLst>
        </xdr:cNvPr>
        <xdr:cNvPicPr>
          <a:picLocks noChangeAspect="1"/>
        </xdr:cNvPicPr>
      </xdr:nvPicPr>
      <xdr:blipFill>
        <a:blip xmlns:r="http://schemas.openxmlformats.org/officeDocument/2006/relationships" r:embed="rId116"/>
        <a:stretch>
          <a:fillRect/>
        </a:stretch>
      </xdr:blipFill>
      <xdr:spPr>
        <a:xfrm>
          <a:off x="4857750" y="44786550"/>
          <a:ext cx="876300" cy="13144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631825</xdr:colOff>
      <xdr:row>0</xdr:row>
      <xdr:rowOff>162107</xdr:rowOff>
    </xdr:from>
    <xdr:to>
      <xdr:col>6</xdr:col>
      <xdr:colOff>2774476</xdr:colOff>
      <xdr:row>3</xdr:row>
      <xdr:rowOff>138384</xdr:rowOff>
    </xdr:to>
    <xdr:pic>
      <xdr:nvPicPr>
        <xdr:cNvPr id="5" name="Picture 4">
          <a:extLst>
            <a:ext uri="{FF2B5EF4-FFF2-40B4-BE49-F238E27FC236}">
              <a16:creationId xmlns:a16="http://schemas.microsoft.com/office/drawing/2014/main" id="{8B0AD166-36B6-448B-9F22-F71037D9C885}"/>
            </a:ext>
          </a:extLst>
        </xdr:cNvPr>
        <xdr:cNvPicPr>
          <a:picLocks noChangeAspect="1"/>
        </xdr:cNvPicPr>
      </xdr:nvPicPr>
      <xdr:blipFill>
        <a:blip xmlns:r="http://schemas.openxmlformats.org/officeDocument/2006/relationships" r:embed="rId1"/>
        <a:stretch>
          <a:fillRect/>
        </a:stretch>
      </xdr:blipFill>
      <xdr:spPr>
        <a:xfrm>
          <a:off x="5137150" y="162107"/>
          <a:ext cx="2142651" cy="528727"/>
        </a:xfrm>
        <a:prstGeom prst="rect">
          <a:avLst/>
        </a:prstGeom>
      </xdr:spPr>
    </xdr:pic>
    <xdr:clientData/>
  </xdr:twoCellAnchor>
  <xdr:twoCellAnchor editAs="oneCell">
    <xdr:from>
      <xdr:col>6</xdr:col>
      <xdr:colOff>354012</xdr:colOff>
      <xdr:row>4</xdr:row>
      <xdr:rowOff>39207</xdr:rowOff>
    </xdr:from>
    <xdr:to>
      <xdr:col>6</xdr:col>
      <xdr:colOff>2601631</xdr:colOff>
      <xdr:row>7</xdr:row>
      <xdr:rowOff>109891</xdr:rowOff>
    </xdr:to>
    <xdr:pic>
      <xdr:nvPicPr>
        <xdr:cNvPr id="7" name="Picture 6">
          <a:extLst>
            <a:ext uri="{FF2B5EF4-FFF2-40B4-BE49-F238E27FC236}">
              <a16:creationId xmlns:a16="http://schemas.microsoft.com/office/drawing/2014/main" id="{22D9E52D-1176-4303-A813-3A356017C810}"/>
            </a:ext>
            <a:ext uri="{147F2762-F138-4A5C-976F-8EAC2B608ADB}">
              <a16:predDERef xmlns:a16="http://schemas.microsoft.com/office/drawing/2014/main" pred="{8B0AD166-36B6-448B-9F22-F71037D9C885}"/>
            </a:ext>
          </a:extLst>
        </xdr:cNvPr>
        <xdr:cNvPicPr>
          <a:picLocks noChangeAspect="1"/>
        </xdr:cNvPicPr>
      </xdr:nvPicPr>
      <xdr:blipFill>
        <a:blip xmlns:r="http://schemas.openxmlformats.org/officeDocument/2006/relationships" r:embed="rId2"/>
        <a:stretch>
          <a:fillRect/>
        </a:stretch>
      </xdr:blipFill>
      <xdr:spPr>
        <a:xfrm>
          <a:off x="4859337" y="772632"/>
          <a:ext cx="2247619" cy="613609"/>
        </a:xfrm>
        <a:prstGeom prst="rect">
          <a:avLst/>
        </a:prstGeom>
      </xdr:spPr>
    </xdr:pic>
    <xdr:clientData/>
  </xdr:twoCellAnchor>
  <xdr:twoCellAnchor editAs="oneCell">
    <xdr:from>
      <xdr:col>6</xdr:col>
      <xdr:colOff>774699</xdr:colOff>
      <xdr:row>7</xdr:row>
      <xdr:rowOff>134405</xdr:rowOff>
    </xdr:from>
    <xdr:to>
      <xdr:col>6</xdr:col>
      <xdr:colOff>3176588</xdr:colOff>
      <xdr:row>11</xdr:row>
      <xdr:rowOff>80678</xdr:rowOff>
    </xdr:to>
    <xdr:pic>
      <xdr:nvPicPr>
        <xdr:cNvPr id="8" name="Picture 7">
          <a:extLst>
            <a:ext uri="{FF2B5EF4-FFF2-40B4-BE49-F238E27FC236}">
              <a16:creationId xmlns:a16="http://schemas.microsoft.com/office/drawing/2014/main" id="{590C0C95-FB96-4915-9F50-172F57602646}"/>
            </a:ext>
            <a:ext uri="{147F2762-F138-4A5C-976F-8EAC2B608ADB}">
              <a16:predDERef xmlns:a16="http://schemas.microsoft.com/office/drawing/2014/main" pred="{22D9E52D-1176-4303-A813-3A356017C810}"/>
            </a:ext>
          </a:extLst>
        </xdr:cNvPr>
        <xdr:cNvPicPr>
          <a:picLocks noChangeAspect="1"/>
        </xdr:cNvPicPr>
      </xdr:nvPicPr>
      <xdr:blipFill>
        <a:blip xmlns:r="http://schemas.openxmlformats.org/officeDocument/2006/relationships" r:embed="rId3"/>
        <a:stretch>
          <a:fillRect/>
        </a:stretch>
      </xdr:blipFill>
      <xdr:spPr>
        <a:xfrm>
          <a:off x="5280024" y="1410755"/>
          <a:ext cx="2401889" cy="670173"/>
        </a:xfrm>
        <a:prstGeom prst="rect">
          <a:avLst/>
        </a:prstGeom>
      </xdr:spPr>
    </xdr:pic>
    <xdr:clientData/>
  </xdr:twoCellAnchor>
  <xdr:twoCellAnchor editAs="oneCell">
    <xdr:from>
      <xdr:col>6</xdr:col>
      <xdr:colOff>835027</xdr:colOff>
      <xdr:row>11</xdr:row>
      <xdr:rowOff>38548</xdr:rowOff>
    </xdr:from>
    <xdr:to>
      <xdr:col>6</xdr:col>
      <xdr:colOff>3406776</xdr:colOff>
      <xdr:row>14</xdr:row>
      <xdr:rowOff>66528</xdr:rowOff>
    </xdr:to>
    <xdr:pic>
      <xdr:nvPicPr>
        <xdr:cNvPr id="9" name="Picture 8">
          <a:extLst>
            <a:ext uri="{FF2B5EF4-FFF2-40B4-BE49-F238E27FC236}">
              <a16:creationId xmlns:a16="http://schemas.microsoft.com/office/drawing/2014/main" id="{3D105A37-6EE0-4FEE-875D-F38C7436D4DE}"/>
            </a:ext>
            <a:ext uri="{147F2762-F138-4A5C-976F-8EAC2B608ADB}">
              <a16:predDERef xmlns:a16="http://schemas.microsoft.com/office/drawing/2014/main" pred="{590C0C95-FB96-4915-9F50-172F57602646}"/>
            </a:ext>
          </a:extLst>
        </xdr:cNvPr>
        <xdr:cNvPicPr>
          <a:picLocks noChangeAspect="1"/>
        </xdr:cNvPicPr>
      </xdr:nvPicPr>
      <xdr:blipFill>
        <a:blip xmlns:r="http://schemas.openxmlformats.org/officeDocument/2006/relationships" r:embed="rId4"/>
        <a:stretch>
          <a:fillRect/>
        </a:stretch>
      </xdr:blipFill>
      <xdr:spPr>
        <a:xfrm>
          <a:off x="5340352" y="2038798"/>
          <a:ext cx="2571749" cy="570905"/>
        </a:xfrm>
        <a:prstGeom prst="rect">
          <a:avLst/>
        </a:prstGeom>
      </xdr:spPr>
    </xdr:pic>
    <xdr:clientData/>
  </xdr:twoCellAnchor>
  <xdr:twoCellAnchor editAs="oneCell">
    <xdr:from>
      <xdr:col>6</xdr:col>
      <xdr:colOff>1588</xdr:colOff>
      <xdr:row>15</xdr:row>
      <xdr:rowOff>127154</xdr:rowOff>
    </xdr:from>
    <xdr:to>
      <xdr:col>6</xdr:col>
      <xdr:colOff>2530475</xdr:colOff>
      <xdr:row>18</xdr:row>
      <xdr:rowOff>149129</xdr:rowOff>
    </xdr:to>
    <xdr:pic>
      <xdr:nvPicPr>
        <xdr:cNvPr id="10" name="Picture 9">
          <a:extLst>
            <a:ext uri="{FF2B5EF4-FFF2-40B4-BE49-F238E27FC236}">
              <a16:creationId xmlns:a16="http://schemas.microsoft.com/office/drawing/2014/main" id="{CA155E20-4D29-4C13-A15D-9CFA17C9A05F}"/>
            </a:ext>
          </a:extLst>
        </xdr:cNvPr>
        <xdr:cNvPicPr>
          <a:picLocks noChangeAspect="1"/>
        </xdr:cNvPicPr>
      </xdr:nvPicPr>
      <xdr:blipFill>
        <a:blip xmlns:r="http://schemas.openxmlformats.org/officeDocument/2006/relationships" r:embed="rId5"/>
        <a:stretch>
          <a:fillRect/>
        </a:stretch>
      </xdr:blipFill>
      <xdr:spPr>
        <a:xfrm>
          <a:off x="5081588" y="2873529"/>
          <a:ext cx="2522537" cy="560138"/>
        </a:xfrm>
        <a:prstGeom prst="rect">
          <a:avLst/>
        </a:prstGeom>
      </xdr:spPr>
    </xdr:pic>
    <xdr:clientData/>
  </xdr:twoCellAnchor>
  <xdr:twoCellAnchor editAs="oneCell">
    <xdr:from>
      <xdr:col>6</xdr:col>
      <xdr:colOff>12700</xdr:colOff>
      <xdr:row>19</xdr:row>
      <xdr:rowOff>13203</xdr:rowOff>
    </xdr:from>
    <xdr:to>
      <xdr:col>6</xdr:col>
      <xdr:colOff>2587625</xdr:colOff>
      <xdr:row>22</xdr:row>
      <xdr:rowOff>20324</xdr:rowOff>
    </xdr:to>
    <xdr:pic>
      <xdr:nvPicPr>
        <xdr:cNvPr id="11" name="Picture 10">
          <a:extLst>
            <a:ext uri="{FF2B5EF4-FFF2-40B4-BE49-F238E27FC236}">
              <a16:creationId xmlns:a16="http://schemas.microsoft.com/office/drawing/2014/main" id="{76BDE263-C6CD-4430-97D4-937AD7682EFC}"/>
            </a:ext>
          </a:extLst>
        </xdr:cNvPr>
        <xdr:cNvPicPr>
          <a:picLocks noChangeAspect="1"/>
        </xdr:cNvPicPr>
      </xdr:nvPicPr>
      <xdr:blipFill>
        <a:blip xmlns:r="http://schemas.openxmlformats.org/officeDocument/2006/relationships" r:embed="rId6"/>
        <a:stretch>
          <a:fillRect/>
        </a:stretch>
      </xdr:blipFill>
      <xdr:spPr>
        <a:xfrm>
          <a:off x="5092700" y="3489828"/>
          <a:ext cx="2574925" cy="554809"/>
        </a:xfrm>
        <a:prstGeom prst="rect">
          <a:avLst/>
        </a:prstGeom>
      </xdr:spPr>
    </xdr:pic>
    <xdr:clientData/>
  </xdr:twoCellAnchor>
  <xdr:twoCellAnchor editAs="oneCell">
    <xdr:from>
      <xdr:col>6</xdr:col>
      <xdr:colOff>57150</xdr:colOff>
      <xdr:row>23</xdr:row>
      <xdr:rowOff>111978</xdr:rowOff>
    </xdr:from>
    <xdr:to>
      <xdr:col>6</xdr:col>
      <xdr:colOff>2682875</xdr:colOff>
      <xdr:row>26</xdr:row>
      <xdr:rowOff>175824</xdr:rowOff>
    </xdr:to>
    <xdr:pic>
      <xdr:nvPicPr>
        <xdr:cNvPr id="12" name="Picture 11">
          <a:extLst>
            <a:ext uri="{FF2B5EF4-FFF2-40B4-BE49-F238E27FC236}">
              <a16:creationId xmlns:a16="http://schemas.microsoft.com/office/drawing/2014/main" id="{EC4A52AA-F630-4996-9054-52E03EF5FE9A}"/>
            </a:ext>
          </a:extLst>
        </xdr:cNvPr>
        <xdr:cNvPicPr>
          <a:picLocks noChangeAspect="1"/>
        </xdr:cNvPicPr>
      </xdr:nvPicPr>
      <xdr:blipFill>
        <a:blip xmlns:r="http://schemas.openxmlformats.org/officeDocument/2006/relationships" r:embed="rId7"/>
        <a:stretch>
          <a:fillRect/>
        </a:stretch>
      </xdr:blipFill>
      <xdr:spPr>
        <a:xfrm>
          <a:off x="5137150" y="4318853"/>
          <a:ext cx="2625725" cy="611534"/>
        </a:xfrm>
        <a:prstGeom prst="rect">
          <a:avLst/>
        </a:prstGeom>
      </xdr:spPr>
    </xdr:pic>
    <xdr:clientData/>
  </xdr:twoCellAnchor>
  <xdr:twoCellAnchor editAs="oneCell">
    <xdr:from>
      <xdr:col>6</xdr:col>
      <xdr:colOff>2563813</xdr:colOff>
      <xdr:row>1</xdr:row>
      <xdr:rowOff>158132</xdr:rowOff>
    </xdr:from>
    <xdr:to>
      <xdr:col>6</xdr:col>
      <xdr:colOff>3863786</xdr:colOff>
      <xdr:row>7</xdr:row>
      <xdr:rowOff>34925</xdr:rowOff>
    </xdr:to>
    <xdr:pic>
      <xdr:nvPicPr>
        <xdr:cNvPr id="13" name="Picture 12">
          <a:extLst>
            <a:ext uri="{FF2B5EF4-FFF2-40B4-BE49-F238E27FC236}">
              <a16:creationId xmlns:a16="http://schemas.microsoft.com/office/drawing/2014/main" id="{39203437-7FF4-4A45-97A3-F40A3C6F380E}"/>
            </a:ext>
          </a:extLst>
        </xdr:cNvPr>
        <xdr:cNvPicPr>
          <a:picLocks noChangeAspect="1"/>
        </xdr:cNvPicPr>
      </xdr:nvPicPr>
      <xdr:blipFill>
        <a:blip xmlns:r="http://schemas.openxmlformats.org/officeDocument/2006/relationships" r:embed="rId8"/>
        <a:stretch>
          <a:fillRect/>
        </a:stretch>
      </xdr:blipFill>
      <xdr:spPr>
        <a:xfrm>
          <a:off x="7643813" y="348632"/>
          <a:ext cx="1293623" cy="968993"/>
        </a:xfrm>
        <a:prstGeom prst="rect">
          <a:avLst/>
        </a:prstGeom>
      </xdr:spPr>
    </xdr:pic>
    <xdr:clientData/>
  </xdr:twoCellAnchor>
  <xdr:twoCellAnchor editAs="oneCell">
    <xdr:from>
      <xdr:col>6</xdr:col>
      <xdr:colOff>2730500</xdr:colOff>
      <xdr:row>8</xdr:row>
      <xdr:rowOff>19333</xdr:rowOff>
    </xdr:from>
    <xdr:to>
      <xdr:col>6</xdr:col>
      <xdr:colOff>4149228</xdr:colOff>
      <xdr:row>14</xdr:row>
      <xdr:rowOff>35786</xdr:rowOff>
    </xdr:to>
    <xdr:pic>
      <xdr:nvPicPr>
        <xdr:cNvPr id="14" name="Picture 13">
          <a:extLst>
            <a:ext uri="{FF2B5EF4-FFF2-40B4-BE49-F238E27FC236}">
              <a16:creationId xmlns:a16="http://schemas.microsoft.com/office/drawing/2014/main" id="{0EE73E5D-4311-4868-9771-7AE003D445A7}"/>
            </a:ext>
          </a:extLst>
        </xdr:cNvPr>
        <xdr:cNvPicPr>
          <a:picLocks noChangeAspect="1"/>
        </xdr:cNvPicPr>
      </xdr:nvPicPr>
      <xdr:blipFill>
        <a:blip xmlns:r="http://schemas.openxmlformats.org/officeDocument/2006/relationships" r:embed="rId9"/>
        <a:stretch>
          <a:fillRect/>
        </a:stretch>
      </xdr:blipFill>
      <xdr:spPr>
        <a:xfrm>
          <a:off x="7810500" y="1487771"/>
          <a:ext cx="1409203" cy="1108653"/>
        </a:xfrm>
        <a:prstGeom prst="rect">
          <a:avLst/>
        </a:prstGeom>
      </xdr:spPr>
    </xdr:pic>
    <xdr:clientData/>
  </xdr:twoCellAnchor>
  <xdr:twoCellAnchor editAs="oneCell">
    <xdr:from>
      <xdr:col>6</xdr:col>
      <xdr:colOff>2797176</xdr:colOff>
      <xdr:row>15</xdr:row>
      <xdr:rowOff>22950</xdr:rowOff>
    </xdr:from>
    <xdr:to>
      <xdr:col>6</xdr:col>
      <xdr:colOff>4397376</xdr:colOff>
      <xdr:row>21</xdr:row>
      <xdr:rowOff>151162</xdr:rowOff>
    </xdr:to>
    <xdr:pic>
      <xdr:nvPicPr>
        <xdr:cNvPr id="15" name="Picture 14">
          <a:extLst>
            <a:ext uri="{FF2B5EF4-FFF2-40B4-BE49-F238E27FC236}">
              <a16:creationId xmlns:a16="http://schemas.microsoft.com/office/drawing/2014/main" id="{921C3AA7-09FE-4543-9179-9C54B1483252}"/>
            </a:ext>
          </a:extLst>
        </xdr:cNvPr>
        <xdr:cNvPicPr>
          <a:picLocks noChangeAspect="1"/>
        </xdr:cNvPicPr>
      </xdr:nvPicPr>
      <xdr:blipFill>
        <a:blip xmlns:r="http://schemas.openxmlformats.org/officeDocument/2006/relationships" r:embed="rId10"/>
        <a:stretch>
          <a:fillRect/>
        </a:stretch>
      </xdr:blipFill>
      <xdr:spPr>
        <a:xfrm>
          <a:off x="7877176" y="2769325"/>
          <a:ext cx="1600200" cy="1223587"/>
        </a:xfrm>
        <a:prstGeom prst="rect">
          <a:avLst/>
        </a:prstGeom>
      </xdr:spPr>
    </xdr:pic>
    <xdr:clientData/>
  </xdr:twoCellAnchor>
  <xdr:twoCellAnchor editAs="oneCell">
    <xdr:from>
      <xdr:col>6</xdr:col>
      <xdr:colOff>2968626</xdr:colOff>
      <xdr:row>22</xdr:row>
      <xdr:rowOff>55025</xdr:rowOff>
    </xdr:from>
    <xdr:to>
      <xdr:col>6</xdr:col>
      <xdr:colOff>4474661</xdr:colOff>
      <xdr:row>28</xdr:row>
      <xdr:rowOff>148494</xdr:rowOff>
    </xdr:to>
    <xdr:pic>
      <xdr:nvPicPr>
        <xdr:cNvPr id="16" name="Picture 15">
          <a:extLst>
            <a:ext uri="{FF2B5EF4-FFF2-40B4-BE49-F238E27FC236}">
              <a16:creationId xmlns:a16="http://schemas.microsoft.com/office/drawing/2014/main" id="{89B643C0-8355-49DA-86EE-464BF86EF59F}"/>
            </a:ext>
          </a:extLst>
        </xdr:cNvPr>
        <xdr:cNvPicPr>
          <a:picLocks noChangeAspect="1"/>
        </xdr:cNvPicPr>
      </xdr:nvPicPr>
      <xdr:blipFill>
        <a:blip xmlns:r="http://schemas.openxmlformats.org/officeDocument/2006/relationships" r:embed="rId11"/>
        <a:stretch>
          <a:fillRect/>
        </a:stretch>
      </xdr:blipFill>
      <xdr:spPr>
        <a:xfrm>
          <a:off x="8048626" y="4079338"/>
          <a:ext cx="1499685" cy="1185669"/>
        </a:xfrm>
        <a:prstGeom prst="rect">
          <a:avLst/>
        </a:prstGeom>
      </xdr:spPr>
    </xdr:pic>
    <xdr:clientData/>
  </xdr:twoCellAnchor>
  <xdr:twoCellAnchor editAs="oneCell">
    <xdr:from>
      <xdr:col>6</xdr:col>
      <xdr:colOff>314326</xdr:colOff>
      <xdr:row>36</xdr:row>
      <xdr:rowOff>92529</xdr:rowOff>
    </xdr:from>
    <xdr:to>
      <xdr:col>6</xdr:col>
      <xdr:colOff>2450648</xdr:colOff>
      <xdr:row>39</xdr:row>
      <xdr:rowOff>46377</xdr:rowOff>
    </xdr:to>
    <xdr:pic>
      <xdr:nvPicPr>
        <xdr:cNvPr id="2" name="Picture 1">
          <a:extLst>
            <a:ext uri="{FF2B5EF4-FFF2-40B4-BE49-F238E27FC236}">
              <a16:creationId xmlns:a16="http://schemas.microsoft.com/office/drawing/2014/main" id="{F6BABC91-05DC-4249-A583-9559776DA4E4}"/>
            </a:ext>
            <a:ext uri="{147F2762-F138-4A5C-976F-8EAC2B608ADB}">
              <a16:predDERef xmlns:a16="http://schemas.microsoft.com/office/drawing/2014/main" pred="{89B643C0-8355-49DA-86EE-464BF86EF59F}"/>
            </a:ext>
          </a:extLst>
        </xdr:cNvPr>
        <xdr:cNvPicPr>
          <a:picLocks noChangeAspect="1"/>
        </xdr:cNvPicPr>
      </xdr:nvPicPr>
      <xdr:blipFill>
        <a:blip xmlns:r="http://schemas.openxmlformats.org/officeDocument/2006/relationships" r:embed="rId12"/>
        <a:stretch>
          <a:fillRect/>
        </a:stretch>
      </xdr:blipFill>
      <xdr:spPr>
        <a:xfrm>
          <a:off x="4819651" y="6617154"/>
          <a:ext cx="2136322" cy="496773"/>
        </a:xfrm>
        <a:prstGeom prst="rect">
          <a:avLst/>
        </a:prstGeom>
      </xdr:spPr>
    </xdr:pic>
    <xdr:clientData/>
  </xdr:twoCellAnchor>
  <xdr:twoCellAnchor editAs="oneCell">
    <xdr:from>
      <xdr:col>6</xdr:col>
      <xdr:colOff>359230</xdr:colOff>
      <xdr:row>39</xdr:row>
      <xdr:rowOff>171451</xdr:rowOff>
    </xdr:from>
    <xdr:to>
      <xdr:col>6</xdr:col>
      <xdr:colOff>2533338</xdr:colOff>
      <xdr:row>42</xdr:row>
      <xdr:rowOff>112940</xdr:rowOff>
    </xdr:to>
    <xdr:pic>
      <xdr:nvPicPr>
        <xdr:cNvPr id="3" name="Picture 2">
          <a:extLst>
            <a:ext uri="{FF2B5EF4-FFF2-40B4-BE49-F238E27FC236}">
              <a16:creationId xmlns:a16="http://schemas.microsoft.com/office/drawing/2014/main" id="{C13331CF-F195-4D78-92CA-C0881D46D9F1}"/>
            </a:ext>
            <a:ext uri="{147F2762-F138-4A5C-976F-8EAC2B608ADB}">
              <a16:predDERef xmlns:a16="http://schemas.microsoft.com/office/drawing/2014/main" pred="{F6BABC91-05DC-4249-A583-9559776DA4E4}"/>
            </a:ext>
          </a:extLst>
        </xdr:cNvPr>
        <xdr:cNvPicPr>
          <a:picLocks noChangeAspect="1"/>
        </xdr:cNvPicPr>
      </xdr:nvPicPr>
      <xdr:blipFill>
        <a:blip xmlns:r="http://schemas.openxmlformats.org/officeDocument/2006/relationships" r:embed="rId13"/>
        <a:stretch>
          <a:fillRect/>
        </a:stretch>
      </xdr:blipFill>
      <xdr:spPr>
        <a:xfrm>
          <a:off x="4864555" y="7239001"/>
          <a:ext cx="2174108" cy="484414"/>
        </a:xfrm>
        <a:prstGeom prst="rect">
          <a:avLst/>
        </a:prstGeom>
      </xdr:spPr>
    </xdr:pic>
    <xdr:clientData/>
  </xdr:twoCellAnchor>
  <xdr:twoCellAnchor editAs="oneCell">
    <xdr:from>
      <xdr:col>6</xdr:col>
      <xdr:colOff>68036</xdr:colOff>
      <xdr:row>43</xdr:row>
      <xdr:rowOff>108858</xdr:rowOff>
    </xdr:from>
    <xdr:to>
      <xdr:col>6</xdr:col>
      <xdr:colOff>2313215</xdr:colOff>
      <xdr:row>46</xdr:row>
      <xdr:rowOff>65787</xdr:rowOff>
    </xdr:to>
    <xdr:pic>
      <xdr:nvPicPr>
        <xdr:cNvPr id="4" name="Picture 3">
          <a:extLst>
            <a:ext uri="{FF2B5EF4-FFF2-40B4-BE49-F238E27FC236}">
              <a16:creationId xmlns:a16="http://schemas.microsoft.com/office/drawing/2014/main" id="{AFA69DFD-A4BB-48BA-92E3-9EEACF2BBAB0}"/>
            </a:ext>
          </a:extLst>
        </xdr:cNvPr>
        <xdr:cNvPicPr>
          <a:picLocks noChangeAspect="1"/>
        </xdr:cNvPicPr>
      </xdr:nvPicPr>
      <xdr:blipFill>
        <a:blip xmlns:r="http://schemas.openxmlformats.org/officeDocument/2006/relationships" r:embed="rId14"/>
        <a:stretch>
          <a:fillRect/>
        </a:stretch>
      </xdr:blipFill>
      <xdr:spPr>
        <a:xfrm>
          <a:off x="5143500" y="7728858"/>
          <a:ext cx="2245179" cy="487608"/>
        </a:xfrm>
        <a:prstGeom prst="rect">
          <a:avLst/>
        </a:prstGeom>
      </xdr:spPr>
    </xdr:pic>
    <xdr:clientData/>
  </xdr:twoCellAnchor>
  <xdr:twoCellAnchor editAs="oneCell">
    <xdr:from>
      <xdr:col>6</xdr:col>
      <xdr:colOff>27214</xdr:colOff>
      <xdr:row>46</xdr:row>
      <xdr:rowOff>176178</xdr:rowOff>
    </xdr:from>
    <xdr:to>
      <xdr:col>6</xdr:col>
      <xdr:colOff>2247440</xdr:colOff>
      <xdr:row>50</xdr:row>
      <xdr:rowOff>13608</xdr:rowOff>
    </xdr:to>
    <xdr:pic>
      <xdr:nvPicPr>
        <xdr:cNvPr id="6" name="Picture 5">
          <a:extLst>
            <a:ext uri="{FF2B5EF4-FFF2-40B4-BE49-F238E27FC236}">
              <a16:creationId xmlns:a16="http://schemas.microsoft.com/office/drawing/2014/main" id="{AB412B98-87D7-43DC-BC54-CE1368873E10}"/>
            </a:ext>
          </a:extLst>
        </xdr:cNvPr>
        <xdr:cNvPicPr>
          <a:picLocks noChangeAspect="1"/>
        </xdr:cNvPicPr>
      </xdr:nvPicPr>
      <xdr:blipFill>
        <a:blip xmlns:r="http://schemas.openxmlformats.org/officeDocument/2006/relationships" r:embed="rId15"/>
        <a:stretch>
          <a:fillRect/>
        </a:stretch>
      </xdr:blipFill>
      <xdr:spPr>
        <a:xfrm>
          <a:off x="5102678" y="8326857"/>
          <a:ext cx="2220226" cy="545001"/>
        </a:xfrm>
        <a:prstGeom prst="rect">
          <a:avLst/>
        </a:prstGeom>
      </xdr:spPr>
    </xdr:pic>
    <xdr:clientData/>
  </xdr:twoCellAnchor>
  <xdr:twoCellAnchor editAs="oneCell">
    <xdr:from>
      <xdr:col>6</xdr:col>
      <xdr:colOff>37709</xdr:colOff>
      <xdr:row>50</xdr:row>
      <xdr:rowOff>108856</xdr:rowOff>
    </xdr:from>
    <xdr:to>
      <xdr:col>6</xdr:col>
      <xdr:colOff>1318086</xdr:colOff>
      <xdr:row>53</xdr:row>
      <xdr:rowOff>40820</xdr:rowOff>
    </xdr:to>
    <xdr:pic>
      <xdr:nvPicPr>
        <xdr:cNvPr id="17" name="Picture 16">
          <a:extLst>
            <a:ext uri="{FF2B5EF4-FFF2-40B4-BE49-F238E27FC236}">
              <a16:creationId xmlns:a16="http://schemas.microsoft.com/office/drawing/2014/main" id="{1AF40A47-21C2-4516-84E8-D771891D28F1}"/>
            </a:ext>
          </a:extLst>
        </xdr:cNvPr>
        <xdr:cNvPicPr>
          <a:picLocks noChangeAspect="1"/>
        </xdr:cNvPicPr>
      </xdr:nvPicPr>
      <xdr:blipFill>
        <a:blip xmlns:r="http://schemas.openxmlformats.org/officeDocument/2006/relationships" r:embed="rId16"/>
        <a:stretch>
          <a:fillRect/>
        </a:stretch>
      </xdr:blipFill>
      <xdr:spPr>
        <a:xfrm>
          <a:off x="5113173" y="8967106"/>
          <a:ext cx="1280377" cy="462643"/>
        </a:xfrm>
        <a:prstGeom prst="rect">
          <a:avLst/>
        </a:prstGeom>
      </xdr:spPr>
    </xdr:pic>
    <xdr:clientData/>
  </xdr:twoCellAnchor>
  <xdr:twoCellAnchor editAs="oneCell">
    <xdr:from>
      <xdr:col>6</xdr:col>
      <xdr:colOff>40822</xdr:colOff>
      <xdr:row>53</xdr:row>
      <xdr:rowOff>49967</xdr:rowOff>
    </xdr:from>
    <xdr:to>
      <xdr:col>6</xdr:col>
      <xdr:colOff>2217965</xdr:colOff>
      <xdr:row>55</xdr:row>
      <xdr:rowOff>40778</xdr:rowOff>
    </xdr:to>
    <xdr:pic>
      <xdr:nvPicPr>
        <xdr:cNvPr id="18" name="Picture 17">
          <a:extLst>
            <a:ext uri="{FF2B5EF4-FFF2-40B4-BE49-F238E27FC236}">
              <a16:creationId xmlns:a16="http://schemas.microsoft.com/office/drawing/2014/main" id="{DD56F3F2-916E-4FA7-B2E6-E987A08A2953}"/>
            </a:ext>
          </a:extLst>
        </xdr:cNvPr>
        <xdr:cNvPicPr>
          <a:picLocks noChangeAspect="1"/>
        </xdr:cNvPicPr>
      </xdr:nvPicPr>
      <xdr:blipFill>
        <a:blip xmlns:r="http://schemas.openxmlformats.org/officeDocument/2006/relationships" r:embed="rId17"/>
        <a:stretch>
          <a:fillRect/>
        </a:stretch>
      </xdr:blipFill>
      <xdr:spPr>
        <a:xfrm>
          <a:off x="5116286" y="9438896"/>
          <a:ext cx="2177143" cy="344596"/>
        </a:xfrm>
        <a:prstGeom prst="rect">
          <a:avLst/>
        </a:prstGeom>
      </xdr:spPr>
    </xdr:pic>
    <xdr:clientData/>
  </xdr:twoCellAnchor>
  <xdr:twoCellAnchor editAs="oneCell">
    <xdr:from>
      <xdr:col>6</xdr:col>
      <xdr:colOff>361950</xdr:colOff>
      <xdr:row>99</xdr:row>
      <xdr:rowOff>19051</xdr:rowOff>
    </xdr:from>
    <xdr:to>
      <xdr:col>6</xdr:col>
      <xdr:colOff>1880949</xdr:colOff>
      <xdr:row>102</xdr:row>
      <xdr:rowOff>87086</xdr:rowOff>
    </xdr:to>
    <xdr:pic>
      <xdr:nvPicPr>
        <xdr:cNvPr id="19" name="Picture 18">
          <a:extLst>
            <a:ext uri="{FF2B5EF4-FFF2-40B4-BE49-F238E27FC236}">
              <a16:creationId xmlns:a16="http://schemas.microsoft.com/office/drawing/2014/main" id="{12622565-D498-41BF-8E68-40F8969147DE}"/>
            </a:ext>
            <a:ext uri="{147F2762-F138-4A5C-976F-8EAC2B608ADB}">
              <a16:predDERef xmlns:a16="http://schemas.microsoft.com/office/drawing/2014/main" pred="{DD56F3F2-916E-4FA7-B2E6-E987A08A2953}"/>
            </a:ext>
          </a:extLst>
        </xdr:cNvPr>
        <xdr:cNvPicPr>
          <a:picLocks noChangeAspect="1"/>
        </xdr:cNvPicPr>
      </xdr:nvPicPr>
      <xdr:blipFill>
        <a:blip xmlns:r="http://schemas.openxmlformats.org/officeDocument/2006/relationships" r:embed="rId18"/>
        <a:stretch>
          <a:fillRect/>
        </a:stretch>
      </xdr:blipFill>
      <xdr:spPr>
        <a:xfrm>
          <a:off x="4867275" y="17945101"/>
          <a:ext cx="1518999" cy="610960"/>
        </a:xfrm>
        <a:prstGeom prst="rect">
          <a:avLst/>
        </a:prstGeom>
      </xdr:spPr>
    </xdr:pic>
    <xdr:clientData/>
  </xdr:twoCellAnchor>
  <xdr:twoCellAnchor editAs="oneCell">
    <xdr:from>
      <xdr:col>6</xdr:col>
      <xdr:colOff>57150</xdr:colOff>
      <xdr:row>102</xdr:row>
      <xdr:rowOff>85725</xdr:rowOff>
    </xdr:from>
    <xdr:to>
      <xdr:col>6</xdr:col>
      <xdr:colOff>1552575</xdr:colOff>
      <xdr:row>106</xdr:row>
      <xdr:rowOff>0</xdr:rowOff>
    </xdr:to>
    <xdr:pic>
      <xdr:nvPicPr>
        <xdr:cNvPr id="20" name="Picture 19">
          <a:extLst>
            <a:ext uri="{FF2B5EF4-FFF2-40B4-BE49-F238E27FC236}">
              <a16:creationId xmlns:a16="http://schemas.microsoft.com/office/drawing/2014/main" id="{F36DD1B6-E774-4146-8650-84312D4467E9}"/>
            </a:ext>
            <a:ext uri="{147F2762-F138-4A5C-976F-8EAC2B608ADB}">
              <a16:predDERef xmlns:a16="http://schemas.microsoft.com/office/drawing/2014/main" pred="{12622565-D498-41BF-8E68-40F8969147DE}"/>
            </a:ext>
          </a:extLst>
        </xdr:cNvPr>
        <xdr:cNvPicPr>
          <a:picLocks noChangeAspect="1"/>
        </xdr:cNvPicPr>
      </xdr:nvPicPr>
      <xdr:blipFill>
        <a:blip xmlns:r="http://schemas.openxmlformats.org/officeDocument/2006/relationships" r:embed="rId19"/>
        <a:stretch>
          <a:fillRect/>
        </a:stretch>
      </xdr:blipFill>
      <xdr:spPr>
        <a:xfrm>
          <a:off x="4562475" y="18554700"/>
          <a:ext cx="1495425" cy="638175"/>
        </a:xfrm>
        <a:prstGeom prst="rect">
          <a:avLst/>
        </a:prstGeom>
      </xdr:spPr>
    </xdr:pic>
    <xdr:clientData/>
  </xdr:twoCellAnchor>
  <xdr:twoCellAnchor editAs="oneCell">
    <xdr:from>
      <xdr:col>6</xdr:col>
      <xdr:colOff>36382</xdr:colOff>
      <xdr:row>106</xdr:row>
      <xdr:rowOff>40822</xdr:rowOff>
    </xdr:from>
    <xdr:to>
      <xdr:col>6</xdr:col>
      <xdr:colOff>1492203</xdr:colOff>
      <xdr:row>109</xdr:row>
      <xdr:rowOff>81643</xdr:rowOff>
    </xdr:to>
    <xdr:pic>
      <xdr:nvPicPr>
        <xdr:cNvPr id="21" name="Picture 20">
          <a:extLst>
            <a:ext uri="{FF2B5EF4-FFF2-40B4-BE49-F238E27FC236}">
              <a16:creationId xmlns:a16="http://schemas.microsoft.com/office/drawing/2014/main" id="{B9C5788A-4B01-4B1C-966B-384DAAFB47C5}"/>
            </a:ext>
          </a:extLst>
        </xdr:cNvPr>
        <xdr:cNvPicPr>
          <a:picLocks noChangeAspect="1"/>
        </xdr:cNvPicPr>
      </xdr:nvPicPr>
      <xdr:blipFill>
        <a:blip xmlns:r="http://schemas.openxmlformats.org/officeDocument/2006/relationships" r:embed="rId20"/>
        <a:stretch>
          <a:fillRect/>
        </a:stretch>
      </xdr:blipFill>
      <xdr:spPr>
        <a:xfrm>
          <a:off x="5111846" y="18805072"/>
          <a:ext cx="1455821" cy="571500"/>
        </a:xfrm>
        <a:prstGeom prst="rect">
          <a:avLst/>
        </a:prstGeom>
      </xdr:spPr>
    </xdr:pic>
    <xdr:clientData/>
  </xdr:twoCellAnchor>
  <xdr:twoCellAnchor editAs="oneCell">
    <xdr:from>
      <xdr:col>6</xdr:col>
      <xdr:colOff>27215</xdr:colOff>
      <xdr:row>109</xdr:row>
      <xdr:rowOff>122464</xdr:rowOff>
    </xdr:from>
    <xdr:to>
      <xdr:col>6</xdr:col>
      <xdr:colOff>1333501</xdr:colOff>
      <xdr:row>112</xdr:row>
      <xdr:rowOff>146461</xdr:rowOff>
    </xdr:to>
    <xdr:pic>
      <xdr:nvPicPr>
        <xdr:cNvPr id="22" name="Picture 21">
          <a:extLst>
            <a:ext uri="{FF2B5EF4-FFF2-40B4-BE49-F238E27FC236}">
              <a16:creationId xmlns:a16="http://schemas.microsoft.com/office/drawing/2014/main" id="{48BC14F1-2D2C-4B28-A6C9-150AF5CF466A}"/>
            </a:ext>
          </a:extLst>
        </xdr:cNvPr>
        <xdr:cNvPicPr>
          <a:picLocks noChangeAspect="1"/>
        </xdr:cNvPicPr>
      </xdr:nvPicPr>
      <xdr:blipFill>
        <a:blip xmlns:r="http://schemas.openxmlformats.org/officeDocument/2006/relationships" r:embed="rId21"/>
        <a:stretch>
          <a:fillRect/>
        </a:stretch>
      </xdr:blipFill>
      <xdr:spPr>
        <a:xfrm>
          <a:off x="5102679" y="19417393"/>
          <a:ext cx="1306286" cy="554675"/>
        </a:xfrm>
        <a:prstGeom prst="rect">
          <a:avLst/>
        </a:prstGeom>
      </xdr:spPr>
    </xdr:pic>
    <xdr:clientData/>
  </xdr:twoCellAnchor>
  <xdr:twoCellAnchor editAs="oneCell">
    <xdr:from>
      <xdr:col>5</xdr:col>
      <xdr:colOff>1650606</xdr:colOff>
      <xdr:row>113</xdr:row>
      <xdr:rowOff>10648</xdr:rowOff>
    </xdr:from>
    <xdr:to>
      <xdr:col>6</xdr:col>
      <xdr:colOff>1978757</xdr:colOff>
      <xdr:row>116</xdr:row>
      <xdr:rowOff>105898</xdr:rowOff>
    </xdr:to>
    <xdr:pic>
      <xdr:nvPicPr>
        <xdr:cNvPr id="24" name="Picture 23">
          <a:extLst>
            <a:ext uri="{FF2B5EF4-FFF2-40B4-BE49-F238E27FC236}">
              <a16:creationId xmlns:a16="http://schemas.microsoft.com/office/drawing/2014/main" id="{D562E3F4-B17D-4C54-8184-E7EED5736BC6}"/>
            </a:ext>
          </a:extLst>
        </xdr:cNvPr>
        <xdr:cNvPicPr>
          <a:picLocks noChangeAspect="1"/>
        </xdr:cNvPicPr>
      </xdr:nvPicPr>
      <xdr:blipFill>
        <a:blip xmlns:r="http://schemas.openxmlformats.org/officeDocument/2006/relationships" r:embed="rId22"/>
        <a:stretch>
          <a:fillRect/>
        </a:stretch>
      </xdr:blipFill>
      <xdr:spPr>
        <a:xfrm>
          <a:off x="5087889" y="20609496"/>
          <a:ext cx="1992955" cy="641902"/>
        </a:xfrm>
        <a:prstGeom prst="rect">
          <a:avLst/>
        </a:prstGeom>
      </xdr:spPr>
    </xdr:pic>
    <xdr:clientData/>
  </xdr:twoCellAnchor>
  <xdr:twoCellAnchor editAs="oneCell">
    <xdr:from>
      <xdr:col>6</xdr:col>
      <xdr:colOff>-1</xdr:colOff>
      <xdr:row>116</xdr:row>
      <xdr:rowOff>168088</xdr:rowOff>
    </xdr:from>
    <xdr:to>
      <xdr:col>6</xdr:col>
      <xdr:colOff>1735388</xdr:colOff>
      <xdr:row>120</xdr:row>
      <xdr:rowOff>0</xdr:rowOff>
    </xdr:to>
    <xdr:pic>
      <xdr:nvPicPr>
        <xdr:cNvPr id="25" name="Picture 24">
          <a:extLst>
            <a:ext uri="{FF2B5EF4-FFF2-40B4-BE49-F238E27FC236}">
              <a16:creationId xmlns:a16="http://schemas.microsoft.com/office/drawing/2014/main" id="{D0A34148-BB1A-4A67-8064-C5C0FC8900E1}"/>
            </a:ext>
          </a:extLst>
        </xdr:cNvPr>
        <xdr:cNvPicPr>
          <a:picLocks noChangeAspect="1"/>
        </xdr:cNvPicPr>
      </xdr:nvPicPr>
      <xdr:blipFill>
        <a:blip xmlns:r="http://schemas.openxmlformats.org/officeDocument/2006/relationships" r:embed="rId23"/>
        <a:stretch>
          <a:fillRect/>
        </a:stretch>
      </xdr:blipFill>
      <xdr:spPr>
        <a:xfrm>
          <a:off x="5087470" y="20977412"/>
          <a:ext cx="1735389" cy="549088"/>
        </a:xfrm>
        <a:prstGeom prst="rect">
          <a:avLst/>
        </a:prstGeom>
      </xdr:spPr>
    </xdr:pic>
    <xdr:clientData/>
  </xdr:twoCellAnchor>
  <xdr:twoCellAnchor editAs="oneCell">
    <xdr:from>
      <xdr:col>6</xdr:col>
      <xdr:colOff>2474662</xdr:colOff>
      <xdr:row>36</xdr:row>
      <xdr:rowOff>100853</xdr:rowOff>
    </xdr:from>
    <xdr:to>
      <xdr:col>6</xdr:col>
      <xdr:colOff>3531137</xdr:colOff>
      <xdr:row>40</xdr:row>
      <xdr:rowOff>179293</xdr:rowOff>
    </xdr:to>
    <xdr:pic>
      <xdr:nvPicPr>
        <xdr:cNvPr id="26" name="Picture 25">
          <a:extLst>
            <a:ext uri="{FF2B5EF4-FFF2-40B4-BE49-F238E27FC236}">
              <a16:creationId xmlns:a16="http://schemas.microsoft.com/office/drawing/2014/main" id="{C59F38DA-C090-45FE-93CE-5F9DDDC90E25}"/>
            </a:ext>
            <a:ext uri="{147F2762-F138-4A5C-976F-8EAC2B608ADB}">
              <a16:predDERef xmlns:a16="http://schemas.microsoft.com/office/drawing/2014/main" pred="{D0A34148-BB1A-4A67-8064-C5C0FC8900E1}"/>
            </a:ext>
          </a:extLst>
        </xdr:cNvPr>
        <xdr:cNvPicPr>
          <a:picLocks noChangeAspect="1"/>
        </xdr:cNvPicPr>
      </xdr:nvPicPr>
      <xdr:blipFill>
        <a:blip xmlns:r="http://schemas.openxmlformats.org/officeDocument/2006/relationships" r:embed="rId24"/>
        <a:stretch>
          <a:fillRect/>
        </a:stretch>
      </xdr:blipFill>
      <xdr:spPr>
        <a:xfrm>
          <a:off x="6979987" y="6625478"/>
          <a:ext cx="1056475" cy="802340"/>
        </a:xfrm>
        <a:prstGeom prst="rect">
          <a:avLst/>
        </a:prstGeom>
      </xdr:spPr>
    </xdr:pic>
    <xdr:clientData/>
  </xdr:twoCellAnchor>
  <xdr:twoCellAnchor editAs="oneCell">
    <xdr:from>
      <xdr:col>6</xdr:col>
      <xdr:colOff>2479209</xdr:colOff>
      <xdr:row>42</xdr:row>
      <xdr:rowOff>11206</xdr:rowOff>
    </xdr:from>
    <xdr:to>
      <xdr:col>6</xdr:col>
      <xdr:colOff>4005261</xdr:colOff>
      <xdr:row>48</xdr:row>
      <xdr:rowOff>105978</xdr:rowOff>
    </xdr:to>
    <xdr:pic>
      <xdr:nvPicPr>
        <xdr:cNvPr id="27" name="Picture 26">
          <a:extLst>
            <a:ext uri="{FF2B5EF4-FFF2-40B4-BE49-F238E27FC236}">
              <a16:creationId xmlns:a16="http://schemas.microsoft.com/office/drawing/2014/main" id="{6B3DBA77-B1F8-4BAD-94C7-D414AE22484A}"/>
            </a:ext>
          </a:extLst>
        </xdr:cNvPr>
        <xdr:cNvPicPr>
          <a:picLocks noChangeAspect="1"/>
        </xdr:cNvPicPr>
      </xdr:nvPicPr>
      <xdr:blipFill>
        <a:blip xmlns:r="http://schemas.openxmlformats.org/officeDocument/2006/relationships" r:embed="rId25"/>
        <a:stretch>
          <a:fillRect/>
        </a:stretch>
      </xdr:blipFill>
      <xdr:spPr>
        <a:xfrm>
          <a:off x="7566680" y="7552765"/>
          <a:ext cx="1526052" cy="1170537"/>
        </a:xfrm>
        <a:prstGeom prst="rect">
          <a:avLst/>
        </a:prstGeom>
      </xdr:spPr>
    </xdr:pic>
    <xdr:clientData/>
  </xdr:twoCellAnchor>
  <xdr:twoCellAnchor editAs="oneCell">
    <xdr:from>
      <xdr:col>6</xdr:col>
      <xdr:colOff>2509320</xdr:colOff>
      <xdr:row>48</xdr:row>
      <xdr:rowOff>112057</xdr:rowOff>
    </xdr:from>
    <xdr:to>
      <xdr:col>6</xdr:col>
      <xdr:colOff>4372245</xdr:colOff>
      <xdr:row>56</xdr:row>
      <xdr:rowOff>103170</xdr:rowOff>
    </xdr:to>
    <xdr:pic>
      <xdr:nvPicPr>
        <xdr:cNvPr id="28" name="Picture 27">
          <a:extLst>
            <a:ext uri="{FF2B5EF4-FFF2-40B4-BE49-F238E27FC236}">
              <a16:creationId xmlns:a16="http://schemas.microsoft.com/office/drawing/2014/main" id="{60DDCDA5-6AA1-407B-AF3B-532B6330F3FB}"/>
            </a:ext>
          </a:extLst>
        </xdr:cNvPr>
        <xdr:cNvPicPr>
          <a:picLocks noChangeAspect="1"/>
        </xdr:cNvPicPr>
      </xdr:nvPicPr>
      <xdr:blipFill>
        <a:blip xmlns:r="http://schemas.openxmlformats.org/officeDocument/2006/relationships" r:embed="rId26"/>
        <a:stretch>
          <a:fillRect/>
        </a:stretch>
      </xdr:blipFill>
      <xdr:spPr>
        <a:xfrm>
          <a:off x="7596791" y="8729381"/>
          <a:ext cx="1862925" cy="1425465"/>
        </a:xfrm>
        <a:prstGeom prst="rect">
          <a:avLst/>
        </a:prstGeom>
      </xdr:spPr>
    </xdr:pic>
    <xdr:clientData/>
  </xdr:twoCellAnchor>
  <xdr:twoCellAnchor editAs="oneCell">
    <xdr:from>
      <xdr:col>6</xdr:col>
      <xdr:colOff>2054066</xdr:colOff>
      <xdr:row>99</xdr:row>
      <xdr:rowOff>44822</xdr:rowOff>
    </xdr:from>
    <xdr:to>
      <xdr:col>6</xdr:col>
      <xdr:colOff>3316941</xdr:colOff>
      <xdr:row>104</xdr:row>
      <xdr:rowOff>120444</xdr:rowOff>
    </xdr:to>
    <xdr:pic>
      <xdr:nvPicPr>
        <xdr:cNvPr id="29" name="Picture 28">
          <a:extLst>
            <a:ext uri="{FF2B5EF4-FFF2-40B4-BE49-F238E27FC236}">
              <a16:creationId xmlns:a16="http://schemas.microsoft.com/office/drawing/2014/main" id="{8C141BE0-6C88-4EBE-AD63-5D8BD5E1CA65}"/>
            </a:ext>
            <a:ext uri="{147F2762-F138-4A5C-976F-8EAC2B608ADB}">
              <a16:predDERef xmlns:a16="http://schemas.microsoft.com/office/drawing/2014/main" pred="{60DDCDA5-6AA1-407B-AF3B-532B6330F3FB}"/>
            </a:ext>
          </a:extLst>
        </xdr:cNvPr>
        <xdr:cNvPicPr>
          <a:picLocks noChangeAspect="1"/>
        </xdr:cNvPicPr>
      </xdr:nvPicPr>
      <xdr:blipFill>
        <a:blip xmlns:r="http://schemas.openxmlformats.org/officeDocument/2006/relationships" r:embed="rId27"/>
        <a:stretch>
          <a:fillRect/>
        </a:stretch>
      </xdr:blipFill>
      <xdr:spPr>
        <a:xfrm>
          <a:off x="6559391" y="17970872"/>
          <a:ext cx="1262875" cy="980497"/>
        </a:xfrm>
        <a:prstGeom prst="rect">
          <a:avLst/>
        </a:prstGeom>
      </xdr:spPr>
    </xdr:pic>
    <xdr:clientData/>
  </xdr:twoCellAnchor>
  <xdr:twoCellAnchor editAs="oneCell">
    <xdr:from>
      <xdr:col>6</xdr:col>
      <xdr:colOff>2073088</xdr:colOff>
      <xdr:row>106</xdr:row>
      <xdr:rowOff>4211</xdr:rowOff>
    </xdr:from>
    <xdr:to>
      <xdr:col>6</xdr:col>
      <xdr:colOff>3199699</xdr:colOff>
      <xdr:row>110</xdr:row>
      <xdr:rowOff>176705</xdr:rowOff>
    </xdr:to>
    <xdr:pic>
      <xdr:nvPicPr>
        <xdr:cNvPr id="30" name="Picture 29">
          <a:extLst>
            <a:ext uri="{FF2B5EF4-FFF2-40B4-BE49-F238E27FC236}">
              <a16:creationId xmlns:a16="http://schemas.microsoft.com/office/drawing/2014/main" id="{290F3528-2130-4838-BCFD-43706341930F}"/>
            </a:ext>
            <a:ext uri="{147F2762-F138-4A5C-976F-8EAC2B608ADB}">
              <a16:predDERef xmlns:a16="http://schemas.microsoft.com/office/drawing/2014/main" pred="{8C141BE0-6C88-4EBE-AD63-5D8BD5E1CA65}"/>
            </a:ext>
          </a:extLst>
        </xdr:cNvPr>
        <xdr:cNvPicPr>
          <a:picLocks noChangeAspect="1"/>
        </xdr:cNvPicPr>
      </xdr:nvPicPr>
      <xdr:blipFill>
        <a:blip xmlns:r="http://schemas.openxmlformats.org/officeDocument/2006/relationships" r:embed="rId28"/>
        <a:stretch>
          <a:fillRect/>
        </a:stretch>
      </xdr:blipFill>
      <xdr:spPr>
        <a:xfrm>
          <a:off x="6578413" y="19197086"/>
          <a:ext cx="1126611" cy="896394"/>
        </a:xfrm>
        <a:prstGeom prst="rect">
          <a:avLst/>
        </a:prstGeom>
      </xdr:spPr>
    </xdr:pic>
    <xdr:clientData/>
  </xdr:twoCellAnchor>
  <xdr:twoCellAnchor editAs="oneCell">
    <xdr:from>
      <xdr:col>6</xdr:col>
      <xdr:colOff>2166041</xdr:colOff>
      <xdr:row>112</xdr:row>
      <xdr:rowOff>156883</xdr:rowOff>
    </xdr:from>
    <xdr:to>
      <xdr:col>6</xdr:col>
      <xdr:colOff>3730862</xdr:colOff>
      <xdr:row>119</xdr:row>
      <xdr:rowOff>168886</xdr:rowOff>
    </xdr:to>
    <xdr:pic>
      <xdr:nvPicPr>
        <xdr:cNvPr id="31" name="Picture 30">
          <a:extLst>
            <a:ext uri="{FF2B5EF4-FFF2-40B4-BE49-F238E27FC236}">
              <a16:creationId xmlns:a16="http://schemas.microsoft.com/office/drawing/2014/main" id="{B3630072-E2A0-44C6-921B-24D7DADCE849}"/>
            </a:ext>
          </a:extLst>
        </xdr:cNvPr>
        <xdr:cNvPicPr>
          <a:picLocks noChangeAspect="1"/>
        </xdr:cNvPicPr>
      </xdr:nvPicPr>
      <xdr:blipFill>
        <a:blip xmlns:r="http://schemas.openxmlformats.org/officeDocument/2006/relationships" r:embed="rId29"/>
        <a:stretch>
          <a:fillRect/>
        </a:stretch>
      </xdr:blipFill>
      <xdr:spPr>
        <a:xfrm>
          <a:off x="7253512" y="20249030"/>
          <a:ext cx="1564821" cy="1267062"/>
        </a:xfrm>
        <a:prstGeom prst="rect">
          <a:avLst/>
        </a:prstGeom>
      </xdr:spPr>
    </xdr:pic>
    <xdr:clientData/>
  </xdr:twoCellAnchor>
  <xdr:twoCellAnchor editAs="oneCell">
    <xdr:from>
      <xdr:col>6</xdr:col>
      <xdr:colOff>228600</xdr:colOff>
      <xdr:row>183</xdr:row>
      <xdr:rowOff>19050</xdr:rowOff>
    </xdr:from>
    <xdr:to>
      <xdr:col>6</xdr:col>
      <xdr:colOff>4800600</xdr:colOff>
      <xdr:row>185</xdr:row>
      <xdr:rowOff>66675</xdr:rowOff>
    </xdr:to>
    <xdr:pic>
      <xdr:nvPicPr>
        <xdr:cNvPr id="23" name="Picture 22">
          <a:extLst>
            <a:ext uri="{FF2B5EF4-FFF2-40B4-BE49-F238E27FC236}">
              <a16:creationId xmlns:a16="http://schemas.microsoft.com/office/drawing/2014/main" id="{54859623-90E1-2B8B-02BE-3733F387F012}"/>
            </a:ext>
            <a:ext uri="{147F2762-F138-4A5C-976F-8EAC2B608ADB}">
              <a16:predDERef xmlns:a16="http://schemas.microsoft.com/office/drawing/2014/main" pred="{B3630072-E2A0-44C6-921B-24D7DADCE849}"/>
            </a:ext>
          </a:extLst>
        </xdr:cNvPr>
        <xdr:cNvPicPr>
          <a:picLocks noChangeAspect="1"/>
        </xdr:cNvPicPr>
      </xdr:nvPicPr>
      <xdr:blipFill>
        <a:blip xmlns:r="http://schemas.openxmlformats.org/officeDocument/2006/relationships" r:embed="rId30"/>
        <a:stretch>
          <a:fillRect/>
        </a:stretch>
      </xdr:blipFill>
      <xdr:spPr>
        <a:xfrm>
          <a:off x="4733925" y="33147000"/>
          <a:ext cx="4572000" cy="419100"/>
        </a:xfrm>
        <a:prstGeom prst="rect">
          <a:avLst/>
        </a:prstGeom>
      </xdr:spPr>
    </xdr:pic>
    <xdr:clientData/>
  </xdr:twoCellAnchor>
  <xdr:twoCellAnchor editAs="oneCell">
    <xdr:from>
      <xdr:col>6</xdr:col>
      <xdr:colOff>4867275</xdr:colOff>
      <xdr:row>183</xdr:row>
      <xdr:rowOff>76200</xdr:rowOff>
    </xdr:from>
    <xdr:to>
      <xdr:col>7</xdr:col>
      <xdr:colOff>514350</xdr:colOff>
      <xdr:row>196</xdr:row>
      <xdr:rowOff>66675</xdr:rowOff>
    </xdr:to>
    <xdr:pic>
      <xdr:nvPicPr>
        <xdr:cNvPr id="33" name="Picture 32">
          <a:extLst>
            <a:ext uri="{FF2B5EF4-FFF2-40B4-BE49-F238E27FC236}">
              <a16:creationId xmlns:a16="http://schemas.microsoft.com/office/drawing/2014/main" id="{FA757649-97AC-2465-D750-C77D5EDF6318}"/>
            </a:ext>
            <a:ext uri="{147F2762-F138-4A5C-976F-8EAC2B608ADB}">
              <a16:predDERef xmlns:a16="http://schemas.microsoft.com/office/drawing/2014/main" pred="{54859623-90E1-2B8B-02BE-3733F387F012}"/>
            </a:ext>
          </a:extLst>
        </xdr:cNvPr>
        <xdr:cNvPicPr>
          <a:picLocks noChangeAspect="1"/>
        </xdr:cNvPicPr>
      </xdr:nvPicPr>
      <xdr:blipFill>
        <a:blip xmlns:r="http://schemas.openxmlformats.org/officeDocument/2006/relationships" r:embed="rId31"/>
        <a:stretch>
          <a:fillRect/>
        </a:stretch>
      </xdr:blipFill>
      <xdr:spPr>
        <a:xfrm>
          <a:off x="9372600" y="33204150"/>
          <a:ext cx="1504950" cy="2428875"/>
        </a:xfrm>
        <a:prstGeom prst="rect">
          <a:avLst/>
        </a:prstGeom>
      </xdr:spPr>
    </xdr:pic>
    <xdr:clientData/>
  </xdr:twoCellAnchor>
  <xdr:twoCellAnchor editAs="oneCell">
    <xdr:from>
      <xdr:col>7</xdr:col>
      <xdr:colOff>590550</xdr:colOff>
      <xdr:row>183</xdr:row>
      <xdr:rowOff>85725</xdr:rowOff>
    </xdr:from>
    <xdr:to>
      <xdr:col>10</xdr:col>
      <xdr:colOff>285750</xdr:colOff>
      <xdr:row>196</xdr:row>
      <xdr:rowOff>76200</xdr:rowOff>
    </xdr:to>
    <xdr:pic>
      <xdr:nvPicPr>
        <xdr:cNvPr id="34" name="Picture 33">
          <a:extLst>
            <a:ext uri="{FF2B5EF4-FFF2-40B4-BE49-F238E27FC236}">
              <a16:creationId xmlns:a16="http://schemas.microsoft.com/office/drawing/2014/main" id="{C0EF2060-58A7-0764-AFB1-2B5413D44810}"/>
            </a:ext>
            <a:ext uri="{147F2762-F138-4A5C-976F-8EAC2B608ADB}">
              <a16:predDERef xmlns:a16="http://schemas.microsoft.com/office/drawing/2014/main" pred="{FA757649-97AC-2465-D750-C77D5EDF6318}"/>
            </a:ext>
          </a:extLst>
        </xdr:cNvPr>
        <xdr:cNvPicPr>
          <a:picLocks noChangeAspect="1"/>
        </xdr:cNvPicPr>
      </xdr:nvPicPr>
      <xdr:blipFill>
        <a:blip xmlns:r="http://schemas.openxmlformats.org/officeDocument/2006/relationships" r:embed="rId32"/>
        <a:stretch>
          <a:fillRect/>
        </a:stretch>
      </xdr:blipFill>
      <xdr:spPr>
        <a:xfrm>
          <a:off x="10953750" y="33213675"/>
          <a:ext cx="1524000" cy="2428875"/>
        </a:xfrm>
        <a:prstGeom prst="rect">
          <a:avLst/>
        </a:prstGeom>
      </xdr:spPr>
    </xdr:pic>
    <xdr:clientData/>
  </xdr:twoCellAnchor>
  <xdr:twoCellAnchor editAs="oneCell">
    <xdr:from>
      <xdr:col>6</xdr:col>
      <xdr:colOff>276225</xdr:colOff>
      <xdr:row>185</xdr:row>
      <xdr:rowOff>161925</xdr:rowOff>
    </xdr:from>
    <xdr:to>
      <xdr:col>6</xdr:col>
      <xdr:colOff>4848225</xdr:colOff>
      <xdr:row>187</xdr:row>
      <xdr:rowOff>171450</xdr:rowOff>
    </xdr:to>
    <xdr:pic>
      <xdr:nvPicPr>
        <xdr:cNvPr id="35" name="Picture 34">
          <a:extLst>
            <a:ext uri="{FF2B5EF4-FFF2-40B4-BE49-F238E27FC236}">
              <a16:creationId xmlns:a16="http://schemas.microsoft.com/office/drawing/2014/main" id="{FCDE6EE8-5E41-619D-E213-5D85348CD9E4}"/>
            </a:ext>
            <a:ext uri="{147F2762-F138-4A5C-976F-8EAC2B608ADB}">
              <a16:predDERef xmlns:a16="http://schemas.microsoft.com/office/drawing/2014/main" pred="{C0EF2060-58A7-0764-AFB1-2B5413D44810}"/>
            </a:ext>
          </a:extLst>
        </xdr:cNvPr>
        <xdr:cNvPicPr>
          <a:picLocks noChangeAspect="1"/>
        </xdr:cNvPicPr>
      </xdr:nvPicPr>
      <xdr:blipFill>
        <a:blip xmlns:r="http://schemas.openxmlformats.org/officeDocument/2006/relationships" r:embed="rId33"/>
        <a:stretch>
          <a:fillRect/>
        </a:stretch>
      </xdr:blipFill>
      <xdr:spPr>
        <a:xfrm>
          <a:off x="4781550" y="33661350"/>
          <a:ext cx="4572000" cy="381000"/>
        </a:xfrm>
        <a:prstGeom prst="rect">
          <a:avLst/>
        </a:prstGeom>
      </xdr:spPr>
    </xdr:pic>
    <xdr:clientData/>
  </xdr:twoCellAnchor>
  <xdr:twoCellAnchor editAs="oneCell">
    <xdr:from>
      <xdr:col>6</xdr:col>
      <xdr:colOff>152400</xdr:colOff>
      <xdr:row>188</xdr:row>
      <xdr:rowOff>47625</xdr:rowOff>
    </xdr:from>
    <xdr:to>
      <xdr:col>6</xdr:col>
      <xdr:colOff>4724400</xdr:colOff>
      <xdr:row>189</xdr:row>
      <xdr:rowOff>142875</xdr:rowOff>
    </xdr:to>
    <xdr:pic>
      <xdr:nvPicPr>
        <xdr:cNvPr id="36" name="Picture 35">
          <a:extLst>
            <a:ext uri="{FF2B5EF4-FFF2-40B4-BE49-F238E27FC236}">
              <a16:creationId xmlns:a16="http://schemas.microsoft.com/office/drawing/2014/main" id="{56FD2657-76C4-0549-7373-EDA95FDD134D}"/>
            </a:ext>
            <a:ext uri="{147F2762-F138-4A5C-976F-8EAC2B608ADB}">
              <a16:predDERef xmlns:a16="http://schemas.microsoft.com/office/drawing/2014/main" pred="{FCDE6EE8-5E41-619D-E213-5D85348CD9E4}"/>
            </a:ext>
          </a:extLst>
        </xdr:cNvPr>
        <xdr:cNvPicPr>
          <a:picLocks noChangeAspect="1"/>
        </xdr:cNvPicPr>
      </xdr:nvPicPr>
      <xdr:blipFill>
        <a:blip xmlns:r="http://schemas.openxmlformats.org/officeDocument/2006/relationships" r:embed="rId34"/>
        <a:stretch>
          <a:fillRect/>
        </a:stretch>
      </xdr:blipFill>
      <xdr:spPr>
        <a:xfrm>
          <a:off x="4657725" y="34109025"/>
          <a:ext cx="4572000" cy="285750"/>
        </a:xfrm>
        <a:prstGeom prst="rect">
          <a:avLst/>
        </a:prstGeom>
      </xdr:spPr>
    </xdr:pic>
    <xdr:clientData/>
  </xdr:twoCellAnchor>
  <xdr:twoCellAnchor editAs="oneCell">
    <xdr:from>
      <xdr:col>6</xdr:col>
      <xdr:colOff>152400</xdr:colOff>
      <xdr:row>190</xdr:row>
      <xdr:rowOff>85725</xdr:rowOff>
    </xdr:from>
    <xdr:to>
      <xdr:col>6</xdr:col>
      <xdr:colOff>4724400</xdr:colOff>
      <xdr:row>192</xdr:row>
      <xdr:rowOff>0</xdr:rowOff>
    </xdr:to>
    <xdr:pic>
      <xdr:nvPicPr>
        <xdr:cNvPr id="37" name="Picture 36">
          <a:extLst>
            <a:ext uri="{FF2B5EF4-FFF2-40B4-BE49-F238E27FC236}">
              <a16:creationId xmlns:a16="http://schemas.microsoft.com/office/drawing/2014/main" id="{094C6AF4-091B-1072-7E02-E1C12F62C609}"/>
            </a:ext>
            <a:ext uri="{147F2762-F138-4A5C-976F-8EAC2B608ADB}">
              <a16:predDERef xmlns:a16="http://schemas.microsoft.com/office/drawing/2014/main" pred="{56FD2657-76C4-0549-7373-EDA95FDD134D}"/>
            </a:ext>
          </a:extLst>
        </xdr:cNvPr>
        <xdr:cNvPicPr>
          <a:picLocks noChangeAspect="1"/>
        </xdr:cNvPicPr>
      </xdr:nvPicPr>
      <xdr:blipFill>
        <a:blip xmlns:r="http://schemas.openxmlformats.org/officeDocument/2006/relationships" r:embed="rId35"/>
        <a:stretch>
          <a:fillRect/>
        </a:stretch>
      </xdr:blipFill>
      <xdr:spPr>
        <a:xfrm>
          <a:off x="4657725" y="34528125"/>
          <a:ext cx="4572000" cy="285750"/>
        </a:xfrm>
        <a:prstGeom prst="rect">
          <a:avLst/>
        </a:prstGeom>
      </xdr:spPr>
    </xdr:pic>
    <xdr:clientData/>
  </xdr:twoCellAnchor>
  <xdr:twoCellAnchor editAs="oneCell">
    <xdr:from>
      <xdr:col>6</xdr:col>
      <xdr:colOff>85725</xdr:colOff>
      <xdr:row>192</xdr:row>
      <xdr:rowOff>152400</xdr:rowOff>
    </xdr:from>
    <xdr:to>
      <xdr:col>6</xdr:col>
      <xdr:colOff>4657725</xdr:colOff>
      <xdr:row>193</xdr:row>
      <xdr:rowOff>180975</xdr:rowOff>
    </xdr:to>
    <xdr:pic>
      <xdr:nvPicPr>
        <xdr:cNvPr id="38" name="Picture 37">
          <a:extLst>
            <a:ext uri="{FF2B5EF4-FFF2-40B4-BE49-F238E27FC236}">
              <a16:creationId xmlns:a16="http://schemas.microsoft.com/office/drawing/2014/main" id="{203875E7-9032-0074-627D-BED1C93B8165}"/>
            </a:ext>
            <a:ext uri="{147F2762-F138-4A5C-976F-8EAC2B608ADB}">
              <a16:predDERef xmlns:a16="http://schemas.microsoft.com/office/drawing/2014/main" pred="{094C6AF4-091B-1072-7E02-E1C12F62C609}"/>
            </a:ext>
          </a:extLst>
        </xdr:cNvPr>
        <xdr:cNvPicPr>
          <a:picLocks noChangeAspect="1"/>
        </xdr:cNvPicPr>
      </xdr:nvPicPr>
      <xdr:blipFill>
        <a:blip xmlns:r="http://schemas.openxmlformats.org/officeDocument/2006/relationships" r:embed="rId36"/>
        <a:stretch>
          <a:fillRect/>
        </a:stretch>
      </xdr:blipFill>
      <xdr:spPr>
        <a:xfrm>
          <a:off x="4591050" y="34966275"/>
          <a:ext cx="4572000" cy="209550"/>
        </a:xfrm>
        <a:prstGeom prst="rect">
          <a:avLst/>
        </a:prstGeom>
      </xdr:spPr>
    </xdr:pic>
    <xdr:clientData/>
  </xdr:twoCellAnchor>
  <xdr:twoCellAnchor editAs="oneCell">
    <xdr:from>
      <xdr:col>6</xdr:col>
      <xdr:colOff>76200</xdr:colOff>
      <xdr:row>194</xdr:row>
      <xdr:rowOff>95250</xdr:rowOff>
    </xdr:from>
    <xdr:to>
      <xdr:col>6</xdr:col>
      <xdr:colOff>4638675</xdr:colOff>
      <xdr:row>195</xdr:row>
      <xdr:rowOff>180975</xdr:rowOff>
    </xdr:to>
    <xdr:pic>
      <xdr:nvPicPr>
        <xdr:cNvPr id="39" name="Picture 38">
          <a:extLst>
            <a:ext uri="{FF2B5EF4-FFF2-40B4-BE49-F238E27FC236}">
              <a16:creationId xmlns:a16="http://schemas.microsoft.com/office/drawing/2014/main" id="{E7E32D72-E5C4-1456-3AD9-3D29E8E31E03}"/>
            </a:ext>
            <a:ext uri="{147F2762-F138-4A5C-976F-8EAC2B608ADB}">
              <a16:predDERef xmlns:a16="http://schemas.microsoft.com/office/drawing/2014/main" pred="{203875E7-9032-0074-627D-BED1C93B8165}"/>
            </a:ext>
          </a:extLst>
        </xdr:cNvPr>
        <xdr:cNvPicPr>
          <a:picLocks noChangeAspect="1"/>
        </xdr:cNvPicPr>
      </xdr:nvPicPr>
      <xdr:blipFill>
        <a:blip xmlns:r="http://schemas.openxmlformats.org/officeDocument/2006/relationships" r:embed="rId37"/>
        <a:stretch>
          <a:fillRect/>
        </a:stretch>
      </xdr:blipFill>
      <xdr:spPr>
        <a:xfrm>
          <a:off x="4581525" y="35280600"/>
          <a:ext cx="4562475" cy="276225"/>
        </a:xfrm>
        <a:prstGeom prst="rect">
          <a:avLst/>
        </a:prstGeom>
      </xdr:spPr>
    </xdr:pic>
    <xdr:clientData/>
  </xdr:twoCellAnchor>
  <xdr:twoCellAnchor editAs="oneCell">
    <xdr:from>
      <xdr:col>6</xdr:col>
      <xdr:colOff>4657725</xdr:colOff>
      <xdr:row>204</xdr:row>
      <xdr:rowOff>142875</xdr:rowOff>
    </xdr:from>
    <xdr:to>
      <xdr:col>9</xdr:col>
      <xdr:colOff>304800</xdr:colOff>
      <xdr:row>217</xdr:row>
      <xdr:rowOff>28575</xdr:rowOff>
    </xdr:to>
    <xdr:pic>
      <xdr:nvPicPr>
        <xdr:cNvPr id="46" name="Picture 45">
          <a:extLst>
            <a:ext uri="{FF2B5EF4-FFF2-40B4-BE49-F238E27FC236}">
              <a16:creationId xmlns:a16="http://schemas.microsoft.com/office/drawing/2014/main" id="{C519D25C-1BBB-8C20-0646-C404EA67CBF3}"/>
            </a:ext>
            <a:ext uri="{147F2762-F138-4A5C-976F-8EAC2B608ADB}">
              <a16:predDERef xmlns:a16="http://schemas.microsoft.com/office/drawing/2014/main" pred="{E7E32D72-E5C4-1456-3AD9-3D29E8E31E03}"/>
            </a:ext>
          </a:extLst>
        </xdr:cNvPr>
        <xdr:cNvPicPr>
          <a:picLocks noChangeAspect="1"/>
        </xdr:cNvPicPr>
      </xdr:nvPicPr>
      <xdr:blipFill>
        <a:blip xmlns:r="http://schemas.openxmlformats.org/officeDocument/2006/relationships" r:embed="rId38"/>
        <a:stretch>
          <a:fillRect/>
        </a:stretch>
      </xdr:blipFill>
      <xdr:spPr>
        <a:xfrm>
          <a:off x="9163050" y="37214175"/>
          <a:ext cx="2724150" cy="2343150"/>
        </a:xfrm>
        <a:prstGeom prst="rect">
          <a:avLst/>
        </a:prstGeom>
      </xdr:spPr>
    </xdr:pic>
    <xdr:clientData/>
  </xdr:twoCellAnchor>
  <xdr:twoCellAnchor editAs="oneCell">
    <xdr:from>
      <xdr:col>9</xdr:col>
      <xdr:colOff>361950</xdr:colOff>
      <xdr:row>204</xdr:row>
      <xdr:rowOff>171450</xdr:rowOff>
    </xdr:from>
    <xdr:to>
      <xdr:col>13</xdr:col>
      <xdr:colOff>533400</xdr:colOff>
      <xdr:row>216</xdr:row>
      <xdr:rowOff>161925</xdr:rowOff>
    </xdr:to>
    <xdr:pic>
      <xdr:nvPicPr>
        <xdr:cNvPr id="47" name="Picture 46">
          <a:extLst>
            <a:ext uri="{FF2B5EF4-FFF2-40B4-BE49-F238E27FC236}">
              <a16:creationId xmlns:a16="http://schemas.microsoft.com/office/drawing/2014/main" id="{937DB4F6-5685-F4F8-C8A9-84AA1E0511E6}"/>
            </a:ext>
            <a:ext uri="{147F2762-F138-4A5C-976F-8EAC2B608ADB}">
              <a16:predDERef xmlns:a16="http://schemas.microsoft.com/office/drawing/2014/main" pred="{C519D25C-1BBB-8C20-0646-C404EA67CBF3}"/>
            </a:ext>
          </a:extLst>
        </xdr:cNvPr>
        <xdr:cNvPicPr>
          <a:picLocks noChangeAspect="1"/>
        </xdr:cNvPicPr>
      </xdr:nvPicPr>
      <xdr:blipFill>
        <a:blip xmlns:r="http://schemas.openxmlformats.org/officeDocument/2006/relationships" r:embed="rId39"/>
        <a:stretch>
          <a:fillRect/>
        </a:stretch>
      </xdr:blipFill>
      <xdr:spPr>
        <a:xfrm>
          <a:off x="11944350" y="37242750"/>
          <a:ext cx="2609850" cy="2257425"/>
        </a:xfrm>
        <a:prstGeom prst="rect">
          <a:avLst/>
        </a:prstGeom>
      </xdr:spPr>
    </xdr:pic>
    <xdr:clientData/>
  </xdr:twoCellAnchor>
  <xdr:twoCellAnchor editAs="oneCell">
    <xdr:from>
      <xdr:col>6</xdr:col>
      <xdr:colOff>295275</xdr:colOff>
      <xdr:row>204</xdr:row>
      <xdr:rowOff>66675</xdr:rowOff>
    </xdr:from>
    <xdr:to>
      <xdr:col>6</xdr:col>
      <xdr:colOff>4867275</xdr:colOff>
      <xdr:row>206</xdr:row>
      <xdr:rowOff>104775</xdr:rowOff>
    </xdr:to>
    <xdr:pic>
      <xdr:nvPicPr>
        <xdr:cNvPr id="48" name="Picture 47">
          <a:extLst>
            <a:ext uri="{FF2B5EF4-FFF2-40B4-BE49-F238E27FC236}">
              <a16:creationId xmlns:a16="http://schemas.microsoft.com/office/drawing/2014/main" id="{09DC89E5-9AC8-D70C-CDF1-1D898B9CA352}"/>
            </a:ext>
            <a:ext uri="{147F2762-F138-4A5C-976F-8EAC2B608ADB}">
              <a16:predDERef xmlns:a16="http://schemas.microsoft.com/office/drawing/2014/main" pred="{937DB4F6-5685-F4F8-C8A9-84AA1E0511E6}"/>
            </a:ext>
          </a:extLst>
        </xdr:cNvPr>
        <xdr:cNvPicPr>
          <a:picLocks noChangeAspect="1"/>
        </xdr:cNvPicPr>
      </xdr:nvPicPr>
      <xdr:blipFill>
        <a:blip xmlns:r="http://schemas.openxmlformats.org/officeDocument/2006/relationships" r:embed="rId40"/>
        <a:stretch>
          <a:fillRect/>
        </a:stretch>
      </xdr:blipFill>
      <xdr:spPr>
        <a:xfrm>
          <a:off x="4800600" y="37137975"/>
          <a:ext cx="4572000" cy="409575"/>
        </a:xfrm>
        <a:prstGeom prst="rect">
          <a:avLst/>
        </a:prstGeom>
      </xdr:spPr>
    </xdr:pic>
    <xdr:clientData/>
  </xdr:twoCellAnchor>
  <xdr:twoCellAnchor editAs="oneCell">
    <xdr:from>
      <xdr:col>6</xdr:col>
      <xdr:colOff>57150</xdr:colOff>
      <xdr:row>206</xdr:row>
      <xdr:rowOff>76200</xdr:rowOff>
    </xdr:from>
    <xdr:to>
      <xdr:col>6</xdr:col>
      <xdr:colOff>4629150</xdr:colOff>
      <xdr:row>208</xdr:row>
      <xdr:rowOff>76200</xdr:rowOff>
    </xdr:to>
    <xdr:pic>
      <xdr:nvPicPr>
        <xdr:cNvPr id="50" name="Picture 49">
          <a:extLst>
            <a:ext uri="{FF2B5EF4-FFF2-40B4-BE49-F238E27FC236}">
              <a16:creationId xmlns:a16="http://schemas.microsoft.com/office/drawing/2014/main" id="{2B2DF69D-2673-7E5C-EE34-770967E17D9E}"/>
            </a:ext>
            <a:ext uri="{147F2762-F138-4A5C-976F-8EAC2B608ADB}">
              <a16:predDERef xmlns:a16="http://schemas.microsoft.com/office/drawing/2014/main" pred="{09DC89E5-9AC8-D70C-CDF1-1D898B9CA352}"/>
            </a:ext>
          </a:extLst>
        </xdr:cNvPr>
        <xdr:cNvPicPr>
          <a:picLocks noChangeAspect="1"/>
        </xdr:cNvPicPr>
      </xdr:nvPicPr>
      <xdr:blipFill>
        <a:blip xmlns:r="http://schemas.openxmlformats.org/officeDocument/2006/relationships" r:embed="rId41"/>
        <a:stretch>
          <a:fillRect/>
        </a:stretch>
      </xdr:blipFill>
      <xdr:spPr>
        <a:xfrm>
          <a:off x="4562475" y="37518975"/>
          <a:ext cx="4572000" cy="371475"/>
        </a:xfrm>
        <a:prstGeom prst="rect">
          <a:avLst/>
        </a:prstGeom>
      </xdr:spPr>
    </xdr:pic>
    <xdr:clientData/>
  </xdr:twoCellAnchor>
  <xdr:twoCellAnchor editAs="oneCell">
    <xdr:from>
      <xdr:col>6</xdr:col>
      <xdr:colOff>95250</xdr:colOff>
      <xdr:row>209</xdr:row>
      <xdr:rowOff>9525</xdr:rowOff>
    </xdr:from>
    <xdr:to>
      <xdr:col>6</xdr:col>
      <xdr:colOff>4667250</xdr:colOff>
      <xdr:row>211</xdr:row>
      <xdr:rowOff>38100</xdr:rowOff>
    </xdr:to>
    <xdr:pic>
      <xdr:nvPicPr>
        <xdr:cNvPr id="51" name="Picture 50">
          <a:extLst>
            <a:ext uri="{FF2B5EF4-FFF2-40B4-BE49-F238E27FC236}">
              <a16:creationId xmlns:a16="http://schemas.microsoft.com/office/drawing/2014/main" id="{7E198857-7683-4545-E7BD-E0E77AA9BCCE}"/>
            </a:ext>
            <a:ext uri="{147F2762-F138-4A5C-976F-8EAC2B608ADB}">
              <a16:predDERef xmlns:a16="http://schemas.microsoft.com/office/drawing/2014/main" pred="{2B2DF69D-2673-7E5C-EE34-770967E17D9E}"/>
            </a:ext>
          </a:extLst>
        </xdr:cNvPr>
        <xdr:cNvPicPr>
          <a:picLocks noChangeAspect="1"/>
        </xdr:cNvPicPr>
      </xdr:nvPicPr>
      <xdr:blipFill>
        <a:blip xmlns:r="http://schemas.openxmlformats.org/officeDocument/2006/relationships" r:embed="rId42"/>
        <a:stretch>
          <a:fillRect/>
        </a:stretch>
      </xdr:blipFill>
      <xdr:spPr>
        <a:xfrm>
          <a:off x="4600575" y="38014275"/>
          <a:ext cx="4572000" cy="409575"/>
        </a:xfrm>
        <a:prstGeom prst="rect">
          <a:avLst/>
        </a:prstGeom>
      </xdr:spPr>
    </xdr:pic>
    <xdr:clientData/>
  </xdr:twoCellAnchor>
  <xdr:twoCellAnchor editAs="oneCell">
    <xdr:from>
      <xdr:col>6</xdr:col>
      <xdr:colOff>142875</xdr:colOff>
      <xdr:row>211</xdr:row>
      <xdr:rowOff>57150</xdr:rowOff>
    </xdr:from>
    <xdr:to>
      <xdr:col>6</xdr:col>
      <xdr:colOff>4714875</xdr:colOff>
      <xdr:row>213</xdr:row>
      <xdr:rowOff>85725</xdr:rowOff>
    </xdr:to>
    <xdr:pic>
      <xdr:nvPicPr>
        <xdr:cNvPr id="52" name="Picture 51">
          <a:extLst>
            <a:ext uri="{FF2B5EF4-FFF2-40B4-BE49-F238E27FC236}">
              <a16:creationId xmlns:a16="http://schemas.microsoft.com/office/drawing/2014/main" id="{B489CED5-B1C1-3E3A-6F26-B00DED9F4E56}"/>
            </a:ext>
            <a:ext uri="{147F2762-F138-4A5C-976F-8EAC2B608ADB}">
              <a16:predDERef xmlns:a16="http://schemas.microsoft.com/office/drawing/2014/main" pred="{7E198857-7683-4545-E7BD-E0E77AA9BCCE}"/>
            </a:ext>
          </a:extLst>
        </xdr:cNvPr>
        <xdr:cNvPicPr>
          <a:picLocks noChangeAspect="1"/>
        </xdr:cNvPicPr>
      </xdr:nvPicPr>
      <xdr:blipFill>
        <a:blip xmlns:r="http://schemas.openxmlformats.org/officeDocument/2006/relationships" r:embed="rId43"/>
        <a:stretch>
          <a:fillRect/>
        </a:stretch>
      </xdr:blipFill>
      <xdr:spPr>
        <a:xfrm>
          <a:off x="4648200" y="38442900"/>
          <a:ext cx="4572000" cy="409575"/>
        </a:xfrm>
        <a:prstGeom prst="rect">
          <a:avLst/>
        </a:prstGeom>
      </xdr:spPr>
    </xdr:pic>
    <xdr:clientData/>
  </xdr:twoCellAnchor>
  <xdr:twoCellAnchor editAs="oneCell">
    <xdr:from>
      <xdr:col>6</xdr:col>
      <xdr:colOff>152400</xdr:colOff>
      <xdr:row>213</xdr:row>
      <xdr:rowOff>142875</xdr:rowOff>
    </xdr:from>
    <xdr:to>
      <xdr:col>6</xdr:col>
      <xdr:colOff>4724400</xdr:colOff>
      <xdr:row>215</xdr:row>
      <xdr:rowOff>161925</xdr:rowOff>
    </xdr:to>
    <xdr:pic>
      <xdr:nvPicPr>
        <xdr:cNvPr id="53" name="Picture 52">
          <a:extLst>
            <a:ext uri="{FF2B5EF4-FFF2-40B4-BE49-F238E27FC236}">
              <a16:creationId xmlns:a16="http://schemas.microsoft.com/office/drawing/2014/main" id="{CA530128-CF79-E845-ABB5-3C06B164E1D9}"/>
            </a:ext>
            <a:ext uri="{147F2762-F138-4A5C-976F-8EAC2B608ADB}">
              <a16:predDERef xmlns:a16="http://schemas.microsoft.com/office/drawing/2014/main" pred="{B489CED5-B1C1-3E3A-6F26-B00DED9F4E56}"/>
            </a:ext>
          </a:extLst>
        </xdr:cNvPr>
        <xdr:cNvPicPr>
          <a:picLocks noChangeAspect="1"/>
        </xdr:cNvPicPr>
      </xdr:nvPicPr>
      <xdr:blipFill>
        <a:blip xmlns:r="http://schemas.openxmlformats.org/officeDocument/2006/relationships" r:embed="rId44"/>
        <a:stretch>
          <a:fillRect/>
        </a:stretch>
      </xdr:blipFill>
      <xdr:spPr>
        <a:xfrm>
          <a:off x="4657725" y="38909625"/>
          <a:ext cx="4572000" cy="400050"/>
        </a:xfrm>
        <a:prstGeom prst="rect">
          <a:avLst/>
        </a:prstGeom>
      </xdr:spPr>
    </xdr:pic>
    <xdr:clientData/>
  </xdr:twoCellAnchor>
  <xdr:twoCellAnchor editAs="oneCell">
    <xdr:from>
      <xdr:col>6</xdr:col>
      <xdr:colOff>209550</xdr:colOff>
      <xdr:row>64</xdr:row>
      <xdr:rowOff>47625</xdr:rowOff>
    </xdr:from>
    <xdr:to>
      <xdr:col>6</xdr:col>
      <xdr:colOff>4772025</xdr:colOff>
      <xdr:row>67</xdr:row>
      <xdr:rowOff>114300</xdr:rowOff>
    </xdr:to>
    <xdr:pic>
      <xdr:nvPicPr>
        <xdr:cNvPr id="54" name="Picture 53">
          <a:extLst>
            <a:ext uri="{FF2B5EF4-FFF2-40B4-BE49-F238E27FC236}">
              <a16:creationId xmlns:a16="http://schemas.microsoft.com/office/drawing/2014/main" id="{324047BE-0712-B281-5590-B8334F08C95F}"/>
            </a:ext>
            <a:ext uri="{147F2762-F138-4A5C-976F-8EAC2B608ADB}">
              <a16:predDERef xmlns:a16="http://schemas.microsoft.com/office/drawing/2014/main" pred="{CA530128-CF79-E845-ABB5-3C06B164E1D9}"/>
            </a:ext>
          </a:extLst>
        </xdr:cNvPr>
        <xdr:cNvPicPr>
          <a:picLocks noChangeAspect="1"/>
        </xdr:cNvPicPr>
      </xdr:nvPicPr>
      <xdr:blipFill>
        <a:blip xmlns:r="http://schemas.openxmlformats.org/officeDocument/2006/relationships" r:embed="rId45"/>
        <a:stretch>
          <a:fillRect/>
        </a:stretch>
      </xdr:blipFill>
      <xdr:spPr>
        <a:xfrm>
          <a:off x="4714875" y="11639550"/>
          <a:ext cx="4562475" cy="619125"/>
        </a:xfrm>
        <a:prstGeom prst="rect">
          <a:avLst/>
        </a:prstGeom>
      </xdr:spPr>
    </xdr:pic>
    <xdr:clientData/>
  </xdr:twoCellAnchor>
  <xdr:twoCellAnchor editAs="oneCell">
    <xdr:from>
      <xdr:col>6</xdr:col>
      <xdr:colOff>219075</xdr:colOff>
      <xdr:row>67</xdr:row>
      <xdr:rowOff>171450</xdr:rowOff>
    </xdr:from>
    <xdr:to>
      <xdr:col>6</xdr:col>
      <xdr:colOff>4791075</xdr:colOff>
      <xdr:row>70</xdr:row>
      <xdr:rowOff>161925</xdr:rowOff>
    </xdr:to>
    <xdr:pic>
      <xdr:nvPicPr>
        <xdr:cNvPr id="55" name="Picture 54">
          <a:extLst>
            <a:ext uri="{FF2B5EF4-FFF2-40B4-BE49-F238E27FC236}">
              <a16:creationId xmlns:a16="http://schemas.microsoft.com/office/drawing/2014/main" id="{B06AF5BC-7B53-49B6-52AB-3D5969A6D185}"/>
            </a:ext>
            <a:ext uri="{147F2762-F138-4A5C-976F-8EAC2B608ADB}">
              <a16:predDERef xmlns:a16="http://schemas.microsoft.com/office/drawing/2014/main" pred="{324047BE-0712-B281-5590-B8334F08C95F}"/>
            </a:ext>
          </a:extLst>
        </xdr:cNvPr>
        <xdr:cNvPicPr>
          <a:picLocks noChangeAspect="1"/>
        </xdr:cNvPicPr>
      </xdr:nvPicPr>
      <xdr:blipFill>
        <a:blip xmlns:r="http://schemas.openxmlformats.org/officeDocument/2006/relationships" r:embed="rId46"/>
        <a:stretch>
          <a:fillRect/>
        </a:stretch>
      </xdr:blipFill>
      <xdr:spPr>
        <a:xfrm>
          <a:off x="4724400" y="12315825"/>
          <a:ext cx="4572000" cy="533400"/>
        </a:xfrm>
        <a:prstGeom prst="rect">
          <a:avLst/>
        </a:prstGeom>
      </xdr:spPr>
    </xdr:pic>
    <xdr:clientData/>
  </xdr:twoCellAnchor>
  <xdr:twoCellAnchor editAs="oneCell">
    <xdr:from>
      <xdr:col>6</xdr:col>
      <xdr:colOff>238125</xdr:colOff>
      <xdr:row>71</xdr:row>
      <xdr:rowOff>28575</xdr:rowOff>
    </xdr:from>
    <xdr:to>
      <xdr:col>6</xdr:col>
      <xdr:colOff>4800600</xdr:colOff>
      <xdr:row>74</xdr:row>
      <xdr:rowOff>19050</xdr:rowOff>
    </xdr:to>
    <xdr:pic>
      <xdr:nvPicPr>
        <xdr:cNvPr id="56" name="Picture 55">
          <a:extLst>
            <a:ext uri="{FF2B5EF4-FFF2-40B4-BE49-F238E27FC236}">
              <a16:creationId xmlns:a16="http://schemas.microsoft.com/office/drawing/2014/main" id="{888AA7D7-3F2A-DD25-BB52-8CE7900B071B}"/>
            </a:ext>
            <a:ext uri="{147F2762-F138-4A5C-976F-8EAC2B608ADB}">
              <a16:predDERef xmlns:a16="http://schemas.microsoft.com/office/drawing/2014/main" pred="{B06AF5BC-7B53-49B6-52AB-3D5969A6D185}"/>
            </a:ext>
          </a:extLst>
        </xdr:cNvPr>
        <xdr:cNvPicPr>
          <a:picLocks noChangeAspect="1"/>
        </xdr:cNvPicPr>
      </xdr:nvPicPr>
      <xdr:blipFill>
        <a:blip xmlns:r="http://schemas.openxmlformats.org/officeDocument/2006/relationships" r:embed="rId47"/>
        <a:stretch>
          <a:fillRect/>
        </a:stretch>
      </xdr:blipFill>
      <xdr:spPr>
        <a:xfrm>
          <a:off x="4743450" y="12896850"/>
          <a:ext cx="4562475" cy="542925"/>
        </a:xfrm>
        <a:prstGeom prst="rect">
          <a:avLst/>
        </a:prstGeom>
      </xdr:spPr>
    </xdr:pic>
    <xdr:clientData/>
  </xdr:twoCellAnchor>
  <xdr:twoCellAnchor editAs="oneCell">
    <xdr:from>
      <xdr:col>6</xdr:col>
      <xdr:colOff>276225</xdr:colOff>
      <xdr:row>74</xdr:row>
      <xdr:rowOff>152400</xdr:rowOff>
    </xdr:from>
    <xdr:to>
      <xdr:col>6</xdr:col>
      <xdr:colOff>4848225</xdr:colOff>
      <xdr:row>77</xdr:row>
      <xdr:rowOff>161925</xdr:rowOff>
    </xdr:to>
    <xdr:pic>
      <xdr:nvPicPr>
        <xdr:cNvPr id="57" name="Picture 56">
          <a:extLst>
            <a:ext uri="{FF2B5EF4-FFF2-40B4-BE49-F238E27FC236}">
              <a16:creationId xmlns:a16="http://schemas.microsoft.com/office/drawing/2014/main" id="{02FF2173-3C10-A478-0D6C-A0AA8CCC13EA}"/>
            </a:ext>
            <a:ext uri="{147F2762-F138-4A5C-976F-8EAC2B608ADB}">
              <a16:predDERef xmlns:a16="http://schemas.microsoft.com/office/drawing/2014/main" pred="{888AA7D7-3F2A-DD25-BB52-8CE7900B071B}"/>
            </a:ext>
          </a:extLst>
        </xdr:cNvPr>
        <xdr:cNvPicPr>
          <a:picLocks noChangeAspect="1"/>
        </xdr:cNvPicPr>
      </xdr:nvPicPr>
      <xdr:blipFill>
        <a:blip xmlns:r="http://schemas.openxmlformats.org/officeDocument/2006/relationships" r:embed="rId48"/>
        <a:stretch>
          <a:fillRect/>
        </a:stretch>
      </xdr:blipFill>
      <xdr:spPr>
        <a:xfrm>
          <a:off x="4781550" y="13573125"/>
          <a:ext cx="4572000" cy="552450"/>
        </a:xfrm>
        <a:prstGeom prst="rect">
          <a:avLst/>
        </a:prstGeom>
      </xdr:spPr>
    </xdr:pic>
    <xdr:clientData/>
  </xdr:twoCellAnchor>
  <xdr:twoCellAnchor editAs="oneCell">
    <xdr:from>
      <xdr:col>6</xdr:col>
      <xdr:colOff>266700</xdr:colOff>
      <xdr:row>78</xdr:row>
      <xdr:rowOff>85725</xdr:rowOff>
    </xdr:from>
    <xdr:to>
      <xdr:col>6</xdr:col>
      <xdr:colOff>4838700</xdr:colOff>
      <xdr:row>81</xdr:row>
      <xdr:rowOff>104775</xdr:rowOff>
    </xdr:to>
    <xdr:pic>
      <xdr:nvPicPr>
        <xdr:cNvPr id="58" name="Picture 57">
          <a:extLst>
            <a:ext uri="{FF2B5EF4-FFF2-40B4-BE49-F238E27FC236}">
              <a16:creationId xmlns:a16="http://schemas.microsoft.com/office/drawing/2014/main" id="{07024728-D62F-7945-A67B-3041107CC322}"/>
            </a:ext>
            <a:ext uri="{147F2762-F138-4A5C-976F-8EAC2B608ADB}">
              <a16:predDERef xmlns:a16="http://schemas.microsoft.com/office/drawing/2014/main" pred="{02FF2173-3C10-A478-0D6C-A0AA8CCC13EA}"/>
            </a:ext>
          </a:extLst>
        </xdr:cNvPr>
        <xdr:cNvPicPr>
          <a:picLocks noChangeAspect="1"/>
        </xdr:cNvPicPr>
      </xdr:nvPicPr>
      <xdr:blipFill>
        <a:blip xmlns:r="http://schemas.openxmlformats.org/officeDocument/2006/relationships" r:embed="rId49"/>
        <a:stretch>
          <a:fillRect/>
        </a:stretch>
      </xdr:blipFill>
      <xdr:spPr>
        <a:xfrm>
          <a:off x="4772025" y="14230350"/>
          <a:ext cx="4572000" cy="571500"/>
        </a:xfrm>
        <a:prstGeom prst="rect">
          <a:avLst/>
        </a:prstGeom>
      </xdr:spPr>
    </xdr:pic>
    <xdr:clientData/>
  </xdr:twoCellAnchor>
  <xdr:twoCellAnchor editAs="oneCell">
    <xdr:from>
      <xdr:col>6</xdr:col>
      <xdr:colOff>4914900</xdr:colOff>
      <xdr:row>64</xdr:row>
      <xdr:rowOff>47625</xdr:rowOff>
    </xdr:from>
    <xdr:to>
      <xdr:col>10</xdr:col>
      <xdr:colOff>19050</xdr:colOff>
      <xdr:row>77</xdr:row>
      <xdr:rowOff>66675</xdr:rowOff>
    </xdr:to>
    <xdr:pic>
      <xdr:nvPicPr>
        <xdr:cNvPr id="59" name="Picture 58">
          <a:extLst>
            <a:ext uri="{FF2B5EF4-FFF2-40B4-BE49-F238E27FC236}">
              <a16:creationId xmlns:a16="http://schemas.microsoft.com/office/drawing/2014/main" id="{CC1DC991-04A5-13CB-0781-22D7267FC52B}"/>
            </a:ext>
            <a:ext uri="{147F2762-F138-4A5C-976F-8EAC2B608ADB}">
              <a16:predDERef xmlns:a16="http://schemas.microsoft.com/office/drawing/2014/main" pred="{07024728-D62F-7945-A67B-3041107CC322}"/>
            </a:ext>
          </a:extLst>
        </xdr:cNvPr>
        <xdr:cNvPicPr>
          <a:picLocks noChangeAspect="1"/>
        </xdr:cNvPicPr>
      </xdr:nvPicPr>
      <xdr:blipFill>
        <a:blip xmlns:r="http://schemas.openxmlformats.org/officeDocument/2006/relationships" r:embed="rId50"/>
        <a:stretch>
          <a:fillRect/>
        </a:stretch>
      </xdr:blipFill>
      <xdr:spPr>
        <a:xfrm>
          <a:off x="9420225" y="11639550"/>
          <a:ext cx="2790825" cy="2390775"/>
        </a:xfrm>
        <a:prstGeom prst="rect">
          <a:avLst/>
        </a:prstGeom>
      </xdr:spPr>
    </xdr:pic>
    <xdr:clientData/>
  </xdr:twoCellAnchor>
  <xdr:twoCellAnchor editAs="oneCell">
    <xdr:from>
      <xdr:col>10</xdr:col>
      <xdr:colOff>47625</xdr:colOff>
      <xdr:row>64</xdr:row>
      <xdr:rowOff>66675</xdr:rowOff>
    </xdr:from>
    <xdr:to>
      <xdr:col>14</xdr:col>
      <xdr:colOff>438150</xdr:colOff>
      <xdr:row>77</xdr:row>
      <xdr:rowOff>66675</xdr:rowOff>
    </xdr:to>
    <xdr:pic>
      <xdr:nvPicPr>
        <xdr:cNvPr id="60" name="Picture 59">
          <a:extLst>
            <a:ext uri="{FF2B5EF4-FFF2-40B4-BE49-F238E27FC236}">
              <a16:creationId xmlns:a16="http://schemas.microsoft.com/office/drawing/2014/main" id="{3E6991B9-A312-1580-9025-DA038072601F}"/>
            </a:ext>
            <a:ext uri="{147F2762-F138-4A5C-976F-8EAC2B608ADB}">
              <a16:predDERef xmlns:a16="http://schemas.microsoft.com/office/drawing/2014/main" pred="{CC1DC991-04A5-13CB-0781-22D7267FC52B}"/>
            </a:ext>
          </a:extLst>
        </xdr:cNvPr>
        <xdr:cNvPicPr>
          <a:picLocks noChangeAspect="1"/>
        </xdr:cNvPicPr>
      </xdr:nvPicPr>
      <xdr:blipFill>
        <a:blip xmlns:r="http://schemas.openxmlformats.org/officeDocument/2006/relationships" r:embed="rId51"/>
        <a:stretch>
          <a:fillRect/>
        </a:stretch>
      </xdr:blipFill>
      <xdr:spPr>
        <a:xfrm>
          <a:off x="12239625" y="11658600"/>
          <a:ext cx="2828925" cy="2371725"/>
        </a:xfrm>
        <a:prstGeom prst="rect">
          <a:avLst/>
        </a:prstGeom>
      </xdr:spPr>
    </xdr:pic>
    <xdr:clientData/>
  </xdr:twoCellAnchor>
  <xdr:twoCellAnchor editAs="oneCell">
    <xdr:from>
      <xdr:col>6</xdr:col>
      <xdr:colOff>4876800</xdr:colOff>
      <xdr:row>77</xdr:row>
      <xdr:rowOff>123825</xdr:rowOff>
    </xdr:from>
    <xdr:to>
      <xdr:col>10</xdr:col>
      <xdr:colOff>114300</xdr:colOff>
      <xdr:row>91</xdr:row>
      <xdr:rowOff>76200</xdr:rowOff>
    </xdr:to>
    <xdr:pic>
      <xdr:nvPicPr>
        <xdr:cNvPr id="61" name="Picture 60">
          <a:extLst>
            <a:ext uri="{FF2B5EF4-FFF2-40B4-BE49-F238E27FC236}">
              <a16:creationId xmlns:a16="http://schemas.microsoft.com/office/drawing/2014/main" id="{4CB4A8A0-7DBB-73FD-2D76-8B6D33C5AF73}"/>
            </a:ext>
            <a:ext uri="{147F2762-F138-4A5C-976F-8EAC2B608ADB}">
              <a16:predDERef xmlns:a16="http://schemas.microsoft.com/office/drawing/2014/main" pred="{3E6991B9-A312-1580-9025-DA038072601F}"/>
            </a:ext>
          </a:extLst>
        </xdr:cNvPr>
        <xdr:cNvPicPr>
          <a:picLocks noChangeAspect="1"/>
        </xdr:cNvPicPr>
      </xdr:nvPicPr>
      <xdr:blipFill>
        <a:blip xmlns:r="http://schemas.openxmlformats.org/officeDocument/2006/relationships" r:embed="rId52"/>
        <a:stretch>
          <a:fillRect/>
        </a:stretch>
      </xdr:blipFill>
      <xdr:spPr>
        <a:xfrm>
          <a:off x="9382125" y="14087475"/>
          <a:ext cx="2924175" cy="2505075"/>
        </a:xfrm>
        <a:prstGeom prst="rect">
          <a:avLst/>
        </a:prstGeom>
      </xdr:spPr>
    </xdr:pic>
    <xdr:clientData/>
  </xdr:twoCellAnchor>
  <xdr:twoCellAnchor editAs="oneCell">
    <xdr:from>
      <xdr:col>10</xdr:col>
      <xdr:colOff>133350</xdr:colOff>
      <xdr:row>77</xdr:row>
      <xdr:rowOff>142875</xdr:rowOff>
    </xdr:from>
    <xdr:to>
      <xdr:col>15</xdr:col>
      <xdr:colOff>9525</xdr:colOff>
      <xdr:row>91</xdr:row>
      <xdr:rowOff>95250</xdr:rowOff>
    </xdr:to>
    <xdr:pic>
      <xdr:nvPicPr>
        <xdr:cNvPr id="62" name="Picture 61">
          <a:extLst>
            <a:ext uri="{FF2B5EF4-FFF2-40B4-BE49-F238E27FC236}">
              <a16:creationId xmlns:a16="http://schemas.microsoft.com/office/drawing/2014/main" id="{E7888C2F-604E-1866-B2DE-A91BA3C7230B}"/>
            </a:ext>
            <a:ext uri="{147F2762-F138-4A5C-976F-8EAC2B608ADB}">
              <a16:predDERef xmlns:a16="http://schemas.microsoft.com/office/drawing/2014/main" pred="{4CB4A8A0-7DBB-73FD-2D76-8B6D33C5AF73}"/>
            </a:ext>
          </a:extLst>
        </xdr:cNvPr>
        <xdr:cNvPicPr>
          <a:picLocks noChangeAspect="1"/>
        </xdr:cNvPicPr>
      </xdr:nvPicPr>
      <xdr:blipFill>
        <a:blip xmlns:r="http://schemas.openxmlformats.org/officeDocument/2006/relationships" r:embed="rId53"/>
        <a:stretch>
          <a:fillRect/>
        </a:stretch>
      </xdr:blipFill>
      <xdr:spPr>
        <a:xfrm>
          <a:off x="12325350" y="14106525"/>
          <a:ext cx="2924175" cy="2505075"/>
        </a:xfrm>
        <a:prstGeom prst="rect">
          <a:avLst/>
        </a:prstGeom>
      </xdr:spPr>
    </xdr:pic>
    <xdr:clientData/>
  </xdr:twoCellAnchor>
  <xdr:twoCellAnchor editAs="oneCell">
    <xdr:from>
      <xdr:col>2</xdr:col>
      <xdr:colOff>381000</xdr:colOff>
      <xdr:row>0</xdr:row>
      <xdr:rowOff>-66675</xdr:rowOff>
    </xdr:from>
    <xdr:to>
      <xdr:col>2</xdr:col>
      <xdr:colOff>381000</xdr:colOff>
      <xdr:row>0</xdr:row>
      <xdr:rowOff>-66675</xdr:rowOff>
    </xdr:to>
    <xdr:pic>
      <xdr:nvPicPr>
        <xdr:cNvPr id="32" name="Picture 47">
          <a:extLst>
            <a:ext uri="{FF2B5EF4-FFF2-40B4-BE49-F238E27FC236}">
              <a16:creationId xmlns:a16="http://schemas.microsoft.com/office/drawing/2014/main" id="{6B5839F1-07BB-43FE-9D05-5850BC0CB645}"/>
            </a:ext>
            <a:ext uri="{147F2762-F138-4A5C-976F-8EAC2B608ADB}">
              <a16:predDERef xmlns:a16="http://schemas.microsoft.com/office/drawing/2014/main" pred="{E7888C2F-604E-1866-B2DE-A91BA3C7230B}"/>
            </a:ext>
          </a:extLst>
        </xdr:cNvPr>
        <xdr:cNvPicPr>
          <a:picLocks noChangeAspect="1"/>
        </xdr:cNvPicPr>
      </xdr:nvPicPr>
      <xdr:blipFill>
        <a:blip xmlns:r="http://schemas.openxmlformats.org/officeDocument/2006/relationships" r:embed="rId40"/>
        <a:stretch>
          <a:fillRect/>
        </a:stretch>
      </xdr:blipFill>
      <xdr:spPr>
        <a:xfrm>
          <a:off x="1600200" y="-66675"/>
          <a:ext cx="0" cy="0"/>
        </a:xfrm>
        <a:prstGeom prst="rect">
          <a:avLst/>
        </a:prstGeom>
      </xdr:spPr>
    </xdr:pic>
    <xdr:clientData/>
  </xdr:twoCellAnchor>
  <xdr:twoCellAnchor editAs="oneCell">
    <xdr:from>
      <xdr:col>6</xdr:col>
      <xdr:colOff>619125</xdr:colOff>
      <xdr:row>225</xdr:row>
      <xdr:rowOff>142875</xdr:rowOff>
    </xdr:from>
    <xdr:to>
      <xdr:col>6</xdr:col>
      <xdr:colOff>5191125</xdr:colOff>
      <xdr:row>227</xdr:row>
      <xdr:rowOff>180975</xdr:rowOff>
    </xdr:to>
    <xdr:pic>
      <xdr:nvPicPr>
        <xdr:cNvPr id="44" name="Picture 43">
          <a:extLst>
            <a:ext uri="{FF2B5EF4-FFF2-40B4-BE49-F238E27FC236}">
              <a16:creationId xmlns:a16="http://schemas.microsoft.com/office/drawing/2014/main" id="{74437CFD-4590-FAC3-7575-FF1BE1F04041}"/>
            </a:ext>
            <a:ext uri="{147F2762-F138-4A5C-976F-8EAC2B608ADB}">
              <a16:predDERef xmlns:a16="http://schemas.microsoft.com/office/drawing/2014/main" pred="{6B5839F1-07BB-43FE-9D05-5850BC0CB645}"/>
            </a:ext>
          </a:extLst>
        </xdr:cNvPr>
        <xdr:cNvPicPr>
          <a:picLocks noChangeAspect="1"/>
        </xdr:cNvPicPr>
      </xdr:nvPicPr>
      <xdr:blipFill>
        <a:blip xmlns:r="http://schemas.openxmlformats.org/officeDocument/2006/relationships" r:embed="rId54"/>
        <a:stretch>
          <a:fillRect/>
        </a:stretch>
      </xdr:blipFill>
      <xdr:spPr>
        <a:xfrm>
          <a:off x="5124450" y="41214675"/>
          <a:ext cx="4572000" cy="409575"/>
        </a:xfrm>
        <a:prstGeom prst="rect">
          <a:avLst/>
        </a:prstGeom>
      </xdr:spPr>
    </xdr:pic>
    <xdr:clientData/>
  </xdr:twoCellAnchor>
  <xdr:twoCellAnchor editAs="oneCell">
    <xdr:from>
      <xdr:col>6</xdr:col>
      <xdr:colOff>590550</xdr:colOff>
      <xdr:row>228</xdr:row>
      <xdr:rowOff>66675</xdr:rowOff>
    </xdr:from>
    <xdr:to>
      <xdr:col>6</xdr:col>
      <xdr:colOff>5162550</xdr:colOff>
      <xdr:row>230</xdr:row>
      <xdr:rowOff>47625</xdr:rowOff>
    </xdr:to>
    <xdr:pic>
      <xdr:nvPicPr>
        <xdr:cNvPr id="45" name="Picture 44">
          <a:extLst>
            <a:ext uri="{FF2B5EF4-FFF2-40B4-BE49-F238E27FC236}">
              <a16:creationId xmlns:a16="http://schemas.microsoft.com/office/drawing/2014/main" id="{ED661494-F281-C788-F061-2E92229C2257}"/>
            </a:ext>
            <a:ext uri="{147F2762-F138-4A5C-976F-8EAC2B608ADB}">
              <a16:predDERef xmlns:a16="http://schemas.microsoft.com/office/drawing/2014/main" pred="{74437CFD-4590-FAC3-7575-FF1BE1F04041}"/>
            </a:ext>
          </a:extLst>
        </xdr:cNvPr>
        <xdr:cNvPicPr>
          <a:picLocks noChangeAspect="1"/>
        </xdr:cNvPicPr>
      </xdr:nvPicPr>
      <xdr:blipFill>
        <a:blip xmlns:r="http://schemas.openxmlformats.org/officeDocument/2006/relationships" r:embed="rId55"/>
        <a:stretch>
          <a:fillRect/>
        </a:stretch>
      </xdr:blipFill>
      <xdr:spPr>
        <a:xfrm>
          <a:off x="5095875" y="41700450"/>
          <a:ext cx="4572000" cy="361950"/>
        </a:xfrm>
        <a:prstGeom prst="rect">
          <a:avLst/>
        </a:prstGeom>
      </xdr:spPr>
    </xdr:pic>
    <xdr:clientData/>
  </xdr:twoCellAnchor>
  <xdr:twoCellAnchor editAs="oneCell">
    <xdr:from>
      <xdr:col>6</xdr:col>
      <xdr:colOff>590550</xdr:colOff>
      <xdr:row>230</xdr:row>
      <xdr:rowOff>66675</xdr:rowOff>
    </xdr:from>
    <xdr:to>
      <xdr:col>6</xdr:col>
      <xdr:colOff>5162550</xdr:colOff>
      <xdr:row>232</xdr:row>
      <xdr:rowOff>85725</xdr:rowOff>
    </xdr:to>
    <xdr:pic>
      <xdr:nvPicPr>
        <xdr:cNvPr id="49" name="Picture 48">
          <a:extLst>
            <a:ext uri="{FF2B5EF4-FFF2-40B4-BE49-F238E27FC236}">
              <a16:creationId xmlns:a16="http://schemas.microsoft.com/office/drawing/2014/main" id="{7CF81BA2-41BF-4406-1122-CC8EE7A1931E}"/>
            </a:ext>
            <a:ext uri="{147F2762-F138-4A5C-976F-8EAC2B608ADB}">
              <a16:predDERef xmlns:a16="http://schemas.microsoft.com/office/drawing/2014/main" pred="{ED661494-F281-C788-F061-2E92229C2257}"/>
            </a:ext>
          </a:extLst>
        </xdr:cNvPr>
        <xdr:cNvPicPr>
          <a:picLocks noChangeAspect="1"/>
        </xdr:cNvPicPr>
      </xdr:nvPicPr>
      <xdr:blipFill>
        <a:blip xmlns:r="http://schemas.openxmlformats.org/officeDocument/2006/relationships" r:embed="rId56"/>
        <a:stretch>
          <a:fillRect/>
        </a:stretch>
      </xdr:blipFill>
      <xdr:spPr>
        <a:xfrm>
          <a:off x="5095875" y="42081450"/>
          <a:ext cx="4572000" cy="400050"/>
        </a:xfrm>
        <a:prstGeom prst="rect">
          <a:avLst/>
        </a:prstGeom>
      </xdr:spPr>
    </xdr:pic>
    <xdr:clientData/>
  </xdr:twoCellAnchor>
  <xdr:twoCellAnchor editAs="oneCell">
    <xdr:from>
      <xdr:col>6</xdr:col>
      <xdr:colOff>5343525</xdr:colOff>
      <xdr:row>225</xdr:row>
      <xdr:rowOff>47625</xdr:rowOff>
    </xdr:from>
    <xdr:to>
      <xdr:col>10</xdr:col>
      <xdr:colOff>590550</xdr:colOff>
      <xdr:row>238</xdr:row>
      <xdr:rowOff>76200</xdr:rowOff>
    </xdr:to>
    <xdr:pic>
      <xdr:nvPicPr>
        <xdr:cNvPr id="63" name="Picture 62">
          <a:extLst>
            <a:ext uri="{FF2B5EF4-FFF2-40B4-BE49-F238E27FC236}">
              <a16:creationId xmlns:a16="http://schemas.microsoft.com/office/drawing/2014/main" id="{F7EF9505-6230-CC16-21B6-61E2396C224B}"/>
            </a:ext>
            <a:ext uri="{147F2762-F138-4A5C-976F-8EAC2B608ADB}">
              <a16:predDERef xmlns:a16="http://schemas.microsoft.com/office/drawing/2014/main" pred="{7CF81BA2-41BF-4406-1122-CC8EE7A1931E}"/>
            </a:ext>
          </a:extLst>
        </xdr:cNvPr>
        <xdr:cNvPicPr>
          <a:picLocks noChangeAspect="1"/>
        </xdr:cNvPicPr>
      </xdr:nvPicPr>
      <xdr:blipFill>
        <a:blip xmlns:r="http://schemas.openxmlformats.org/officeDocument/2006/relationships" r:embed="rId57"/>
        <a:stretch>
          <a:fillRect/>
        </a:stretch>
      </xdr:blipFill>
      <xdr:spPr>
        <a:xfrm>
          <a:off x="9848850" y="41119425"/>
          <a:ext cx="2933700" cy="2495550"/>
        </a:xfrm>
        <a:prstGeom prst="rect">
          <a:avLst/>
        </a:prstGeom>
      </xdr:spPr>
    </xdr:pic>
    <xdr:clientData/>
  </xdr:twoCellAnchor>
  <xdr:twoCellAnchor editAs="oneCell">
    <xdr:from>
      <xdr:col>11</xdr:col>
      <xdr:colOff>0</xdr:colOff>
      <xdr:row>225</xdr:row>
      <xdr:rowOff>0</xdr:rowOff>
    </xdr:from>
    <xdr:to>
      <xdr:col>15</xdr:col>
      <xdr:colOff>552450</xdr:colOff>
      <xdr:row>238</xdr:row>
      <xdr:rowOff>85725</xdr:rowOff>
    </xdr:to>
    <xdr:pic>
      <xdr:nvPicPr>
        <xdr:cNvPr id="64" name="Picture 63">
          <a:extLst>
            <a:ext uri="{FF2B5EF4-FFF2-40B4-BE49-F238E27FC236}">
              <a16:creationId xmlns:a16="http://schemas.microsoft.com/office/drawing/2014/main" id="{20F6B1BE-56CD-5F93-4214-41B0D8EF05A3}"/>
            </a:ext>
            <a:ext uri="{147F2762-F138-4A5C-976F-8EAC2B608ADB}">
              <a16:predDERef xmlns:a16="http://schemas.microsoft.com/office/drawing/2014/main" pred="{F7EF9505-6230-CC16-21B6-61E2396C224B}"/>
            </a:ext>
          </a:extLst>
        </xdr:cNvPr>
        <xdr:cNvPicPr>
          <a:picLocks noChangeAspect="1"/>
        </xdr:cNvPicPr>
      </xdr:nvPicPr>
      <xdr:blipFill>
        <a:blip xmlns:r="http://schemas.openxmlformats.org/officeDocument/2006/relationships" r:embed="rId58"/>
        <a:stretch>
          <a:fillRect/>
        </a:stretch>
      </xdr:blipFill>
      <xdr:spPr>
        <a:xfrm>
          <a:off x="12801600" y="41071800"/>
          <a:ext cx="2990850" cy="2552700"/>
        </a:xfrm>
        <a:prstGeom prst="rect">
          <a:avLst/>
        </a:prstGeom>
      </xdr:spPr>
    </xdr:pic>
    <xdr:clientData/>
  </xdr:twoCellAnchor>
  <xdr:twoCellAnchor editAs="oneCell">
    <xdr:from>
      <xdr:col>6</xdr:col>
      <xdr:colOff>190500</xdr:colOff>
      <xdr:row>134</xdr:row>
      <xdr:rowOff>28575</xdr:rowOff>
    </xdr:from>
    <xdr:to>
      <xdr:col>6</xdr:col>
      <xdr:colOff>4762500</xdr:colOff>
      <xdr:row>137</xdr:row>
      <xdr:rowOff>95250</xdr:rowOff>
    </xdr:to>
    <xdr:pic>
      <xdr:nvPicPr>
        <xdr:cNvPr id="82" name="Picture 71">
          <a:extLst>
            <a:ext uri="{FF2B5EF4-FFF2-40B4-BE49-F238E27FC236}">
              <a16:creationId xmlns:a16="http://schemas.microsoft.com/office/drawing/2014/main" id="{055DC27A-1009-442A-AC04-0C4B45A4E7AF}"/>
            </a:ext>
            <a:ext uri="{147F2762-F138-4A5C-976F-8EAC2B608ADB}">
              <a16:predDERef xmlns:a16="http://schemas.microsoft.com/office/drawing/2014/main" pred="{690BDFDF-9477-1ACB-35D2-CBDC3EDA870A}"/>
            </a:ext>
          </a:extLst>
        </xdr:cNvPr>
        <xdr:cNvPicPr>
          <a:picLocks noChangeAspect="1"/>
        </xdr:cNvPicPr>
      </xdr:nvPicPr>
      <xdr:blipFill>
        <a:blip xmlns:r="http://schemas.openxmlformats.org/officeDocument/2006/relationships" r:embed="rId59"/>
        <a:stretch>
          <a:fillRect/>
        </a:stretch>
      </xdr:blipFill>
      <xdr:spPr>
        <a:xfrm>
          <a:off x="4695825" y="45186600"/>
          <a:ext cx="4572000" cy="619125"/>
        </a:xfrm>
        <a:prstGeom prst="rect">
          <a:avLst/>
        </a:prstGeom>
      </xdr:spPr>
    </xdr:pic>
    <xdr:clientData/>
  </xdr:twoCellAnchor>
  <xdr:twoCellAnchor editAs="oneCell">
    <xdr:from>
      <xdr:col>6</xdr:col>
      <xdr:colOff>228600</xdr:colOff>
      <xdr:row>137</xdr:row>
      <xdr:rowOff>161925</xdr:rowOff>
    </xdr:from>
    <xdr:to>
      <xdr:col>6</xdr:col>
      <xdr:colOff>4800600</xdr:colOff>
      <xdr:row>141</xdr:row>
      <xdr:rowOff>28575</xdr:rowOff>
    </xdr:to>
    <xdr:pic>
      <xdr:nvPicPr>
        <xdr:cNvPr id="83" name="Picture 72">
          <a:extLst>
            <a:ext uri="{FF2B5EF4-FFF2-40B4-BE49-F238E27FC236}">
              <a16:creationId xmlns:a16="http://schemas.microsoft.com/office/drawing/2014/main" id="{3212002B-F7C5-4E08-97E5-A509340AC3D7}"/>
            </a:ext>
            <a:ext uri="{147F2762-F138-4A5C-976F-8EAC2B608ADB}">
              <a16:predDERef xmlns:a16="http://schemas.microsoft.com/office/drawing/2014/main" pred="{055DC27A-1009-442A-AC04-0C4B45A4E7AF}"/>
            </a:ext>
          </a:extLst>
        </xdr:cNvPr>
        <xdr:cNvPicPr>
          <a:picLocks noChangeAspect="1"/>
        </xdr:cNvPicPr>
      </xdr:nvPicPr>
      <xdr:blipFill>
        <a:blip xmlns:r="http://schemas.openxmlformats.org/officeDocument/2006/relationships" r:embed="rId60"/>
        <a:stretch>
          <a:fillRect/>
        </a:stretch>
      </xdr:blipFill>
      <xdr:spPr>
        <a:xfrm>
          <a:off x="4733925" y="45872400"/>
          <a:ext cx="4572000" cy="628650"/>
        </a:xfrm>
        <a:prstGeom prst="rect">
          <a:avLst/>
        </a:prstGeom>
      </xdr:spPr>
    </xdr:pic>
    <xdr:clientData/>
  </xdr:twoCellAnchor>
  <xdr:twoCellAnchor editAs="oneCell">
    <xdr:from>
      <xdr:col>6</xdr:col>
      <xdr:colOff>190500</xdr:colOff>
      <xdr:row>141</xdr:row>
      <xdr:rowOff>142875</xdr:rowOff>
    </xdr:from>
    <xdr:to>
      <xdr:col>6</xdr:col>
      <xdr:colOff>4762500</xdr:colOff>
      <xdr:row>145</xdr:row>
      <xdr:rowOff>47625</xdr:rowOff>
    </xdr:to>
    <xdr:pic>
      <xdr:nvPicPr>
        <xdr:cNvPr id="84" name="Picture 73">
          <a:extLst>
            <a:ext uri="{FF2B5EF4-FFF2-40B4-BE49-F238E27FC236}">
              <a16:creationId xmlns:a16="http://schemas.microsoft.com/office/drawing/2014/main" id="{4856BF0D-CC2B-46C0-A501-4B2AFFC050ED}"/>
            </a:ext>
            <a:ext uri="{147F2762-F138-4A5C-976F-8EAC2B608ADB}">
              <a16:predDERef xmlns:a16="http://schemas.microsoft.com/office/drawing/2014/main" pred="{3212002B-F7C5-4E08-97E5-A509340AC3D7}"/>
            </a:ext>
          </a:extLst>
        </xdr:cNvPr>
        <xdr:cNvPicPr>
          <a:picLocks noChangeAspect="1"/>
        </xdr:cNvPicPr>
      </xdr:nvPicPr>
      <xdr:blipFill>
        <a:blip xmlns:r="http://schemas.openxmlformats.org/officeDocument/2006/relationships" r:embed="rId61"/>
        <a:stretch>
          <a:fillRect/>
        </a:stretch>
      </xdr:blipFill>
      <xdr:spPr>
        <a:xfrm>
          <a:off x="4695825" y="46586775"/>
          <a:ext cx="4572000" cy="666750"/>
        </a:xfrm>
        <a:prstGeom prst="rect">
          <a:avLst/>
        </a:prstGeom>
      </xdr:spPr>
    </xdr:pic>
    <xdr:clientData/>
  </xdr:twoCellAnchor>
  <xdr:twoCellAnchor editAs="oneCell">
    <xdr:from>
      <xdr:col>6</xdr:col>
      <xdr:colOff>4895850</xdr:colOff>
      <xdr:row>134</xdr:row>
      <xdr:rowOff>66675</xdr:rowOff>
    </xdr:from>
    <xdr:to>
      <xdr:col>10</xdr:col>
      <xdr:colOff>66675</xdr:colOff>
      <xdr:row>147</xdr:row>
      <xdr:rowOff>19050</xdr:rowOff>
    </xdr:to>
    <xdr:pic>
      <xdr:nvPicPr>
        <xdr:cNvPr id="85" name="Picture 74">
          <a:extLst>
            <a:ext uri="{FF2B5EF4-FFF2-40B4-BE49-F238E27FC236}">
              <a16:creationId xmlns:a16="http://schemas.microsoft.com/office/drawing/2014/main" id="{0CC0E2C8-8581-4515-8682-C27CD8942060}"/>
            </a:ext>
            <a:ext uri="{147F2762-F138-4A5C-976F-8EAC2B608ADB}">
              <a16:predDERef xmlns:a16="http://schemas.microsoft.com/office/drawing/2014/main" pred="{4856BF0D-CC2B-46C0-A501-4B2AFFC050ED}"/>
            </a:ext>
          </a:extLst>
        </xdr:cNvPr>
        <xdr:cNvPicPr>
          <a:picLocks noChangeAspect="1"/>
        </xdr:cNvPicPr>
      </xdr:nvPicPr>
      <xdr:blipFill>
        <a:blip xmlns:r="http://schemas.openxmlformats.org/officeDocument/2006/relationships" r:embed="rId62"/>
        <a:stretch>
          <a:fillRect/>
        </a:stretch>
      </xdr:blipFill>
      <xdr:spPr>
        <a:xfrm>
          <a:off x="9401175" y="45224700"/>
          <a:ext cx="2857500" cy="2409825"/>
        </a:xfrm>
        <a:prstGeom prst="rect">
          <a:avLst/>
        </a:prstGeom>
      </xdr:spPr>
    </xdr:pic>
    <xdr:clientData/>
  </xdr:twoCellAnchor>
  <xdr:twoCellAnchor editAs="oneCell">
    <xdr:from>
      <xdr:col>6</xdr:col>
      <xdr:colOff>57150</xdr:colOff>
      <xdr:row>155</xdr:row>
      <xdr:rowOff>57150</xdr:rowOff>
    </xdr:from>
    <xdr:to>
      <xdr:col>6</xdr:col>
      <xdr:colOff>4629150</xdr:colOff>
      <xdr:row>158</xdr:row>
      <xdr:rowOff>57150</xdr:rowOff>
    </xdr:to>
    <xdr:pic>
      <xdr:nvPicPr>
        <xdr:cNvPr id="86" name="Picture 85">
          <a:extLst>
            <a:ext uri="{FF2B5EF4-FFF2-40B4-BE49-F238E27FC236}">
              <a16:creationId xmlns:a16="http://schemas.microsoft.com/office/drawing/2014/main" id="{C3D35E48-35F0-AC72-DD79-C9E0F6A5FAB4}"/>
            </a:ext>
            <a:ext uri="{147F2762-F138-4A5C-976F-8EAC2B608ADB}">
              <a16:predDERef xmlns:a16="http://schemas.microsoft.com/office/drawing/2014/main" pred="{0CC0E2C8-8581-4515-8682-C27CD8942060}"/>
            </a:ext>
          </a:extLst>
        </xdr:cNvPr>
        <xdr:cNvPicPr>
          <a:picLocks noChangeAspect="1"/>
        </xdr:cNvPicPr>
      </xdr:nvPicPr>
      <xdr:blipFill>
        <a:blip xmlns:r="http://schemas.openxmlformats.org/officeDocument/2006/relationships" r:embed="rId63"/>
        <a:stretch>
          <a:fillRect/>
        </a:stretch>
      </xdr:blipFill>
      <xdr:spPr>
        <a:xfrm>
          <a:off x="4562475" y="28270200"/>
          <a:ext cx="4572000" cy="542925"/>
        </a:xfrm>
        <a:prstGeom prst="rect">
          <a:avLst/>
        </a:prstGeom>
      </xdr:spPr>
    </xdr:pic>
    <xdr:clientData/>
  </xdr:twoCellAnchor>
  <xdr:twoCellAnchor editAs="oneCell">
    <xdr:from>
      <xdr:col>6</xdr:col>
      <xdr:colOff>57150</xdr:colOff>
      <xdr:row>158</xdr:row>
      <xdr:rowOff>161925</xdr:rowOff>
    </xdr:from>
    <xdr:to>
      <xdr:col>6</xdr:col>
      <xdr:colOff>4629150</xdr:colOff>
      <xdr:row>161</xdr:row>
      <xdr:rowOff>66675</xdr:rowOff>
    </xdr:to>
    <xdr:pic>
      <xdr:nvPicPr>
        <xdr:cNvPr id="87" name="Picture 86">
          <a:extLst>
            <a:ext uri="{FF2B5EF4-FFF2-40B4-BE49-F238E27FC236}">
              <a16:creationId xmlns:a16="http://schemas.microsoft.com/office/drawing/2014/main" id="{6080D119-34AB-26E6-F190-ED4EFE6AFA8C}"/>
            </a:ext>
            <a:ext uri="{147F2762-F138-4A5C-976F-8EAC2B608ADB}">
              <a16:predDERef xmlns:a16="http://schemas.microsoft.com/office/drawing/2014/main" pred="{C3D35E48-35F0-AC72-DD79-C9E0F6A5FAB4}"/>
            </a:ext>
          </a:extLst>
        </xdr:cNvPr>
        <xdr:cNvPicPr>
          <a:picLocks noChangeAspect="1"/>
        </xdr:cNvPicPr>
      </xdr:nvPicPr>
      <xdr:blipFill>
        <a:blip xmlns:r="http://schemas.openxmlformats.org/officeDocument/2006/relationships" r:embed="rId64"/>
        <a:stretch>
          <a:fillRect/>
        </a:stretch>
      </xdr:blipFill>
      <xdr:spPr>
        <a:xfrm>
          <a:off x="4562475" y="28917900"/>
          <a:ext cx="4572000" cy="447675"/>
        </a:xfrm>
        <a:prstGeom prst="rect">
          <a:avLst/>
        </a:prstGeom>
      </xdr:spPr>
    </xdr:pic>
    <xdr:clientData/>
  </xdr:twoCellAnchor>
  <xdr:twoCellAnchor editAs="oneCell">
    <xdr:from>
      <xdr:col>6</xdr:col>
      <xdr:colOff>47625</xdr:colOff>
      <xdr:row>161</xdr:row>
      <xdr:rowOff>152400</xdr:rowOff>
    </xdr:from>
    <xdr:to>
      <xdr:col>6</xdr:col>
      <xdr:colOff>4619625</xdr:colOff>
      <xdr:row>164</xdr:row>
      <xdr:rowOff>104775</xdr:rowOff>
    </xdr:to>
    <xdr:pic>
      <xdr:nvPicPr>
        <xdr:cNvPr id="88" name="Picture 87">
          <a:extLst>
            <a:ext uri="{FF2B5EF4-FFF2-40B4-BE49-F238E27FC236}">
              <a16:creationId xmlns:a16="http://schemas.microsoft.com/office/drawing/2014/main" id="{557AAFD6-E3A2-28D8-D63B-D3B8A56FB3AA}"/>
            </a:ext>
            <a:ext uri="{147F2762-F138-4A5C-976F-8EAC2B608ADB}">
              <a16:predDERef xmlns:a16="http://schemas.microsoft.com/office/drawing/2014/main" pred="{6080D119-34AB-26E6-F190-ED4EFE6AFA8C}"/>
            </a:ext>
          </a:extLst>
        </xdr:cNvPr>
        <xdr:cNvPicPr>
          <a:picLocks noChangeAspect="1"/>
        </xdr:cNvPicPr>
      </xdr:nvPicPr>
      <xdr:blipFill>
        <a:blip xmlns:r="http://schemas.openxmlformats.org/officeDocument/2006/relationships" r:embed="rId65"/>
        <a:stretch>
          <a:fillRect/>
        </a:stretch>
      </xdr:blipFill>
      <xdr:spPr>
        <a:xfrm>
          <a:off x="4552950" y="29451300"/>
          <a:ext cx="4572000" cy="495300"/>
        </a:xfrm>
        <a:prstGeom prst="rect">
          <a:avLst/>
        </a:prstGeom>
      </xdr:spPr>
    </xdr:pic>
    <xdr:clientData/>
  </xdr:twoCellAnchor>
  <xdr:twoCellAnchor editAs="oneCell">
    <xdr:from>
      <xdr:col>6</xdr:col>
      <xdr:colOff>57150</xdr:colOff>
      <xdr:row>164</xdr:row>
      <xdr:rowOff>161925</xdr:rowOff>
    </xdr:from>
    <xdr:to>
      <xdr:col>6</xdr:col>
      <xdr:colOff>4629150</xdr:colOff>
      <xdr:row>167</xdr:row>
      <xdr:rowOff>66675</xdr:rowOff>
    </xdr:to>
    <xdr:pic>
      <xdr:nvPicPr>
        <xdr:cNvPr id="89" name="Picture 88">
          <a:extLst>
            <a:ext uri="{FF2B5EF4-FFF2-40B4-BE49-F238E27FC236}">
              <a16:creationId xmlns:a16="http://schemas.microsoft.com/office/drawing/2014/main" id="{3E83FC9B-5D8B-962C-B7F2-F4D99F3E5652}"/>
            </a:ext>
            <a:ext uri="{147F2762-F138-4A5C-976F-8EAC2B608ADB}">
              <a16:predDERef xmlns:a16="http://schemas.microsoft.com/office/drawing/2014/main" pred="{557AAFD6-E3A2-28D8-D63B-D3B8A56FB3AA}"/>
            </a:ext>
          </a:extLst>
        </xdr:cNvPr>
        <xdr:cNvPicPr>
          <a:picLocks noChangeAspect="1"/>
        </xdr:cNvPicPr>
      </xdr:nvPicPr>
      <xdr:blipFill>
        <a:blip xmlns:r="http://schemas.openxmlformats.org/officeDocument/2006/relationships" r:embed="rId66"/>
        <a:stretch>
          <a:fillRect/>
        </a:stretch>
      </xdr:blipFill>
      <xdr:spPr>
        <a:xfrm>
          <a:off x="4562475" y="30003750"/>
          <a:ext cx="4572000" cy="447675"/>
        </a:xfrm>
        <a:prstGeom prst="rect">
          <a:avLst/>
        </a:prstGeom>
      </xdr:spPr>
    </xdr:pic>
    <xdr:clientData/>
  </xdr:twoCellAnchor>
  <xdr:twoCellAnchor editAs="oneCell">
    <xdr:from>
      <xdr:col>6</xdr:col>
      <xdr:colOff>142875</xdr:colOff>
      <xdr:row>168</xdr:row>
      <xdr:rowOff>47625</xdr:rowOff>
    </xdr:from>
    <xdr:to>
      <xdr:col>6</xdr:col>
      <xdr:colOff>4714875</xdr:colOff>
      <xdr:row>170</xdr:row>
      <xdr:rowOff>9525</xdr:rowOff>
    </xdr:to>
    <xdr:pic>
      <xdr:nvPicPr>
        <xdr:cNvPr id="90" name="Picture 89">
          <a:extLst>
            <a:ext uri="{FF2B5EF4-FFF2-40B4-BE49-F238E27FC236}">
              <a16:creationId xmlns:a16="http://schemas.microsoft.com/office/drawing/2014/main" id="{9DA432B4-572B-9150-67BB-2163D30C76CD}"/>
            </a:ext>
            <a:ext uri="{147F2762-F138-4A5C-976F-8EAC2B608ADB}">
              <a16:predDERef xmlns:a16="http://schemas.microsoft.com/office/drawing/2014/main" pred="{3E83FC9B-5D8B-962C-B7F2-F4D99F3E5652}"/>
            </a:ext>
          </a:extLst>
        </xdr:cNvPr>
        <xdr:cNvPicPr>
          <a:picLocks noChangeAspect="1"/>
        </xdr:cNvPicPr>
      </xdr:nvPicPr>
      <xdr:blipFill>
        <a:blip xmlns:r="http://schemas.openxmlformats.org/officeDocument/2006/relationships" r:embed="rId67"/>
        <a:stretch>
          <a:fillRect/>
        </a:stretch>
      </xdr:blipFill>
      <xdr:spPr>
        <a:xfrm>
          <a:off x="4648200" y="30613350"/>
          <a:ext cx="4572000" cy="333375"/>
        </a:xfrm>
        <a:prstGeom prst="rect">
          <a:avLst/>
        </a:prstGeom>
      </xdr:spPr>
    </xdr:pic>
    <xdr:clientData/>
  </xdr:twoCellAnchor>
  <xdr:twoCellAnchor editAs="oneCell">
    <xdr:from>
      <xdr:col>6</xdr:col>
      <xdr:colOff>142875</xdr:colOff>
      <xdr:row>170</xdr:row>
      <xdr:rowOff>85725</xdr:rowOff>
    </xdr:from>
    <xdr:to>
      <xdr:col>6</xdr:col>
      <xdr:colOff>4714875</xdr:colOff>
      <xdr:row>172</xdr:row>
      <xdr:rowOff>66675</xdr:rowOff>
    </xdr:to>
    <xdr:pic>
      <xdr:nvPicPr>
        <xdr:cNvPr id="91" name="Picture 90">
          <a:extLst>
            <a:ext uri="{FF2B5EF4-FFF2-40B4-BE49-F238E27FC236}">
              <a16:creationId xmlns:a16="http://schemas.microsoft.com/office/drawing/2014/main" id="{F9C034D1-C74C-14C2-DFFD-B6F651F8A56B}"/>
            </a:ext>
            <a:ext uri="{147F2762-F138-4A5C-976F-8EAC2B608ADB}">
              <a16:predDERef xmlns:a16="http://schemas.microsoft.com/office/drawing/2014/main" pred="{9DA432B4-572B-9150-67BB-2163D30C76CD}"/>
            </a:ext>
          </a:extLst>
        </xdr:cNvPr>
        <xdr:cNvPicPr>
          <a:picLocks noChangeAspect="1"/>
        </xdr:cNvPicPr>
      </xdr:nvPicPr>
      <xdr:blipFill>
        <a:blip xmlns:r="http://schemas.openxmlformats.org/officeDocument/2006/relationships" r:embed="rId68"/>
        <a:stretch>
          <a:fillRect/>
        </a:stretch>
      </xdr:blipFill>
      <xdr:spPr>
        <a:xfrm>
          <a:off x="4648200" y="31022925"/>
          <a:ext cx="4572000" cy="342900"/>
        </a:xfrm>
        <a:prstGeom prst="rect">
          <a:avLst/>
        </a:prstGeom>
      </xdr:spPr>
    </xdr:pic>
    <xdr:clientData/>
  </xdr:twoCellAnchor>
  <xdr:twoCellAnchor editAs="oneCell">
    <xdr:from>
      <xdr:col>6</xdr:col>
      <xdr:colOff>4781550</xdr:colOff>
      <xdr:row>155</xdr:row>
      <xdr:rowOff>28575</xdr:rowOff>
    </xdr:from>
    <xdr:to>
      <xdr:col>12</xdr:col>
      <xdr:colOff>85725</xdr:colOff>
      <xdr:row>175</xdr:row>
      <xdr:rowOff>47625</xdr:rowOff>
    </xdr:to>
    <xdr:pic>
      <xdr:nvPicPr>
        <xdr:cNvPr id="92" name="Picture 91">
          <a:extLst>
            <a:ext uri="{FF2B5EF4-FFF2-40B4-BE49-F238E27FC236}">
              <a16:creationId xmlns:a16="http://schemas.microsoft.com/office/drawing/2014/main" id="{777D4BA8-4790-1FA9-AFCB-EF4C0E37F646}"/>
            </a:ext>
            <a:ext uri="{147F2762-F138-4A5C-976F-8EAC2B608ADB}">
              <a16:predDERef xmlns:a16="http://schemas.microsoft.com/office/drawing/2014/main" pred="{F9C034D1-C74C-14C2-DFFD-B6F651F8A56B}"/>
            </a:ext>
          </a:extLst>
        </xdr:cNvPr>
        <xdr:cNvPicPr>
          <a:picLocks noChangeAspect="1"/>
        </xdr:cNvPicPr>
      </xdr:nvPicPr>
      <xdr:blipFill>
        <a:blip xmlns:r="http://schemas.openxmlformats.org/officeDocument/2006/relationships" r:embed="rId69"/>
        <a:stretch>
          <a:fillRect/>
        </a:stretch>
      </xdr:blipFill>
      <xdr:spPr>
        <a:xfrm>
          <a:off x="9286875" y="28241625"/>
          <a:ext cx="4210050" cy="3657600"/>
        </a:xfrm>
        <a:prstGeom prst="rect">
          <a:avLst/>
        </a:prstGeom>
      </xdr:spPr>
    </xdr:pic>
    <xdr:clientData/>
  </xdr:twoCellAnchor>
  <xdr:twoCellAnchor editAs="oneCell">
    <xdr:from>
      <xdr:col>12</xdr:col>
      <xdr:colOff>180975</xdr:colOff>
      <xdr:row>155</xdr:row>
      <xdr:rowOff>123825</xdr:rowOff>
    </xdr:from>
    <xdr:to>
      <xdr:col>18</xdr:col>
      <xdr:colOff>590550</xdr:colOff>
      <xdr:row>175</xdr:row>
      <xdr:rowOff>9525</xdr:rowOff>
    </xdr:to>
    <xdr:pic>
      <xdr:nvPicPr>
        <xdr:cNvPr id="93" name="Picture 92">
          <a:extLst>
            <a:ext uri="{FF2B5EF4-FFF2-40B4-BE49-F238E27FC236}">
              <a16:creationId xmlns:a16="http://schemas.microsoft.com/office/drawing/2014/main" id="{550C0FF3-CA0A-B818-1C87-52FD5B739B27}"/>
            </a:ext>
            <a:ext uri="{147F2762-F138-4A5C-976F-8EAC2B608ADB}">
              <a16:predDERef xmlns:a16="http://schemas.microsoft.com/office/drawing/2014/main" pred="{777D4BA8-4790-1FA9-AFCB-EF4C0E37F646}"/>
            </a:ext>
          </a:extLst>
        </xdr:cNvPr>
        <xdr:cNvPicPr>
          <a:picLocks noChangeAspect="1"/>
        </xdr:cNvPicPr>
      </xdr:nvPicPr>
      <xdr:blipFill>
        <a:blip xmlns:r="http://schemas.openxmlformats.org/officeDocument/2006/relationships" r:embed="rId70"/>
        <a:stretch>
          <a:fillRect/>
        </a:stretch>
      </xdr:blipFill>
      <xdr:spPr>
        <a:xfrm>
          <a:off x="13592175" y="28336875"/>
          <a:ext cx="4067175" cy="3524250"/>
        </a:xfrm>
        <a:prstGeom prst="rect">
          <a:avLst/>
        </a:prstGeom>
      </xdr:spPr>
    </xdr:pic>
    <xdr:clientData/>
  </xdr:twoCellAnchor>
  <xdr:twoCellAnchor editAs="oneCell">
    <xdr:from>
      <xdr:col>19</xdr:col>
      <xdr:colOff>0</xdr:colOff>
      <xdr:row>156</xdr:row>
      <xdr:rowOff>0</xdr:rowOff>
    </xdr:from>
    <xdr:to>
      <xdr:col>25</xdr:col>
      <xdr:colOff>447675</xdr:colOff>
      <xdr:row>175</xdr:row>
      <xdr:rowOff>9525</xdr:rowOff>
    </xdr:to>
    <xdr:pic>
      <xdr:nvPicPr>
        <xdr:cNvPr id="94" name="Picture 93">
          <a:extLst>
            <a:ext uri="{FF2B5EF4-FFF2-40B4-BE49-F238E27FC236}">
              <a16:creationId xmlns:a16="http://schemas.microsoft.com/office/drawing/2014/main" id="{C50E0ED0-48B3-B214-7129-290D4E35EBB1}"/>
            </a:ext>
            <a:ext uri="{147F2762-F138-4A5C-976F-8EAC2B608ADB}">
              <a16:predDERef xmlns:a16="http://schemas.microsoft.com/office/drawing/2014/main" pred="{550C0FF3-CA0A-B818-1C87-52FD5B739B27}"/>
            </a:ext>
          </a:extLst>
        </xdr:cNvPr>
        <xdr:cNvPicPr>
          <a:picLocks noChangeAspect="1"/>
        </xdr:cNvPicPr>
      </xdr:nvPicPr>
      <xdr:blipFill>
        <a:blip xmlns:r="http://schemas.openxmlformats.org/officeDocument/2006/relationships" r:embed="rId71"/>
        <a:stretch>
          <a:fillRect/>
        </a:stretch>
      </xdr:blipFill>
      <xdr:spPr>
        <a:xfrm>
          <a:off x="17678400" y="28394025"/>
          <a:ext cx="4105275" cy="3467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0F05F-6FB1-4606-82CF-5B2C80B65B56}">
  <dimension ref="A1:J239"/>
  <sheetViews>
    <sheetView zoomScale="80" zoomScaleNormal="80" workbookViewId="0">
      <selection activeCell="U34" sqref="U34"/>
    </sheetView>
  </sheetViews>
  <sheetFormatPr defaultRowHeight="14.25"/>
  <sheetData>
    <row r="1" spans="1:7" ht="15">
      <c r="A1" s="1" t="s">
        <v>0</v>
      </c>
      <c r="B1" s="1" t="s">
        <v>1</v>
      </c>
      <c r="C1" s="1" t="s">
        <v>2</v>
      </c>
      <c r="D1" s="1" t="s">
        <v>3</v>
      </c>
      <c r="E1" s="1" t="s">
        <v>4</v>
      </c>
      <c r="F1" s="1" t="s">
        <v>5</v>
      </c>
    </row>
    <row r="2" spans="1:7" ht="14.45" customHeight="1">
      <c r="A2" t="s">
        <v>6</v>
      </c>
      <c r="B2">
        <v>2016</v>
      </c>
      <c r="C2" s="4">
        <v>19895</v>
      </c>
      <c r="D2" s="4">
        <v>32810</v>
      </c>
      <c r="E2" s="4">
        <v>32614</v>
      </c>
      <c r="F2" t="s">
        <v>7</v>
      </c>
      <c r="G2" s="4"/>
    </row>
    <row r="3" spans="1:7">
      <c r="A3" t="s">
        <v>6</v>
      </c>
      <c r="B3">
        <v>2017</v>
      </c>
      <c r="C3" s="4">
        <v>19638</v>
      </c>
      <c r="D3" s="4">
        <v>32717</v>
      </c>
      <c r="E3" s="4">
        <v>32534</v>
      </c>
      <c r="F3" s="4" t="s">
        <v>8</v>
      </c>
    </row>
    <row r="4" spans="1:7">
      <c r="A4" t="s">
        <v>6</v>
      </c>
      <c r="B4">
        <v>2018</v>
      </c>
      <c r="C4" s="4">
        <v>19299</v>
      </c>
      <c r="D4" s="4">
        <v>32596</v>
      </c>
      <c r="E4" s="4">
        <v>32239</v>
      </c>
      <c r="F4" s="4" t="s">
        <v>9</v>
      </c>
    </row>
    <row r="5" spans="1:7">
      <c r="A5" t="s">
        <v>6</v>
      </c>
      <c r="B5">
        <v>2019</v>
      </c>
      <c r="C5" s="4">
        <v>18866</v>
      </c>
      <c r="D5" s="4">
        <v>32335</v>
      </c>
      <c r="E5" s="4">
        <v>31839</v>
      </c>
      <c r="F5" s="4"/>
    </row>
    <row r="6" spans="1:7">
      <c r="A6" t="s">
        <v>6</v>
      </c>
      <c r="B6">
        <v>2020</v>
      </c>
      <c r="C6" s="4">
        <v>18244</v>
      </c>
      <c r="D6" s="4">
        <v>31535</v>
      </c>
      <c r="E6" s="4">
        <v>30940</v>
      </c>
      <c r="F6" s="4"/>
    </row>
    <row r="7" spans="1:7">
      <c r="A7" t="s">
        <v>6</v>
      </c>
      <c r="B7">
        <v>2021</v>
      </c>
      <c r="C7" s="4">
        <v>17661</v>
      </c>
      <c r="D7" s="4">
        <v>30797</v>
      </c>
      <c r="E7" s="4">
        <v>30333</v>
      </c>
      <c r="F7" s="3" t="s">
        <v>10</v>
      </c>
    </row>
    <row r="8" spans="1:7">
      <c r="A8" t="s">
        <v>6</v>
      </c>
      <c r="B8" s="3">
        <v>2022</v>
      </c>
      <c r="C8" s="5">
        <v>17146</v>
      </c>
      <c r="D8" s="5">
        <v>30221</v>
      </c>
      <c r="E8" s="5">
        <v>30035</v>
      </c>
      <c r="F8" s="3"/>
    </row>
    <row r="9" spans="1:7">
      <c r="A9" s="53" t="s">
        <v>11</v>
      </c>
      <c r="B9">
        <v>2016</v>
      </c>
      <c r="C9" s="57">
        <v>2736.6312737530852</v>
      </c>
      <c r="D9" s="57">
        <v>9760.0514046154458</v>
      </c>
      <c r="E9" s="58">
        <v>10479.31732163147</v>
      </c>
      <c r="G9" s="4"/>
    </row>
    <row r="10" spans="1:7">
      <c r="A10" t="s">
        <v>11</v>
      </c>
      <c r="B10">
        <v>2017</v>
      </c>
      <c r="C10" s="57">
        <v>2657</v>
      </c>
      <c r="D10" s="57">
        <v>9620</v>
      </c>
      <c r="E10" s="58">
        <v>10685</v>
      </c>
      <c r="F10" t="s">
        <v>8</v>
      </c>
    </row>
    <row r="11" spans="1:7">
      <c r="A11" t="s">
        <v>11</v>
      </c>
      <c r="B11">
        <v>2018</v>
      </c>
      <c r="C11" s="57">
        <v>2657.7876410943177</v>
      </c>
      <c r="D11" s="57">
        <v>9426.1813659843137</v>
      </c>
      <c r="E11" s="58">
        <v>10886.030992921369</v>
      </c>
      <c r="F11" t="s">
        <v>9</v>
      </c>
    </row>
    <row r="12" spans="1:7">
      <c r="A12" t="s">
        <v>11</v>
      </c>
      <c r="B12">
        <v>2019</v>
      </c>
      <c r="C12" s="57">
        <v>2578.829674288098</v>
      </c>
      <c r="D12" s="57">
        <v>9215.3069806241219</v>
      </c>
      <c r="E12" s="58">
        <v>11066.863345087779</v>
      </c>
    </row>
    <row r="13" spans="1:7">
      <c r="A13" t="s">
        <v>11</v>
      </c>
      <c r="B13">
        <v>2020</v>
      </c>
      <c r="C13" s="57">
        <v>2557.3735085334542</v>
      </c>
      <c r="D13" s="57">
        <v>8917.4502341036095</v>
      </c>
      <c r="E13" s="58">
        <v>11177.176257362935</v>
      </c>
    </row>
    <row r="14" spans="1:7">
      <c r="A14" t="s">
        <v>11</v>
      </c>
      <c r="B14">
        <v>2021</v>
      </c>
      <c r="C14" s="57">
        <v>2544.352341557099</v>
      </c>
      <c r="D14" s="58">
        <v>8782.689909883291</v>
      </c>
      <c r="E14" s="57">
        <v>11476.957748559609</v>
      </c>
    </row>
    <row r="15" spans="1:7">
      <c r="A15" t="s">
        <v>11</v>
      </c>
      <c r="B15" s="64">
        <v>2022</v>
      </c>
      <c r="C15" s="57">
        <v>2489.0229860365198</v>
      </c>
      <c r="D15" s="58">
        <v>8613.1656283566062</v>
      </c>
      <c r="E15" s="57">
        <v>12093.811385606874</v>
      </c>
    </row>
    <row r="16" spans="1:7">
      <c r="A16" s="53" t="s">
        <v>12</v>
      </c>
      <c r="B16" s="53">
        <v>2016</v>
      </c>
      <c r="C16" s="62">
        <v>5505.532775050533</v>
      </c>
      <c r="D16" s="62">
        <v>1349.8336702281256</v>
      </c>
      <c r="E16" s="62">
        <v>2822.6335547213394</v>
      </c>
    </row>
    <row r="17" spans="1:5">
      <c r="A17" t="s">
        <v>12</v>
      </c>
      <c r="B17">
        <v>2017</v>
      </c>
      <c r="C17" s="4">
        <v>5555.4517875478396</v>
      </c>
      <c r="D17" s="4">
        <v>1409.9098291795017</v>
      </c>
      <c r="E17" s="4">
        <v>2945.6383832726597</v>
      </c>
    </row>
    <row r="18" spans="1:5">
      <c r="A18" t="s">
        <v>12</v>
      </c>
      <c r="B18">
        <v>2018</v>
      </c>
      <c r="C18" s="4">
        <v>5623.7001526169315</v>
      </c>
      <c r="D18" s="4">
        <v>1508.7752042373645</v>
      </c>
      <c r="E18" s="4">
        <v>3096.524643145704</v>
      </c>
    </row>
    <row r="19" spans="1:5">
      <c r="A19" t="s">
        <v>12</v>
      </c>
      <c r="B19">
        <v>2019</v>
      </c>
      <c r="C19" s="4">
        <v>5702.42674939676</v>
      </c>
      <c r="D19" s="4">
        <v>1578.67373319545</v>
      </c>
      <c r="E19" s="4">
        <v>3228.89951740779</v>
      </c>
    </row>
    <row r="20" spans="1:5">
      <c r="A20" t="s">
        <v>12</v>
      </c>
      <c r="B20">
        <v>2020</v>
      </c>
      <c r="C20" s="4">
        <v>5773.9669007021057</v>
      </c>
      <c r="D20" s="4">
        <v>1639.4550317619523</v>
      </c>
      <c r="E20" s="4">
        <v>3316.578067535941</v>
      </c>
    </row>
    <row r="21" spans="1:5">
      <c r="A21" t="s">
        <v>12</v>
      </c>
      <c r="B21">
        <v>2021</v>
      </c>
      <c r="C21" s="4">
        <v>5778.6677770555734</v>
      </c>
      <c r="D21" s="4">
        <v>1714.3351478713032</v>
      </c>
      <c r="E21" s="4">
        <v>3433.9970750731231</v>
      </c>
    </row>
    <row r="22" spans="1:5">
      <c r="A22" t="s">
        <v>12</v>
      </c>
      <c r="B22" s="3">
        <v>2022</v>
      </c>
      <c r="C22" s="5">
        <v>5740.0770629149538</v>
      </c>
      <c r="D22" s="5">
        <v>1785.7041574454634</v>
      </c>
      <c r="E22" s="5">
        <v>3587.2187796395824</v>
      </c>
    </row>
    <row r="23" spans="1:5">
      <c r="A23" s="53" t="s">
        <v>13</v>
      </c>
      <c r="B23" s="46">
        <v>2016</v>
      </c>
      <c r="C23" s="48">
        <v>9265.2295819221599</v>
      </c>
      <c r="D23" s="48">
        <v>3151.0646826939096</v>
      </c>
      <c r="E23" s="48">
        <v>3552.7057353839318</v>
      </c>
    </row>
    <row r="24" spans="1:5">
      <c r="A24" t="s">
        <v>13</v>
      </c>
      <c r="B24" s="46">
        <v>2017</v>
      </c>
      <c r="C24" s="48">
        <v>9116.1670809168736</v>
      </c>
      <c r="D24" s="48">
        <v>3153.0060756697048</v>
      </c>
      <c r="E24" s="48">
        <v>3565.8268434134225</v>
      </c>
    </row>
    <row r="25" spans="1:5">
      <c r="A25" t="s">
        <v>13</v>
      </c>
      <c r="B25" s="46">
        <v>2018</v>
      </c>
      <c r="C25" s="48">
        <v>8827.6730237700394</v>
      </c>
      <c r="D25" s="48">
        <v>3153.5389165284687</v>
      </c>
      <c r="E25" s="48">
        <v>3575.7880597014914</v>
      </c>
    </row>
    <row r="26" spans="1:5">
      <c r="A26" t="s">
        <v>13</v>
      </c>
      <c r="B26" s="46">
        <v>2019</v>
      </c>
      <c r="C26" s="48">
        <v>8547.7299877872774</v>
      </c>
      <c r="D26" s="48">
        <v>3114.039746863551</v>
      </c>
      <c r="E26" s="48">
        <v>3594.2302653491734</v>
      </c>
    </row>
    <row r="27" spans="1:5">
      <c r="A27" t="s">
        <v>13</v>
      </c>
      <c r="B27" s="46">
        <v>2020</v>
      </c>
      <c r="C27" s="48">
        <v>8151.7176165803112</v>
      </c>
      <c r="D27" s="48">
        <v>3039.5672448749715</v>
      </c>
      <c r="E27" s="48">
        <v>3546.7151385447173</v>
      </c>
    </row>
    <row r="28" spans="1:5">
      <c r="A28" t="s">
        <v>13</v>
      </c>
      <c r="B28" s="46">
        <v>2021</v>
      </c>
      <c r="C28" s="48">
        <v>7787.7101952524627</v>
      </c>
      <c r="D28" s="48">
        <v>2957.4611487448065</v>
      </c>
      <c r="E28" s="48">
        <v>3527.8286560027313</v>
      </c>
    </row>
    <row r="29" spans="1:5">
      <c r="A29" t="s">
        <v>13</v>
      </c>
      <c r="B29" s="47">
        <v>2022</v>
      </c>
      <c r="C29" s="49">
        <v>7521.2010271041381</v>
      </c>
      <c r="D29" s="49">
        <v>2888.9117831669046</v>
      </c>
      <c r="E29" s="49">
        <v>3540.8871897289587</v>
      </c>
    </row>
    <row r="30" spans="1:5">
      <c r="A30" s="53" t="s">
        <v>14</v>
      </c>
      <c r="B30">
        <v>2016</v>
      </c>
      <c r="C30" s="4">
        <v>23865.993970343938</v>
      </c>
      <c r="D30" s="4">
        <v>9191.1614471174544</v>
      </c>
      <c r="E30" s="4">
        <v>26618.844582538608</v>
      </c>
    </row>
    <row r="31" spans="1:5">
      <c r="A31" t="s">
        <v>14</v>
      </c>
      <c r="B31">
        <v>2017</v>
      </c>
      <c r="C31" s="4">
        <v>24354.536974340695</v>
      </c>
      <c r="D31" s="4">
        <v>9415.1984141126159</v>
      </c>
      <c r="E31" s="4">
        <v>27397.264611546685</v>
      </c>
    </row>
    <row r="32" spans="1:5">
      <c r="A32" t="s">
        <v>14</v>
      </c>
      <c r="B32">
        <v>2018</v>
      </c>
      <c r="C32" s="4">
        <v>24638.922822236676</v>
      </c>
      <c r="D32" s="4">
        <v>9568.8544639629872</v>
      </c>
      <c r="E32" s="4">
        <v>28035.222713800333</v>
      </c>
    </row>
    <row r="33" spans="1:5">
      <c r="A33" t="s">
        <v>14</v>
      </c>
      <c r="B33">
        <v>2019</v>
      </c>
      <c r="C33" s="4">
        <v>24659.416759776534</v>
      </c>
      <c r="D33" s="4">
        <v>9679.1478961883895</v>
      </c>
      <c r="E33" s="4">
        <v>28539.435344035075</v>
      </c>
    </row>
    <row r="34" spans="1:5">
      <c r="A34" t="s">
        <v>14</v>
      </c>
      <c r="B34">
        <v>2020</v>
      </c>
      <c r="C34" s="4">
        <v>24463.692872979791</v>
      </c>
      <c r="D34" s="4">
        <v>9671.6721096593355</v>
      </c>
      <c r="E34" s="4">
        <v>28837.635017360877</v>
      </c>
    </row>
    <row r="35" spans="1:5">
      <c r="A35" t="s">
        <v>14</v>
      </c>
      <c r="B35">
        <v>2021</v>
      </c>
      <c r="C35" s="4">
        <v>24184.323420074354</v>
      </c>
      <c r="D35" s="4">
        <v>9817.3814592792769</v>
      </c>
      <c r="E35" s="4">
        <v>29159.295120646377</v>
      </c>
    </row>
    <row r="36" spans="1:5">
      <c r="A36" t="s">
        <v>14</v>
      </c>
      <c r="B36" s="3">
        <v>2022</v>
      </c>
      <c r="C36" s="5">
        <v>23847.692894392869</v>
      </c>
      <c r="D36" s="5">
        <v>9857.0691425568311</v>
      </c>
      <c r="E36" s="5">
        <v>29594.237963050306</v>
      </c>
    </row>
    <row r="37" spans="1:5">
      <c r="A37" s="53" t="s">
        <v>15</v>
      </c>
      <c r="B37" s="46">
        <v>2016</v>
      </c>
      <c r="C37" s="4">
        <v>2069.5960687960687</v>
      </c>
      <c r="D37" s="4">
        <v>870.92432432432429</v>
      </c>
      <c r="E37" s="4">
        <v>806.47960687960699</v>
      </c>
    </row>
    <row r="38" spans="1:5">
      <c r="A38" t="s">
        <v>15</v>
      </c>
      <c r="B38" s="46">
        <v>2017</v>
      </c>
      <c r="C38" s="4">
        <v>2061.3776072884202</v>
      </c>
      <c r="D38" s="4">
        <v>891.35746823303748</v>
      </c>
      <c r="E38" s="4">
        <v>833.26492447854241</v>
      </c>
    </row>
    <row r="39" spans="1:5">
      <c r="A39" t="s">
        <v>15</v>
      </c>
      <c r="B39" s="46">
        <v>2018</v>
      </c>
      <c r="C39" s="4">
        <v>2053.42750929368</v>
      </c>
      <c r="D39" s="4">
        <v>917.41263940520446</v>
      </c>
      <c r="E39" s="4">
        <v>885.15985130111528</v>
      </c>
    </row>
    <row r="40" spans="1:5">
      <c r="A40" t="s">
        <v>15</v>
      </c>
      <c r="B40" s="46">
        <v>2019</v>
      </c>
      <c r="C40" s="4">
        <v>2057.2492056286883</v>
      </c>
      <c r="D40" s="4">
        <v>920.44167044938695</v>
      </c>
      <c r="E40" s="4">
        <v>929.30912392192477</v>
      </c>
    </row>
    <row r="41" spans="1:5">
      <c r="A41" t="s">
        <v>15</v>
      </c>
      <c r="B41" s="46">
        <v>2020</v>
      </c>
      <c r="C41" s="9">
        <v>2071.0141218005297</v>
      </c>
      <c r="D41" s="4">
        <v>941.29037952338922</v>
      </c>
      <c r="E41" s="4">
        <v>959.69549867608112</v>
      </c>
    </row>
    <row r="42" spans="1:5">
      <c r="A42" t="s">
        <v>15</v>
      </c>
      <c r="B42" s="46">
        <v>2021</v>
      </c>
      <c r="C42" s="4">
        <v>2047.9103343465044</v>
      </c>
      <c r="D42" s="4">
        <v>949.30525401650027</v>
      </c>
      <c r="E42" s="4">
        <v>977.78441163699529</v>
      </c>
    </row>
    <row r="43" spans="1:5">
      <c r="A43" t="s">
        <v>15</v>
      </c>
      <c r="B43" s="63">
        <v>2022</v>
      </c>
      <c r="C43" s="59">
        <v>1984.9329584775089</v>
      </c>
      <c r="D43" s="59">
        <v>935.3308823529411</v>
      </c>
      <c r="E43" s="59">
        <v>993.73615916954998</v>
      </c>
    </row>
    <row r="44" spans="1:5">
      <c r="A44" s="53" t="s">
        <v>16</v>
      </c>
      <c r="B44" s="61">
        <v>2016</v>
      </c>
      <c r="C44" s="62">
        <v>5739.1620604021464</v>
      </c>
      <c r="D44" s="62">
        <v>1311.1494031883358</v>
      </c>
      <c r="E44" s="62">
        <v>4467.688536409516</v>
      </c>
    </row>
    <row r="45" spans="1:5">
      <c r="A45" t="s">
        <v>16</v>
      </c>
      <c r="B45" s="46">
        <v>2017</v>
      </c>
      <c r="C45" s="4">
        <v>5800.0244432373711</v>
      </c>
      <c r="D45" s="4">
        <v>1367.4035850081477</v>
      </c>
      <c r="E45" s="4">
        <v>4627.5719717544807</v>
      </c>
    </row>
    <row r="46" spans="1:5">
      <c r="A46" t="s">
        <v>16</v>
      </c>
      <c r="B46" s="46">
        <v>2018</v>
      </c>
      <c r="C46" s="4">
        <v>5711.3371070144576</v>
      </c>
      <c r="D46" s="4">
        <v>1350.5261225426452</v>
      </c>
      <c r="E46" s="4">
        <v>4724.1367704428976</v>
      </c>
    </row>
    <row r="47" spans="1:5">
      <c r="A47" t="s">
        <v>16</v>
      </c>
      <c r="B47" s="46">
        <v>2019</v>
      </c>
      <c r="C47" s="4">
        <v>5599.1762394195885</v>
      </c>
      <c r="D47" s="4">
        <v>1324.1535671100362</v>
      </c>
      <c r="E47" s="4">
        <v>4851.6701934703742</v>
      </c>
    </row>
    <row r="48" spans="1:5">
      <c r="A48" t="s">
        <v>16</v>
      </c>
      <c r="B48" s="46">
        <v>2020</v>
      </c>
      <c r="C48" s="4">
        <v>5480.2016605580084</v>
      </c>
      <c r="D48" s="4">
        <v>1327.2843144588226</v>
      </c>
      <c r="E48" s="4">
        <v>4920.5140249831702</v>
      </c>
    </row>
    <row r="49" spans="1:5">
      <c r="A49" t="s">
        <v>16</v>
      </c>
      <c r="B49" s="46">
        <v>2021</v>
      </c>
      <c r="C49" s="59">
        <v>5372.3504015324552</v>
      </c>
      <c r="D49" s="59">
        <v>1337.4788182420982</v>
      </c>
      <c r="E49" s="59">
        <v>5002.1707802254477</v>
      </c>
    </row>
    <row r="50" spans="1:5">
      <c r="A50" t="s">
        <v>16</v>
      </c>
      <c r="B50" s="63">
        <v>2022</v>
      </c>
      <c r="C50" s="59">
        <v>5270.9730691056902</v>
      </c>
      <c r="D50" s="59">
        <v>1328.5950203252032</v>
      </c>
      <c r="E50" s="59">
        <v>5125.4319105691056</v>
      </c>
    </row>
    <row r="51" spans="1:5">
      <c r="A51" s="53" t="s">
        <v>17</v>
      </c>
      <c r="B51" s="61">
        <v>2016</v>
      </c>
      <c r="C51" s="62">
        <v>1458.6690385282886</v>
      </c>
      <c r="D51" s="62">
        <v>3644.3153418951752</v>
      </c>
      <c r="E51" s="62">
        <v>330.01561957653593</v>
      </c>
    </row>
    <row r="52" spans="1:5">
      <c r="A52" t="s">
        <v>17</v>
      </c>
      <c r="B52" s="46">
        <v>2017</v>
      </c>
      <c r="C52" s="4">
        <v>1471.7872340425531</v>
      </c>
      <c r="D52" s="4">
        <v>3668.7217021276601</v>
      </c>
      <c r="E52" s="4">
        <v>349.49106382978727</v>
      </c>
    </row>
    <row r="53" spans="1:5">
      <c r="A53" t="s">
        <v>17</v>
      </c>
      <c r="B53" s="46">
        <v>2018</v>
      </c>
      <c r="C53" s="4">
        <v>1474.0417010054389</v>
      </c>
      <c r="D53" s="4">
        <v>3777.289764298665</v>
      </c>
      <c r="E53" s="4">
        <v>369.6685346958958</v>
      </c>
    </row>
    <row r="54" spans="1:5">
      <c r="A54" t="s">
        <v>17</v>
      </c>
      <c r="B54" s="46">
        <v>2019</v>
      </c>
      <c r="C54" s="4">
        <v>1528.1056779797329</v>
      </c>
      <c r="D54" s="4">
        <v>3776.7218915875828</v>
      </c>
      <c r="E54" s="4">
        <v>394.17243043268456</v>
      </c>
    </row>
    <row r="55" spans="1:5">
      <c r="A55" t="s">
        <v>17</v>
      </c>
      <c r="B55" s="46">
        <v>2020</v>
      </c>
      <c r="C55" s="4">
        <v>1434.5</v>
      </c>
      <c r="D55" s="4">
        <v>3878.4965255843331</v>
      </c>
      <c r="E55" s="4">
        <v>425.00347441566646</v>
      </c>
    </row>
    <row r="56" spans="1:5">
      <c r="A56" t="s">
        <v>17</v>
      </c>
      <c r="B56" s="46">
        <v>2021</v>
      </c>
      <c r="C56" s="4">
        <v>1459.4140805928669</v>
      </c>
      <c r="D56" s="4">
        <v>3889.6753126447429</v>
      </c>
      <c r="E56" s="4">
        <v>467.91060676238999</v>
      </c>
    </row>
    <row r="57" spans="1:5">
      <c r="A57" t="s">
        <v>17</v>
      </c>
      <c r="B57" s="63">
        <v>2022</v>
      </c>
      <c r="C57" s="4">
        <v>1652.9582577132487</v>
      </c>
      <c r="D57" s="4">
        <v>3719.1560798548098</v>
      </c>
      <c r="E57" s="4">
        <v>503.88566243194197</v>
      </c>
    </row>
    <row r="58" spans="1:5">
      <c r="A58" s="53" t="s">
        <v>18</v>
      </c>
      <c r="B58" s="53">
        <v>2016</v>
      </c>
      <c r="C58" s="62">
        <v>4472.0978250894732</v>
      </c>
      <c r="D58" s="62">
        <v>3846.7972836560521</v>
      </c>
      <c r="E58" s="62">
        <v>1731.1048912544734</v>
      </c>
    </row>
    <row r="59" spans="1:5">
      <c r="A59" t="s">
        <v>18</v>
      </c>
      <c r="B59">
        <v>2017</v>
      </c>
      <c r="C59" s="4">
        <v>4531.2809269162217</v>
      </c>
      <c r="D59" s="4">
        <v>3900.3893048128339</v>
      </c>
      <c r="E59" s="4">
        <v>1812.3297682709447</v>
      </c>
    </row>
    <row r="60" spans="1:5">
      <c r="A60" t="s">
        <v>18</v>
      </c>
      <c r="B60">
        <v>2018</v>
      </c>
      <c r="C60" s="4">
        <v>4472.7091769655535</v>
      </c>
      <c r="D60" s="4">
        <v>3947.6245069681836</v>
      </c>
      <c r="E60" s="4">
        <v>1890.6663160662636</v>
      </c>
    </row>
    <row r="61" spans="1:5">
      <c r="A61" t="s">
        <v>18</v>
      </c>
      <c r="B61">
        <v>2019</v>
      </c>
      <c r="C61" s="59">
        <v>4564.9297178577463</v>
      </c>
      <c r="D61" s="59">
        <v>4032.919918905221</v>
      </c>
      <c r="E61" s="59">
        <v>1969.1503632370336</v>
      </c>
    </row>
    <row r="62" spans="1:5">
      <c r="A62" t="s">
        <v>18</v>
      </c>
      <c r="B62">
        <v>2020</v>
      </c>
      <c r="C62" s="59">
        <v>4646.6771355751052</v>
      </c>
      <c r="D62" s="59">
        <v>4047.7017183260705</v>
      </c>
      <c r="E62" s="59">
        <v>2003.6211460988243</v>
      </c>
    </row>
    <row r="63" spans="1:5">
      <c r="A63" t="s">
        <v>18</v>
      </c>
      <c r="B63">
        <v>2021</v>
      </c>
      <c r="C63" s="59">
        <v>4637.5556894889105</v>
      </c>
      <c r="D63" s="59">
        <v>4070.772259723562</v>
      </c>
      <c r="E63" s="59">
        <v>2092.6720507875284</v>
      </c>
    </row>
    <row r="64" spans="1:5">
      <c r="A64" t="s">
        <v>18</v>
      </c>
      <c r="B64">
        <v>2022</v>
      </c>
      <c r="C64" s="60">
        <v>4553.5663394553512</v>
      </c>
      <c r="D64" s="60">
        <v>4030.2268841038635</v>
      </c>
      <c r="E64" s="60">
        <v>2218.2067764407852</v>
      </c>
    </row>
    <row r="65" spans="1:5">
      <c r="A65" s="53" t="s">
        <v>19</v>
      </c>
      <c r="B65" s="65">
        <v>2016</v>
      </c>
      <c r="C65" s="65">
        <v>10501</v>
      </c>
      <c r="D65" s="65">
        <v>21691</v>
      </c>
      <c r="E65" s="65">
        <v>14679</v>
      </c>
    </row>
    <row r="66" spans="1:5">
      <c r="A66" t="s">
        <v>19</v>
      </c>
      <c r="B66" s="44">
        <v>2017</v>
      </c>
      <c r="C66" s="44">
        <v>10374</v>
      </c>
      <c r="D66" s="44">
        <v>21577</v>
      </c>
      <c r="E66" s="44">
        <v>15064</v>
      </c>
    </row>
    <row r="67" spans="1:5">
      <c r="A67" t="s">
        <v>19</v>
      </c>
      <c r="B67" s="44">
        <v>2018</v>
      </c>
      <c r="C67" s="44">
        <v>10267</v>
      </c>
      <c r="D67" s="44">
        <v>21362</v>
      </c>
      <c r="E67" s="44">
        <v>15366</v>
      </c>
    </row>
    <row r="68" spans="1:5">
      <c r="A68" t="s">
        <v>19</v>
      </c>
      <c r="B68" s="44">
        <v>2019</v>
      </c>
      <c r="C68" s="44">
        <v>10100</v>
      </c>
      <c r="D68" s="44">
        <v>21061</v>
      </c>
      <c r="E68" s="44">
        <v>15696</v>
      </c>
    </row>
    <row r="69" spans="1:5">
      <c r="A69" t="s">
        <v>19</v>
      </c>
      <c r="B69" s="44">
        <v>2020</v>
      </c>
      <c r="C69" s="44">
        <v>9979</v>
      </c>
      <c r="D69" s="44">
        <v>20587</v>
      </c>
      <c r="E69" s="44">
        <v>15875</v>
      </c>
    </row>
    <row r="70" spans="1:5">
      <c r="A70" t="s">
        <v>19</v>
      </c>
      <c r="B70" s="44">
        <v>2021</v>
      </c>
      <c r="C70" s="44">
        <v>9875</v>
      </c>
      <c r="D70" s="44">
        <v>20305</v>
      </c>
      <c r="E70" s="44">
        <v>16342</v>
      </c>
    </row>
    <row r="71" spans="1:5">
      <c r="A71" t="s">
        <v>19</v>
      </c>
      <c r="B71" s="45">
        <v>2022</v>
      </c>
      <c r="C71" s="45">
        <v>9718</v>
      </c>
      <c r="D71" s="45">
        <v>20059</v>
      </c>
      <c r="E71" s="45">
        <v>17166</v>
      </c>
    </row>
    <row r="72" spans="1:5">
      <c r="A72" s="53" t="s">
        <v>20</v>
      </c>
      <c r="B72">
        <v>2016</v>
      </c>
      <c r="C72" s="4">
        <v>2421.3459135216194</v>
      </c>
      <c r="D72" s="4">
        <v>3149.7938015496129</v>
      </c>
      <c r="E72" s="4">
        <v>1863.8602849287681</v>
      </c>
    </row>
    <row r="73" spans="1:5">
      <c r="A73" t="s">
        <v>20</v>
      </c>
      <c r="B73">
        <v>2017</v>
      </c>
      <c r="C73" s="4">
        <v>2464.5904682074006</v>
      </c>
      <c r="D73" s="4">
        <v>3242.3467848161899</v>
      </c>
      <c r="E73" s="4">
        <v>2016.0627469764099</v>
      </c>
    </row>
    <row r="74" spans="1:5">
      <c r="A74" t="s">
        <v>20</v>
      </c>
      <c r="B74">
        <v>2018</v>
      </c>
      <c r="C74" s="4">
        <v>2457.2379626406773</v>
      </c>
      <c r="D74" s="4">
        <v>3299.4843949414085</v>
      </c>
      <c r="E74" s="4">
        <v>2125.2776424179137</v>
      </c>
    </row>
    <row r="75" spans="1:5">
      <c r="A75" t="s">
        <v>20</v>
      </c>
      <c r="B75">
        <v>2019</v>
      </c>
      <c r="C75" s="4">
        <v>2433.5917488382638</v>
      </c>
      <c r="D75" s="4">
        <v>3327.416524991499</v>
      </c>
      <c r="E75" s="4">
        <v>2220.9917261702371</v>
      </c>
    </row>
    <row r="76" spans="1:5">
      <c r="A76" t="s">
        <v>20</v>
      </c>
      <c r="B76">
        <v>2020</v>
      </c>
      <c r="C76" s="4">
        <v>2375.7991515016183</v>
      </c>
      <c r="D76" s="4">
        <v>3365.1950429831418</v>
      </c>
      <c r="E76" s="4">
        <v>2250.0058055152394</v>
      </c>
    </row>
    <row r="77" spans="1:5">
      <c r="A77" t="s">
        <v>20</v>
      </c>
      <c r="B77">
        <v>2021</v>
      </c>
      <c r="C77" s="4">
        <v>2370.0953196958344</v>
      </c>
      <c r="D77" s="4">
        <v>3462.4231551890325</v>
      </c>
      <c r="E77" s="4">
        <v>2412.481525115134</v>
      </c>
    </row>
    <row r="78" spans="1:5">
      <c r="A78" t="s">
        <v>20</v>
      </c>
      <c r="B78">
        <v>2022</v>
      </c>
      <c r="C78" s="59">
        <v>2330.2915883949072</v>
      </c>
      <c r="D78" s="59">
        <v>3511.5896472552699</v>
      </c>
      <c r="E78" s="59">
        <v>2524.1187643498224</v>
      </c>
    </row>
    <row r="79" spans="1:5">
      <c r="A79" s="53" t="s">
        <v>21</v>
      </c>
      <c r="B79" s="61">
        <v>2016</v>
      </c>
      <c r="C79" s="62">
        <v>6017.5729589666234</v>
      </c>
      <c r="D79" s="62">
        <v>16391.057895347487</v>
      </c>
      <c r="E79" s="62">
        <v>2199.3691456858878</v>
      </c>
    </row>
    <row r="80" spans="1:5">
      <c r="A80" t="s">
        <v>21</v>
      </c>
      <c r="B80" s="46">
        <v>2017</v>
      </c>
      <c r="C80" s="4">
        <v>6394.9981798715207</v>
      </c>
      <c r="D80" s="4">
        <v>17749.691648822271</v>
      </c>
      <c r="E80" s="4">
        <v>2366.3101713062101</v>
      </c>
    </row>
    <row r="81" spans="1:5">
      <c r="A81" t="s">
        <v>21</v>
      </c>
      <c r="B81" s="46">
        <v>2018</v>
      </c>
      <c r="C81" s="4">
        <v>6540.1205227165001</v>
      </c>
      <c r="D81" s="4">
        <v>18663.087277405379</v>
      </c>
      <c r="E81" s="4">
        <v>2572.792199878123</v>
      </c>
    </row>
    <row r="82" spans="1:5">
      <c r="A82" t="s">
        <v>21</v>
      </c>
      <c r="B82" s="46">
        <v>2019</v>
      </c>
      <c r="C82" s="59">
        <v>6597.3746957058011</v>
      </c>
      <c r="D82" s="59">
        <v>19405.249634846961</v>
      </c>
      <c r="E82" s="59">
        <v>2718.3756694472395</v>
      </c>
    </row>
    <row r="83" spans="1:5">
      <c r="A83" t="s">
        <v>21</v>
      </c>
      <c r="B83" s="46">
        <v>2020</v>
      </c>
      <c r="C83" s="59">
        <v>5856.0508243931763</v>
      </c>
      <c r="D83" s="59">
        <v>20550.255071363015</v>
      </c>
      <c r="E83" s="59">
        <v>2803.6941042438048</v>
      </c>
    </row>
    <row r="84" spans="1:5">
      <c r="A84" t="s">
        <v>21</v>
      </c>
      <c r="B84" s="46">
        <v>2021</v>
      </c>
      <c r="C84" s="59">
        <v>6542.510867551714</v>
      </c>
      <c r="D84" s="59">
        <v>20248.662858907071</v>
      </c>
      <c r="E84" s="59">
        <v>2925.8262735412163</v>
      </c>
    </row>
    <row r="85" spans="1:5">
      <c r="A85" t="s">
        <v>21</v>
      </c>
      <c r="B85" s="63">
        <v>2022</v>
      </c>
      <c r="C85" s="60">
        <v>6435.6420133695556</v>
      </c>
      <c r="D85" s="60">
        <v>20232.525991270108</v>
      </c>
      <c r="E85" s="60">
        <v>3060.8319953603373</v>
      </c>
    </row>
    <row r="86" spans="1:5">
      <c r="A86" s="53" t="s">
        <v>22</v>
      </c>
      <c r="B86" s="61">
        <v>2016</v>
      </c>
      <c r="C86" s="62">
        <v>7367.4985796607425</v>
      </c>
      <c r="D86" s="62">
        <v>10543.916321727133</v>
      </c>
      <c r="E86" s="62">
        <v>5069.5850986121259</v>
      </c>
    </row>
    <row r="87" spans="1:5">
      <c r="A87" t="s">
        <v>22</v>
      </c>
      <c r="B87" s="46">
        <v>2017</v>
      </c>
      <c r="C87" s="4">
        <v>7229.0115216688228</v>
      </c>
      <c r="D87" s="4">
        <v>10475.010187580854</v>
      </c>
      <c r="E87" s="4">
        <v>5112.9782907503231</v>
      </c>
    </row>
    <row r="88" spans="1:5">
      <c r="A88" t="s">
        <v>22</v>
      </c>
      <c r="B88" s="46">
        <v>2018</v>
      </c>
      <c r="C88" s="4">
        <v>6944.5569134914913</v>
      </c>
      <c r="D88" s="4">
        <v>10780.048246665068</v>
      </c>
      <c r="E88" s="4">
        <v>5211.3948398434377</v>
      </c>
    </row>
    <row r="89" spans="1:5">
      <c r="A89" t="s">
        <v>22</v>
      </c>
      <c r="B89" s="46">
        <v>2019</v>
      </c>
      <c r="C89" s="59">
        <v>7106.8049615055597</v>
      </c>
      <c r="D89" s="59">
        <v>10848.182207014543</v>
      </c>
      <c r="E89" s="59">
        <v>5343.0128314798967</v>
      </c>
    </row>
    <row r="90" spans="1:5">
      <c r="A90" t="s">
        <v>22</v>
      </c>
      <c r="B90" s="46">
        <v>2020</v>
      </c>
      <c r="C90" s="59">
        <v>6989.6348672771528</v>
      </c>
      <c r="D90" s="59">
        <v>10847.655036513272</v>
      </c>
      <c r="E90" s="59">
        <v>5372.7100962095737</v>
      </c>
    </row>
    <row r="91" spans="1:5">
      <c r="A91" t="s">
        <v>22</v>
      </c>
      <c r="B91" s="46">
        <v>2021</v>
      </c>
      <c r="C91" s="59">
        <v>6800.9457463759663</v>
      </c>
      <c r="D91" s="59">
        <v>10606.289495161476</v>
      </c>
      <c r="E91" s="59">
        <v>5363.7647584625556</v>
      </c>
    </row>
    <row r="92" spans="1:5">
      <c r="A92" t="s">
        <v>22</v>
      </c>
      <c r="B92" s="47">
        <v>2022</v>
      </c>
      <c r="C92" s="60">
        <v>6715.2471698113222</v>
      </c>
      <c r="D92" s="60">
        <v>10499.616981132076</v>
      </c>
      <c r="E92" s="60">
        <v>5472.1358490566035</v>
      </c>
    </row>
    <row r="93" spans="1:5">
      <c r="A93" s="53" t="s">
        <v>23</v>
      </c>
      <c r="B93">
        <v>2016</v>
      </c>
      <c r="C93" s="62">
        <v>1861.463136270258</v>
      </c>
      <c r="D93" s="62">
        <v>1916.6035151791828</v>
      </c>
      <c r="E93" s="62">
        <v>386.93334855055923</v>
      </c>
    </row>
    <row r="94" spans="1:5">
      <c r="A94" t="s">
        <v>23</v>
      </c>
      <c r="B94">
        <v>2017</v>
      </c>
      <c r="C94" s="4">
        <v>1841.5654775094176</v>
      </c>
      <c r="D94" s="4">
        <v>2026.1954354088193</v>
      </c>
      <c r="E94" s="4">
        <v>405.23908708176384</v>
      </c>
    </row>
    <row r="95" spans="1:5">
      <c r="A95" t="s">
        <v>23</v>
      </c>
      <c r="B95">
        <v>2018</v>
      </c>
      <c r="C95" s="4">
        <v>1839.5504843918191</v>
      </c>
      <c r="D95" s="4">
        <v>2087.5797631862215</v>
      </c>
      <c r="E95" s="4">
        <v>436.86975242195905</v>
      </c>
    </row>
    <row r="96" spans="1:5">
      <c r="A96" t="s">
        <v>23</v>
      </c>
      <c r="B96">
        <v>2019</v>
      </c>
      <c r="C96" s="4">
        <v>1828.5230574857867</v>
      </c>
      <c r="D96" s="4">
        <v>2070.0088439671513</v>
      </c>
      <c r="E96" s="4">
        <v>445.4680985470626</v>
      </c>
    </row>
    <row r="97" spans="1:5">
      <c r="A97" t="s">
        <v>23</v>
      </c>
      <c r="B97">
        <v>2020</v>
      </c>
      <c r="C97" s="4">
        <v>1787.5372977516281</v>
      </c>
      <c r="D97" s="4">
        <v>2150.7900819499891</v>
      </c>
      <c r="E97" s="4">
        <v>471.67262029838201</v>
      </c>
    </row>
    <row r="98" spans="1:5">
      <c r="A98" t="s">
        <v>23</v>
      </c>
      <c r="B98">
        <v>2021</v>
      </c>
      <c r="C98" s="59">
        <v>1794.5522116744096</v>
      </c>
      <c r="D98" s="59">
        <v>2255.1662290446375</v>
      </c>
      <c r="E98" s="59">
        <v>511.28155928095327</v>
      </c>
    </row>
    <row r="99" spans="1:5">
      <c r="A99" t="s">
        <v>23</v>
      </c>
      <c r="B99">
        <v>2022</v>
      </c>
      <c r="C99" s="59">
        <v>1726.6545561665357</v>
      </c>
      <c r="D99" s="59">
        <v>2337.0237627651213</v>
      </c>
      <c r="E99" s="59">
        <v>561.32168106834251</v>
      </c>
    </row>
    <row r="100" spans="1:5">
      <c r="A100" s="53" t="s">
        <v>24</v>
      </c>
      <c r="B100" s="61">
        <v>2016</v>
      </c>
      <c r="C100" s="62">
        <v>430.90909090909099</v>
      </c>
      <c r="D100" s="62">
        <v>3048.492822966507</v>
      </c>
      <c r="E100" s="62">
        <v>75.598086124401917</v>
      </c>
    </row>
    <row r="101" spans="1:5">
      <c r="A101" t="s">
        <v>24</v>
      </c>
      <c r="B101" s="46">
        <v>2017</v>
      </c>
      <c r="C101" s="4">
        <v>436.22578104489361</v>
      </c>
      <c r="D101" s="4">
        <v>3059.2213179312157</v>
      </c>
      <c r="E101" s="4">
        <v>85.552901023890797</v>
      </c>
    </row>
    <row r="102" spans="1:5">
      <c r="A102" t="s">
        <v>24</v>
      </c>
      <c r="B102" s="46">
        <v>2018</v>
      </c>
      <c r="C102" s="4">
        <v>435.13350515463924</v>
      </c>
      <c r="D102" s="4">
        <v>3107.5628865979379</v>
      </c>
      <c r="E102" s="4">
        <v>80.303608247422687</v>
      </c>
    </row>
    <row r="103" spans="1:5">
      <c r="A103" t="s">
        <v>24</v>
      </c>
      <c r="B103" s="46">
        <v>2019</v>
      </c>
      <c r="C103" s="4">
        <v>437.95805626598474</v>
      </c>
      <c r="D103" s="4">
        <v>3106.5329923273657</v>
      </c>
      <c r="E103" s="4">
        <v>83.508951406649629</v>
      </c>
    </row>
    <row r="104" spans="1:5">
      <c r="A104" t="s">
        <v>24</v>
      </c>
      <c r="B104" s="46">
        <v>2020</v>
      </c>
      <c r="C104" s="4">
        <v>457.18137134431066</v>
      </c>
      <c r="D104" s="4">
        <v>3199.3497173752767</v>
      </c>
      <c r="E104" s="4">
        <v>86.468911280412883</v>
      </c>
    </row>
    <row r="105" spans="1:5">
      <c r="A105" t="s">
        <v>24</v>
      </c>
      <c r="B105" s="46">
        <v>2021</v>
      </c>
      <c r="C105" s="59">
        <v>462.11842105263156</v>
      </c>
      <c r="D105" s="59">
        <v>3157.6578947368425</v>
      </c>
      <c r="E105" s="59">
        <v>106.2236842105263</v>
      </c>
    </row>
    <row r="106" spans="1:5">
      <c r="A106" t="s">
        <v>24</v>
      </c>
      <c r="B106" s="63">
        <v>2022</v>
      </c>
      <c r="C106" s="59">
        <v>439.56156156156158</v>
      </c>
      <c r="D106" s="59">
        <v>3037.3793793793793</v>
      </c>
      <c r="E106" s="59">
        <v>115.05905905905904</v>
      </c>
    </row>
    <row r="107" spans="1:5">
      <c r="A107" s="53" t="s">
        <v>25</v>
      </c>
      <c r="B107" s="53">
        <v>2016</v>
      </c>
      <c r="C107" s="62">
        <v>1216.3011375831722</v>
      </c>
      <c r="D107" s="62">
        <v>2889.9987121699933</v>
      </c>
      <c r="E107" s="62">
        <v>242.70015024683406</v>
      </c>
    </row>
    <row r="108" spans="1:5">
      <c r="A108" t="s">
        <v>25</v>
      </c>
      <c r="B108">
        <v>2017</v>
      </c>
      <c r="C108" s="4">
        <v>1192.954670040059</v>
      </c>
      <c r="D108" s="4">
        <v>2946.2646004638418</v>
      </c>
      <c r="E108" s="4">
        <v>253.7807294960995</v>
      </c>
    </row>
    <row r="109" spans="1:5">
      <c r="A109" t="s">
        <v>25</v>
      </c>
      <c r="B109">
        <v>2018</v>
      </c>
      <c r="C109" s="4">
        <v>1181.0622672734796</v>
      </c>
      <c r="D109" s="4">
        <v>2993.5562681009515</v>
      </c>
      <c r="E109" s="4">
        <v>268.38146462556887</v>
      </c>
    </row>
    <row r="110" spans="1:5">
      <c r="A110" t="s">
        <v>25</v>
      </c>
      <c r="B110">
        <v>2019</v>
      </c>
      <c r="C110" s="4">
        <v>1190.5463038180342</v>
      </c>
      <c r="D110" s="4">
        <v>3020.8976441917143</v>
      </c>
      <c r="E110" s="4">
        <v>263.55605199025183</v>
      </c>
    </row>
    <row r="111" spans="1:5">
      <c r="A111" t="s">
        <v>25</v>
      </c>
      <c r="B111">
        <v>2020</v>
      </c>
      <c r="C111" s="4">
        <v>1172.2288516550877</v>
      </c>
      <c r="D111" s="4">
        <v>2936.8455251328155</v>
      </c>
      <c r="E111" s="4">
        <v>276.92562321209647</v>
      </c>
    </row>
    <row r="112" spans="1:5">
      <c r="A112" t="s">
        <v>25</v>
      </c>
      <c r="B112">
        <v>2021</v>
      </c>
      <c r="C112" s="59">
        <v>1141.9972933583178</v>
      </c>
      <c r="D112" s="59">
        <v>2815.8113678950658</v>
      </c>
      <c r="E112" s="59">
        <v>271.19133874661668</v>
      </c>
    </row>
    <row r="113" spans="1:10">
      <c r="A113" t="s">
        <v>25</v>
      </c>
      <c r="B113">
        <v>2022</v>
      </c>
      <c r="C113" s="59">
        <v>1102.4875860630086</v>
      </c>
      <c r="D113" s="59">
        <v>2779.1694137283539</v>
      </c>
      <c r="E113" s="59">
        <v>269.34300020863759</v>
      </c>
    </row>
    <row r="114" spans="1:10">
      <c r="A114" s="53" t="s">
        <v>26</v>
      </c>
      <c r="B114" s="53">
        <v>2016</v>
      </c>
      <c r="C114" s="62">
        <v>1521.5421563617783</v>
      </c>
      <c r="D114" s="62">
        <v>8758.901549991484</v>
      </c>
      <c r="E114" s="62">
        <v>430.55629364673825</v>
      </c>
      <c r="F114" s="4"/>
      <c r="G114" s="4"/>
      <c r="H114" s="4"/>
      <c r="I114" s="4"/>
      <c r="J114" s="4"/>
    </row>
    <row r="115" spans="1:10">
      <c r="A115" t="s">
        <v>26</v>
      </c>
      <c r="B115">
        <v>2017</v>
      </c>
      <c r="C115" s="4">
        <v>1459.1980112408128</v>
      </c>
      <c r="D115" s="4">
        <v>8500.1651534803277</v>
      </c>
      <c r="E115" s="4">
        <v>425.63683527885871</v>
      </c>
    </row>
    <row r="116" spans="1:10">
      <c r="A116" t="s">
        <v>26</v>
      </c>
      <c r="B116">
        <v>2018</v>
      </c>
      <c r="C116" s="4">
        <v>1410.1854113951663</v>
      </c>
      <c r="D116" s="4">
        <v>8297.5486432248508</v>
      </c>
      <c r="E116" s="4">
        <v>425.26594537998437</v>
      </c>
    </row>
    <row r="117" spans="1:10">
      <c r="A117" t="s">
        <v>26</v>
      </c>
      <c r="B117">
        <v>2019</v>
      </c>
      <c r="C117" s="4">
        <v>1330.0961538461538</v>
      </c>
      <c r="D117" s="4">
        <v>7939.9038461538457</v>
      </c>
      <c r="E117" s="4">
        <v>405</v>
      </c>
    </row>
    <row r="118" spans="1:10">
      <c r="A118" t="s">
        <v>26</v>
      </c>
      <c r="B118">
        <v>2020</v>
      </c>
      <c r="C118" s="4">
        <v>1293.7903428468858</v>
      </c>
      <c r="D118" s="4">
        <v>7722.9721773469755</v>
      </c>
      <c r="E118" s="4">
        <v>411.23747980613894</v>
      </c>
    </row>
    <row r="119" spans="1:10">
      <c r="A119" t="s">
        <v>26</v>
      </c>
      <c r="B119">
        <v>2021</v>
      </c>
      <c r="C119" s="4">
        <v>1248.3556203315723</v>
      </c>
      <c r="D119" s="4">
        <v>7456.1027509564583</v>
      </c>
      <c r="E119" s="4">
        <v>407.54162871196939</v>
      </c>
    </row>
    <row r="120" spans="1:10">
      <c r="A120" t="s">
        <v>26</v>
      </c>
      <c r="B120" s="3">
        <v>2022</v>
      </c>
      <c r="C120" s="5">
        <v>1205.6163777203985</v>
      </c>
      <c r="D120" s="5">
        <v>7183.4304684618219</v>
      </c>
      <c r="E120" s="5">
        <v>402.95315381777948</v>
      </c>
    </row>
    <row r="121" spans="1:10">
      <c r="A121" s="53" t="s">
        <v>27</v>
      </c>
      <c r="B121" s="46">
        <v>2016</v>
      </c>
      <c r="C121" s="4">
        <v>1905.7264716249556</v>
      </c>
      <c r="D121" s="4">
        <v>1959.3193514275642</v>
      </c>
      <c r="E121" s="4">
        <v>1288.9541769474797</v>
      </c>
    </row>
    <row r="122" spans="1:10">
      <c r="A122" t="s">
        <v>27</v>
      </c>
      <c r="B122" s="46">
        <v>2017</v>
      </c>
      <c r="C122" s="4">
        <v>1882.7820020927797</v>
      </c>
      <c r="D122" s="4">
        <v>1942.7945587722356</v>
      </c>
      <c r="E122" s="4">
        <v>1310.4234391349842</v>
      </c>
    </row>
    <row r="123" spans="1:10">
      <c r="A123" t="s">
        <v>27</v>
      </c>
      <c r="B123" s="46">
        <v>2018</v>
      </c>
      <c r="C123" s="4">
        <v>1804.3518942731278</v>
      </c>
      <c r="D123" s="4">
        <v>1918.3947136563877</v>
      </c>
      <c r="E123" s="4">
        <v>1294.2533920704846</v>
      </c>
    </row>
    <row r="124" spans="1:10">
      <c r="A124" t="s">
        <v>27</v>
      </c>
      <c r="B124" s="46">
        <v>2019</v>
      </c>
      <c r="C124" s="4">
        <v>1750.9013041945714</v>
      </c>
      <c r="D124" s="4">
        <v>1875.8417342262953</v>
      </c>
      <c r="E124" s="4">
        <v>1296.2569615791328</v>
      </c>
    </row>
    <row r="125" spans="1:10">
      <c r="A125" t="s">
        <v>27</v>
      </c>
      <c r="B125" s="46">
        <v>2020</v>
      </c>
      <c r="C125" s="4">
        <v>1725.1443407850729</v>
      </c>
      <c r="D125" s="4">
        <v>1825.5720823798626</v>
      </c>
      <c r="E125" s="4">
        <v>1284.2835768350647</v>
      </c>
    </row>
    <row r="126" spans="1:10">
      <c r="A126" t="s">
        <v>27</v>
      </c>
      <c r="B126" s="46">
        <v>2021</v>
      </c>
      <c r="C126" s="4">
        <v>1665.8466713881021</v>
      </c>
      <c r="D126" s="4">
        <v>1764.9150141643063</v>
      </c>
      <c r="E126" s="4">
        <v>1271.2383144475923</v>
      </c>
    </row>
    <row r="127" spans="1:10">
      <c r="A127" t="s">
        <v>27</v>
      </c>
      <c r="B127" s="63">
        <v>2022</v>
      </c>
      <c r="C127" s="59">
        <v>1587.9089615931721</v>
      </c>
      <c r="D127" s="59">
        <v>1707.4902204836417</v>
      </c>
      <c r="E127" s="59">
        <v>1279.6008179231862</v>
      </c>
    </row>
    <row r="128" spans="1:10">
      <c r="A128" s="53" t="s">
        <v>28</v>
      </c>
      <c r="B128" s="61">
        <v>2016</v>
      </c>
      <c r="C128" s="62">
        <v>1068.0976887519262</v>
      </c>
      <c r="D128" s="62">
        <v>4735.6394453004614</v>
      </c>
      <c r="E128" s="62">
        <v>282.26286594761177</v>
      </c>
    </row>
    <row r="129" spans="1:7">
      <c r="A129" t="s">
        <v>28</v>
      </c>
      <c r="B129" s="46">
        <v>2017</v>
      </c>
      <c r="C129" s="4">
        <v>1068.9665781664846</v>
      </c>
      <c r="D129" s="4">
        <v>4588.4622833047006</v>
      </c>
      <c r="E129" s="4">
        <v>299.57113852881463</v>
      </c>
    </row>
    <row r="130" spans="1:7">
      <c r="A130" t="s">
        <v>28</v>
      </c>
      <c r="B130" s="46">
        <v>2018</v>
      </c>
      <c r="C130" s="4">
        <v>1117.2449464922711</v>
      </c>
      <c r="D130" s="4">
        <v>4768.5710463733649</v>
      </c>
      <c r="E130" s="4">
        <v>316.18400713436387</v>
      </c>
    </row>
    <row r="131" spans="1:7">
      <c r="A131" t="s">
        <v>28</v>
      </c>
      <c r="B131" s="46">
        <v>2019</v>
      </c>
      <c r="C131" s="4">
        <v>1158.7954414310445</v>
      </c>
      <c r="D131" s="4">
        <v>4850.6866705135608</v>
      </c>
      <c r="E131" s="4">
        <v>320.51788805539525</v>
      </c>
    </row>
    <row r="132" spans="1:7">
      <c r="A132" t="s">
        <v>28</v>
      </c>
      <c r="B132" s="46">
        <v>2020</v>
      </c>
      <c r="C132" s="4">
        <v>1151.3144734962139</v>
      </c>
      <c r="D132" s="4">
        <v>4848.3533361908849</v>
      </c>
      <c r="E132" s="4">
        <v>325.3321903129019</v>
      </c>
    </row>
    <row r="133" spans="1:7">
      <c r="A133" t="s">
        <v>28</v>
      </c>
      <c r="B133" s="46">
        <v>2021</v>
      </c>
      <c r="C133" s="4">
        <v>1192.1721937005686</v>
      </c>
      <c r="D133" s="4">
        <v>4923.8774802275575</v>
      </c>
      <c r="E133" s="4">
        <v>348.95032607187454</v>
      </c>
    </row>
    <row r="134" spans="1:7">
      <c r="A134" t="s">
        <v>28</v>
      </c>
      <c r="B134" s="63">
        <v>2022</v>
      </c>
      <c r="C134" s="59">
        <v>1195.7941988950274</v>
      </c>
      <c r="D134" s="59">
        <v>4854.9244475138121</v>
      </c>
      <c r="E134" s="59">
        <v>362.28135359116021</v>
      </c>
    </row>
    <row r="135" spans="1:7">
      <c r="A135" s="53" t="s">
        <v>29</v>
      </c>
      <c r="B135" s="53">
        <v>2016</v>
      </c>
      <c r="C135" s="66">
        <v>3168.3923108162994</v>
      </c>
      <c r="D135" s="66">
        <v>1799.4376607553813</v>
      </c>
      <c r="E135" s="66">
        <v>1930.1700284283202</v>
      </c>
    </row>
    <row r="136" spans="1:7">
      <c r="A136" t="s">
        <v>29</v>
      </c>
      <c r="B136">
        <v>2017</v>
      </c>
      <c r="C136" s="4">
        <v>3331.3406496927128</v>
      </c>
      <c r="D136" s="4">
        <v>1956.2212467076381</v>
      </c>
      <c r="E136" s="4">
        <v>2125.4381035996485</v>
      </c>
    </row>
    <row r="137" spans="1:7">
      <c r="A137" t="s">
        <v>29</v>
      </c>
      <c r="B137">
        <v>2018</v>
      </c>
      <c r="C137" s="4">
        <v>3442.4003772695119</v>
      </c>
      <c r="D137" s="4">
        <v>2113.4307946239096</v>
      </c>
      <c r="E137" s="4">
        <v>2272.1688281065785</v>
      </c>
    </row>
    <row r="138" spans="1:7">
      <c r="A138" t="s">
        <v>29</v>
      </c>
      <c r="B138">
        <v>2019</v>
      </c>
      <c r="C138" s="4">
        <v>3547.5280394795877</v>
      </c>
      <c r="D138" s="4">
        <v>2240.9771197846567</v>
      </c>
      <c r="E138" s="4">
        <v>2363.494840735756</v>
      </c>
    </row>
    <row r="139" spans="1:7">
      <c r="A139" t="s">
        <v>29</v>
      </c>
      <c r="B139">
        <v>2020</v>
      </c>
      <c r="C139" s="4">
        <v>3639.4075829383892</v>
      </c>
      <c r="D139" s="4">
        <v>2340.6563981042655</v>
      </c>
      <c r="E139" s="4">
        <v>2445.9360189573463</v>
      </c>
    </row>
    <row r="140" spans="1:7">
      <c r="A140" t="s">
        <v>29</v>
      </c>
      <c r="B140">
        <v>2021</v>
      </c>
      <c r="C140" s="4">
        <v>3648.1373586471623</v>
      </c>
      <c r="D140" s="4">
        <v>2457.5883390393192</v>
      </c>
      <c r="E140" s="4">
        <v>2568.2743023135176</v>
      </c>
    </row>
    <row r="141" spans="1:7">
      <c r="A141" t="s">
        <v>29</v>
      </c>
      <c r="B141">
        <v>2022</v>
      </c>
      <c r="C141" s="4">
        <v>3686.3297097835848</v>
      </c>
      <c r="D141" s="4">
        <v>2526.5755460257305</v>
      </c>
      <c r="E141" s="4">
        <v>2698.0947441906856</v>
      </c>
    </row>
    <row r="142" spans="1:7">
      <c r="A142" s="53" t="s">
        <v>30</v>
      </c>
      <c r="B142" s="61">
        <v>2016</v>
      </c>
      <c r="C142" s="62">
        <v>19894.743299793365</v>
      </c>
      <c r="D142" s="62">
        <v>32810.025087484297</v>
      </c>
      <c r="E142" s="62">
        <v>32614.231612722349</v>
      </c>
      <c r="F142" t="s">
        <v>7</v>
      </c>
      <c r="G142" s="4"/>
    </row>
    <row r="143" spans="1:7">
      <c r="A143" t="s">
        <v>30</v>
      </c>
      <c r="B143" s="46">
        <v>2017</v>
      </c>
      <c r="C143" s="4">
        <v>19637.743846723741</v>
      </c>
      <c r="D143" s="4">
        <v>32717.344254198229</v>
      </c>
      <c r="E143" s="4">
        <v>32533.911899078044</v>
      </c>
      <c r="F143" s="4" t="s">
        <v>8</v>
      </c>
    </row>
    <row r="144" spans="1:7">
      <c r="A144" t="s">
        <v>30</v>
      </c>
      <c r="B144" s="46">
        <v>2018</v>
      </c>
      <c r="C144" s="4">
        <v>19299.251589751981</v>
      </c>
      <c r="D144" s="4">
        <v>32596.355940867361</v>
      </c>
      <c r="E144" s="4">
        <v>32239.392469380662</v>
      </c>
      <c r="F144" s="4" t="s">
        <v>9</v>
      </c>
    </row>
    <row r="145" spans="1:6">
      <c r="A145" t="s">
        <v>30</v>
      </c>
      <c r="B145" s="46">
        <v>2019</v>
      </c>
      <c r="C145" s="4">
        <v>18865.849442663006</v>
      </c>
      <c r="D145" s="4">
        <v>32335.176668193617</v>
      </c>
      <c r="E145" s="4">
        <v>31838.973889143388</v>
      </c>
      <c r="F145" s="4"/>
    </row>
    <row r="146" spans="1:6">
      <c r="A146" t="s">
        <v>30</v>
      </c>
      <c r="B146" s="46">
        <v>2020</v>
      </c>
      <c r="C146" s="4">
        <v>18244.482166188289</v>
      </c>
      <c r="D146" s="4">
        <v>31535.467012335012</v>
      </c>
      <c r="E146" s="4">
        <v>30940.050821476703</v>
      </c>
      <c r="F146" s="4"/>
    </row>
    <row r="147" spans="1:6">
      <c r="A147" t="s">
        <v>30</v>
      </c>
      <c r="B147" s="46">
        <v>2021</v>
      </c>
      <c r="C147" s="4">
        <v>17660.613303036564</v>
      </c>
      <c r="D147" s="4">
        <v>30796.620119809952</v>
      </c>
      <c r="E147" s="4">
        <v>30332.766577153474</v>
      </c>
      <c r="F147" s="3" t="s">
        <v>10</v>
      </c>
    </row>
    <row r="148" spans="1:6">
      <c r="A148" t="s">
        <v>30</v>
      </c>
      <c r="B148" s="47">
        <v>2022</v>
      </c>
      <c r="C148" s="5">
        <v>17145.992484608891</v>
      </c>
      <c r="D148" s="5">
        <v>30220.837708732266</v>
      </c>
      <c r="E148" s="5">
        <v>30035.169806658843</v>
      </c>
      <c r="F148" s="3"/>
    </row>
    <row r="149" spans="1:6">
      <c r="A149" s="53" t="s">
        <v>31</v>
      </c>
      <c r="B149">
        <v>2016</v>
      </c>
      <c r="C149" s="4">
        <v>2237.1312569521688</v>
      </c>
      <c r="D149" s="4">
        <v>6272.8981831664796</v>
      </c>
      <c r="E149" s="4">
        <v>3532.9705598813498</v>
      </c>
    </row>
    <row r="150" spans="1:6">
      <c r="A150" t="s">
        <v>31</v>
      </c>
      <c r="B150">
        <v>2017</v>
      </c>
      <c r="C150" s="4">
        <v>2207.5881704628951</v>
      </c>
      <c r="D150" s="4">
        <v>6212.746142542248</v>
      </c>
      <c r="E150" s="4">
        <v>3554.6656869948565</v>
      </c>
    </row>
    <row r="151" spans="1:6">
      <c r="A151" t="s">
        <v>31</v>
      </c>
      <c r="B151">
        <v>2018</v>
      </c>
      <c r="C151" s="4">
        <v>2165.6404593639572</v>
      </c>
      <c r="D151" s="4">
        <v>6111.9379416961128</v>
      </c>
      <c r="E151" s="4">
        <v>3527.421598939929</v>
      </c>
    </row>
    <row r="152" spans="1:6">
      <c r="A152" t="s">
        <v>31</v>
      </c>
      <c r="B152">
        <v>2019</v>
      </c>
      <c r="C152" s="4">
        <v>2108.2524807056225</v>
      </c>
      <c r="D152" s="4">
        <v>5967.8452039691292</v>
      </c>
      <c r="E152" s="4">
        <v>3512.9023153252483</v>
      </c>
    </row>
    <row r="153" spans="1:6">
      <c r="A153" t="s">
        <v>31</v>
      </c>
      <c r="B153">
        <v>2020</v>
      </c>
      <c r="C153" s="59">
        <v>2033.8825799747647</v>
      </c>
      <c r="D153" s="59">
        <v>5807.258962369182</v>
      </c>
      <c r="E153" s="59">
        <v>3458.8584576560529</v>
      </c>
    </row>
    <row r="154" spans="1:6">
      <c r="A154" t="s">
        <v>31</v>
      </c>
      <c r="B154">
        <v>2021</v>
      </c>
      <c r="C154" s="59">
        <v>2031.0121036608007</v>
      </c>
      <c r="D154" s="59">
        <v>5613.5032301180663</v>
      </c>
      <c r="E154" s="59">
        <v>3451.484666221133</v>
      </c>
    </row>
    <row r="155" spans="1:6">
      <c r="A155" t="s">
        <v>31</v>
      </c>
      <c r="B155">
        <v>2022</v>
      </c>
      <c r="C155" s="59">
        <v>1804.5468438538205</v>
      </c>
      <c r="D155" s="59">
        <v>5613.3404946474711</v>
      </c>
      <c r="E155" s="59">
        <v>3489.1126614987079</v>
      </c>
    </row>
    <row r="156" spans="1:6">
      <c r="A156" s="53" t="s">
        <v>32</v>
      </c>
      <c r="B156" s="53">
        <v>2016</v>
      </c>
      <c r="C156" s="62">
        <v>1305.1513024200997</v>
      </c>
      <c r="D156" s="62">
        <v>3381.87179013486</v>
      </c>
      <c r="E156" s="62">
        <v>424.97690744503973</v>
      </c>
    </row>
    <row r="157" spans="1:6">
      <c r="A157" t="s">
        <v>32</v>
      </c>
      <c r="B157">
        <v>2017</v>
      </c>
      <c r="C157" s="4">
        <v>1298.9279231179926</v>
      </c>
      <c r="D157" s="4">
        <v>3501.2948923295962</v>
      </c>
      <c r="E157" s="4">
        <v>465.77718455241137</v>
      </c>
    </row>
    <row r="158" spans="1:6">
      <c r="A158" t="s">
        <v>32</v>
      </c>
      <c r="B158">
        <v>2018</v>
      </c>
      <c r="C158" s="4">
        <v>1307.541293874742</v>
      </c>
      <c r="D158" s="4">
        <v>3595.2735719201655</v>
      </c>
      <c r="E158" s="4">
        <v>502.18513420509299</v>
      </c>
    </row>
    <row r="159" spans="1:6">
      <c r="A159" t="s">
        <v>32</v>
      </c>
      <c r="B159">
        <v>2019</v>
      </c>
      <c r="C159" s="4">
        <v>1313.5493284695738</v>
      </c>
      <c r="D159" s="4">
        <v>3680.875476703698</v>
      </c>
      <c r="E159" s="4">
        <v>541.57519482672853</v>
      </c>
    </row>
    <row r="160" spans="1:6">
      <c r="A160" t="s">
        <v>32</v>
      </c>
      <c r="B160">
        <v>2020</v>
      </c>
      <c r="C160" s="59">
        <v>1310.2043010752686</v>
      </c>
      <c r="D160" s="59">
        <v>3708.0053763440865</v>
      </c>
      <c r="E160" s="59">
        <v>558.79032258064512</v>
      </c>
    </row>
    <row r="161" spans="1:5">
      <c r="A161" t="s">
        <v>32</v>
      </c>
      <c r="B161">
        <v>2021</v>
      </c>
      <c r="C161" s="59">
        <v>1278.4363985901953</v>
      </c>
      <c r="D161" s="59">
        <v>3730.3428388337065</v>
      </c>
      <c r="E161" s="59">
        <v>591.2207625760974</v>
      </c>
    </row>
    <row r="162" spans="1:5">
      <c r="A162" t="s">
        <v>32</v>
      </c>
      <c r="B162">
        <v>2022</v>
      </c>
      <c r="C162" s="59">
        <v>1306.4873332333982</v>
      </c>
      <c r="D162" s="59">
        <v>3961.262479388397</v>
      </c>
      <c r="E162" s="59">
        <v>665.25018737820415</v>
      </c>
    </row>
    <row r="163" spans="1:5">
      <c r="A163" s="53" t="s">
        <v>33</v>
      </c>
      <c r="B163" s="53">
        <v>2016</v>
      </c>
      <c r="C163" s="62">
        <v>1433.3045028979047</v>
      </c>
      <c r="D163" s="62">
        <v>2298.7135532768611</v>
      </c>
      <c r="E163" s="62">
        <v>464.98194382523405</v>
      </c>
    </row>
    <row r="164" spans="1:5">
      <c r="A164" t="s">
        <v>33</v>
      </c>
      <c r="B164">
        <v>2017</v>
      </c>
      <c r="C164" s="4">
        <v>1416.0208877284592</v>
      </c>
      <c r="D164" s="4">
        <v>2327.7687119234115</v>
      </c>
      <c r="E164" s="4">
        <v>493.21040034812887</v>
      </c>
    </row>
    <row r="165" spans="1:5">
      <c r="A165" t="s">
        <v>33</v>
      </c>
      <c r="B165">
        <v>2018</v>
      </c>
      <c r="C165" s="4">
        <v>1428.8441613588111</v>
      </c>
      <c r="D165" s="4">
        <v>2341.0080679405519</v>
      </c>
      <c r="E165" s="4">
        <v>522.14777070063701</v>
      </c>
    </row>
    <row r="166" spans="1:5">
      <c r="A166" t="s">
        <v>33</v>
      </c>
      <c r="B166">
        <v>2019</v>
      </c>
      <c r="C166" s="9">
        <v>1418.4862155388471</v>
      </c>
      <c r="D166" s="4">
        <v>2374.031746031746</v>
      </c>
      <c r="E166" s="4">
        <v>511.48203842940671</v>
      </c>
    </row>
    <row r="167" spans="1:5">
      <c r="A167" t="s">
        <v>33</v>
      </c>
      <c r="B167">
        <v>2020</v>
      </c>
      <c r="C167" s="4">
        <v>1411.9433190096174</v>
      </c>
      <c r="D167" s="4">
        <v>2415.6566400654792</v>
      </c>
      <c r="E167" s="4">
        <v>509.40004092490284</v>
      </c>
    </row>
    <row r="168" spans="1:5">
      <c r="A168" t="s">
        <v>33</v>
      </c>
      <c r="B168">
        <v>2021</v>
      </c>
      <c r="C168" s="59">
        <v>1370.6307692307691</v>
      </c>
      <c r="D168" s="59">
        <v>2463.2769230769231</v>
      </c>
      <c r="E168" s="59">
        <v>498.09230769230766</v>
      </c>
    </row>
    <row r="169" spans="1:5">
      <c r="A169" t="s">
        <v>33</v>
      </c>
      <c r="B169">
        <v>2022</v>
      </c>
      <c r="C169" s="59">
        <v>1355.6842105263156</v>
      </c>
      <c r="D169" s="59">
        <v>2417.2918842908798</v>
      </c>
      <c r="E169" s="59">
        <v>520.02390518280436</v>
      </c>
    </row>
    <row r="170" spans="1:5">
      <c r="A170" s="53" t="s">
        <v>34</v>
      </c>
      <c r="B170" s="53">
        <v>2016</v>
      </c>
      <c r="C170" s="66">
        <v>2323.6455003284432</v>
      </c>
      <c r="D170" s="66">
        <v>1781.5568206700241</v>
      </c>
      <c r="E170" s="66">
        <v>245.79767900153269</v>
      </c>
    </row>
    <row r="171" spans="1:5">
      <c r="A171" t="s">
        <v>34</v>
      </c>
      <c r="B171">
        <v>2017</v>
      </c>
      <c r="C171" s="4">
        <v>2351.7052452750054</v>
      </c>
      <c r="D171" s="4">
        <v>1837.4177107666171</v>
      </c>
      <c r="E171" s="4">
        <v>270.87704395837756</v>
      </c>
    </row>
    <row r="172" spans="1:5">
      <c r="A172" t="s">
        <v>34</v>
      </c>
      <c r="B172">
        <v>2018</v>
      </c>
      <c r="C172" s="4">
        <v>2325.1536523929476</v>
      </c>
      <c r="D172" s="4">
        <v>1875.5486985726282</v>
      </c>
      <c r="E172" s="4">
        <v>280.29764903442486</v>
      </c>
    </row>
    <row r="173" spans="1:5">
      <c r="A173" t="s">
        <v>34</v>
      </c>
      <c r="B173">
        <v>2019</v>
      </c>
      <c r="C173" s="4">
        <v>2361.8034393121375</v>
      </c>
      <c r="D173" s="4">
        <v>1994.4325134973001</v>
      </c>
      <c r="E173" s="4">
        <v>306.76404719056188</v>
      </c>
    </row>
    <row r="174" spans="1:5">
      <c r="A174" t="s">
        <v>34</v>
      </c>
      <c r="B174">
        <v>2020</v>
      </c>
      <c r="C174" s="4">
        <v>2364.5010706638118</v>
      </c>
      <c r="D174" s="4">
        <v>2056.2483940042825</v>
      </c>
      <c r="E174" s="4">
        <v>320.25053533190578</v>
      </c>
    </row>
    <row r="175" spans="1:5">
      <c r="A175" t="s">
        <v>34</v>
      </c>
      <c r="B175">
        <v>2021</v>
      </c>
      <c r="C175" s="4">
        <v>2306.6032962821005</v>
      </c>
      <c r="D175" s="4">
        <v>2102.8654656956687</v>
      </c>
      <c r="E175" s="4">
        <v>336.53123802223075</v>
      </c>
    </row>
    <row r="176" spans="1:5">
      <c r="A176" t="s">
        <v>34</v>
      </c>
      <c r="B176">
        <v>2022</v>
      </c>
      <c r="C176" s="4">
        <v>2258.5369152733419</v>
      </c>
      <c r="D176" s="4">
        <v>2144.3967687394329</v>
      </c>
      <c r="E176" s="4">
        <v>381.06631598722521</v>
      </c>
    </row>
    <row r="177" spans="1:5">
      <c r="A177" s="53" t="s">
        <v>35</v>
      </c>
      <c r="B177" s="53">
        <v>2016</v>
      </c>
      <c r="C177" s="62">
        <v>994.20638455827748</v>
      </c>
      <c r="D177" s="62">
        <v>1454.4521158129173</v>
      </c>
      <c r="E177" s="62">
        <v>97.341499628804755</v>
      </c>
    </row>
    <row r="178" spans="1:5">
      <c r="A178" t="s">
        <v>35</v>
      </c>
      <c r="B178">
        <v>2017</v>
      </c>
      <c r="C178" s="4">
        <v>1065.093291404612</v>
      </c>
      <c r="D178" s="4">
        <v>1514.7368972746331</v>
      </c>
      <c r="E178" s="4">
        <v>101.16981132075472</v>
      </c>
    </row>
    <row r="179" spans="1:5">
      <c r="A179" t="s">
        <v>35</v>
      </c>
      <c r="B179">
        <v>2018</v>
      </c>
      <c r="C179" s="4">
        <v>1079.8698795180721</v>
      </c>
      <c r="D179" s="4">
        <v>1522.821686746988</v>
      </c>
      <c r="E179" s="4">
        <v>106.30843373493975</v>
      </c>
    </row>
    <row r="180" spans="1:5">
      <c r="A180" t="s">
        <v>35</v>
      </c>
      <c r="B180">
        <v>2019</v>
      </c>
      <c r="C180" s="4">
        <v>1096.1810997695093</v>
      </c>
      <c r="D180" s="4">
        <v>1590.6641422456371</v>
      </c>
      <c r="E180" s="4">
        <v>120.15475798485348</v>
      </c>
    </row>
    <row r="181" spans="1:5">
      <c r="A181" t="s">
        <v>35</v>
      </c>
      <c r="B181">
        <v>2020</v>
      </c>
      <c r="C181" s="4">
        <v>1094.9088558500323</v>
      </c>
      <c r="D181" s="4">
        <v>1597.3109243697475</v>
      </c>
      <c r="E181" s="4">
        <v>123.78021978021978</v>
      </c>
    </row>
    <row r="182" spans="1:5">
      <c r="A182" t="s">
        <v>35</v>
      </c>
      <c r="B182">
        <v>2021</v>
      </c>
      <c r="C182" s="4">
        <v>1070.6471150781001</v>
      </c>
      <c r="D182" s="4">
        <v>1620.8033152693658</v>
      </c>
      <c r="E182" s="4">
        <v>128.54956965253427</v>
      </c>
    </row>
    <row r="183" spans="1:5">
      <c r="A183" t="s">
        <v>35</v>
      </c>
      <c r="B183">
        <v>2022</v>
      </c>
      <c r="C183" s="59">
        <v>1057.0455840455838</v>
      </c>
      <c r="D183" s="59">
        <v>1618.7948717948714</v>
      </c>
      <c r="E183" s="59">
        <v>123.15954415954415</v>
      </c>
    </row>
    <row r="184" spans="1:5">
      <c r="A184" s="53" t="s">
        <v>36</v>
      </c>
      <c r="B184" s="53">
        <v>2016</v>
      </c>
      <c r="C184" s="62">
        <v>3372.9673875332487</v>
      </c>
      <c r="D184" s="62">
        <v>9898.5667861686143</v>
      </c>
      <c r="E184" s="62">
        <v>2605.4658262981384</v>
      </c>
    </row>
    <row r="185" spans="1:5">
      <c r="A185" t="s">
        <v>36</v>
      </c>
      <c r="B185">
        <v>2017</v>
      </c>
      <c r="C185" s="4">
        <v>3118.4089695675384</v>
      </c>
      <c r="D185" s="4">
        <v>9671.7844219018807</v>
      </c>
      <c r="E185" s="4">
        <v>2499.8066085305809</v>
      </c>
    </row>
    <row r="186" spans="1:5">
      <c r="A186" t="s">
        <v>36</v>
      </c>
      <c r="B186">
        <v>2018</v>
      </c>
      <c r="C186" s="4">
        <v>3036.3854359096599</v>
      </c>
      <c r="D186" s="4">
        <v>9477.5281568440514</v>
      </c>
      <c r="E186" s="4">
        <v>2490.0864072462905</v>
      </c>
    </row>
    <row r="187" spans="1:5">
      <c r="A187" t="s">
        <v>36</v>
      </c>
      <c r="B187">
        <v>2019</v>
      </c>
      <c r="C187" s="4">
        <v>3001.6702272056655</v>
      </c>
      <c r="D187" s="4">
        <v>9443.5262909412795</v>
      </c>
      <c r="E187" s="4">
        <v>2505.8034818530541</v>
      </c>
    </row>
    <row r="188" spans="1:5">
      <c r="A188" t="s">
        <v>36</v>
      </c>
      <c r="B188">
        <v>2020</v>
      </c>
      <c r="C188" s="4">
        <v>2901.1010022670325</v>
      </c>
      <c r="D188" s="4">
        <v>9199.1212265839386</v>
      </c>
      <c r="E188" s="4">
        <v>2454.7777711490276</v>
      </c>
    </row>
    <row r="189" spans="1:5">
      <c r="A189" t="s">
        <v>36</v>
      </c>
      <c r="B189">
        <v>2021</v>
      </c>
      <c r="C189" s="4">
        <v>2819.3047382151303</v>
      </c>
      <c r="D189" s="4">
        <v>8885.9359339925977</v>
      </c>
      <c r="E189" s="4">
        <v>2376.7593277922706</v>
      </c>
    </row>
    <row r="190" spans="1:5">
      <c r="A190" t="s">
        <v>36</v>
      </c>
      <c r="B190" s="3">
        <v>2022</v>
      </c>
      <c r="C190" s="5">
        <v>2779.6179068360557</v>
      </c>
      <c r="D190" s="5">
        <v>8689.9721718088331</v>
      </c>
      <c r="E190" s="5">
        <v>2382.4099213551121</v>
      </c>
    </row>
    <row r="191" spans="1:5">
      <c r="A191" s="53" t="s">
        <v>37</v>
      </c>
      <c r="B191">
        <v>2016</v>
      </c>
      <c r="C191" s="4">
        <v>861.70320093849512</v>
      </c>
      <c r="D191" s="4">
        <v>4605.8843640020114</v>
      </c>
      <c r="E191" s="4">
        <v>201.41243505949387</v>
      </c>
    </row>
    <row r="192" spans="1:5">
      <c r="A192" t="s">
        <v>37</v>
      </c>
      <c r="B192">
        <v>2017</v>
      </c>
      <c r="C192" s="4">
        <v>878.77377049180336</v>
      </c>
      <c r="D192" s="4">
        <v>4672.619672131148</v>
      </c>
      <c r="E192" s="4">
        <v>212.60655737704917</v>
      </c>
    </row>
    <row r="193" spans="1:5">
      <c r="A193" t="s">
        <v>37</v>
      </c>
      <c r="B193">
        <v>2018</v>
      </c>
      <c r="C193" s="4">
        <v>913.06758880855091</v>
      </c>
      <c r="D193" s="4">
        <v>4828.7588808550772</v>
      </c>
      <c r="E193" s="4">
        <v>222.17353033637218</v>
      </c>
    </row>
    <row r="194" spans="1:5">
      <c r="A194" t="s">
        <v>37</v>
      </c>
      <c r="B194">
        <v>2019</v>
      </c>
      <c r="C194" s="4">
        <v>911.11369670466991</v>
      </c>
      <c r="D194" s="4">
        <v>4823.5978447602693</v>
      </c>
      <c r="E194" s="4">
        <v>224.28845853506169</v>
      </c>
    </row>
    <row r="195" spans="1:5">
      <c r="A195" t="s">
        <v>37</v>
      </c>
      <c r="B195">
        <v>2020</v>
      </c>
      <c r="C195" s="4">
        <v>901.14500316255521</v>
      </c>
      <c r="D195" s="4">
        <v>4687.4297912713473</v>
      </c>
      <c r="E195" s="4">
        <v>244.42520556609742</v>
      </c>
    </row>
    <row r="196" spans="1:5">
      <c r="A196" t="s">
        <v>37</v>
      </c>
      <c r="B196">
        <v>2021</v>
      </c>
      <c r="C196" s="4">
        <v>904.83264808892943</v>
      </c>
      <c r="D196" s="4">
        <v>4841.9046748895998</v>
      </c>
      <c r="E196" s="4">
        <v>249.26267702147095</v>
      </c>
    </row>
    <row r="197" spans="1:5">
      <c r="A197" t="s">
        <v>37</v>
      </c>
      <c r="B197" s="3">
        <v>2022</v>
      </c>
      <c r="C197" s="5">
        <v>938.63170335352333</v>
      </c>
      <c r="D197" s="5">
        <v>4916.5130743093505</v>
      </c>
      <c r="E197" s="5">
        <v>265.85522233712516</v>
      </c>
    </row>
    <row r="198" spans="1:5">
      <c r="A198" s="53" t="s">
        <v>38</v>
      </c>
      <c r="B198">
        <v>2016</v>
      </c>
      <c r="C198" s="4">
        <v>1217.310580204778</v>
      </c>
      <c r="D198" s="4">
        <v>734.19044368600669</v>
      </c>
      <c r="E198" s="4">
        <v>3621.4989761092156</v>
      </c>
    </row>
    <row r="199" spans="1:5">
      <c r="A199" t="s">
        <v>38</v>
      </c>
      <c r="B199">
        <v>2017</v>
      </c>
      <c r="C199" s="4">
        <v>1236.5885049942688</v>
      </c>
      <c r="D199" s="4">
        <v>764.47093499263133</v>
      </c>
      <c r="E199" s="4">
        <v>3776.9405600130999</v>
      </c>
    </row>
    <row r="200" spans="1:5">
      <c r="A200" t="s">
        <v>38</v>
      </c>
      <c r="B200">
        <v>2018</v>
      </c>
      <c r="C200" s="4">
        <v>1254.3778025123231</v>
      </c>
      <c r="D200" s="4">
        <v>771.49371919224052</v>
      </c>
      <c r="E200" s="4">
        <v>3848.1284782954363</v>
      </c>
    </row>
    <row r="201" spans="1:5">
      <c r="A201" t="s">
        <v>38</v>
      </c>
      <c r="B201">
        <v>2019</v>
      </c>
      <c r="C201" s="4">
        <v>1268.7322629969417</v>
      </c>
      <c r="D201" s="4">
        <v>805.35305810397563</v>
      </c>
      <c r="E201" s="4">
        <v>3986.9146788990829</v>
      </c>
    </row>
    <row r="202" spans="1:5">
      <c r="A202" t="s">
        <v>38</v>
      </c>
      <c r="B202">
        <v>2020</v>
      </c>
      <c r="C202" s="4">
        <v>1293.225587235929</v>
      </c>
      <c r="D202" s="4">
        <v>804.71443344659497</v>
      </c>
      <c r="E202" s="4">
        <v>4106.059979317477</v>
      </c>
    </row>
    <row r="203" spans="1:5">
      <c r="A203" t="s">
        <v>38</v>
      </c>
      <c r="B203">
        <v>2021</v>
      </c>
      <c r="C203" s="4">
        <v>1288.5190751445086</v>
      </c>
      <c r="D203" s="4">
        <v>806.23439306358387</v>
      </c>
      <c r="E203" s="4">
        <v>4202.2465317919068</v>
      </c>
    </row>
    <row r="204" spans="1:5">
      <c r="A204" t="s">
        <v>38</v>
      </c>
      <c r="B204">
        <v>2022</v>
      </c>
      <c r="C204" s="59">
        <v>1315.1107078039929</v>
      </c>
      <c r="D204" s="59">
        <v>789.24682395644288</v>
      </c>
      <c r="E204" s="59">
        <v>4356.6424682395646</v>
      </c>
    </row>
    <row r="205" spans="1:5">
      <c r="A205" s="53" t="s">
        <v>39</v>
      </c>
      <c r="B205" s="53">
        <v>2016</v>
      </c>
      <c r="C205" s="62">
        <v>7530.0480843521336</v>
      </c>
      <c r="D205" s="62">
        <v>7923.5083397718499</v>
      </c>
      <c r="E205" s="62">
        <v>5508.4435758760155</v>
      </c>
    </row>
    <row r="206" spans="1:5">
      <c r="A206" t="s">
        <v>39</v>
      </c>
      <c r="B206">
        <v>2017</v>
      </c>
      <c r="C206" s="4">
        <v>7534.1008425487089</v>
      </c>
      <c r="D206" s="4">
        <v>8255.8741442864666</v>
      </c>
      <c r="E206" s="4">
        <v>5795.0250131648227</v>
      </c>
    </row>
    <row r="207" spans="1:5">
      <c r="A207" t="s">
        <v>39</v>
      </c>
      <c r="B207">
        <v>2018</v>
      </c>
      <c r="C207" s="4">
        <v>7623.5507307594835</v>
      </c>
      <c r="D207" s="4">
        <v>8557.9292050350614</v>
      </c>
      <c r="E207" s="4">
        <v>6072.5200642054579</v>
      </c>
    </row>
    <row r="208" spans="1:5">
      <c r="A208" t="s">
        <v>39</v>
      </c>
      <c r="B208">
        <v>2019</v>
      </c>
      <c r="C208" s="4">
        <v>7655.5752758479784</v>
      </c>
      <c r="D208" s="4">
        <v>8787.0098896608106</v>
      </c>
      <c r="E208" s="4">
        <v>6344.4148344912137</v>
      </c>
    </row>
    <row r="209" spans="1:5">
      <c r="A209" t="s">
        <v>39</v>
      </c>
      <c r="B209">
        <v>2020</v>
      </c>
      <c r="C209" s="4">
        <v>7594.173902681232</v>
      </c>
      <c r="D209" s="4">
        <v>9060.558649453822</v>
      </c>
      <c r="E209" s="4">
        <v>6592.2674478649451</v>
      </c>
    </row>
    <row r="210" spans="1:5">
      <c r="A210" t="s">
        <v>39</v>
      </c>
      <c r="B210">
        <v>2021</v>
      </c>
      <c r="C210" s="4">
        <v>7583.9681933842248</v>
      </c>
      <c r="D210" s="4">
        <v>9265.0216284987291</v>
      </c>
      <c r="E210" s="4">
        <v>6900.0101781170479</v>
      </c>
    </row>
    <row r="211" spans="1:5">
      <c r="A211" t="s">
        <v>39</v>
      </c>
      <c r="B211">
        <v>2022</v>
      </c>
      <c r="C211" s="59">
        <v>7632.7359435887929</v>
      </c>
      <c r="D211" s="59">
        <v>9570.4865466691408</v>
      </c>
      <c r="E211" s="59">
        <v>7309.777509742069</v>
      </c>
    </row>
    <row r="212" spans="1:5">
      <c r="A212" s="53" t="s">
        <v>40</v>
      </c>
      <c r="B212" s="53">
        <v>2016</v>
      </c>
      <c r="C212" s="62">
        <v>5143.7736067951109</v>
      </c>
      <c r="D212" s="62">
        <v>10329.120696084527</v>
      </c>
      <c r="E212" s="62">
        <v>7331.1056971203634</v>
      </c>
    </row>
    <row r="213" spans="1:5">
      <c r="A213" t="s">
        <v>40</v>
      </c>
      <c r="B213">
        <v>2017</v>
      </c>
      <c r="C213" s="4">
        <v>5120.7856883985023</v>
      </c>
      <c r="D213" s="4">
        <v>10538.102122176137</v>
      </c>
      <c r="E213" s="4">
        <v>7644.1121894253611</v>
      </c>
    </row>
    <row r="214" spans="1:5">
      <c r="A214" t="s">
        <v>40</v>
      </c>
      <c r="B214">
        <v>2018</v>
      </c>
      <c r="C214" s="4">
        <v>5148.6977370269215</v>
      </c>
      <c r="D214" s="4">
        <v>10789.214163090128</v>
      </c>
      <c r="E214" s="4">
        <v>7981.0880998829489</v>
      </c>
    </row>
    <row r="215" spans="1:5">
      <c r="A215" t="s">
        <v>40</v>
      </c>
      <c r="B215">
        <v>2019</v>
      </c>
      <c r="C215" s="4">
        <v>5269.3038917089671</v>
      </c>
      <c r="D215" s="4">
        <v>10981.344162436548</v>
      </c>
      <c r="E215" s="4">
        <v>8382.3519458544833</v>
      </c>
    </row>
    <row r="216" spans="1:5">
      <c r="A216" t="s">
        <v>40</v>
      </c>
      <c r="B216">
        <v>2020</v>
      </c>
      <c r="C216" s="9">
        <v>5181.9456005303664</v>
      </c>
      <c r="D216" s="4">
        <v>11166.831240101656</v>
      </c>
      <c r="E216" s="4">
        <v>8566.223159367979</v>
      </c>
    </row>
    <row r="217" spans="1:5">
      <c r="A217" t="s">
        <v>40</v>
      </c>
      <c r="B217">
        <v>2021</v>
      </c>
      <c r="C217" s="4">
        <v>5169.5314630121266</v>
      </c>
      <c r="D217" s="4">
        <v>11380.793571069813</v>
      </c>
      <c r="E217" s="4">
        <v>8809.6749659180587</v>
      </c>
    </row>
    <row r="218" spans="1:5">
      <c r="A218" t="s">
        <v>40</v>
      </c>
      <c r="B218">
        <v>2022</v>
      </c>
      <c r="C218" s="59">
        <v>5237.3664686377451</v>
      </c>
      <c r="D218" s="59">
        <v>11601.33904393479</v>
      </c>
      <c r="E218" s="59">
        <v>9255.2944874274654</v>
      </c>
    </row>
    <row r="219" spans="1:5">
      <c r="A219" s="53" t="s">
        <v>41</v>
      </c>
      <c r="B219" s="53">
        <v>2016</v>
      </c>
      <c r="C219" s="62">
        <v>1876.4588981198071</v>
      </c>
      <c r="D219" s="62">
        <v>881.81241801486658</v>
      </c>
      <c r="E219" s="62">
        <v>1578.7286838653256</v>
      </c>
    </row>
    <row r="220" spans="1:5">
      <c r="A220" t="s">
        <v>41</v>
      </c>
      <c r="B220">
        <v>2017</v>
      </c>
      <c r="C220" s="4">
        <v>1910.1650773468959</v>
      </c>
      <c r="D220" s="4">
        <v>899.95443949989419</v>
      </c>
      <c r="E220" s="4">
        <v>1636.8804831532104</v>
      </c>
    </row>
    <row r="221" spans="1:5">
      <c r="A221" t="s">
        <v>41</v>
      </c>
      <c r="B221">
        <v>2018</v>
      </c>
      <c r="C221" s="4">
        <v>1951.8485033598049</v>
      </c>
      <c r="D221" s="4">
        <v>928.11240073304828</v>
      </c>
      <c r="E221" s="4">
        <v>1724.0390959071472</v>
      </c>
    </row>
    <row r="222" spans="1:5">
      <c r="A222" t="s">
        <v>41</v>
      </c>
      <c r="B222">
        <v>2019</v>
      </c>
      <c r="C222" s="4">
        <v>1944.2279382667198</v>
      </c>
      <c r="D222" s="4">
        <v>980.49426197071625</v>
      </c>
      <c r="E222" s="4">
        <v>1781.2777997625644</v>
      </c>
    </row>
    <row r="223" spans="1:5">
      <c r="A223" t="s">
        <v>41</v>
      </c>
      <c r="B223">
        <v>2020</v>
      </c>
      <c r="C223" s="4">
        <v>1920.5109432500483</v>
      </c>
      <c r="D223" s="4">
        <v>1017.1218283943444</v>
      </c>
      <c r="E223" s="4">
        <v>1836.3672283556073</v>
      </c>
    </row>
    <row r="224" spans="1:5">
      <c r="A224" t="s">
        <v>41</v>
      </c>
      <c r="B224">
        <v>2021</v>
      </c>
      <c r="C224" s="4">
        <v>1894.5892891175909</v>
      </c>
      <c r="D224" s="4">
        <v>1021.1515151515151</v>
      </c>
      <c r="E224" s="4">
        <v>1898.2591957308939</v>
      </c>
    </row>
    <row r="225" spans="1:5">
      <c r="A225" t="s">
        <v>41</v>
      </c>
      <c r="B225">
        <v>2022</v>
      </c>
      <c r="C225" s="59">
        <v>1914.1520424986263</v>
      </c>
      <c r="D225" s="59">
        <v>1058.7766990291261</v>
      </c>
      <c r="E225" s="59">
        <v>1984.0712584722478</v>
      </c>
    </row>
    <row r="226" spans="1:5">
      <c r="A226" s="53" t="s">
        <v>42</v>
      </c>
      <c r="B226" s="53">
        <v>2016</v>
      </c>
      <c r="C226" s="62">
        <v>4178.2597635792308</v>
      </c>
      <c r="D226" s="62">
        <v>1071.0861888373483</v>
      </c>
      <c r="E226" s="62">
        <v>969.65404758342061</v>
      </c>
    </row>
    <row r="227" spans="1:5">
      <c r="A227" t="s">
        <v>42</v>
      </c>
      <c r="B227">
        <v>2017</v>
      </c>
      <c r="C227" s="4">
        <v>4103.9702970297021</v>
      </c>
      <c r="D227" s="4">
        <v>1126.1287128712872</v>
      </c>
      <c r="E227" s="4">
        <v>1000.9009900990101</v>
      </c>
    </row>
    <row r="228" spans="1:5">
      <c r="A228" t="s">
        <v>42</v>
      </c>
      <c r="B228">
        <v>2018</v>
      </c>
      <c r="C228" s="4">
        <v>4028.8729717877504</v>
      </c>
      <c r="D228" s="4">
        <v>1184.8019295424647</v>
      </c>
      <c r="E228" s="4">
        <v>1016.325098669785</v>
      </c>
    </row>
    <row r="229" spans="1:5">
      <c r="A229" t="s">
        <v>42</v>
      </c>
      <c r="B229">
        <v>2019</v>
      </c>
      <c r="C229" s="4">
        <v>4031.6619074814394</v>
      </c>
      <c r="D229" s="4">
        <v>1219.9657338663619</v>
      </c>
      <c r="E229" s="4">
        <v>1068.3723586521987</v>
      </c>
    </row>
    <row r="230" spans="1:5">
      <c r="A230" t="s">
        <v>42</v>
      </c>
      <c r="B230">
        <v>2020</v>
      </c>
      <c r="C230" s="4">
        <v>4000.3322950587572</v>
      </c>
      <c r="D230" s="4">
        <v>1242.8997593090755</v>
      </c>
      <c r="E230" s="4">
        <v>1067.7679456321675</v>
      </c>
    </row>
    <row r="231" spans="1:5">
      <c r="A231" t="s">
        <v>42</v>
      </c>
      <c r="B231">
        <v>2021</v>
      </c>
      <c r="C231" s="4">
        <v>3975.5342465753429</v>
      </c>
      <c r="D231" s="4">
        <v>1250.5118814649147</v>
      </c>
      <c r="E231" s="4">
        <v>1082.9538719597429</v>
      </c>
    </row>
    <row r="232" spans="1:5">
      <c r="A232" t="s">
        <v>42</v>
      </c>
      <c r="B232" s="3">
        <v>2022</v>
      </c>
      <c r="C232" s="5">
        <v>3899.1020744607767</v>
      </c>
      <c r="D232" s="5">
        <v>1298.2494848193433</v>
      </c>
      <c r="E232" s="5">
        <v>1140.6484407198793</v>
      </c>
    </row>
    <row r="233" spans="1:5">
      <c r="A233" t="s">
        <v>43</v>
      </c>
      <c r="B233">
        <v>2016</v>
      </c>
      <c r="C233" s="4">
        <v>5155.6758030314923</v>
      </c>
      <c r="D233" s="4">
        <v>15947.734548024815</v>
      </c>
      <c r="E233" s="4">
        <v>2258.58964894369</v>
      </c>
    </row>
    <row r="234" spans="1:5">
      <c r="A234" t="s">
        <v>43</v>
      </c>
      <c r="B234">
        <v>2017</v>
      </c>
      <c r="C234" s="4">
        <v>5078.247900466562</v>
      </c>
      <c r="D234" s="4">
        <v>15960.46687402799</v>
      </c>
      <c r="E234" s="4">
        <v>2293.2852255054431</v>
      </c>
    </row>
    <row r="235" spans="1:5">
      <c r="A235" t="s">
        <v>43</v>
      </c>
      <c r="B235">
        <v>2018</v>
      </c>
      <c r="C235" s="4">
        <v>4984.4657102196243</v>
      </c>
      <c r="D235" s="4">
        <v>15995.261548521095</v>
      </c>
      <c r="E235" s="4">
        <v>2311.272741259279</v>
      </c>
    </row>
    <row r="236" spans="1:5">
      <c r="A236" t="s">
        <v>43</v>
      </c>
      <c r="B236">
        <v>2019</v>
      </c>
      <c r="C236" s="4">
        <v>4798.489484773032</v>
      </c>
      <c r="D236" s="4">
        <v>15910.780923194787</v>
      </c>
      <c r="E236" s="4">
        <v>2342.7295920321776</v>
      </c>
    </row>
    <row r="237" spans="1:5">
      <c r="A237" t="s">
        <v>43</v>
      </c>
      <c r="B237">
        <v>2020</v>
      </c>
      <c r="C237" s="4">
        <v>4644.7439741667622</v>
      </c>
      <c r="D237" s="4">
        <v>15640.925498789065</v>
      </c>
      <c r="E237" s="4">
        <v>2319.3305270441706</v>
      </c>
    </row>
    <row r="238" spans="1:5">
      <c r="A238" t="s">
        <v>43</v>
      </c>
      <c r="B238">
        <v>2021</v>
      </c>
      <c r="C238" s="4">
        <v>4430.4820352341212</v>
      </c>
      <c r="D238" s="4">
        <v>15369.384098284656</v>
      </c>
      <c r="E238" s="4">
        <v>2343.1338664812238</v>
      </c>
    </row>
    <row r="239" spans="1:5">
      <c r="A239" t="s">
        <v>43</v>
      </c>
      <c r="B239">
        <v>2022</v>
      </c>
      <c r="C239" s="59">
        <v>4280.4430267860571</v>
      </c>
      <c r="D239" s="59">
        <v>15220.474693516775</v>
      </c>
      <c r="E239" s="59">
        <v>2390.0822796971675</v>
      </c>
    </row>
  </sheetData>
  <autoFilter ref="A1:J1" xr:uid="{2CD0F05F-6FB1-4606-82CF-5B2C80B65B56}"/>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07DF0-0B14-4CDC-B24E-D277D05F6855}">
  <dimension ref="A1:S239"/>
  <sheetViews>
    <sheetView tabSelected="1" zoomScale="77" zoomScaleNormal="77" workbookViewId="0">
      <pane xSplit="2" ySplit="1" topLeftCell="C74" activePane="bottomRight" state="frozen"/>
      <selection pane="topRight" activeCell="C1" sqref="C1"/>
      <selection pane="bottomLeft" activeCell="A2" sqref="A2"/>
      <selection pane="bottomRight" activeCell="S19" sqref="S19"/>
    </sheetView>
  </sheetViews>
  <sheetFormatPr defaultRowHeight="14.25"/>
  <cols>
    <col min="2" max="2" width="9.375" bestFit="1" customWidth="1"/>
    <col min="3" max="4" width="9.125" bestFit="1" customWidth="1"/>
    <col min="5" max="5" width="9.75" bestFit="1" customWidth="1"/>
    <col min="6" max="6" width="9.125" bestFit="1" customWidth="1"/>
    <col min="7" max="8" width="9" customWidth="1"/>
    <col min="9" max="11" width="9.125" bestFit="1" customWidth="1"/>
    <col min="12" max="12" width="9.75" bestFit="1" customWidth="1"/>
    <col min="13" max="13" width="26.25" customWidth="1"/>
  </cols>
  <sheetData>
    <row r="1" spans="1:19" ht="15">
      <c r="A1" s="1" t="s">
        <v>0</v>
      </c>
      <c r="B1" s="1" t="s">
        <v>1</v>
      </c>
      <c r="C1" s="1" t="s">
        <v>44</v>
      </c>
      <c r="D1" s="1" t="s">
        <v>45</v>
      </c>
      <c r="E1" s="1" t="s">
        <v>46</v>
      </c>
      <c r="F1" s="1" t="s">
        <v>47</v>
      </c>
      <c r="G1" s="1" t="s">
        <v>48</v>
      </c>
      <c r="H1" s="1" t="s">
        <v>49</v>
      </c>
      <c r="I1" s="1" t="s">
        <v>50</v>
      </c>
      <c r="J1" s="1" t="s">
        <v>2</v>
      </c>
      <c r="K1" s="1" t="s">
        <v>3</v>
      </c>
      <c r="L1" s="1" t="s">
        <v>4</v>
      </c>
      <c r="M1" s="1" t="s">
        <v>5</v>
      </c>
    </row>
    <row r="2" spans="1:19" ht="14.45" customHeight="1">
      <c r="A2" t="s">
        <v>6</v>
      </c>
      <c r="B2">
        <v>2016</v>
      </c>
      <c r="C2" s="4">
        <v>173.82994656942975</v>
      </c>
      <c r="D2" s="4">
        <v>346.86250806285301</v>
      </c>
      <c r="E2" s="4">
        <v>735.49188156638013</v>
      </c>
      <c r="F2" s="4">
        <v>612.46895893027693</v>
      </c>
      <c r="G2" s="4">
        <v>29.738299904489015</v>
      </c>
      <c r="H2" s="4">
        <v>24.764087870105062</v>
      </c>
      <c r="I2" s="4">
        <v>114.8443170964661</v>
      </c>
      <c r="J2" s="4">
        <v>461.32378223495704</v>
      </c>
      <c r="K2" s="4">
        <v>815.58930276981857</v>
      </c>
      <c r="L2" s="4">
        <v>761.08691499522456</v>
      </c>
      <c r="M2" s="18" t="s">
        <v>7</v>
      </c>
      <c r="N2" s="4"/>
    </row>
    <row r="3" spans="1:19">
      <c r="A3" t="s">
        <v>6</v>
      </c>
      <c r="B3">
        <v>2017</v>
      </c>
      <c r="C3" s="4">
        <v>165.96193055545277</v>
      </c>
      <c r="D3" s="4">
        <v>312.86603176482487</v>
      </c>
      <c r="E3" s="4">
        <v>758.75458601883986</v>
      </c>
      <c r="F3" s="4">
        <v>568.72781358453153</v>
      </c>
      <c r="G3" s="4">
        <v>27.813584531482398</v>
      </c>
      <c r="H3" s="4">
        <v>20.84779375309866</v>
      </c>
      <c r="I3" s="4">
        <v>108.02825979176995</v>
      </c>
      <c r="J3" s="4">
        <v>440.87208725830442</v>
      </c>
      <c r="K3" s="4">
        <v>772.74268715914729</v>
      </c>
      <c r="L3" s="4">
        <v>749.38522558254817</v>
      </c>
      <c r="M3" t="s">
        <v>8</v>
      </c>
      <c r="N3" s="4"/>
    </row>
    <row r="4" spans="1:19">
      <c r="A4" t="s">
        <v>6</v>
      </c>
      <c r="B4">
        <v>2018</v>
      </c>
      <c r="C4" s="4">
        <v>154.59558443850679</v>
      </c>
      <c r="D4" s="4">
        <v>280.53442639572938</v>
      </c>
      <c r="E4" s="4">
        <v>652.22101841820154</v>
      </c>
      <c r="F4" s="4">
        <v>511.99349945828823</v>
      </c>
      <c r="G4" s="4">
        <v>35.2112676056338</v>
      </c>
      <c r="H4" s="4">
        <v>27.640845070422536</v>
      </c>
      <c r="I4" s="4">
        <v>122.80335861321775</v>
      </c>
      <c r="J4" s="4">
        <v>327.79794149512458</v>
      </c>
      <c r="K4" s="4">
        <v>742.62188515709636</v>
      </c>
      <c r="L4" s="4">
        <v>714.58017334777901</v>
      </c>
      <c r="M4" t="s">
        <v>9</v>
      </c>
      <c r="N4" s="4"/>
    </row>
    <row r="5" spans="1:19">
      <c r="A5" t="s">
        <v>6</v>
      </c>
      <c r="B5">
        <v>2019</v>
      </c>
      <c r="C5" s="4">
        <v>140.16305254378648</v>
      </c>
      <c r="D5" s="4">
        <v>245.28534195162638</v>
      </c>
      <c r="E5" s="4">
        <v>649.84174311926608</v>
      </c>
      <c r="F5" s="4">
        <v>485.19724770642199</v>
      </c>
      <c r="G5" s="4">
        <v>24.396788990825691</v>
      </c>
      <c r="H5" s="4">
        <v>18.215596330275229</v>
      </c>
      <c r="I5" s="4">
        <v>125.90022935779817</v>
      </c>
      <c r="J5" s="4">
        <v>287.63360091743112</v>
      </c>
      <c r="K5" s="4">
        <v>725.37901376146795</v>
      </c>
      <c r="L5" s="4">
        <v>675.98738532110087</v>
      </c>
      <c r="M5" t="s">
        <v>51</v>
      </c>
      <c r="N5" s="4"/>
    </row>
    <row r="6" spans="1:19">
      <c r="A6" t="s">
        <v>6</v>
      </c>
      <c r="B6">
        <v>2020</v>
      </c>
      <c r="C6" s="4">
        <v>78.906396598774393</v>
      </c>
      <c r="D6" s="4">
        <v>183.88621120410036</v>
      </c>
      <c r="E6" s="4">
        <v>601.24572210814517</v>
      </c>
      <c r="F6" s="4">
        <v>422.67214236824088</v>
      </c>
      <c r="G6" s="4">
        <v>14.85968514715948</v>
      </c>
      <c r="H6" s="4">
        <v>10.446269678302532</v>
      </c>
      <c r="I6" s="4">
        <v>109.98357289527721</v>
      </c>
      <c r="J6" s="4">
        <v>288.09856262833671</v>
      </c>
      <c r="K6" s="4">
        <v>603.44969199178649</v>
      </c>
      <c r="L6" s="4">
        <v>530.4517453798768</v>
      </c>
      <c r="M6" s="8"/>
      <c r="N6" s="4"/>
    </row>
    <row r="7" spans="1:19" ht="28.5">
      <c r="A7" t="s">
        <v>6</v>
      </c>
      <c r="B7">
        <v>2021</v>
      </c>
      <c r="C7" s="4">
        <v>128.88232037427574</v>
      </c>
      <c r="D7" s="4">
        <v>208.59566303350988</v>
      </c>
      <c r="E7" s="4">
        <v>604.13720485003194</v>
      </c>
      <c r="F7" s="4">
        <v>443.3088704530951</v>
      </c>
      <c r="G7" s="4">
        <v>20.754945756222082</v>
      </c>
      <c r="H7" s="4">
        <v>15.229738353541801</v>
      </c>
      <c r="I7" s="4">
        <v>103.09125717932358</v>
      </c>
      <c r="J7" s="4">
        <v>294.68538608806637</v>
      </c>
      <c r="K7" s="4">
        <v>600.06892150606257</v>
      </c>
      <c r="L7" s="4">
        <v>629.24569240587118</v>
      </c>
      <c r="M7" s="33" t="s">
        <v>52</v>
      </c>
      <c r="N7" s="4"/>
    </row>
    <row r="8" spans="1:19">
      <c r="A8" t="s">
        <v>6</v>
      </c>
      <c r="B8" s="3">
        <v>2022</v>
      </c>
      <c r="C8" s="5">
        <v>152.26899823984084</v>
      </c>
      <c r="D8" s="5">
        <v>234.84273360373459</v>
      </c>
      <c r="E8" s="5">
        <v>599.11359404096834</v>
      </c>
      <c r="F8" s="5">
        <v>444.82681564245809</v>
      </c>
      <c r="G8" s="5">
        <v>13.363128491620113</v>
      </c>
      <c r="H8" s="5">
        <v>9.921787709497206</v>
      </c>
      <c r="I8" s="5">
        <v>108.66294227188081</v>
      </c>
      <c r="J8" s="5">
        <v>260.98510242085661</v>
      </c>
      <c r="K8" s="5">
        <v>662.64990689013041</v>
      </c>
      <c r="L8" s="5">
        <v>639.3649906890131</v>
      </c>
      <c r="M8" s="19"/>
      <c r="N8" s="4"/>
    </row>
    <row r="9" spans="1:19">
      <c r="A9" t="s">
        <v>11</v>
      </c>
      <c r="B9">
        <v>2016</v>
      </c>
      <c r="C9" s="4">
        <v>117.83259707044871</v>
      </c>
      <c r="D9" s="4">
        <v>203.69510966441914</v>
      </c>
      <c r="E9" s="4">
        <v>394.21227621483371</v>
      </c>
      <c r="F9" s="4">
        <v>387.3324808184143</v>
      </c>
      <c r="G9" s="4">
        <v>7</v>
      </c>
      <c r="H9" s="4">
        <v>7</v>
      </c>
      <c r="I9" s="4">
        <v>19</v>
      </c>
      <c r="J9" s="4">
        <v>110.40409207161125</v>
      </c>
      <c r="K9" s="4">
        <v>344.770673486786</v>
      </c>
      <c r="L9" s="4">
        <v>680.82523444160267</v>
      </c>
      <c r="M9" s="9" t="s">
        <v>53</v>
      </c>
    </row>
    <row r="10" spans="1:19">
      <c r="A10" t="s">
        <v>11</v>
      </c>
      <c r="B10">
        <v>2017</v>
      </c>
      <c r="C10" s="4">
        <v>113.67495730476634</v>
      </c>
      <c r="D10" s="4">
        <v>189.75662164260211</v>
      </c>
      <c r="E10" s="4">
        <v>345.17224880382776</v>
      </c>
      <c r="F10" s="4">
        <v>315.90909090909088</v>
      </c>
      <c r="G10" s="4">
        <v>5</v>
      </c>
      <c r="H10" s="4">
        <v>5</v>
      </c>
      <c r="I10" s="4">
        <v>19</v>
      </c>
      <c r="J10" s="4">
        <v>84.656459330143534</v>
      </c>
      <c r="K10" s="4">
        <v>327.21148325358854</v>
      </c>
      <c r="L10" s="4">
        <v>582.13205741626803</v>
      </c>
      <c r="M10" s="4"/>
    </row>
    <row r="11" spans="1:19">
      <c r="A11" t="s">
        <v>11</v>
      </c>
      <c r="B11">
        <v>2018</v>
      </c>
      <c r="C11" s="4">
        <v>142.22944346180742</v>
      </c>
      <c r="D11" s="4">
        <v>172.3164411171897</v>
      </c>
      <c r="E11" s="4">
        <v>341.89498580889307</v>
      </c>
      <c r="F11" s="4">
        <v>334.62062440870386</v>
      </c>
      <c r="G11" s="4">
        <v>6</v>
      </c>
      <c r="H11" s="4">
        <v>6</v>
      </c>
      <c r="I11" s="4">
        <v>20</v>
      </c>
      <c r="J11" s="4">
        <v>121.94701986754968</v>
      </c>
      <c r="K11" s="4">
        <v>324.22421948912012</v>
      </c>
      <c r="L11" s="4">
        <v>576.82876064333027</v>
      </c>
    </row>
    <row r="12" spans="1:19">
      <c r="A12" t="s">
        <v>11</v>
      </c>
      <c r="B12">
        <v>2019</v>
      </c>
      <c r="C12" s="4">
        <v>115.88923107645553</v>
      </c>
      <c r="D12" s="4">
        <v>171.11769276132884</v>
      </c>
      <c r="E12" s="4">
        <v>308.27299703264094</v>
      </c>
      <c r="F12" s="4">
        <v>347.74282888229476</v>
      </c>
      <c r="G12" s="4">
        <v>3</v>
      </c>
      <c r="H12" s="4">
        <v>3</v>
      </c>
      <c r="I12" s="4">
        <v>15</v>
      </c>
      <c r="J12" s="4">
        <v>82.955489614243319</v>
      </c>
      <c r="K12" s="4">
        <v>275.56478733926809</v>
      </c>
      <c r="L12" s="4">
        <v>605.47972304648863</v>
      </c>
    </row>
    <row r="13" spans="1:19">
      <c r="A13" t="s">
        <v>11</v>
      </c>
      <c r="B13">
        <v>2020</v>
      </c>
      <c r="C13" s="4">
        <v>72.12033911666272</v>
      </c>
      <c r="D13" s="4">
        <v>101.86997900228609</v>
      </c>
      <c r="E13" s="4">
        <v>241.34439834024894</v>
      </c>
      <c r="F13" s="4">
        <v>262.36237897648687</v>
      </c>
      <c r="G13" s="4">
        <v>2</v>
      </c>
      <c r="H13" s="4">
        <v>3</v>
      </c>
      <c r="I13" s="4">
        <v>12</v>
      </c>
      <c r="J13" s="4">
        <v>66.327800829875514</v>
      </c>
      <c r="K13" s="4">
        <v>183.60304287690178</v>
      </c>
      <c r="L13" s="4">
        <v>445.0691562932227</v>
      </c>
    </row>
    <row r="14" spans="1:19">
      <c r="A14" t="s">
        <v>11</v>
      </c>
      <c r="B14">
        <v>2021</v>
      </c>
      <c r="C14" s="4">
        <v>90.304233870967749</v>
      </c>
      <c r="D14" s="4">
        <v>130.84899193548387</v>
      </c>
      <c r="E14" s="4">
        <v>287.29838709677421</v>
      </c>
      <c r="F14" s="4">
        <v>311.05990783410141</v>
      </c>
      <c r="G14" s="4">
        <v>1</v>
      </c>
      <c r="H14" s="4">
        <v>1</v>
      </c>
      <c r="I14" s="4">
        <v>9</v>
      </c>
      <c r="J14" s="4">
        <v>74.675115207373267</v>
      </c>
      <c r="K14" s="4">
        <v>263.27764976958525</v>
      </c>
      <c r="L14" s="4">
        <v>493.04723502304148</v>
      </c>
      <c r="M14" s="4"/>
    </row>
    <row r="15" spans="1:19">
      <c r="A15" s="3" t="s">
        <v>11</v>
      </c>
      <c r="B15" s="3">
        <v>2022</v>
      </c>
      <c r="C15" s="5">
        <v>120.16183974528316</v>
      </c>
      <c r="D15" s="5">
        <v>146.44724218956384</v>
      </c>
      <c r="E15" s="5">
        <v>338.99111549851921</v>
      </c>
      <c r="F15" s="5">
        <v>359.77492596248766</v>
      </c>
      <c r="G15" s="5">
        <v>1</v>
      </c>
      <c r="H15" s="5">
        <v>1</v>
      </c>
      <c r="I15" s="5">
        <v>8</v>
      </c>
      <c r="J15" s="5">
        <v>66.411648568608086</v>
      </c>
      <c r="K15" s="5">
        <v>271.42152023692006</v>
      </c>
      <c r="L15" s="5">
        <v>637.1668311944718</v>
      </c>
      <c r="M15" s="5"/>
    </row>
    <row r="16" spans="1:19">
      <c r="A16" t="str" cm="1">
        <f t="array" ref="A16">INDEX(notes!$P$2:$P$33, INT((ROW()-ROW($A$16))/COUNTA(A2:A8))+1)</f>
        <v>MAR</v>
      </c>
      <c r="B16">
        <v>2016</v>
      </c>
      <c r="C16" s="4">
        <v>26.28444010870323</v>
      </c>
      <c r="D16" s="4">
        <v>49.873040206257414</v>
      </c>
      <c r="E16" s="4">
        <v>197.18503937007875</v>
      </c>
      <c r="F16" s="4">
        <v>165.05118110236219</v>
      </c>
      <c r="G16" s="4">
        <v>12.755905511811026</v>
      </c>
      <c r="H16" s="4">
        <v>10.677165354330707</v>
      </c>
      <c r="I16" s="4">
        <v>34.173228346456689</v>
      </c>
      <c r="J16" s="4">
        <v>209.92125984251967</v>
      </c>
      <c r="K16" s="4">
        <v>101.54330708661418</v>
      </c>
      <c r="L16" s="4">
        <v>184.53543307086613</v>
      </c>
      <c r="M16" s="4"/>
      <c r="S16" s="4">
        <f>SUM(E16:H16)</f>
        <v>385.6692913385827</v>
      </c>
    </row>
    <row r="17" spans="1:19">
      <c r="A17" t="str" cm="1">
        <f t="array" ref="A17">INDEX(notes!$P$2:$P$33, INT((ROW()-ROW($A$16))/COUNTA(A3:A9))+1)</f>
        <v>MAR</v>
      </c>
      <c r="B17">
        <v>2017</v>
      </c>
      <c r="C17" s="4">
        <v>19.548254620123203</v>
      </c>
      <c r="D17" s="4">
        <v>48.870636550308014</v>
      </c>
      <c r="E17" s="4">
        <v>198.61396303901438</v>
      </c>
      <c r="F17" s="4">
        <v>158.14168377823407</v>
      </c>
      <c r="G17" s="4">
        <v>16.868583162217661</v>
      </c>
      <c r="H17" s="4">
        <v>13.431211498973305</v>
      </c>
      <c r="I17" s="4">
        <v>20.525667351129364</v>
      </c>
      <c r="J17" s="4">
        <v>192.55030800821359</v>
      </c>
      <c r="K17" s="4">
        <v>89.921971252566735</v>
      </c>
      <c r="L17" s="4">
        <v>193.52772073921972</v>
      </c>
      <c r="M17" s="4"/>
    </row>
    <row r="18" spans="1:19">
      <c r="A18" t="str" cm="1">
        <f t="array" ref="A18">INDEX(notes!$P$2:$P$33, INT((ROW()-ROW($A$16))/COUNTA(A4:A10))+1)</f>
        <v>MAR</v>
      </c>
      <c r="B18">
        <v>2018</v>
      </c>
      <c r="C18" s="4">
        <v>26.998035297476108</v>
      </c>
      <c r="D18" s="4">
        <v>49.271414417893908</v>
      </c>
      <c r="E18" s="4">
        <v>220.30360531309296</v>
      </c>
      <c r="F18" s="4">
        <v>163.02466793168881</v>
      </c>
      <c r="G18" s="4">
        <v>15.370018975332068</v>
      </c>
      <c r="H18" s="4">
        <v>11.373814041745732</v>
      </c>
      <c r="I18" s="4">
        <v>35.658444022770396</v>
      </c>
      <c r="J18" s="4">
        <v>219.89373814041744</v>
      </c>
      <c r="K18" s="4">
        <v>83.203036053130916</v>
      </c>
      <c r="L18" s="4">
        <v>218.90322580645164</v>
      </c>
      <c r="M18" s="4"/>
    </row>
    <row r="19" spans="1:19">
      <c r="A19" t="str" cm="1">
        <f t="array" ref="A19">INDEX(notes!$P$2:$P$33, INT((ROW()-ROW($A$16))/COUNTA(A5:A11))+1)</f>
        <v>MAR</v>
      </c>
      <c r="B19">
        <v>2019</v>
      </c>
      <c r="C19" s="4">
        <v>20.628930817610062</v>
      </c>
      <c r="D19" s="4">
        <v>47.704402515723267</v>
      </c>
      <c r="E19" s="4">
        <v>214.95238095238096</v>
      </c>
      <c r="F19" s="4">
        <v>142.33333333333334</v>
      </c>
      <c r="G19" s="4">
        <v>18.793650793650794</v>
      </c>
      <c r="H19" s="4">
        <v>12.444444444444445</v>
      </c>
      <c r="I19" s="4">
        <v>35.142857142857139</v>
      </c>
      <c r="J19" s="4">
        <v>203.04761904761904</v>
      </c>
      <c r="K19" s="4">
        <v>92.738095238095255</v>
      </c>
      <c r="L19" s="4">
        <v>196.21428571428572</v>
      </c>
      <c r="M19" s="4"/>
    </row>
    <row r="20" spans="1:19">
      <c r="A20" t="str" cm="1">
        <f t="array" ref="A20">INDEX(notes!$P$2:$P$33, INT((ROW()-ROW($A$16))/COUNTA(A6:A12))+1)</f>
        <v>MAR</v>
      </c>
      <c r="B20">
        <v>2020</v>
      </c>
      <c r="C20" s="4">
        <v>17.81182505399568</v>
      </c>
      <c r="D20" s="4">
        <v>39.186015118790493</v>
      </c>
      <c r="E20" s="4">
        <v>202.51619870410366</v>
      </c>
      <c r="F20" s="4">
        <v>120.79913606911447</v>
      </c>
      <c r="G20" s="4">
        <v>23.390928725701944</v>
      </c>
      <c r="H20" s="4">
        <v>13.952483801295896</v>
      </c>
      <c r="I20" s="4">
        <v>37.343412526997838</v>
      </c>
      <c r="J20" s="4">
        <v>206.37149028077752</v>
      </c>
      <c r="K20" s="4">
        <v>73.704103671706264</v>
      </c>
      <c r="L20" s="4">
        <v>174.92440604751619</v>
      </c>
      <c r="M20" t="s">
        <v>8</v>
      </c>
    </row>
    <row r="21" spans="1:19">
      <c r="A21" t="str" cm="1">
        <f t="array" ref="A21">INDEX(notes!$P$2:$P$33, INT((ROW()-ROW($A$16))/COUNTA(A7:A13))+1)</f>
        <v>MAR</v>
      </c>
      <c r="B21">
        <v>2021</v>
      </c>
      <c r="C21" s="4">
        <v>23.878808627182472</v>
      </c>
      <c r="D21" s="4">
        <v>46.987333105100994</v>
      </c>
      <c r="E21" s="4">
        <v>215.43307086614172</v>
      </c>
      <c r="F21" s="4">
        <v>158.58267716535431</v>
      </c>
      <c r="G21" s="4">
        <v>20.409448818897637</v>
      </c>
      <c r="H21" s="4">
        <v>15.023622047244094</v>
      </c>
      <c r="I21" s="4">
        <v>19.685039370078741</v>
      </c>
      <c r="J21" s="4">
        <v>196.85039370078741</v>
      </c>
      <c r="K21" s="4">
        <v>86.614173228346445</v>
      </c>
      <c r="L21" s="4">
        <v>216.53543307086616</v>
      </c>
      <c r="M21" t="s">
        <v>9</v>
      </c>
    </row>
    <row r="22" spans="1:19">
      <c r="A22" t="str" cm="1">
        <f t="array" ref="A22">INDEX(notes!$P$2:$P$33, INT((ROW()-ROW($A$16))/COUNTA(A8:A14))+1)</f>
        <v>MAR</v>
      </c>
      <c r="B22" s="3">
        <v>2022</v>
      </c>
      <c r="C22" s="5">
        <v>23.404858299595141</v>
      </c>
      <c r="D22" s="5">
        <v>57.448288553551706</v>
      </c>
      <c r="E22" s="5">
        <v>223.01223776223776</v>
      </c>
      <c r="F22" s="5">
        <v>192.09965034965035</v>
      </c>
      <c r="G22" s="5">
        <v>19.59965034965035</v>
      </c>
      <c r="H22" s="5">
        <v>16.882867132867133</v>
      </c>
      <c r="I22" s="5">
        <v>31.552447552447553</v>
      </c>
      <c r="J22" s="5">
        <v>201.14685314685315</v>
      </c>
      <c r="K22" s="5">
        <v>122.26573426573427</v>
      </c>
      <c r="L22" s="5">
        <v>240.58741258741259</v>
      </c>
      <c r="M22" s="3" t="s">
        <v>51</v>
      </c>
      <c r="S22" s="4">
        <f>SUM(E22:H22)</f>
        <v>451.5944055944056</v>
      </c>
    </row>
    <row r="23" spans="1:19">
      <c r="A23" t="str" cm="1">
        <f t="array" ref="A23">INDEX(notes!$P$2:$P$33, INT((ROW()-ROW($A$16))/COUNTA(A9:A15))+1)</f>
        <v>SFA</v>
      </c>
      <c r="B23">
        <v>2016</v>
      </c>
      <c r="C23" s="4">
        <v>24.054940822186431</v>
      </c>
      <c r="D23" s="4">
        <v>55.399257651096015</v>
      </c>
      <c r="E23" s="4">
        <v>194.6564885496183</v>
      </c>
      <c r="F23" s="4">
        <v>173.18702290076337</v>
      </c>
      <c r="G23" s="4">
        <v>20.763358778625953</v>
      </c>
      <c r="H23" s="4">
        <v>18.47328244274809</v>
      </c>
      <c r="I23" s="4">
        <v>27.465648854961835</v>
      </c>
      <c r="J23" s="4">
        <v>237.38167938931298</v>
      </c>
      <c r="K23" s="4">
        <v>121.63358778625954</v>
      </c>
      <c r="L23" s="4">
        <v>154.98473282442748</v>
      </c>
      <c r="S23" s="4"/>
    </row>
    <row r="24" spans="1:19">
      <c r="A24" t="str" cm="1">
        <f t="array" ref="A24">INDEX(notes!$P$2:$P$33, INT((ROW()-ROW($A$16))/COUNTA(A10:A16))+1)</f>
        <v>SFA</v>
      </c>
      <c r="B24">
        <v>2017</v>
      </c>
      <c r="C24" s="4">
        <v>21.362637362637365</v>
      </c>
      <c r="D24" s="4">
        <v>31.415643180349065</v>
      </c>
      <c r="E24" s="4">
        <v>149.3891402714932</v>
      </c>
      <c r="F24" s="4">
        <v>153.59728506787332</v>
      </c>
      <c r="G24" s="4">
        <v>23.131221719457017</v>
      </c>
      <c r="H24" s="4">
        <v>23.782805429864258</v>
      </c>
      <c r="I24" s="4">
        <v>29.321266968325794</v>
      </c>
      <c r="J24" s="4">
        <v>201.33936651583713</v>
      </c>
      <c r="K24" s="4">
        <v>111.42081447963804</v>
      </c>
      <c r="L24" s="4">
        <v>119.23981900452488</v>
      </c>
    </row>
    <row r="25" spans="1:19">
      <c r="A25" t="str" cm="1">
        <f t="array" ref="A25">INDEX(notes!$P$2:$P$33, INT((ROW()-ROW($A$16))/COUNTA(A11:A17))+1)</f>
        <v>SFA</v>
      </c>
      <c r="B25">
        <v>2018</v>
      </c>
      <c r="C25" s="4">
        <v>25.574749925720511</v>
      </c>
      <c r="D25" s="4">
        <v>31.812493810042589</v>
      </c>
      <c r="E25" s="4">
        <v>160.48291571753987</v>
      </c>
      <c r="F25" s="4">
        <v>140.07061503416855</v>
      </c>
      <c r="G25" s="4">
        <v>19.735763097949889</v>
      </c>
      <c r="H25" s="4">
        <v>17.225512528473804</v>
      </c>
      <c r="I25" s="4">
        <v>32.097949886104786</v>
      </c>
      <c r="J25" s="4">
        <v>152.70842824601368</v>
      </c>
      <c r="K25" s="4">
        <v>106.99316628701597</v>
      </c>
      <c r="L25" s="4">
        <v>167.29840546697039</v>
      </c>
    </row>
    <row r="26" spans="1:19">
      <c r="A26" t="str" cm="1">
        <f t="array" ref="A26">INDEX(notes!$P$2:$P$33, INT((ROW()-ROW($A$16))/COUNTA(A12:A18))+1)</f>
        <v>SFA</v>
      </c>
      <c r="B26">
        <v>2019</v>
      </c>
      <c r="C26" s="4">
        <v>28.356565656565657</v>
      </c>
      <c r="D26" s="4">
        <v>37.081662781662786</v>
      </c>
      <c r="E26" s="4">
        <v>153.56643356643357</v>
      </c>
      <c r="F26" s="4">
        <v>144.32400932400932</v>
      </c>
      <c r="G26" s="4">
        <v>17.11888111888112</v>
      </c>
      <c r="H26" s="4">
        <v>16.088578088578089</v>
      </c>
      <c r="I26" s="4">
        <v>22.463869463869464</v>
      </c>
      <c r="J26" s="4">
        <v>176.78088578088574</v>
      </c>
      <c r="K26" s="4">
        <v>99.622377622377627</v>
      </c>
      <c r="L26" s="4">
        <v>142.5967365967366</v>
      </c>
    </row>
    <row r="27" spans="1:19">
      <c r="A27" t="str" cm="1">
        <f t="array" ref="A27">INDEX(notes!$P$2:$P$33, INT((ROW()-ROW($A$16))/COUNTA(A13:A19))+1)</f>
        <v>SFA</v>
      </c>
      <c r="B27">
        <v>2020</v>
      </c>
      <c r="C27" s="4">
        <v>16.057695895522386</v>
      </c>
      <c r="D27" s="4">
        <v>23.789179104477611</v>
      </c>
      <c r="E27" s="4">
        <v>126.69374999999999</v>
      </c>
      <c r="F27" s="4">
        <v>99.753124999999997</v>
      </c>
      <c r="G27" s="4">
        <v>10.875</v>
      </c>
      <c r="H27" s="4">
        <v>8.5625</v>
      </c>
      <c r="I27" s="4">
        <v>25.268749999999997</v>
      </c>
      <c r="J27" s="4">
        <v>115.65312500000002</v>
      </c>
      <c r="K27" s="4">
        <v>75.806250000000006</v>
      </c>
      <c r="L27" s="4">
        <v>119.54062500000001</v>
      </c>
    </row>
    <row r="28" spans="1:19">
      <c r="A28" t="str" cm="1">
        <f t="array" ref="A28">INDEX(notes!$P$2:$P$33, INT((ROW()-ROW($A$16))/COUNTA(A14:A20))+1)</f>
        <v>SFA</v>
      </c>
      <c r="B28">
        <v>2021</v>
      </c>
      <c r="C28" s="4">
        <v>18.766188050023157</v>
      </c>
      <c r="D28" s="4">
        <v>40.312552107457151</v>
      </c>
      <c r="E28" s="4">
        <v>111.05511811023622</v>
      </c>
      <c r="F28" s="4">
        <v>138.81889763779529</v>
      </c>
      <c r="G28" s="4">
        <v>16.356955380577428</v>
      </c>
      <c r="H28" s="4">
        <v>20.446194225721786</v>
      </c>
      <c r="I28" s="4">
        <v>23.244094488188971</v>
      </c>
      <c r="J28" s="4">
        <v>143.33858267716533</v>
      </c>
      <c r="K28" s="4">
        <v>86.196850393700785</v>
      </c>
      <c r="L28" s="4">
        <v>139.46456692913384</v>
      </c>
    </row>
    <row r="29" spans="1:19">
      <c r="A29" t="str" cm="1">
        <f t="array" ref="A29">INDEX(notes!$P$2:$P$33, INT((ROW()-ROW($A$16))/COUNTA(A15:A21))+1)</f>
        <v>SFA</v>
      </c>
      <c r="B29">
        <v>2022</v>
      </c>
      <c r="C29" s="4">
        <v>19.298570019723865</v>
      </c>
      <c r="D29" s="4">
        <v>40.912968441814598</v>
      </c>
      <c r="E29" s="4">
        <v>168.85817307692307</v>
      </c>
      <c r="F29" s="4">
        <v>137.05528846153845</v>
      </c>
      <c r="G29" s="4">
        <v>12.329326923076923</v>
      </c>
      <c r="H29" s="4">
        <v>10.007211538461538</v>
      </c>
      <c r="I29" s="4">
        <v>15.538461538461537</v>
      </c>
      <c r="J29" s="4">
        <v>134.99038461538461</v>
      </c>
      <c r="K29" s="4">
        <v>84.490384615384627</v>
      </c>
      <c r="L29" s="4">
        <v>184.51923076923075</v>
      </c>
      <c r="S29" s="4"/>
    </row>
    <row r="30" spans="1:19">
      <c r="A30" t="str" cm="1">
        <f t="array" ref="A30">INDEX(notes!$P$2:$P$33, INT((ROW()-ROW($A$16))/COUNTA(A16:A22))+1)</f>
        <v>LOR</v>
      </c>
      <c r="B30">
        <v>2016</v>
      </c>
      <c r="C30" s="4">
        <v>80.583643944887598</v>
      </c>
      <c r="D30" s="4">
        <v>190.78349891225525</v>
      </c>
      <c r="E30" s="4">
        <v>1347.6964285714287</v>
      </c>
      <c r="F30" s="4">
        <v>900.91464285714278</v>
      </c>
      <c r="G30" s="4">
        <v>70.125</v>
      </c>
      <c r="H30" s="4">
        <v>46.877499999999998</v>
      </c>
      <c r="I30" s="4">
        <v>116.01928571428573</v>
      </c>
      <c r="J30" s="4">
        <v>836.71535714285721</v>
      </c>
      <c r="K30" s="4">
        <v>492.5903571428571</v>
      </c>
      <c r="L30" s="4">
        <v>1423.694285714286</v>
      </c>
      <c r="M30" t="s">
        <v>54</v>
      </c>
      <c r="S30" s="4"/>
    </row>
    <row r="31" spans="1:19">
      <c r="A31" t="str" cm="1">
        <f t="array" ref="A31">INDEX(notes!$P$2:$P$33, INT((ROW()-ROW($A$16))/COUNTA(A17:A23))+1)</f>
        <v>LOR</v>
      </c>
      <c r="B31">
        <v>2017</v>
      </c>
      <c r="C31" s="4">
        <v>79.434312906167833</v>
      </c>
      <c r="D31" s="4">
        <v>166.31559264728892</v>
      </c>
      <c r="E31" s="4">
        <v>1253.0570457121269</v>
      </c>
      <c r="F31" s="4">
        <v>861.37514166981487</v>
      </c>
      <c r="G31" s="4">
        <v>58.254627880619566</v>
      </c>
      <c r="H31" s="4">
        <v>40.045334340763127</v>
      </c>
      <c r="I31" s="4">
        <v>143.51794484321874</v>
      </c>
      <c r="J31" s="4">
        <v>871.92066490366449</v>
      </c>
      <c r="K31" s="4">
        <v>418.75783906309027</v>
      </c>
      <c r="L31" s="4">
        <v>1311.3214960332452</v>
      </c>
      <c r="M31" s="4"/>
    </row>
    <row r="32" spans="1:19">
      <c r="A32" t="str" cm="1">
        <f t="array" ref="A32">INDEX(notes!$P$2:$P$33, INT((ROW()-ROW($A$16))/COUNTA(A18:A24))+1)</f>
        <v>LOR</v>
      </c>
      <c r="B32">
        <v>2018</v>
      </c>
      <c r="C32" s="4">
        <v>90.529656925313816</v>
      </c>
      <c r="D32" s="4">
        <v>180.41725954619284</v>
      </c>
      <c r="E32" s="4">
        <v>1200.1893052302887</v>
      </c>
      <c r="F32" s="4">
        <v>783.18110850897733</v>
      </c>
      <c r="G32" s="4">
        <v>61.92622950819672</v>
      </c>
      <c r="H32" s="4">
        <v>40.409836065573771</v>
      </c>
      <c r="I32" s="4">
        <v>140.34660421545669</v>
      </c>
      <c r="J32" s="4">
        <v>772.88095238095241</v>
      </c>
      <c r="K32" s="4">
        <v>415.19203747072601</v>
      </c>
      <c r="L32" s="4">
        <v>1308.9270101483219</v>
      </c>
      <c r="M32" s="4"/>
    </row>
    <row r="33" spans="1:19">
      <c r="A33" t="str" cm="1">
        <f t="array" ref="A33">INDEX(notes!$P$2:$P$33, INT((ROW()-ROW($A$16))/COUNTA(A19:A25))+1)</f>
        <v>LOR</v>
      </c>
      <c r="B33">
        <v>2019</v>
      </c>
      <c r="C33" s="4">
        <v>89.220416979714514</v>
      </c>
      <c r="D33" s="4">
        <v>191.18660781367396</v>
      </c>
      <c r="E33" s="4">
        <v>1065.8363636363636</v>
      </c>
      <c r="F33" s="4">
        <v>794.68884297520663</v>
      </c>
      <c r="G33" s="4">
        <v>62.563636363636363</v>
      </c>
      <c r="H33" s="4">
        <v>46.647520661157024</v>
      </c>
      <c r="I33" s="4">
        <v>130.85661157024794</v>
      </c>
      <c r="J33" s="4">
        <v>704.46115702479335</v>
      </c>
      <c r="K33" s="4">
        <v>402.40867768595047</v>
      </c>
      <c r="L33" s="4">
        <v>1274.1301652892562</v>
      </c>
      <c r="M33" s="4"/>
    </row>
    <row r="34" spans="1:19">
      <c r="A34" t="str" cm="1">
        <f t="array" ref="A34">INDEX(notes!$P$2:$P$33, INT((ROW()-ROW($A$16))/COUNTA(A20:A26))+1)</f>
        <v>LOR</v>
      </c>
      <c r="B34">
        <v>2020</v>
      </c>
      <c r="C34" s="4">
        <v>71.993644067796609</v>
      </c>
      <c r="D34" s="4">
        <v>157.6077072835547</v>
      </c>
      <c r="E34" s="4">
        <v>1029.6653153153154</v>
      </c>
      <c r="F34" s="4">
        <v>686.97117117117114</v>
      </c>
      <c r="G34" s="4">
        <v>63.877927927927928</v>
      </c>
      <c r="H34" s="4">
        <v>42.61801801801802</v>
      </c>
      <c r="I34" s="4">
        <v>116.26621621621619</v>
      </c>
      <c r="J34" s="4">
        <v>618.45810810810804</v>
      </c>
      <c r="K34" s="4">
        <v>350.75270270270272</v>
      </c>
      <c r="L34" s="4">
        <v>1199.7891891891891</v>
      </c>
      <c r="M34" t="s">
        <v>8</v>
      </c>
    </row>
    <row r="35" spans="1:19">
      <c r="A35" t="str" cm="1">
        <f t="array" ref="A35">INDEX(notes!$P$2:$P$33, INT((ROW()-ROW($A$16))/COUNTA(A21:A27))+1)</f>
        <v>LOR</v>
      </c>
      <c r="B35">
        <v>2021</v>
      </c>
      <c r="C35" s="4">
        <v>94.057356371079067</v>
      </c>
      <c r="D35" s="4">
        <v>164.29499262220952</v>
      </c>
      <c r="E35" s="4">
        <v>1050.1946308724832</v>
      </c>
      <c r="F35" s="4">
        <v>783.71560402684565</v>
      </c>
      <c r="G35" s="4">
        <v>48.755033557046985</v>
      </c>
      <c r="H35" s="4">
        <v>36.383808724832214</v>
      </c>
      <c r="I35" s="4">
        <v>155.59857382550337</v>
      </c>
      <c r="J35" s="4">
        <v>604.77936241610723</v>
      </c>
      <c r="K35" s="4">
        <v>429.60864093959731</v>
      </c>
      <c r="L35" s="4">
        <v>1298.6119966442955</v>
      </c>
      <c r="M35" t="s">
        <v>9</v>
      </c>
    </row>
    <row r="36" spans="1:19">
      <c r="A36" t="str" cm="1">
        <f t="array" ref="A36">INDEX(notes!$P$2:$P$33, INT((ROW()-ROW($A$16))/COUNTA(A22:A28))+1)</f>
        <v>LOR</v>
      </c>
      <c r="B36" s="3">
        <v>2022</v>
      </c>
      <c r="C36" s="5">
        <v>97.518753568111521</v>
      </c>
      <c r="D36" s="5">
        <v>194.41636857846439</v>
      </c>
      <c r="E36" s="5">
        <v>1020.8602322787344</v>
      </c>
      <c r="F36" s="5">
        <v>842.05686824189024</v>
      </c>
      <c r="G36" s="5">
        <v>63.670004004805762</v>
      </c>
      <c r="H36" s="5">
        <v>52.518221866239486</v>
      </c>
      <c r="I36" s="5">
        <v>166.95955146175413</v>
      </c>
      <c r="J36" s="5">
        <v>571.17741289547462</v>
      </c>
      <c r="K36" s="5">
        <v>385.66680016019222</v>
      </c>
      <c r="L36" s="5">
        <v>1481.1557869443332</v>
      </c>
      <c r="M36" s="3" t="s">
        <v>51</v>
      </c>
      <c r="S36" s="4"/>
    </row>
    <row r="37" spans="1:19">
      <c r="A37" t="str" cm="1">
        <f t="array" ref="A37">INDEX(notes!$P$2:$P$33, INT((ROW()-ROW($A$16))/COUNTA(A23:A29))+1)</f>
        <v>SAC</v>
      </c>
      <c r="B37">
        <v>2016</v>
      </c>
      <c r="C37" s="4">
        <v>12.45743893412287</v>
      </c>
      <c r="D37" s="4">
        <v>16.609918578830495</v>
      </c>
      <c r="E37" s="4">
        <v>75.979274611398964</v>
      </c>
      <c r="F37" s="4">
        <v>60.637305699481864</v>
      </c>
      <c r="G37" s="4">
        <v>5.3886010362694305</v>
      </c>
      <c r="H37" s="4">
        <v>4.3005181347150252</v>
      </c>
      <c r="I37" s="4">
        <v>11.626943005181346</v>
      </c>
      <c r="J37" s="4">
        <v>83.326424870466312</v>
      </c>
      <c r="K37" s="4">
        <v>44.569948186528492</v>
      </c>
      <c r="L37" s="4">
        <v>59.103626943005182</v>
      </c>
      <c r="S37" s="4"/>
    </row>
    <row r="38" spans="1:19">
      <c r="A38" t="str" cm="1">
        <f t="array" ref="A38">INDEX(notes!$P$2:$P$33, INT((ROW()-ROW($A$16))/COUNTA(A24:A30))+1)</f>
        <v>SAC</v>
      </c>
      <c r="B38">
        <v>2017</v>
      </c>
      <c r="C38" s="4">
        <v>6.9078309078309079</v>
      </c>
      <c r="D38" s="4">
        <v>20.032709632709636</v>
      </c>
      <c r="E38" s="4">
        <v>70.637837837837836</v>
      </c>
      <c r="F38" s="4">
        <v>56.367567567567569</v>
      </c>
      <c r="G38" s="4">
        <v>7.4918918918918918</v>
      </c>
      <c r="H38" s="4">
        <v>5.9783783783783786</v>
      </c>
      <c r="I38" s="4">
        <v>10.583783783783785</v>
      </c>
      <c r="J38" s="4">
        <v>73.12432432432432</v>
      </c>
      <c r="K38" s="4">
        <v>44.259459459459464</v>
      </c>
      <c r="L38" s="4">
        <v>60.61621621621623</v>
      </c>
    </row>
    <row r="39" spans="1:19">
      <c r="A39" t="str" cm="1">
        <f t="array" ref="A39">INDEX(notes!$P$2:$P$33, INT((ROW()-ROW($A$16))/COUNTA(A25:A31))+1)</f>
        <v>SAC</v>
      </c>
      <c r="B39">
        <v>2018</v>
      </c>
      <c r="C39" s="4">
        <v>10.887640449438202</v>
      </c>
      <c r="D39" s="4">
        <v>21.775280898876403</v>
      </c>
      <c r="E39" s="4">
        <v>54.269662921348313</v>
      </c>
      <c r="F39" s="4">
        <v>56.207865168539321</v>
      </c>
      <c r="G39" s="4">
        <v>7.0786516853932584</v>
      </c>
      <c r="H39" s="4">
        <v>7.3314606741573032</v>
      </c>
      <c r="I39" s="4">
        <v>13.449438202247189</v>
      </c>
      <c r="J39" s="4">
        <v>69.168539325842701</v>
      </c>
      <c r="K39" s="4">
        <v>39.387640449438209</v>
      </c>
      <c r="L39" s="4">
        <v>62.443820224719097</v>
      </c>
    </row>
    <row r="40" spans="1:19">
      <c r="A40" t="str" cm="1">
        <f t="array" ref="A40">INDEX(notes!$P$2:$P$33, INT((ROW()-ROW($A$16))/COUNTA(A26:A32))+1)</f>
        <v>SAC</v>
      </c>
      <c r="B40">
        <v>2019</v>
      </c>
      <c r="C40" s="4">
        <v>8.1213968957871394</v>
      </c>
      <c r="D40" s="4">
        <v>17.402993348115295</v>
      </c>
      <c r="E40" s="4">
        <v>52.634146341463413</v>
      </c>
      <c r="F40" s="4">
        <v>49.463414634146339</v>
      </c>
      <c r="G40" s="4">
        <v>8.0975609756097562</v>
      </c>
      <c r="H40" s="4">
        <v>7.6097560975609753</v>
      </c>
      <c r="I40" s="4">
        <v>17.670731707317067</v>
      </c>
      <c r="J40" s="4">
        <v>71.66463414634147</v>
      </c>
      <c r="K40" s="4">
        <v>33.378048780487802</v>
      </c>
      <c r="L40" s="4">
        <v>55.957317073170714</v>
      </c>
    </row>
    <row r="41" spans="1:19">
      <c r="A41" t="str" cm="1">
        <f t="array" ref="A41">INDEX(notes!$P$2:$P$33, INT((ROW()-ROW($A$16))/COUNTA(A27:A33))+1)</f>
        <v>SAC</v>
      </c>
      <c r="B41">
        <v>2020</v>
      </c>
      <c r="C41" s="4">
        <v>9.6770977568540584</v>
      </c>
      <c r="D41" s="4">
        <v>18.144558294101355</v>
      </c>
      <c r="E41" s="4">
        <v>50.318471337579616</v>
      </c>
      <c r="F41" s="4">
        <v>49.044585987261144</v>
      </c>
      <c r="G41" s="4">
        <v>5.5350318471337578</v>
      </c>
      <c r="H41" s="4">
        <v>5.3949044585987265</v>
      </c>
      <c r="I41" s="4">
        <v>17.885350318471339</v>
      </c>
      <c r="J41" s="4">
        <v>62.598726114649686</v>
      </c>
      <c r="K41" s="4">
        <v>50.675159235668794</v>
      </c>
      <c r="L41" s="4">
        <v>42.726114649681534</v>
      </c>
    </row>
    <row r="42" spans="1:19">
      <c r="A42" t="str" cm="1">
        <f t="array" ref="A42">INDEX(notes!$P$2:$P$33, INT((ROW()-ROW($A$16))/COUNTA(A28:A34))+1)</f>
        <v>SAC</v>
      </c>
      <c r="B42">
        <v>2021</v>
      </c>
      <c r="C42" s="4">
        <v>6.4650092081031305</v>
      </c>
      <c r="D42" s="4">
        <v>10.159300184162063</v>
      </c>
      <c r="E42" s="4">
        <v>65.149171270718227</v>
      </c>
      <c r="F42" s="4">
        <v>65.889502762430936</v>
      </c>
      <c r="G42" s="4">
        <v>5.3480662983425411</v>
      </c>
      <c r="H42" s="4">
        <v>5.4088397790055254</v>
      </c>
      <c r="I42" s="4">
        <v>18.58011049723757</v>
      </c>
      <c r="J42" s="4">
        <v>81.165745856353581</v>
      </c>
      <c r="K42" s="4">
        <v>47.917127071823202</v>
      </c>
      <c r="L42" s="4">
        <v>47.917127071823202</v>
      </c>
    </row>
    <row r="43" spans="1:19">
      <c r="A43" t="str" cm="1">
        <f t="array" ref="A43">INDEX(notes!$P$2:$P$33, INT((ROW()-ROW($A$16))/COUNTA(A29:A35))+1)</f>
        <v>SAC</v>
      </c>
      <c r="B43">
        <v>2022</v>
      </c>
      <c r="C43" s="4">
        <v>9.7444852941176467</v>
      </c>
      <c r="D43" s="4">
        <v>16.411764705882351</v>
      </c>
      <c r="E43" s="4">
        <v>54.901041666666671</v>
      </c>
      <c r="F43" s="4">
        <v>68.130208333333343</v>
      </c>
      <c r="G43" s="4">
        <v>6.0520833333333339</v>
      </c>
      <c r="H43" s="4">
        <v>7.510416666666667</v>
      </c>
      <c r="I43" s="4">
        <v>23.25</v>
      </c>
      <c r="J43" s="4">
        <v>76.53125</v>
      </c>
      <c r="K43" s="4">
        <v>36.8125</v>
      </c>
      <c r="L43" s="4">
        <v>72.65625</v>
      </c>
      <c r="S43" s="4"/>
    </row>
    <row r="44" spans="1:19">
      <c r="A44" t="str" cm="1">
        <f t="array" ref="A44">INDEX(notes!$P$2:$P$33, INT((ROW()-ROW($A$16))/COUNTA(A30:A36))+1)</f>
        <v>SDI</v>
      </c>
      <c r="B44">
        <v>2016</v>
      </c>
      <c r="C44" s="4">
        <v>47.858252427184468</v>
      </c>
      <c r="D44" s="4">
        <v>47.858252427184468</v>
      </c>
      <c r="E44" s="4">
        <v>207.37281553398057</v>
      </c>
      <c r="F44" s="4">
        <v>151.07572815533982</v>
      </c>
      <c r="G44" s="4">
        <v>16.95145631067961</v>
      </c>
      <c r="H44" s="4">
        <v>12.349514563106796</v>
      </c>
      <c r="I44" s="4">
        <v>19.533980582524272</v>
      </c>
      <c r="J44" s="4">
        <v>206.08349514563108</v>
      </c>
      <c r="K44" s="4">
        <v>53.718446601941743</v>
      </c>
      <c r="L44" s="4">
        <v>243.19805825242722</v>
      </c>
      <c r="S44" s="4"/>
    </row>
    <row r="45" spans="1:19">
      <c r="A45" t="str" cm="1">
        <f t="array" ref="A45">INDEX(notes!$P$2:$P$33, INT((ROW()-ROW($A$16))/COUNTA(A31:A37))+1)</f>
        <v>SDI</v>
      </c>
      <c r="B45">
        <v>2017</v>
      </c>
      <c r="C45" s="4">
        <v>31.165371809101003</v>
      </c>
      <c r="D45" s="4">
        <v>27.702552719200888</v>
      </c>
      <c r="E45" s="4">
        <v>176.20283018867926</v>
      </c>
      <c r="F45" s="4">
        <v>127.94811320754717</v>
      </c>
      <c r="G45" s="4">
        <v>16.483490566037737</v>
      </c>
      <c r="H45" s="4">
        <v>11.969339622641511</v>
      </c>
      <c r="I45" s="4">
        <v>24.528301886792455</v>
      </c>
      <c r="J45" s="4">
        <v>157.96226415094338</v>
      </c>
      <c r="K45" s="4">
        <v>40.226415094339629</v>
      </c>
      <c r="L45" s="4">
        <v>217.81132075471703</v>
      </c>
    </row>
    <row r="46" spans="1:19">
      <c r="A46" t="str" cm="1">
        <f t="array" ref="A46">INDEX(notes!$P$2:$P$33, INT((ROW()-ROW($A$16))/COUNTA(A32:A38))+1)</f>
        <v>SDI</v>
      </c>
      <c r="B46">
        <v>2018</v>
      </c>
      <c r="C46" s="4">
        <v>19.926683716965044</v>
      </c>
      <c r="D46" s="4">
        <v>32.139812446717812</v>
      </c>
      <c r="E46" s="4">
        <v>160.20460358056266</v>
      </c>
      <c r="F46" s="4">
        <v>119.41176470588235</v>
      </c>
      <c r="G46" s="4">
        <v>11.04859335038363</v>
      </c>
      <c r="H46" s="4">
        <v>8.235294117647058</v>
      </c>
      <c r="I46" s="4">
        <v>26.033248081841428</v>
      </c>
      <c r="J46" s="4">
        <v>157.16368286445012</v>
      </c>
      <c r="K46" s="4">
        <v>45.31713554987212</v>
      </c>
      <c r="L46" s="4">
        <v>174.51918158567773</v>
      </c>
    </row>
    <row r="47" spans="1:19">
      <c r="A47" t="str" cm="1">
        <f t="array" ref="A47">INDEX(notes!$P$2:$P$33, INT((ROW()-ROW($A$16))/COUNTA(A33:A39))+1)</f>
        <v>SDI</v>
      </c>
      <c r="B47">
        <v>2019</v>
      </c>
      <c r="C47" s="4">
        <v>12.295765877957658</v>
      </c>
      <c r="D47" s="4">
        <v>34.94586091630071</v>
      </c>
      <c r="E47" s="4">
        <v>166.5</v>
      </c>
      <c r="F47" s="4">
        <v>154.55023923444975</v>
      </c>
      <c r="G47" s="4">
        <v>6</v>
      </c>
      <c r="H47" s="4">
        <v>5.5693779904306222</v>
      </c>
      <c r="I47" s="4">
        <v>23.138755980861241</v>
      </c>
      <c r="J47" s="4">
        <v>132.08373205741626</v>
      </c>
      <c r="K47" s="4">
        <v>41.456937799043061</v>
      </c>
      <c r="L47" s="4">
        <v>229.45933014354063</v>
      </c>
    </row>
    <row r="48" spans="1:19">
      <c r="A48" t="str" cm="1">
        <f t="array" ref="A48">INDEX(notes!$P$2:$P$33, INT((ROW()-ROW($A$16))/COUNTA(A34:A40))+1)</f>
        <v>SDI</v>
      </c>
      <c r="B48">
        <v>2020</v>
      </c>
      <c r="C48" s="4">
        <v>12.683673469387756</v>
      </c>
      <c r="D48" s="4">
        <v>30.803206997084551</v>
      </c>
      <c r="E48" s="4">
        <v>137.9591836734694</v>
      </c>
      <c r="F48" s="4">
        <v>119.00874635568513</v>
      </c>
      <c r="G48" s="4">
        <v>5.8367346938775517</v>
      </c>
      <c r="H48" s="4">
        <v>5.0349854227405251</v>
      </c>
      <c r="I48" s="4">
        <v>27.673469387755105</v>
      </c>
      <c r="J48" s="4">
        <v>108.71720116618077</v>
      </c>
      <c r="K48" s="4">
        <v>44.475218658892118</v>
      </c>
      <c r="L48" s="4">
        <v>185.8075801749271</v>
      </c>
    </row>
    <row r="49" spans="1:19">
      <c r="A49" t="str" cm="1">
        <f t="array" ref="A49">INDEX(notes!$P$2:$P$33, INT((ROW()-ROW($A$16))/COUNTA(A35:A41))+1)</f>
        <v>SDI</v>
      </c>
      <c r="B49">
        <v>2021</v>
      </c>
      <c r="C49" s="4">
        <v>17.365271701588764</v>
      </c>
      <c r="D49" s="4">
        <v>27.889678793460746</v>
      </c>
      <c r="E49" s="4">
        <v>139.20792079207919</v>
      </c>
      <c r="F49" s="4">
        <v>145.80198019801981</v>
      </c>
      <c r="G49" s="4">
        <v>10.346534653465346</v>
      </c>
      <c r="H49" s="4">
        <v>10.836633663366337</v>
      </c>
      <c r="I49" s="4">
        <v>37.551980198019805</v>
      </c>
      <c r="J49" s="4">
        <v>112.6559405940594</v>
      </c>
      <c r="K49" s="4">
        <v>58.735148514851481</v>
      </c>
      <c r="L49" s="4">
        <v>217.60891089108912</v>
      </c>
    </row>
    <row r="50" spans="1:19">
      <c r="A50" t="str" cm="1">
        <f t="array" ref="A50">INDEX(notes!$P$2:$P$33, INT((ROW()-ROW($A$16))/COUNTA(A36:A42))+1)</f>
        <v>SDI</v>
      </c>
      <c r="B50">
        <v>2022</v>
      </c>
      <c r="C50" s="4">
        <v>13.887500000000001</v>
      </c>
      <c r="D50" s="4">
        <v>36.612500000000004</v>
      </c>
      <c r="E50" s="4">
        <v>163.15686274509804</v>
      </c>
      <c r="F50" s="4">
        <v>147.76470588235293</v>
      </c>
      <c r="G50" s="4">
        <v>7.2745098039215694</v>
      </c>
      <c r="H50" s="4">
        <v>6.5882352941176467</v>
      </c>
      <c r="I50" s="4">
        <v>28.715686274509807</v>
      </c>
      <c r="J50" s="4">
        <v>110.90196078431372</v>
      </c>
      <c r="K50" s="4">
        <v>40.598039215686278</v>
      </c>
      <c r="L50" s="4">
        <v>252.50000000000003</v>
      </c>
      <c r="S50" s="4"/>
    </row>
    <row r="51" spans="1:19">
      <c r="A51" t="str" cm="1">
        <f t="array" ref="A51">INDEX(notes!$P$2:$P$33, INT((ROW()-ROW($A$16))/COUNTA(A37:A43))+1)</f>
        <v>DUV</v>
      </c>
      <c r="B51">
        <v>2016</v>
      </c>
      <c r="C51" s="4">
        <v>51.798449612403104</v>
      </c>
      <c r="D51" s="4">
        <v>63.408446939321031</v>
      </c>
      <c r="E51" s="4">
        <v>65.172413793103459</v>
      </c>
      <c r="F51" s="4">
        <v>58.896551724137929</v>
      </c>
      <c r="G51" s="4">
        <v>3.1034482758620685</v>
      </c>
      <c r="H51" s="4">
        <v>2.804597701149425</v>
      </c>
      <c r="I51" s="4">
        <v>11.816091954022989</v>
      </c>
      <c r="J51" s="4">
        <v>68.927203065134094</v>
      </c>
      <c r="K51" s="4">
        <v>166.40996168582376</v>
      </c>
      <c r="L51" s="4">
        <v>21.662835249042146</v>
      </c>
      <c r="S51" s="4">
        <f>SUM(E51:H51)</f>
        <v>129.97701149425288</v>
      </c>
    </row>
    <row r="52" spans="1:19">
      <c r="A52" t="str" cm="1">
        <f t="array" ref="A52">INDEX(notes!$P$2:$P$33, INT((ROW()-ROW($A$16))/COUNTA(A38:A44))+1)</f>
        <v>DUV</v>
      </c>
      <c r="B52">
        <v>2017</v>
      </c>
      <c r="C52" s="4">
        <v>49.972072239806373</v>
      </c>
      <c r="D52" s="4">
        <v>69.05231800409608</v>
      </c>
      <c r="E52" s="4">
        <v>88.327526132404188</v>
      </c>
      <c r="F52" s="4">
        <v>58.013937282229961</v>
      </c>
      <c r="G52" s="4">
        <v>3.5331010452961675</v>
      </c>
      <c r="H52" s="4">
        <v>2.3205574912891986</v>
      </c>
      <c r="I52" s="4">
        <v>8.7804878048780495</v>
      </c>
      <c r="J52" s="4">
        <v>81.951219512195109</v>
      </c>
      <c r="K52" s="4">
        <v>180.48780487804879</v>
      </c>
      <c r="L52" s="4">
        <v>17.560975609756099</v>
      </c>
    </row>
    <row r="53" spans="1:19">
      <c r="A53" t="str" cm="1">
        <f t="array" ref="A53">INDEX(notes!$P$2:$P$33, INT((ROW()-ROW($A$16))/COUNTA(A39:A45))+1)</f>
        <v>DUV</v>
      </c>
      <c r="B53">
        <v>2018</v>
      </c>
      <c r="C53" s="4">
        <v>52.706085242670611</v>
      </c>
      <c r="D53" s="4">
        <v>57.172702636117279</v>
      </c>
      <c r="E53" s="4">
        <v>84.484848484848484</v>
      </c>
      <c r="F53" s="4">
        <v>48.939393939393938</v>
      </c>
      <c r="G53" s="4">
        <v>3.106060606060606</v>
      </c>
      <c r="H53" s="4">
        <v>1.7992424242424243</v>
      </c>
      <c r="I53" s="4">
        <v>10.791666666666668</v>
      </c>
      <c r="J53" s="4">
        <v>68.674242424242422</v>
      </c>
      <c r="K53" s="4">
        <v>170.70454545454547</v>
      </c>
      <c r="L53" s="4">
        <v>19.621212121212125</v>
      </c>
    </row>
    <row r="54" spans="1:19">
      <c r="A54" t="str" cm="1">
        <f t="array" ref="A54">INDEX(notes!$P$2:$P$33, INT((ROW()-ROW($A$16))/COUNTA(A40:A46))+1)</f>
        <v>DUV</v>
      </c>
      <c r="B54">
        <v>2019</v>
      </c>
      <c r="C54" s="4">
        <v>50.309352517985616</v>
      </c>
      <c r="D54" s="4">
        <v>57.49640287769784</v>
      </c>
      <c r="E54" s="4">
        <v>86.417266187050373</v>
      </c>
      <c r="F54" s="4">
        <v>63.151079136690662</v>
      </c>
      <c r="G54" s="4">
        <v>2.2446043165467624</v>
      </c>
      <c r="H54" s="4">
        <v>1.6402877697841727</v>
      </c>
      <c r="I54" s="4">
        <v>8.7410071942446042</v>
      </c>
      <c r="J54" s="4">
        <v>93.237410071942449</v>
      </c>
      <c r="K54" s="4">
        <v>152.48201438848923</v>
      </c>
      <c r="L54" s="4">
        <v>24.280575539568346</v>
      </c>
    </row>
    <row r="55" spans="1:19">
      <c r="A55" t="str" cm="1">
        <f t="array" ref="A55">INDEX(notes!$P$2:$P$33, INT((ROW()-ROW($A$16))/COUNTA(A41:A47))+1)</f>
        <v>DUV</v>
      </c>
      <c r="B55">
        <v>2020</v>
      </c>
      <c r="C55" s="4">
        <v>43.47666195190947</v>
      </c>
      <c r="D55" s="4">
        <v>48.005480905233377</v>
      </c>
      <c r="E55" s="4">
        <v>64.794642857142861</v>
      </c>
      <c r="F55" s="4">
        <v>50.044642857142847</v>
      </c>
      <c r="G55" s="4">
        <v>2.7455357142857144</v>
      </c>
      <c r="H55" s="4">
        <v>2.1205357142857144</v>
      </c>
      <c r="I55" s="4">
        <v>6.8125</v>
      </c>
      <c r="J55" s="4">
        <v>57.419642857142854</v>
      </c>
      <c r="K55" s="4">
        <v>130.41071428571428</v>
      </c>
      <c r="L55" s="4">
        <v>30.169642857142854</v>
      </c>
    </row>
    <row r="56" spans="1:19">
      <c r="A56" t="str" cm="1">
        <f t="array" ref="A56">INDEX(notes!$P$2:$P$33, INT((ROW()-ROW($A$16))/COUNTA(A42:A48))+1)</f>
        <v>DUV</v>
      </c>
      <c r="B56">
        <v>2021</v>
      </c>
      <c r="C56" s="4">
        <v>58.346863468634687</v>
      </c>
      <c r="D56" s="4">
        <v>58.346863468634687</v>
      </c>
      <c r="E56" s="4">
        <v>74.346863468634695</v>
      </c>
      <c r="F56" s="4">
        <v>62.125461254612546</v>
      </c>
      <c r="G56" s="4">
        <v>2.6937269372693731</v>
      </c>
      <c r="H56" s="4">
        <v>2.2509225092250924</v>
      </c>
      <c r="I56" s="4">
        <v>9.8892988929889309</v>
      </c>
      <c r="J56" s="4">
        <v>66.258302583025824</v>
      </c>
      <c r="K56" s="4">
        <v>171.08487084870853</v>
      </c>
      <c r="L56" s="4">
        <v>30.656826568265686</v>
      </c>
    </row>
    <row r="57" spans="1:19">
      <c r="A57" t="str" cm="1">
        <f t="array" ref="A57">INDEX(notes!$P$2:$P$33, INT((ROW()-ROW($A$16))/COUNTA(A43:A49))+1)</f>
        <v>DUV</v>
      </c>
      <c r="B57">
        <v>2022</v>
      </c>
      <c r="C57" s="4">
        <v>62.6513856586432</v>
      </c>
      <c r="D57" s="4">
        <v>54.359290497940421</v>
      </c>
      <c r="E57" s="4">
        <v>84.309608540925254</v>
      </c>
      <c r="F57" s="4">
        <v>60.978647686832744</v>
      </c>
      <c r="G57" s="4">
        <v>2.8291814946619214</v>
      </c>
      <c r="H57" s="4">
        <v>2.0462633451957295</v>
      </c>
      <c r="I57" s="4">
        <v>6.8256227758007118</v>
      </c>
      <c r="J57" s="4">
        <v>67.281138790035584</v>
      </c>
      <c r="K57" s="4">
        <v>161.86476868327401</v>
      </c>
      <c r="L57" s="4">
        <v>44.854092526690387</v>
      </c>
      <c r="S57" s="4">
        <f>SUM(E57:H57)</f>
        <v>150.16370106761565</v>
      </c>
    </row>
    <row r="58" spans="1:19">
      <c r="A58" t="str" cm="1">
        <f t="array" ref="A58">INDEX(notes!$P$2:$P$33, INT((ROW()-ROW($A$16))/COUNTA(A44:A50))+1)</f>
        <v>TAM</v>
      </c>
      <c r="B58">
        <v>2016</v>
      </c>
      <c r="C58" s="4">
        <v>32.736720554272516</v>
      </c>
      <c r="D58" s="4">
        <v>72.020785219399542</v>
      </c>
      <c r="E58" s="4">
        <v>157.51270207852195</v>
      </c>
      <c r="F58" s="4">
        <v>116.99076212471131</v>
      </c>
      <c r="G58" s="4">
        <v>12.244803695150114</v>
      </c>
      <c r="H58" s="4">
        <v>9.0946882217090046</v>
      </c>
      <c r="I58" s="4">
        <v>19.399538106235564</v>
      </c>
      <c r="J58" s="4">
        <v>152.28637413394918</v>
      </c>
      <c r="K58" s="4">
        <v>173.6258660508083</v>
      </c>
      <c r="L58" s="4">
        <v>94.087759815242492</v>
      </c>
      <c r="S58" s="4"/>
    </row>
    <row r="59" spans="1:19">
      <c r="A59" t="str" cm="1">
        <f t="array" ref="A59">INDEX(notes!$P$2:$P$33, INT((ROW()-ROW($A$16))/COUNTA(A45:A51))+1)</f>
        <v>TAM</v>
      </c>
      <c r="B59">
        <v>2017</v>
      </c>
      <c r="C59" s="4">
        <v>39.115544967242407</v>
      </c>
      <c r="D59" s="4">
        <v>68.843359142346628</v>
      </c>
      <c r="E59" s="4">
        <v>142.73287671232879</v>
      </c>
      <c r="F59" s="4">
        <v>122.78767123287672</v>
      </c>
      <c r="G59" s="4">
        <v>14.116438356164386</v>
      </c>
      <c r="H59" s="4">
        <v>12.143835616438356</v>
      </c>
      <c r="I59" s="4">
        <v>26.260273972602736</v>
      </c>
      <c r="J59" s="4">
        <v>151.72602739726025</v>
      </c>
      <c r="K59" s="4">
        <v>194.52054794520546</v>
      </c>
      <c r="L59" s="4">
        <v>79.753424657534239</v>
      </c>
    </row>
    <row r="60" spans="1:19">
      <c r="A60" t="str" cm="1">
        <f t="array" ref="A60">INDEX(notes!$P$2:$P$33, INT((ROW()-ROW($A$16))/COUNTA(A46:A52))+1)</f>
        <v>TAM</v>
      </c>
      <c r="B60">
        <v>2018</v>
      </c>
      <c r="C60" s="4">
        <v>53.518124999999998</v>
      </c>
      <c r="D60" s="4">
        <v>45.761875000000003</v>
      </c>
      <c r="E60" s="4">
        <v>160.92000000000002</v>
      </c>
      <c r="F60" s="4">
        <v>129.13333333333333</v>
      </c>
      <c r="G60" s="4">
        <v>12.96</v>
      </c>
      <c r="H60" s="4">
        <v>10.4</v>
      </c>
      <c r="I60" s="4">
        <v>25.306666666666668</v>
      </c>
      <c r="J60" s="4">
        <v>150.86666666666665</v>
      </c>
      <c r="K60" s="4">
        <v>190.77333333333331</v>
      </c>
      <c r="L60" s="4">
        <v>96.36</v>
      </c>
    </row>
    <row r="61" spans="1:19">
      <c r="A61" t="str" cm="1">
        <f t="array" ref="A61">INDEX(notes!$P$2:$P$33, INT((ROW()-ROW($A$16))/COUNTA(A47:A53))+1)</f>
        <v>TAM</v>
      </c>
      <c r="B61">
        <v>2019</v>
      </c>
      <c r="C61" s="4">
        <v>38.670329670329664</v>
      </c>
      <c r="D61" s="4">
        <v>50.043956043956044</v>
      </c>
      <c r="E61" s="4">
        <v>159.58095238095237</v>
      </c>
      <c r="F61" s="4">
        <v>114.27619047619048</v>
      </c>
      <c r="G61" s="4">
        <v>10.676190476190476</v>
      </c>
      <c r="H61" s="4">
        <v>7.6452380952380956</v>
      </c>
      <c r="I61" s="4">
        <v>24.107142857142861</v>
      </c>
      <c r="J61" s="4">
        <v>157.17857142857144</v>
      </c>
      <c r="K61" s="4">
        <v>173.57142857142861</v>
      </c>
      <c r="L61" s="4">
        <v>74.25</v>
      </c>
    </row>
    <row r="62" spans="1:19">
      <c r="A62" t="str" cm="1">
        <f t="array" ref="A62">INDEX(notes!$P$2:$P$33, INT((ROW()-ROW($A$16))/COUNTA(A48:A54))+1)</f>
        <v>TAM</v>
      </c>
      <c r="B62">
        <v>2020</v>
      </c>
      <c r="C62" s="4">
        <v>38.146894861282831</v>
      </c>
      <c r="D62" s="4">
        <v>56.052580204333964</v>
      </c>
      <c r="E62" s="4">
        <v>131.7165354330709</v>
      </c>
      <c r="F62" s="4">
        <v>107.18110236220474</v>
      </c>
      <c r="G62" s="4">
        <v>7.4960629921259851</v>
      </c>
      <c r="H62" s="4">
        <v>6.0997375328083994</v>
      </c>
      <c r="I62" s="4">
        <v>23.307086614173226</v>
      </c>
      <c r="J62" s="4">
        <v>134.01574803149609</v>
      </c>
      <c r="K62" s="4">
        <v>155.38057742782152</v>
      </c>
      <c r="L62" s="4">
        <v>80.60367454068242</v>
      </c>
    </row>
    <row r="63" spans="1:19">
      <c r="A63" t="str" cm="1">
        <f t="array" ref="A63">INDEX(notes!$P$2:$P$33, INT((ROW()-ROW($A$16))/COUNTA(A49:A55))+1)</f>
        <v>TAM</v>
      </c>
      <c r="B63">
        <v>2021</v>
      </c>
      <c r="C63" s="4">
        <v>29.80585516178737</v>
      </c>
      <c r="D63" s="4">
        <v>60.375963020030824</v>
      </c>
      <c r="E63" s="4">
        <v>142.36363636363635</v>
      </c>
      <c r="F63" s="4">
        <v>110.72727272727273</v>
      </c>
      <c r="G63" s="4">
        <v>9.2727272727272716</v>
      </c>
      <c r="H63" s="4">
        <v>7.2121212121212119</v>
      </c>
      <c r="I63" s="4">
        <v>24.242424242424246</v>
      </c>
      <c r="J63" s="4">
        <v>127.03030303030302</v>
      </c>
      <c r="K63" s="4">
        <v>160</v>
      </c>
      <c r="L63" s="4">
        <v>96.969696969696969</v>
      </c>
    </row>
    <row r="64" spans="1:19">
      <c r="A64" t="str" cm="1">
        <f t="array" ref="A64">INDEX(notes!$P$2:$P$33, INT((ROW()-ROW($A$16))/COUNTA(A50:A56))+1)</f>
        <v>TAM</v>
      </c>
      <c r="B64">
        <v>2022</v>
      </c>
      <c r="C64" s="4">
        <v>51.087719298245609</v>
      </c>
      <c r="D64" s="4">
        <v>51.087719298245609</v>
      </c>
      <c r="E64" s="4">
        <v>142.10526315789474</v>
      </c>
      <c r="F64" s="4">
        <v>105.47368421052632</v>
      </c>
      <c r="G64" s="4">
        <v>8.458646616541353</v>
      </c>
      <c r="H64" s="4">
        <v>6.2781954887218046</v>
      </c>
      <c r="I64" s="4">
        <v>27.508771929824555</v>
      </c>
      <c r="J64" s="4">
        <v>128.70175438596488</v>
      </c>
      <c r="K64" s="4">
        <v>144.42105263157896</v>
      </c>
      <c r="L64" s="4">
        <v>118.87719298245614</v>
      </c>
      <c r="S64" s="4"/>
    </row>
    <row r="65" spans="1:19">
      <c r="A65" t="str" cm="1">
        <f t="array" ref="A65">INDEX(notes!$P$2:$P$33, INT((ROW()-ROW($A$16))/COUNTA(A51:A57))+1)</f>
        <v>BMP</v>
      </c>
      <c r="B65" s="4">
        <v>2016</v>
      </c>
      <c r="C65" s="4">
        <v>281.7343496659355</v>
      </c>
      <c r="D65" s="4">
        <v>403.75941831105411</v>
      </c>
      <c r="E65" s="4">
        <v>617.85953978907003</v>
      </c>
      <c r="F65" s="4">
        <v>622.78763183125602</v>
      </c>
      <c r="G65" s="4">
        <v>17.790508149568552</v>
      </c>
      <c r="H65" s="4">
        <v>17.93240651965484</v>
      </c>
      <c r="I65" s="4">
        <v>52.136145733461177</v>
      </c>
      <c r="J65" s="4">
        <v>335.98849472674976</v>
      </c>
      <c r="K65" s="4">
        <v>810.04122722914678</v>
      </c>
      <c r="L65" s="4">
        <v>867.97027804410357</v>
      </c>
      <c r="S65" s="4"/>
    </row>
    <row r="66" spans="1:19">
      <c r="A66" t="str" cm="1">
        <f t="array" ref="A66">INDEX(notes!$P$2:$P$33, INT((ROW()-ROW($A$16))/COUNTA(A52:A58))+1)</f>
        <v>BMP</v>
      </c>
      <c r="B66" s="4">
        <v>2017</v>
      </c>
      <c r="C66" s="4">
        <v>266.54035997407391</v>
      </c>
      <c r="D66" s="4">
        <v>366.93722889764172</v>
      </c>
      <c r="E66" s="4">
        <v>595.34518289541472</v>
      </c>
      <c r="F66" s="4">
        <v>551.63317877382792</v>
      </c>
      <c r="G66" s="4">
        <v>16.440494590417309</v>
      </c>
      <c r="H66" s="4">
        <v>15.23338485316847</v>
      </c>
      <c r="I66" s="4">
        <v>50.870170015455955</v>
      </c>
      <c r="J66" s="4">
        <v>306.18083462132927</v>
      </c>
      <c r="K66" s="4">
        <v>750.57496136012378</v>
      </c>
      <c r="L66" s="4">
        <v>806.24420401854707</v>
      </c>
    </row>
    <row r="67" spans="1:19">
      <c r="A67" t="str" cm="1">
        <f t="array" ref="A67">INDEX(notes!$P$2:$P$33, INT((ROW()-ROW($A$16))/COUNTA(A53:A59))+1)</f>
        <v>BMP</v>
      </c>
      <c r="B67" s="4">
        <v>2018</v>
      </c>
      <c r="C67" s="4">
        <v>286.81236206142933</v>
      </c>
      <c r="D67" s="4">
        <v>341.48596857938924</v>
      </c>
      <c r="E67" s="4">
        <v>574.59450726979003</v>
      </c>
      <c r="F67" s="4">
        <v>509.94507269789983</v>
      </c>
      <c r="G67" s="4">
        <v>17.411954765751211</v>
      </c>
      <c r="H67" s="4">
        <v>15.452880990845449</v>
      </c>
      <c r="I67" s="4">
        <v>49.297253634894993</v>
      </c>
      <c r="J67" s="4">
        <v>311.2493268712978</v>
      </c>
      <c r="K67" s="4">
        <v>716.26009693053311</v>
      </c>
      <c r="L67" s="4">
        <v>767.49057619816915</v>
      </c>
    </row>
    <row r="68" spans="1:19">
      <c r="A68" t="str" cm="1">
        <f t="array" ref="A68">INDEX(notes!$P$2:$P$33, INT((ROW()-ROW($A$16))/COUNTA(A54:A60))+1)</f>
        <v>BMP</v>
      </c>
      <c r="B68" s="4">
        <v>2019</v>
      </c>
      <c r="C68" s="4">
        <v>263.0032757136853</v>
      </c>
      <c r="D68" s="4">
        <v>342.43379522452983</v>
      </c>
      <c r="E68" s="4">
        <v>458.8775743707094</v>
      </c>
      <c r="F68" s="4">
        <v>522.57780320366135</v>
      </c>
      <c r="G68" s="4">
        <v>13.797482837528605</v>
      </c>
      <c r="H68" s="4">
        <v>15.712814645308924</v>
      </c>
      <c r="I68" s="4">
        <v>47.597254004576669</v>
      </c>
      <c r="J68" s="4">
        <v>249.40961098398171</v>
      </c>
      <c r="K68" s="4">
        <v>620.66819221967967</v>
      </c>
      <c r="L68" s="4">
        <v>793.92219679633865</v>
      </c>
    </row>
    <row r="69" spans="1:19">
      <c r="A69" t="str" cm="1">
        <f t="array" ref="A69">INDEX(notes!$P$2:$P$33, INT((ROW()-ROW($A$16))/COUNTA(A55:A61))+1)</f>
        <v>BMP</v>
      </c>
      <c r="B69" s="4">
        <v>2020</v>
      </c>
      <c r="C69" s="4">
        <v>200.67838496345286</v>
      </c>
      <c r="D69" s="4">
        <v>204.1383571179951</v>
      </c>
      <c r="E69" s="4">
        <v>381.03167420814481</v>
      </c>
      <c r="F69" s="4">
        <v>414.24660633484166</v>
      </c>
      <c r="G69" s="4">
        <v>12.380090497737555</v>
      </c>
      <c r="H69" s="4">
        <v>13.459276018099548</v>
      </c>
      <c r="I69" s="4">
        <v>43.065610859728515</v>
      </c>
      <c r="J69" s="4">
        <v>214.37104072398191</v>
      </c>
      <c r="K69" s="4">
        <v>467.97963800904984</v>
      </c>
      <c r="L69" s="4">
        <v>586.6493212669684</v>
      </c>
    </row>
    <row r="70" spans="1:19">
      <c r="A70" t="str" cm="1">
        <f t="array" ref="A70">INDEX(notes!$P$2:$P$33, INT((ROW()-ROW($A$16))/COUNTA(A56:A62))+1)</f>
        <v>BMP</v>
      </c>
      <c r="B70" s="4">
        <v>2021</v>
      </c>
      <c r="C70" s="4">
        <v>268.14142617358817</v>
      </c>
      <c r="D70" s="4">
        <v>281.285613731117</v>
      </c>
      <c r="E70" s="4">
        <v>479.72602739726022</v>
      </c>
      <c r="F70" s="4">
        <v>499.35675997617625</v>
      </c>
      <c r="G70" s="4">
        <v>10.246575342465754</v>
      </c>
      <c r="H70" s="4">
        <v>10.665872543180464</v>
      </c>
      <c r="I70" s="4">
        <v>46.577724836212028</v>
      </c>
      <c r="J70" s="4">
        <v>246.19654556283501</v>
      </c>
      <c r="K70" s="4">
        <v>644.48362120309696</v>
      </c>
      <c r="L70" s="4">
        <v>705.3198332340678</v>
      </c>
    </row>
    <row r="71" spans="1:19">
      <c r="A71" t="str" cm="1">
        <f t="array" ref="A71">INDEX(notes!$P$2:$P$33, INT((ROW()-ROW($A$16))/COUNTA(A57:A63))+1)</f>
        <v>BMP</v>
      </c>
      <c r="B71" s="4">
        <v>2022</v>
      </c>
      <c r="C71" s="4">
        <v>316.32878208794432</v>
      </c>
      <c r="D71" s="4">
        <v>330.95670264692444</v>
      </c>
      <c r="E71" s="4">
        <v>537.60899839314402</v>
      </c>
      <c r="F71" s="4">
        <v>555.28548473486876</v>
      </c>
      <c r="G71" s="4">
        <v>9.920728441349759</v>
      </c>
      <c r="H71" s="4">
        <v>10.24692019282271</v>
      </c>
      <c r="I71" s="4">
        <v>32.652383502945902</v>
      </c>
      <c r="J71" s="4">
        <v>227.60632029994639</v>
      </c>
      <c r="K71" s="4">
        <v>700.10551687198722</v>
      </c>
      <c r="L71" s="4">
        <v>865.28816282806645</v>
      </c>
      <c r="S71" s="4"/>
    </row>
    <row r="72" spans="1:19">
      <c r="A72" t="str" cm="1">
        <f t="array" ref="A72">INDEX(notes!$P$2:$P$33, INT((ROW()-ROW($A$16))/COUNTA(A58:A64))+1)</f>
        <v>ORF</v>
      </c>
      <c r="B72">
        <v>2016</v>
      </c>
      <c r="C72" s="4">
        <v>53.153804050355774</v>
      </c>
      <c r="D72" s="4">
        <v>66.442255062944724</v>
      </c>
      <c r="E72" s="4">
        <v>153.58620689655172</v>
      </c>
      <c r="F72" s="4">
        <v>103.25123152709359</v>
      </c>
      <c r="G72" s="4">
        <v>5.2758620689655169</v>
      </c>
      <c r="H72" s="4">
        <v>3.5467980295566504</v>
      </c>
      <c r="I72" s="4">
        <v>12.743842364532021</v>
      </c>
      <c r="J72" s="4">
        <v>111.75369458128077</v>
      </c>
      <c r="K72" s="4">
        <v>154.88669950738921</v>
      </c>
      <c r="L72" s="4">
        <v>131.35960591133005</v>
      </c>
    </row>
    <row r="73" spans="1:19">
      <c r="A73" t="str" cm="1">
        <f t="array" ref="A73">INDEX(notes!$P$2:$P$33, INT((ROW()-ROW($A$16))/COUNTA(A59:A65))+1)</f>
        <v>ORF</v>
      </c>
      <c r="B73">
        <v>2017</v>
      </c>
      <c r="C73" s="4">
        <v>61.318681318681321</v>
      </c>
      <c r="D73" s="4">
        <v>71.538461538461533</v>
      </c>
      <c r="E73" s="4">
        <v>163.31065759637187</v>
      </c>
      <c r="F73" s="4">
        <v>109.29251700680273</v>
      </c>
      <c r="G73" s="4">
        <v>4.716553287981859</v>
      </c>
      <c r="H73" s="4">
        <v>3.1564625850340136</v>
      </c>
      <c r="I73" s="4">
        <v>20.666666666666668</v>
      </c>
      <c r="J73" s="4">
        <v>119.07936507936509</v>
      </c>
      <c r="K73" s="4">
        <v>178.1269841269841</v>
      </c>
      <c r="L73" s="4">
        <v>136.79365079365078</v>
      </c>
    </row>
    <row r="74" spans="1:19">
      <c r="A74" t="str" cm="1">
        <f t="array" ref="A74">INDEX(notes!$P$2:$P$33, INT((ROW()-ROW($A$16))/COUNTA(A60:A66))+1)</f>
        <v>ORF</v>
      </c>
      <c r="B74">
        <v>2018</v>
      </c>
      <c r="C74" s="4">
        <v>72.262585812356974</v>
      </c>
      <c r="D74" s="4">
        <v>63.341278921942532</v>
      </c>
      <c r="E74" s="4">
        <v>138.41545893719808</v>
      </c>
      <c r="F74" s="4">
        <v>100.82850241545894</v>
      </c>
      <c r="G74" s="4">
        <v>8.4057971014492754</v>
      </c>
      <c r="H74" s="4">
        <v>6.1231884057971016</v>
      </c>
      <c r="I74" s="4">
        <v>11.623188405797102</v>
      </c>
      <c r="J74" s="4">
        <v>113.32608695652172</v>
      </c>
      <c r="K74" s="4">
        <v>160.78743961352654</v>
      </c>
      <c r="L74" s="4">
        <v>126.88647342995171</v>
      </c>
    </row>
    <row r="75" spans="1:19">
      <c r="A75" t="str" cm="1">
        <f t="array" ref="A75">INDEX(notes!$P$2:$P$33, INT((ROW()-ROW($A$16))/COUNTA(A61:A67))+1)</f>
        <v>ORF</v>
      </c>
      <c r="B75">
        <v>2019</v>
      </c>
      <c r="C75" s="4">
        <v>69.014124696818371</v>
      </c>
      <c r="D75" s="4">
        <v>71.602154372949059</v>
      </c>
      <c r="E75" s="4">
        <v>145.16046511627908</v>
      </c>
      <c r="F75" s="4">
        <v>106.00930232558139</v>
      </c>
      <c r="G75" s="4">
        <v>4.4837209302325585</v>
      </c>
      <c r="H75" s="4">
        <v>3.2744186046511627</v>
      </c>
      <c r="I75" s="4">
        <v>17.45581395348837</v>
      </c>
      <c r="J75" s="4">
        <v>97.946511627906986</v>
      </c>
      <c r="K75" s="4">
        <v>185.22558139534885</v>
      </c>
      <c r="L75" s="4">
        <v>133.82790697674417</v>
      </c>
    </row>
    <row r="76" spans="1:19">
      <c r="A76" t="str" cm="1">
        <f t="array" ref="A76">INDEX(notes!$P$2:$P$33, INT((ROW()-ROW($A$16))/COUNTA(A62:A68))+1)</f>
        <v>ORF</v>
      </c>
      <c r="B76">
        <v>2020</v>
      </c>
      <c r="C76" s="4">
        <v>35.854163366598023</v>
      </c>
      <c r="D76" s="4">
        <v>57.716458102328531</v>
      </c>
      <c r="E76" s="4">
        <v>132.0734463276836</v>
      </c>
      <c r="F76" s="4">
        <v>98.033898305084747</v>
      </c>
      <c r="G76" s="4">
        <v>3.2881355932203387</v>
      </c>
      <c r="H76" s="4">
        <v>2.4406779661016951</v>
      </c>
      <c r="I76" s="4">
        <v>8.5932203389830502</v>
      </c>
      <c r="J76" s="4">
        <v>64.926553672316373</v>
      </c>
      <c r="K76" s="4">
        <v>153.72316384180789</v>
      </c>
      <c r="L76" s="4">
        <v>119.3502824858757</v>
      </c>
    </row>
    <row r="77" spans="1:19">
      <c r="A77" t="str" cm="1">
        <f t="array" ref="A77">INDEX(notes!$P$2:$P$33, INT((ROW()-ROW($A$16))/COUNTA(A63:A69))+1)</f>
        <v>ORF</v>
      </c>
      <c r="B77">
        <v>2021</v>
      </c>
      <c r="C77" s="4">
        <v>57.468232530827947</v>
      </c>
      <c r="D77" s="4">
        <v>62.029203366607945</v>
      </c>
      <c r="E77" s="4">
        <v>140.02564102564102</v>
      </c>
      <c r="F77" s="4">
        <v>108.76410256410256</v>
      </c>
      <c r="G77" s="4">
        <v>2.7564102564102564</v>
      </c>
      <c r="H77" s="4">
        <v>2.141025641025641</v>
      </c>
      <c r="I77" s="4">
        <v>8.8153846153846143</v>
      </c>
      <c r="J77" s="4">
        <v>78.358974358974336</v>
      </c>
      <c r="K77" s="4">
        <v>141.04615384615383</v>
      </c>
      <c r="L77" s="4">
        <v>162.59487179487175</v>
      </c>
    </row>
    <row r="78" spans="1:19">
      <c r="A78" t="str" cm="1">
        <f t="array" ref="A78">INDEX(notes!$P$2:$P$33, INT((ROW()-ROW($A$16))/COUNTA(A64:A70))+1)</f>
        <v>ORF</v>
      </c>
      <c r="B78">
        <v>2022</v>
      </c>
      <c r="C78" s="4">
        <v>74.583615436695993</v>
      </c>
      <c r="D78" s="4">
        <v>80.108327691266084</v>
      </c>
      <c r="E78" s="4">
        <v>136.80094786729856</v>
      </c>
      <c r="F78" s="4">
        <v>105.87203791469194</v>
      </c>
      <c r="G78" s="4">
        <v>1.6350710900473933</v>
      </c>
      <c r="H78" s="4">
        <v>1.2654028436018958</v>
      </c>
      <c r="I78" s="4">
        <v>7.7345971563981042</v>
      </c>
      <c r="J78" s="4">
        <v>69.611374407582943</v>
      </c>
      <c r="K78" s="4">
        <v>187.56398104265401</v>
      </c>
      <c r="L78" s="4">
        <v>150.82464454976304</v>
      </c>
    </row>
    <row r="79" spans="1:19">
      <c r="A79" t="str" cm="1">
        <f t="array" ref="A79">INDEX(notes!$P$2:$P$33, INT((ROW()-ROW($A$16))/COUNTA(A65:A71))+1)</f>
        <v>ATL</v>
      </c>
      <c r="B79">
        <v>2016</v>
      </c>
      <c r="C79" s="4">
        <v>87.515837104072403</v>
      </c>
      <c r="D79" s="4">
        <v>160.44570135746608</v>
      </c>
      <c r="E79" s="4">
        <v>599.52564102564111</v>
      </c>
      <c r="F79" s="4">
        <v>311.63461538461542</v>
      </c>
      <c r="G79" s="4">
        <v>21.365384615384617</v>
      </c>
      <c r="H79" s="4">
        <v>11.105769230769232</v>
      </c>
      <c r="I79" s="4">
        <v>36.407051282051277</v>
      </c>
      <c r="J79" s="4">
        <v>232.2179487179487</v>
      </c>
      <c r="K79" s="4">
        <v>874.75320512820508</v>
      </c>
      <c r="L79" s="4">
        <v>121.02884615384613</v>
      </c>
    </row>
    <row r="80" spans="1:19">
      <c r="A80" t="str" cm="1">
        <f t="array" ref="A80">INDEX(notes!$P$2:$P$33, INT((ROW()-ROW($A$16))/COUNTA(A66:A72))+1)</f>
        <v>ATL</v>
      </c>
      <c r="B80">
        <v>2017</v>
      </c>
      <c r="C80" s="4">
        <v>91.980264638372574</v>
      </c>
      <c r="D80" s="4">
        <v>205.86059228588147</v>
      </c>
      <c r="E80" s="4">
        <v>579.75975516449887</v>
      </c>
      <c r="F80" s="4">
        <v>353.21193573068092</v>
      </c>
      <c r="G80" s="4">
        <v>12.869931140015304</v>
      </c>
      <c r="H80" s="4">
        <v>7.840856924254016</v>
      </c>
      <c r="I80" s="4">
        <v>37.47666411629686</v>
      </c>
      <c r="J80" s="4">
        <v>239.65340474368782</v>
      </c>
      <c r="K80" s="4">
        <v>911.27467482784994</v>
      </c>
      <c r="L80" s="4">
        <v>138.07192042846214</v>
      </c>
    </row>
    <row r="81" spans="1:19">
      <c r="A81" t="str" cm="1">
        <f t="array" ref="A81">INDEX(notes!$P$2:$P$33, INT((ROW()-ROW($A$16))/COUNTA(A67:A73))+1)</f>
        <v>ATL</v>
      </c>
      <c r="B81">
        <v>2018</v>
      </c>
      <c r="C81" s="4">
        <v>80.17271080139372</v>
      </c>
      <c r="D81" s="4">
        <v>169.93128919860627</v>
      </c>
      <c r="E81" s="4">
        <v>615.88800000000003</v>
      </c>
      <c r="F81" s="4">
        <v>306.06400000000002</v>
      </c>
      <c r="G81" s="4">
        <v>15.069599999999999</v>
      </c>
      <c r="H81" s="4">
        <v>7.4888000000000003</v>
      </c>
      <c r="I81" s="4">
        <v>31.3856</v>
      </c>
      <c r="J81" s="4">
        <v>216.7568</v>
      </c>
      <c r="K81" s="4">
        <v>844.46879999999999</v>
      </c>
      <c r="L81" s="4">
        <v>164.77439999999999</v>
      </c>
    </row>
    <row r="82" spans="1:19">
      <c r="A82" t="str" cm="1">
        <f t="array" ref="A82">INDEX(notes!$P$2:$P$33, INT((ROW()-ROW($A$16))/COUNTA(A68:A74))+1)</f>
        <v>ATL</v>
      </c>
      <c r="B82">
        <v>2019</v>
      </c>
      <c r="C82" s="4">
        <v>86.600905668057379</v>
      </c>
      <c r="D82" s="4">
        <v>187.34073471049149</v>
      </c>
      <c r="E82" s="4">
        <v>604.31545741324919</v>
      </c>
      <c r="F82" s="4">
        <v>306.51577287066243</v>
      </c>
      <c r="G82" s="4">
        <v>24.277602523659308</v>
      </c>
      <c r="H82" s="4">
        <v>12.313880126182966</v>
      </c>
      <c r="I82" s="4">
        <v>32.635646687697154</v>
      </c>
      <c r="J82" s="4">
        <v>200.75867507886434</v>
      </c>
      <c r="K82" s="4">
        <v>880.17350157728686</v>
      </c>
      <c r="L82" s="4">
        <v>173.0678233438486</v>
      </c>
    </row>
    <row r="83" spans="1:19">
      <c r="A83" t="str" cm="1">
        <f t="array" ref="A83">INDEX(notes!$P$2:$P$33, INT((ROW()-ROW($A$16))/COUNTA(A69:A75))+1)</f>
        <v>ATL</v>
      </c>
      <c r="B83">
        <v>2020</v>
      </c>
      <c r="C83" s="4">
        <v>64.24855254838269</v>
      </c>
      <c r="D83" s="4">
        <v>147.23626625671039</v>
      </c>
      <c r="E83" s="4">
        <v>504.01762977473066</v>
      </c>
      <c r="F83" s="4">
        <v>246.06170421155727</v>
      </c>
      <c r="G83" s="4">
        <v>16.601371204701277</v>
      </c>
      <c r="H83" s="4">
        <v>8.1047992164544578</v>
      </c>
      <c r="I83" s="4">
        <v>22.729676787463276</v>
      </c>
      <c r="J83" s="4">
        <v>169.97845249755142</v>
      </c>
      <c r="K83" s="4">
        <v>713.51420176297745</v>
      </c>
      <c r="L83" s="4">
        <v>125.50734573947109</v>
      </c>
    </row>
    <row r="84" spans="1:19">
      <c r="A84" t="str" cm="1">
        <f t="array" ref="A84">INDEX(notes!$P$2:$P$33, INT((ROW()-ROW($A$16))/COUNTA(A70:A76))+1)</f>
        <v>ATL</v>
      </c>
      <c r="B84">
        <v>2021</v>
      </c>
      <c r="C84" s="4">
        <v>86.88373228628943</v>
      </c>
      <c r="D84" s="4">
        <v>152.73245570326671</v>
      </c>
      <c r="E84" s="4">
        <v>568.09051348999128</v>
      </c>
      <c r="F84" s="4">
        <v>287.822454308094</v>
      </c>
      <c r="G84" s="4">
        <v>12.435161009573541</v>
      </c>
      <c r="H84" s="4">
        <v>6.3002610966057437</v>
      </c>
      <c r="I84" s="4">
        <v>18.735422106179282</v>
      </c>
      <c r="J84" s="4">
        <v>182.42384682332462</v>
      </c>
      <c r="K84" s="4">
        <v>794.77632724107923</v>
      </c>
      <c r="L84" s="4">
        <v>155.79982593559615</v>
      </c>
    </row>
    <row r="85" spans="1:19">
      <c r="A85" t="str" cm="1">
        <f t="array" ref="A85">INDEX(notes!$P$2:$P$33, INT((ROW()-ROW($A$16))/COUNTA(A71:A77))+1)</f>
        <v>ATL</v>
      </c>
      <c r="B85">
        <v>2022</v>
      </c>
      <c r="C85" s="4">
        <v>100.94291893975489</v>
      </c>
      <c r="D85" s="4">
        <v>164.1419638411667</v>
      </c>
      <c r="E85" s="4">
        <v>574.51495553759082</v>
      </c>
      <c r="F85" s="4">
        <v>322.46968472109938</v>
      </c>
      <c r="G85" s="4">
        <v>11.27728375101051</v>
      </c>
      <c r="H85" s="4">
        <v>6.3298302344381572</v>
      </c>
      <c r="I85" s="4">
        <v>30.323362974939368</v>
      </c>
      <c r="J85" s="4">
        <v>179.00565885206143</v>
      </c>
      <c r="K85" s="4">
        <v>828.51253031527881</v>
      </c>
      <c r="L85" s="4">
        <v>202.48181083265965</v>
      </c>
    </row>
    <row r="86" spans="1:19">
      <c r="A86" t="str" cm="1">
        <f t="array" ref="A86">INDEX(notes!$P$2:$P$33, INT((ROW()-ROW($A$16))/COUNTA(A72:A78))+1)</f>
        <v>COO</v>
      </c>
      <c r="B86">
        <v>2016</v>
      </c>
      <c r="C86" s="4">
        <v>72.063179757685646</v>
      </c>
      <c r="D86" s="4">
        <v>145.71016566389187</v>
      </c>
      <c r="E86" s="4">
        <v>487.77515865820493</v>
      </c>
      <c r="F86" s="4">
        <v>279.33635539437898</v>
      </c>
      <c r="G86" s="4">
        <v>28.69265639165911</v>
      </c>
      <c r="H86" s="4">
        <v>16.431550317316407</v>
      </c>
      <c r="I86" s="4">
        <v>51.990933816863098</v>
      </c>
      <c r="J86" s="4">
        <v>246.22121486854033</v>
      </c>
      <c r="K86" s="4">
        <v>578.76699909338163</v>
      </c>
      <c r="L86" s="4">
        <v>257.01178603807796</v>
      </c>
    </row>
    <row r="87" spans="1:19">
      <c r="A87" t="str" cm="1">
        <f t="array" ref="A87">INDEX(notes!$P$2:$P$33, INT((ROW()-ROW($A$16))/COUNTA(A73:A79))+1)</f>
        <v>COO</v>
      </c>
      <c r="B87">
        <v>2017</v>
      </c>
      <c r="C87" s="4">
        <v>60.306679960119645</v>
      </c>
      <c r="D87" s="4">
        <v>135.28255234297109</v>
      </c>
      <c r="E87" s="4">
        <v>443.40977068793626</v>
      </c>
      <c r="F87" s="4">
        <v>276.66999002991031</v>
      </c>
      <c r="G87" s="4">
        <v>13.781655034895314</v>
      </c>
      <c r="H87" s="4">
        <v>8.5992023928215353</v>
      </c>
      <c r="I87" s="4">
        <v>37.950149551345966</v>
      </c>
      <c r="J87" s="4">
        <v>254.94715852442675</v>
      </c>
      <c r="K87" s="4">
        <v>504.05583250249259</v>
      </c>
      <c r="L87" s="4">
        <v>216.99700897308077</v>
      </c>
    </row>
    <row r="88" spans="1:19">
      <c r="A88" t="str" cm="1">
        <f t="array" ref="A88">INDEX(notes!$P$2:$P$33, INT((ROW()-ROW($A$16))/COUNTA(A74:A80))+1)</f>
        <v>COO</v>
      </c>
      <c r="B88">
        <v>2018</v>
      </c>
      <c r="C88" s="4">
        <v>71.949057139253284</v>
      </c>
      <c r="D88" s="4">
        <v>135.00553418264377</v>
      </c>
      <c r="E88" s="4">
        <v>422.46014127144298</v>
      </c>
      <c r="F88" s="4">
        <v>270.00403632694253</v>
      </c>
      <c r="G88" s="4">
        <v>17.353178607467203</v>
      </c>
      <c r="H88" s="4">
        <v>11.090817356205854</v>
      </c>
      <c r="I88" s="4">
        <v>44.137235116044394</v>
      </c>
      <c r="J88" s="4">
        <v>201.06962663975781</v>
      </c>
      <c r="K88" s="4">
        <v>527.6851664984863</v>
      </c>
      <c r="L88" s="4">
        <v>243.2452068617558</v>
      </c>
    </row>
    <row r="89" spans="1:19">
      <c r="A89" t="str" cm="1">
        <f t="array" ref="A89">INDEX(notes!$P$2:$P$33, INT((ROW()-ROW($A$16))/COUNTA(A75:A81))+1)</f>
        <v>COO</v>
      </c>
      <c r="B89">
        <v>2019</v>
      </c>
      <c r="C89" s="4">
        <v>47.923473956878873</v>
      </c>
      <c r="D89" s="4">
        <v>135.64779916608089</v>
      </c>
      <c r="E89" s="4">
        <v>427.03808487486396</v>
      </c>
      <c r="F89" s="4">
        <v>236.18715995647443</v>
      </c>
      <c r="G89" s="4">
        <v>13.344940152339499</v>
      </c>
      <c r="H89" s="4">
        <v>7.380848748639826</v>
      </c>
      <c r="I89" s="4">
        <v>39.477693144722529</v>
      </c>
      <c r="J89" s="4">
        <v>177.64961915125133</v>
      </c>
      <c r="K89" s="4">
        <v>481.62785636561466</v>
      </c>
      <c r="L89" s="4">
        <v>247.7225244831339</v>
      </c>
    </row>
    <row r="90" spans="1:19">
      <c r="A90" t="str" cm="1">
        <f t="array" ref="A90">INDEX(notes!$P$2:$P$33, INT((ROW()-ROW($A$16))/COUNTA(A76:A82))+1)</f>
        <v>COO</v>
      </c>
      <c r="B90">
        <v>2020</v>
      </c>
      <c r="C90" s="4">
        <v>45.190378681626925</v>
      </c>
      <c r="D90" s="4">
        <v>98.172201963534363</v>
      </c>
      <c r="E90" s="4">
        <v>355.12516129032258</v>
      </c>
      <c r="F90" s="4">
        <v>205.56</v>
      </c>
      <c r="G90" s="4">
        <v>12.438709677419356</v>
      </c>
      <c r="H90" s="4">
        <v>7.1999999999999993</v>
      </c>
      <c r="I90" s="4">
        <v>37.313548387096773</v>
      </c>
      <c r="J90" s="4">
        <v>144.34451612903226</v>
      </c>
      <c r="K90" s="4">
        <v>431.06967741935489</v>
      </c>
      <c r="L90" s="4">
        <v>185.58580645161288</v>
      </c>
    </row>
    <row r="91" spans="1:19">
      <c r="A91" t="str" cm="1">
        <f t="array" ref="A91">INDEX(notes!$P$2:$P$33, INT((ROW()-ROW($A$16))/COUNTA(A77:A83))+1)</f>
        <v>COO</v>
      </c>
      <c r="B91">
        <v>2021</v>
      </c>
      <c r="C91" s="4">
        <v>60.640829210231516</v>
      </c>
      <c r="D91" s="4">
        <v>93.581526558999258</v>
      </c>
      <c r="E91" s="4">
        <v>367.78846153846155</v>
      </c>
      <c r="F91" s="4">
        <v>225.82211538461539</v>
      </c>
      <c r="G91" s="4">
        <v>8.4134615384615383</v>
      </c>
      <c r="H91" s="4">
        <v>5.165865384615385</v>
      </c>
      <c r="I91" s="4">
        <v>45.58774038461538</v>
      </c>
      <c r="J91" s="4">
        <v>177.50120192307693</v>
      </c>
      <c r="K91" s="4">
        <v>399.62019230769232</v>
      </c>
      <c r="L91" s="4">
        <v>229.87860576923077</v>
      </c>
    </row>
    <row r="92" spans="1:19">
      <c r="A92" t="str" cm="1">
        <f t="array" ref="A92">INDEX(notes!$P$2:$P$33, INT((ROW()-ROW($A$16))/COUNTA(A78:A84))+1)</f>
        <v>COO</v>
      </c>
      <c r="B92">
        <v>2022</v>
      </c>
      <c r="C92" s="4">
        <v>63.960934520025432</v>
      </c>
      <c r="D92" s="4">
        <v>134.22787666878577</v>
      </c>
      <c r="E92" s="4">
        <v>371.54428904428909</v>
      </c>
      <c r="F92" s="4">
        <v>238.79836829836827</v>
      </c>
      <c r="G92" s="4">
        <v>11.404428904428904</v>
      </c>
      <c r="H92" s="4">
        <v>7.3298368298368297</v>
      </c>
      <c r="I92" s="4">
        <v>18.734265734265733</v>
      </c>
      <c r="J92" s="4">
        <v>180.44055944055944</v>
      </c>
      <c r="K92" s="4">
        <v>385.53146853146848</v>
      </c>
      <c r="L92" s="4">
        <v>280.02797202797206</v>
      </c>
    </row>
    <row r="93" spans="1:19">
      <c r="A93" t="str" cm="1">
        <f t="array" ref="A93">INDEX(notes!$P$2:$P$33, INT((ROW()-ROW($A$16))/COUNTA(A79:A85))+1)</f>
        <v>MIN</v>
      </c>
      <c r="B93">
        <v>2016</v>
      </c>
      <c r="C93" s="4">
        <v>24.296262113520996</v>
      </c>
      <c r="D93" s="4">
        <v>35.09460083064144</v>
      </c>
      <c r="E93" s="4">
        <v>71.269035532994934</v>
      </c>
      <c r="F93" s="4">
        <v>44.543147208121823</v>
      </c>
      <c r="G93" s="4">
        <v>8.527918781725889</v>
      </c>
      <c r="H93" s="4">
        <v>5.3299492385786795</v>
      </c>
      <c r="I93" s="4">
        <v>5.9390862944162439</v>
      </c>
      <c r="J93" s="4">
        <v>65.329949238578678</v>
      </c>
      <c r="K93" s="4">
        <v>100.96446700507614</v>
      </c>
      <c r="L93" s="4">
        <v>28.70558375634517</v>
      </c>
      <c r="S93" s="4">
        <f>SUM(E93:H93)</f>
        <v>129.67005076142132</v>
      </c>
    </row>
    <row r="94" spans="1:19">
      <c r="A94" t="str" cm="1">
        <f t="array" ref="A94">INDEX(notes!$P$2:$P$33, INT((ROW()-ROW($A$16))/COUNTA(A80:A86))+1)</f>
        <v>MIN</v>
      </c>
      <c r="B94">
        <v>2017</v>
      </c>
      <c r="C94" s="4">
        <v>28.446176046176049</v>
      </c>
      <c r="D94" s="4">
        <v>35.976046176046175</v>
      </c>
      <c r="E94" s="4">
        <v>89.613333333333344</v>
      </c>
      <c r="F94" s="4">
        <v>52.115555555555559</v>
      </c>
      <c r="G94" s="4">
        <v>3.1333333333333337</v>
      </c>
      <c r="H94" s="4">
        <v>1.8222222222222224</v>
      </c>
      <c r="I94" s="4">
        <v>11.893333333333333</v>
      </c>
      <c r="J94" s="4">
        <v>59.466666666666661</v>
      </c>
      <c r="K94" s="4">
        <v>127.85333333333334</v>
      </c>
      <c r="L94" s="4">
        <v>35.68</v>
      </c>
    </row>
    <row r="95" spans="1:19">
      <c r="A95" t="str" cm="1">
        <f t="array" ref="A95">INDEX(notes!$P$2:$P$33, INT((ROW()-ROW($A$16))/COUNTA(A81:A87))+1)</f>
        <v>MIN</v>
      </c>
      <c r="B95">
        <v>2018</v>
      </c>
      <c r="C95" s="4">
        <v>34.80479239826483</v>
      </c>
      <c r="D95" s="4">
        <v>46.986469737657522</v>
      </c>
      <c r="E95" s="4">
        <v>72.038834951456309</v>
      </c>
      <c r="F95" s="4">
        <v>32.417475728155338</v>
      </c>
      <c r="G95" s="4">
        <v>4.0776699029126213</v>
      </c>
      <c r="H95" s="4">
        <v>1.8349514563106795</v>
      </c>
      <c r="I95" s="4">
        <v>10.839805825242721</v>
      </c>
      <c r="J95" s="4">
        <v>50.257281553398059</v>
      </c>
      <c r="K95" s="4">
        <v>128.10679611650485</v>
      </c>
      <c r="L95" s="4">
        <v>24.635922330097088</v>
      </c>
    </row>
    <row r="96" spans="1:19">
      <c r="A96" t="str" cm="1">
        <f t="array" ref="A96">INDEX(notes!$P$2:$P$33, INT((ROW()-ROW($A$16))/COUNTA(A82:A88))+1)</f>
        <v>MIN</v>
      </c>
      <c r="B96">
        <v>2019</v>
      </c>
      <c r="C96" s="4">
        <v>26.965974025974024</v>
      </c>
      <c r="D96" s="4">
        <v>40.014025974025969</v>
      </c>
      <c r="E96" s="4">
        <v>67.849999999999994</v>
      </c>
      <c r="F96" s="4">
        <v>45.425000000000004</v>
      </c>
      <c r="G96" s="4">
        <v>4.72</v>
      </c>
      <c r="H96" s="4">
        <v>3.16</v>
      </c>
      <c r="I96" s="4">
        <v>8.8650000000000002</v>
      </c>
      <c r="J96" s="4">
        <v>49.249999999999993</v>
      </c>
      <c r="K96" s="4">
        <v>115.245</v>
      </c>
      <c r="L96" s="4">
        <v>32.504999999999995</v>
      </c>
    </row>
    <row r="97" spans="1:19">
      <c r="A97" t="str" cm="1">
        <f t="array" ref="A97">INDEX(notes!$P$2:$P$33, INT((ROW()-ROW($A$16))/COUNTA(A83:A89))+1)</f>
        <v>MIN</v>
      </c>
      <c r="B97">
        <v>2020</v>
      </c>
      <c r="C97" s="4">
        <v>21.398192450824027</v>
      </c>
      <c r="D97" s="4">
        <v>27.389686337054759</v>
      </c>
      <c r="E97" s="4">
        <v>58.18181818181818</v>
      </c>
      <c r="F97" s="4">
        <v>39.393939393939391</v>
      </c>
      <c r="G97" s="4">
        <v>4.6545454545454543</v>
      </c>
      <c r="H97" s="4">
        <v>3.1515151515151514</v>
      </c>
      <c r="I97" s="4">
        <v>6.8303030303030301</v>
      </c>
      <c r="J97" s="4">
        <v>55.61818181818181</v>
      </c>
      <c r="K97" s="4">
        <v>83.915151515151507</v>
      </c>
      <c r="L97" s="4">
        <v>21.466666666666665</v>
      </c>
    </row>
    <row r="98" spans="1:19">
      <c r="A98" t="str" cm="1">
        <f t="array" ref="A98">INDEX(notes!$P$2:$P$33, INT((ROW()-ROW($A$16))/COUNTA(A84:A90))+1)</f>
        <v>MIN</v>
      </c>
      <c r="B98">
        <v>2021</v>
      </c>
      <c r="C98" s="4">
        <v>18.410958904109588</v>
      </c>
      <c r="D98" s="4">
        <v>37.589041095890408</v>
      </c>
      <c r="E98" s="4">
        <v>94.666666666666657</v>
      </c>
      <c r="F98" s="4">
        <v>47.333333333333329</v>
      </c>
      <c r="G98" s="4">
        <v>4.6666666666666661</v>
      </c>
      <c r="H98" s="4">
        <v>2.333333333333333</v>
      </c>
      <c r="I98" s="4">
        <v>17</v>
      </c>
      <c r="J98" s="4">
        <v>64</v>
      </c>
      <c r="K98" s="4">
        <v>123</v>
      </c>
      <c r="L98" s="4">
        <v>35</v>
      </c>
    </row>
    <row r="99" spans="1:19">
      <c r="A99" t="str" cm="1">
        <f t="array" ref="A99">INDEX(notes!$P$2:$P$33, INT((ROW()-ROW($A$16))/COUNTA(A85:A91))+1)</f>
        <v>MIN</v>
      </c>
      <c r="B99">
        <v>2022</v>
      </c>
      <c r="C99" s="4">
        <v>19.181102362204726</v>
      </c>
      <c r="D99" s="4">
        <v>40.346456692913392</v>
      </c>
      <c r="E99" s="4">
        <v>94.570866141732296</v>
      </c>
      <c r="F99" s="4">
        <v>61.19291338582677</v>
      </c>
      <c r="G99" s="4">
        <v>4.2165354330708666</v>
      </c>
      <c r="H99" s="4">
        <v>2.728346456692913</v>
      </c>
      <c r="I99" s="4">
        <v>29.763779527559059</v>
      </c>
      <c r="J99" s="4">
        <v>47.622047244094489</v>
      </c>
      <c r="K99" s="4">
        <v>161.7165354330709</v>
      </c>
      <c r="L99" s="4">
        <v>42.661417322834652</v>
      </c>
      <c r="S99" s="4">
        <f>SUM(E99:H99)</f>
        <v>162.70866141732284</v>
      </c>
    </row>
    <row r="100" spans="1:19">
      <c r="A100" t="str" cm="1">
        <f t="array" ref="A100">INDEX(notes!$P$2:$P$33, INT((ROW()-ROW($A$16))/COUNTA(A86:A92))+1)</f>
        <v>EBR</v>
      </c>
      <c r="B100">
        <v>2016</v>
      </c>
      <c r="C100" s="4">
        <v>30.108848314606742</v>
      </c>
      <c r="D100" s="4">
        <v>46.453651685393261</v>
      </c>
      <c r="E100" s="4">
        <v>49.852272727272712</v>
      </c>
      <c r="F100" s="4">
        <v>31.681818181818176</v>
      </c>
      <c r="G100" s="4">
        <v>3.0397727272727271</v>
      </c>
      <c r="H100" s="4">
        <v>1.9318181818181817</v>
      </c>
      <c r="I100" s="4">
        <v>11.931818181818183</v>
      </c>
      <c r="J100" s="4">
        <v>13.920454545454545</v>
      </c>
      <c r="K100" s="4">
        <v>147.15909090909091</v>
      </c>
      <c r="L100" s="4">
        <v>13.920454545454545</v>
      </c>
      <c r="S100" s="4"/>
    </row>
    <row r="101" spans="1:19">
      <c r="A101" t="str" cm="1">
        <f t="array" ref="A101">INDEX(notes!$P$2:$P$33, INT((ROW()-ROW($A$16))/COUNTA(A87:A93))+1)</f>
        <v>EBR</v>
      </c>
      <c r="B101">
        <v>2017</v>
      </c>
      <c r="C101" s="4">
        <v>19.747545582047689</v>
      </c>
      <c r="D101" s="4">
        <v>35.904628330995784</v>
      </c>
      <c r="E101" s="4">
        <v>60.136645962732921</v>
      </c>
      <c r="F101" s="4">
        <v>33.279503105590059</v>
      </c>
      <c r="G101" s="4">
        <v>3.1987577639751552</v>
      </c>
      <c r="H101" s="4">
        <v>1.7701863354037268</v>
      </c>
      <c r="I101" s="4">
        <v>5.9627329192546581</v>
      </c>
      <c r="J101" s="4">
        <v>14.906832298136644</v>
      </c>
      <c r="K101" s="4">
        <v>138.1366459627329</v>
      </c>
      <c r="L101" s="4">
        <v>6.9565217391304337</v>
      </c>
    </row>
    <row r="102" spans="1:19">
      <c r="A102" t="str" cm="1">
        <f t="array" ref="A102">INDEX(notes!$P$2:$P$33, INT((ROW()-ROW($A$16))/COUNTA(A88:A94))+1)</f>
        <v>EBR</v>
      </c>
      <c r="B102">
        <v>2018</v>
      </c>
      <c r="C102" s="4">
        <v>37.626575157515752</v>
      </c>
      <c r="D102" s="4">
        <v>52.856379387938794</v>
      </c>
      <c r="E102" s="4">
        <v>38.18181818181818</v>
      </c>
      <c r="F102" s="4">
        <v>31.420454545454543</v>
      </c>
      <c r="G102" s="4">
        <v>2.7272727272727271</v>
      </c>
      <c r="H102" s="4">
        <v>2.2443181818181817</v>
      </c>
      <c r="I102" s="4">
        <v>9.9431818181818183</v>
      </c>
      <c r="J102" s="4">
        <v>16.90340909090909</v>
      </c>
      <c r="K102" s="4">
        <v>151.13636363636363</v>
      </c>
      <c r="L102" s="4">
        <v>6.9602272727272734</v>
      </c>
    </row>
    <row r="103" spans="1:19">
      <c r="A103" t="str" cm="1">
        <f t="array" ref="A103">INDEX(notes!$P$2:$P$33, INT((ROW()-ROW($A$16))/COUNTA(A89:A95))+1)</f>
        <v>EBR</v>
      </c>
      <c r="B103">
        <v>2019</v>
      </c>
      <c r="C103" s="4">
        <v>27.433548035924879</v>
      </c>
      <c r="D103" s="4">
        <v>35.149233421028761</v>
      </c>
      <c r="E103" s="4">
        <v>43.509933774834444</v>
      </c>
      <c r="F103" s="4">
        <v>29.006622516556291</v>
      </c>
      <c r="G103" s="4">
        <v>2.9801324503311259</v>
      </c>
      <c r="H103" s="4">
        <v>1.9867549668874172</v>
      </c>
      <c r="I103" s="4">
        <v>9.9337748344370862</v>
      </c>
      <c r="J103" s="4">
        <v>16.88741721854305</v>
      </c>
      <c r="K103" s="4">
        <v>127.1523178807947</v>
      </c>
      <c r="L103" s="4">
        <v>5.9602649006622519</v>
      </c>
    </row>
    <row r="104" spans="1:19">
      <c r="A104" t="str" cm="1">
        <f t="array" ref="A104">INDEX(notes!$P$2:$P$33, INT((ROW()-ROW($A$16))/COUNTA(A90:A96))+1)</f>
        <v>EBR</v>
      </c>
      <c r="B104">
        <v>2020</v>
      </c>
      <c r="C104" s="4">
        <v>18.748636859323881</v>
      </c>
      <c r="D104" s="4">
        <v>26.90021810250818</v>
      </c>
      <c r="E104" s="4">
        <v>43.816793893129777</v>
      </c>
      <c r="F104" s="4">
        <v>25.648854961832061</v>
      </c>
      <c r="G104" s="4">
        <v>3.1297709923664119</v>
      </c>
      <c r="H104" s="4">
        <v>1.8320610687022898</v>
      </c>
      <c r="I104" s="4">
        <v>9.9236641221374047</v>
      </c>
      <c r="J104" s="4">
        <v>22.824427480916029</v>
      </c>
      <c r="K104" s="4">
        <v>101.22137404580153</v>
      </c>
      <c r="L104" s="4">
        <v>5.9541984732824424</v>
      </c>
    </row>
    <row r="105" spans="1:19">
      <c r="A105" t="str" cm="1">
        <f t="array" ref="A105">INDEX(notes!$P$2:$P$33, INT((ROW()-ROW($A$16))/COUNTA(A91:A97))+1)</f>
        <v>EBR</v>
      </c>
      <c r="B105">
        <v>2021</v>
      </c>
      <c r="C105" s="4">
        <v>15.966775599128541</v>
      </c>
      <c r="D105" s="4">
        <v>24.748502178649233</v>
      </c>
      <c r="E105" s="4">
        <v>54.388888888888893</v>
      </c>
      <c r="F105" s="4">
        <v>33</v>
      </c>
      <c r="G105" s="4">
        <v>3.0902777777777777</v>
      </c>
      <c r="H105" s="4">
        <v>1.875</v>
      </c>
      <c r="I105" s="4">
        <v>9.9305555555555554</v>
      </c>
      <c r="J105" s="4">
        <v>13.902777777777779</v>
      </c>
      <c r="K105" s="4">
        <v>117.18055555555556</v>
      </c>
      <c r="L105" s="4">
        <v>11.916666666666666</v>
      </c>
    </row>
    <row r="106" spans="1:19">
      <c r="A106" t="str" cm="1">
        <f t="array" ref="A106">INDEX(notes!$P$2:$P$33, INT((ROW()-ROW($A$16))/COUNTA(A92:A98))+1)</f>
        <v>EBR</v>
      </c>
      <c r="B106">
        <v>2022</v>
      </c>
      <c r="C106" s="4">
        <v>10.641622171370454</v>
      </c>
      <c r="D106" s="4">
        <v>36.017798118484613</v>
      </c>
      <c r="E106" s="4">
        <v>48.463768115942024</v>
      </c>
      <c r="F106" s="4">
        <v>26.985507246376812</v>
      </c>
      <c r="G106" s="4">
        <v>3.1884057971014492</v>
      </c>
      <c r="H106" s="4">
        <v>1.7753623188405798</v>
      </c>
      <c r="I106" s="4">
        <v>9.9275362318840568</v>
      </c>
      <c r="J106" s="4">
        <v>28.789855072463766</v>
      </c>
      <c r="K106" s="4">
        <v>95.304347826086953</v>
      </c>
      <c r="L106" s="4">
        <v>12.905797101449275</v>
      </c>
      <c r="S106" s="4"/>
    </row>
    <row r="107" spans="1:19">
      <c r="A107" t="str" cm="1">
        <f t="array" ref="A107">INDEX(notes!$P$2:$P$33, INT((ROW()-ROW($A$16))/COUNTA(A93:A99))+1)</f>
        <v>ORL</v>
      </c>
      <c r="B107">
        <v>2016</v>
      </c>
      <c r="C107" s="4">
        <v>24.797410052733461</v>
      </c>
      <c r="D107" s="4">
        <v>35.913490421200187</v>
      </c>
      <c r="E107" s="4">
        <v>81.312796208530798</v>
      </c>
      <c r="F107" s="4">
        <v>47.075829383886258</v>
      </c>
      <c r="G107" s="4">
        <v>6.9336492890995247</v>
      </c>
      <c r="H107" s="4">
        <v>4.0142180094786726</v>
      </c>
      <c r="I107" s="4">
        <v>9.9526066350710884</v>
      </c>
      <c r="J107" s="4">
        <v>33.838862559241697</v>
      </c>
      <c r="K107" s="4">
        <v>159.24170616113742</v>
      </c>
      <c r="L107" s="4">
        <v>16.919431279620849</v>
      </c>
    </row>
    <row r="108" spans="1:19">
      <c r="A108" t="str" cm="1">
        <f t="array" ref="A108">INDEX(notes!$P$2:$P$33, INT((ROW()-ROW($A$16))/COUNTA(A94:A100))+1)</f>
        <v>ORL</v>
      </c>
      <c r="B108">
        <v>2017</v>
      </c>
      <c r="C108" s="4">
        <v>17.671957671957671</v>
      </c>
      <c r="D108" s="4">
        <v>30.042328042328041</v>
      </c>
      <c r="E108" s="4">
        <v>72.559523809523824</v>
      </c>
      <c r="F108" s="4">
        <v>32.809523809523817</v>
      </c>
      <c r="G108" s="4">
        <v>5.4761904761904763</v>
      </c>
      <c r="H108" s="4">
        <v>2.4761904761904763</v>
      </c>
      <c r="I108" s="4">
        <v>5.9642857142857153</v>
      </c>
      <c r="J108" s="4">
        <v>16.898809523809526</v>
      </c>
      <c r="K108" s="4">
        <v>130.2202380952381</v>
      </c>
      <c r="L108" s="4">
        <v>19.88095238095238</v>
      </c>
    </row>
    <row r="109" spans="1:19">
      <c r="A109" t="str" cm="1">
        <f t="array" ref="A109">INDEX(notes!$P$2:$P$33, INT((ROW()-ROW($A$16))/COUNTA(A95:A101))+1)</f>
        <v>ORL</v>
      </c>
      <c r="B109">
        <v>2018</v>
      </c>
      <c r="C109" s="4">
        <v>17.566287878787875</v>
      </c>
      <c r="D109" s="4">
        <v>35.132575757575751</v>
      </c>
      <c r="E109" s="4">
        <v>67.482954545454547</v>
      </c>
      <c r="F109" s="4">
        <v>38.909090909090914</v>
      </c>
      <c r="G109" s="4">
        <v>3.7840909090909092</v>
      </c>
      <c r="H109" s="4">
        <v>2.1818181818181817</v>
      </c>
      <c r="I109" s="4">
        <v>9.9431818181818166</v>
      </c>
      <c r="J109" s="4">
        <v>38.778409090909093</v>
      </c>
      <c r="K109" s="4">
        <v>118.32386363636361</v>
      </c>
      <c r="L109" s="4">
        <v>17.89772727272727</v>
      </c>
    </row>
    <row r="110" spans="1:19">
      <c r="A110" t="str" cm="1">
        <f t="array" ref="A110">INDEX(notes!$P$2:$P$33, INT((ROW()-ROW($A$16))/COUNTA(A96:A102))+1)</f>
        <v>ORL</v>
      </c>
      <c r="B110">
        <v>2019</v>
      </c>
      <c r="C110" s="4">
        <v>19.177345537757439</v>
      </c>
      <c r="D110" s="4">
        <v>17.579233409610985</v>
      </c>
      <c r="E110" s="4">
        <v>59.368421052631575</v>
      </c>
      <c r="F110" s="4">
        <v>34.013157894736842</v>
      </c>
      <c r="G110" s="4">
        <v>7.5789473684210522</v>
      </c>
      <c r="H110" s="4">
        <v>4.3421052631578947</v>
      </c>
      <c r="I110" s="4">
        <v>8.9407894736842106</v>
      </c>
      <c r="J110" s="4">
        <v>36.756578947368425</v>
      </c>
      <c r="K110" s="4">
        <v>102.32236842105264</v>
      </c>
      <c r="L110" s="4">
        <v>11.921052631578947</v>
      </c>
    </row>
    <row r="111" spans="1:19">
      <c r="A111" t="str" cm="1">
        <f t="array" ref="A111">INDEX(notes!$P$2:$P$33, INT((ROW()-ROW($A$16))/COUNTA(A97:A103))+1)</f>
        <v>ORL</v>
      </c>
      <c r="B111">
        <v>2020</v>
      </c>
      <c r="C111" s="4">
        <v>5.4972954699121042</v>
      </c>
      <c r="D111" s="4">
        <v>17.277214334009464</v>
      </c>
      <c r="E111" s="4">
        <v>42</v>
      </c>
      <c r="F111" s="4">
        <v>25.333333333333336</v>
      </c>
      <c r="G111" s="4">
        <v>3.0882352941176472</v>
      </c>
      <c r="H111" s="4">
        <v>1.8627450980392157</v>
      </c>
      <c r="I111" s="4">
        <v>5.9411764705882346</v>
      </c>
      <c r="J111" s="4">
        <v>16.833333333333332</v>
      </c>
      <c r="K111" s="4">
        <v>75.254901960784323</v>
      </c>
      <c r="L111" s="4">
        <v>8.9117647058823533</v>
      </c>
    </row>
    <row r="112" spans="1:19">
      <c r="A112" t="str" cm="1">
        <f t="array" ref="A112">INDEX(notes!$P$2:$P$33, INT((ROW()-ROW($A$16))/COUNTA(A98:A104))+1)</f>
        <v>ORL</v>
      </c>
      <c r="B112">
        <v>2021</v>
      </c>
      <c r="C112" s="4">
        <v>9.2382319173363943</v>
      </c>
      <c r="D112" s="4">
        <v>23.515499425947187</v>
      </c>
      <c r="E112" s="4">
        <v>58.432835820895534</v>
      </c>
      <c r="F112" s="4">
        <v>30.895522388059707</v>
      </c>
      <c r="G112" s="4">
        <v>3.2462686567164178</v>
      </c>
      <c r="H112" s="4">
        <v>1.716417910447761</v>
      </c>
      <c r="I112" s="4">
        <v>5.9552238805970141</v>
      </c>
      <c r="J112" s="4">
        <v>25.805970149253731</v>
      </c>
      <c r="K112" s="4">
        <v>93.298507462686587</v>
      </c>
      <c r="L112" s="4">
        <v>13.8955223880597</v>
      </c>
    </row>
    <row r="113" spans="1:19">
      <c r="A113" t="str" cm="1">
        <f t="array" ref="A113">INDEX(notes!$P$2:$P$33, INT((ROW()-ROW($A$16))/COUNTA(A99:A105))+1)</f>
        <v>ORL</v>
      </c>
      <c r="B113">
        <v>2022</v>
      </c>
      <c r="C113" s="4">
        <v>10.229102167182663</v>
      </c>
      <c r="D113" s="4">
        <v>17.535603715170275</v>
      </c>
      <c r="E113" s="4">
        <v>41.142857142857139</v>
      </c>
      <c r="F113" s="4">
        <v>30.252100840336134</v>
      </c>
      <c r="G113" s="4">
        <v>5.1428571428571423</v>
      </c>
      <c r="H113" s="4">
        <v>3.7815126050420167</v>
      </c>
      <c r="I113" s="4">
        <v>9.9159663865546204</v>
      </c>
      <c r="J113" s="4">
        <v>17.84873949579832</v>
      </c>
      <c r="K113" s="4">
        <v>88.252100840336126</v>
      </c>
      <c r="L113" s="4">
        <v>11.899159663865547</v>
      </c>
    </row>
    <row r="114" spans="1:19">
      <c r="A114" s="23" t="s">
        <v>26</v>
      </c>
      <c r="B114" s="23">
        <v>2016</v>
      </c>
      <c r="C114" s="50">
        <v>42.386983189459336</v>
      </c>
      <c r="D114" s="50">
        <v>46.697523852794184</v>
      </c>
      <c r="E114" s="50">
        <v>83.852112676056336</v>
      </c>
      <c r="F114" s="50">
        <v>58.489436619718312</v>
      </c>
      <c r="G114" s="50">
        <v>7.415492957746479</v>
      </c>
      <c r="H114" s="50">
        <v>5.172535211267606</v>
      </c>
      <c r="I114" s="50">
        <v>30.985915492957744</v>
      </c>
      <c r="J114" s="50">
        <v>36.795774647887328</v>
      </c>
      <c r="K114" s="50">
        <v>213.02816901408451</v>
      </c>
      <c r="L114" s="50">
        <v>25.176056338028172</v>
      </c>
      <c r="M114" s="4"/>
    </row>
    <row r="115" spans="1:19">
      <c r="A115" t="s">
        <v>26</v>
      </c>
      <c r="B115">
        <v>2017</v>
      </c>
      <c r="C115" s="4">
        <v>31.839809674861222</v>
      </c>
      <c r="D115" s="4">
        <v>38.352498017446472</v>
      </c>
      <c r="E115" s="4">
        <v>69.384615384615387</v>
      </c>
      <c r="F115" s="4">
        <v>57.53846153846154</v>
      </c>
      <c r="G115" s="4">
        <v>2.6282051282051282</v>
      </c>
      <c r="H115" s="4">
        <v>2.1794871794871797</v>
      </c>
      <c r="I115" s="4">
        <v>23.076923076923073</v>
      </c>
      <c r="J115" s="4">
        <v>39.423076923076927</v>
      </c>
      <c r="K115" s="4">
        <v>177.88461538461539</v>
      </c>
      <c r="L115" s="4">
        <v>7.6923076923076934</v>
      </c>
      <c r="M115" s="4"/>
    </row>
    <row r="116" spans="1:19">
      <c r="A116" t="s">
        <v>26</v>
      </c>
      <c r="B116">
        <v>2018</v>
      </c>
      <c r="C116" s="4">
        <v>30.629388930082435</v>
      </c>
      <c r="D116" s="4">
        <v>43.026998735115804</v>
      </c>
      <c r="E116" s="4">
        <v>69.330396475770925</v>
      </c>
      <c r="F116" s="4">
        <v>48.907488986784145</v>
      </c>
      <c r="G116" s="4">
        <v>2.2731277533039647</v>
      </c>
      <c r="H116" s="4">
        <v>1.6035242290748899</v>
      </c>
      <c r="I116" s="4">
        <v>24.229074889867839</v>
      </c>
      <c r="J116" s="4">
        <v>25.198237885462554</v>
      </c>
      <c r="K116" s="4">
        <v>176.3876651982379</v>
      </c>
      <c r="L116" s="4">
        <v>18.414096916299556</v>
      </c>
      <c r="M116" s="4"/>
    </row>
    <row r="117" spans="1:19">
      <c r="A117" t="s">
        <v>26</v>
      </c>
      <c r="B117">
        <v>2019</v>
      </c>
      <c r="C117" s="4">
        <v>29.511812520796695</v>
      </c>
      <c r="D117" s="4">
        <v>50.907876598374294</v>
      </c>
      <c r="E117" s="4">
        <v>39.564766839378237</v>
      </c>
      <c r="F117" s="4">
        <v>40.854922279792746</v>
      </c>
      <c r="G117" s="51">
        <v>1</v>
      </c>
      <c r="H117" s="51">
        <v>1</v>
      </c>
      <c r="I117" s="4">
        <v>25.19170984455959</v>
      </c>
      <c r="J117" s="4">
        <v>27.129533678756474</v>
      </c>
      <c r="K117" s="4">
        <v>152.11917098445593</v>
      </c>
      <c r="L117" s="4">
        <v>7.7512953367875648</v>
      </c>
      <c r="M117" s="4"/>
    </row>
    <row r="118" spans="1:19">
      <c r="A118" t="s">
        <v>26</v>
      </c>
      <c r="B118">
        <v>2020</v>
      </c>
      <c r="C118" s="4">
        <v>44.455913978494628</v>
      </c>
      <c r="D118" s="4">
        <v>22.227956989247314</v>
      </c>
      <c r="E118" s="4">
        <v>53.741935483870961</v>
      </c>
      <c r="F118" s="4">
        <v>29.612903225806452</v>
      </c>
      <c r="G118" s="4">
        <v>0.63225806451612898</v>
      </c>
      <c r="H118" s="51">
        <v>1</v>
      </c>
      <c r="I118" s="4">
        <v>0.98064516129032275</v>
      </c>
      <c r="J118" s="4">
        <v>1.9612903225806448</v>
      </c>
      <c r="K118" s="4">
        <v>141.21290322580646</v>
      </c>
      <c r="L118" s="4">
        <v>8.8258064516129036</v>
      </c>
      <c r="M118" t="s">
        <v>8</v>
      </c>
    </row>
    <row r="119" spans="1:19">
      <c r="A119" t="s">
        <v>26</v>
      </c>
      <c r="B119">
        <v>2021</v>
      </c>
      <c r="C119" s="4">
        <v>17.924812030075191</v>
      </c>
      <c r="D119" s="4">
        <v>24.646616541353385</v>
      </c>
      <c r="E119" s="4">
        <v>53.538961038961041</v>
      </c>
      <c r="F119" s="4">
        <v>40.311688311688314</v>
      </c>
      <c r="G119" s="51">
        <v>1</v>
      </c>
      <c r="H119" s="51">
        <v>1</v>
      </c>
      <c r="I119" s="4">
        <v>12.577922077922079</v>
      </c>
      <c r="J119" s="4">
        <v>15.480519480519483</v>
      </c>
      <c r="K119" s="4">
        <v>122.87662337662339</v>
      </c>
      <c r="L119" s="4">
        <v>10.642857142857142</v>
      </c>
      <c r="M119" t="s">
        <v>9</v>
      </c>
    </row>
    <row r="120" spans="1:19">
      <c r="A120" t="s">
        <v>26</v>
      </c>
      <c r="B120" s="3">
        <v>2022</v>
      </c>
      <c r="C120" s="5">
        <v>33.159272727272729</v>
      </c>
      <c r="D120" s="5">
        <v>20.480727272727272</v>
      </c>
      <c r="E120" s="5">
        <v>57.026666666666671</v>
      </c>
      <c r="F120" s="5">
        <v>36.346666666666664</v>
      </c>
      <c r="G120" s="5">
        <v>0.60666666666666658</v>
      </c>
      <c r="H120" s="52">
        <v>1</v>
      </c>
      <c r="I120" s="5">
        <v>0.99333333333333318</v>
      </c>
      <c r="J120" s="5">
        <v>3.9733333333333336</v>
      </c>
      <c r="K120" s="5">
        <v>128.14000000000001</v>
      </c>
      <c r="L120" s="5">
        <v>16.886666666666667</v>
      </c>
      <c r="M120" s="3" t="s">
        <v>51</v>
      </c>
    </row>
    <row r="121" spans="1:19">
      <c r="A121" t="str" cm="1">
        <f t="array" ref="A121">INDEX(notes!$P$2:$P$33, INT((ROW()-ROW($A$16))/COUNTA(A107:A113))+1)</f>
        <v>SUF</v>
      </c>
      <c r="B121">
        <v>2016</v>
      </c>
      <c r="C121" s="4">
        <v>14.467741935483872</v>
      </c>
      <c r="D121" s="4">
        <v>24.532258064516128</v>
      </c>
      <c r="E121" s="4">
        <v>40.106250000000003</v>
      </c>
      <c r="F121" s="4">
        <v>50.568749999999994</v>
      </c>
      <c r="G121" s="4">
        <v>2.15625</v>
      </c>
      <c r="H121" s="4">
        <v>2.71875</v>
      </c>
      <c r="I121" s="4">
        <v>21.45</v>
      </c>
      <c r="J121" s="4">
        <v>52.650000000000006</v>
      </c>
      <c r="K121" s="4">
        <v>61.42499999999999</v>
      </c>
      <c r="L121" s="4">
        <v>41.924999999999997</v>
      </c>
    </row>
    <row r="122" spans="1:19">
      <c r="A122" t="str" cm="1">
        <f t="array" ref="A122">INDEX(notes!$P$2:$P$33, INT((ROW()-ROW($A$16))/COUNTA(A108:A114))+1)</f>
        <v>SUF</v>
      </c>
      <c r="B122">
        <v>2017</v>
      </c>
      <c r="C122" s="4">
        <v>13.010294270562547</v>
      </c>
      <c r="D122" s="4">
        <v>20.363938858271812</v>
      </c>
      <c r="E122" s="4">
        <v>50.411042944785272</v>
      </c>
      <c r="F122" s="4">
        <v>46.766871165644169</v>
      </c>
      <c r="G122" s="4">
        <v>2.5460122699386503</v>
      </c>
      <c r="H122" s="4">
        <v>2.3619631901840492</v>
      </c>
      <c r="I122" s="4">
        <v>24.539877300613501</v>
      </c>
      <c r="J122" s="4">
        <v>41.226993865030671</v>
      </c>
      <c r="K122" s="4">
        <v>50.061349693251529</v>
      </c>
      <c r="L122" s="4">
        <v>68.711656441717793</v>
      </c>
    </row>
    <row r="123" spans="1:19">
      <c r="A123" t="str" cm="1">
        <f t="array" ref="A123">INDEX(notes!$P$2:$P$33, INT((ROW()-ROW($A$16))/COUNTA(A109:A115))+1)</f>
        <v>SUF</v>
      </c>
      <c r="B123">
        <v>2018</v>
      </c>
      <c r="C123" s="4">
        <v>17.650793650793652</v>
      </c>
      <c r="D123" s="4">
        <v>20.694033935413245</v>
      </c>
      <c r="E123" s="4">
        <v>29.875862068965517</v>
      </c>
      <c r="F123" s="4">
        <v>42.979310344827589</v>
      </c>
      <c r="G123" s="4">
        <v>2.3586206896551722</v>
      </c>
      <c r="H123" s="4">
        <v>3.3931034482758622</v>
      </c>
      <c r="I123" s="4">
        <v>22.048275862068962</v>
      </c>
      <c r="J123" s="4">
        <v>35.468965517241379</v>
      </c>
      <c r="K123" s="4">
        <v>53.682758620689654</v>
      </c>
      <c r="L123" s="4">
        <v>49.848275862068967</v>
      </c>
    </row>
    <row r="124" spans="1:19">
      <c r="A124" t="str" cm="1">
        <f t="array" ref="A124">INDEX(notes!$P$2:$P$33, INT((ROW()-ROW($A$16))/COUNTA(A110:A116))+1)</f>
        <v>SUF</v>
      </c>
      <c r="B124">
        <v>2019</v>
      </c>
      <c r="C124" s="4">
        <v>18.541729323308271</v>
      </c>
      <c r="D124" s="4">
        <v>17.345488721804511</v>
      </c>
      <c r="E124" s="4">
        <v>34.210526315789473</v>
      </c>
      <c r="F124" s="4">
        <v>28.834586466165412</v>
      </c>
      <c r="G124" s="4">
        <v>4.2105263157894735</v>
      </c>
      <c r="H124" s="4">
        <v>3.5488721804511276</v>
      </c>
      <c r="I124" s="4">
        <v>22.30827067669173</v>
      </c>
      <c r="J124" s="4">
        <v>28.127819548872179</v>
      </c>
      <c r="K124" s="4">
        <v>53.345864661654126</v>
      </c>
      <c r="L124" s="4">
        <v>47.526315789473685</v>
      </c>
    </row>
    <row r="125" spans="1:19">
      <c r="A125" t="str" cm="1">
        <f t="array" ref="A125">INDEX(notes!$P$2:$P$33, INT((ROW()-ROW($A$16))/COUNTA(A111:A117))+1)</f>
        <v>SUF</v>
      </c>
      <c r="B125">
        <v>2020</v>
      </c>
      <c r="C125" s="4">
        <v>11.027137042062414</v>
      </c>
      <c r="D125" s="4">
        <v>9.4955902306648579</v>
      </c>
      <c r="E125" s="4">
        <v>29.946969696969695</v>
      </c>
      <c r="F125" s="4">
        <v>27.712121212121215</v>
      </c>
      <c r="G125" s="4">
        <v>3.045454545454545</v>
      </c>
      <c r="H125" s="4">
        <v>2.8181818181818179</v>
      </c>
      <c r="I125" s="4">
        <v>44.95454545454546</v>
      </c>
      <c r="J125" s="4">
        <v>50.81818181818182</v>
      </c>
      <c r="K125" s="4">
        <v>48.863636363636374</v>
      </c>
      <c r="L125" s="4">
        <v>29.318181818181817</v>
      </c>
    </row>
    <row r="126" spans="1:19">
      <c r="A126" t="str" cm="1">
        <f t="array" ref="A126">INDEX(notes!$P$2:$P$33, INT((ROW()-ROW($A$16))/COUNTA(A112:A118))+1)</f>
        <v>SUF</v>
      </c>
      <c r="B126">
        <v>2021</v>
      </c>
      <c r="C126" s="4">
        <v>11.417410714285714</v>
      </c>
      <c r="D126" s="4">
        <v>12.801339285714286</v>
      </c>
      <c r="E126" s="4">
        <v>19.046875</v>
      </c>
      <c r="F126" s="4">
        <v>32.296875</v>
      </c>
      <c r="G126" s="4">
        <v>1.796875</v>
      </c>
      <c r="H126" s="4">
        <v>3.046875</v>
      </c>
      <c r="I126" s="4">
        <v>43.59375</v>
      </c>
      <c r="J126" s="4">
        <v>44.5625</v>
      </c>
      <c r="K126" s="4">
        <v>49.40625</v>
      </c>
      <c r="L126" s="4">
        <v>30.03125</v>
      </c>
    </row>
    <row r="127" spans="1:19">
      <c r="A127" t="str" cm="1">
        <f t="array" ref="A127">INDEX(notes!$P$2:$P$33, INT((ROW()-ROW($A$16))/COUNTA(A113:A119))+1)</f>
        <v>SUF</v>
      </c>
      <c r="B127">
        <v>2022</v>
      </c>
      <c r="C127" s="4">
        <v>11.855783429040198</v>
      </c>
      <c r="D127" s="4">
        <v>18.065955701394586</v>
      </c>
      <c r="E127" s="4">
        <v>30.191304347826087</v>
      </c>
      <c r="F127" s="4">
        <v>23.860869565217392</v>
      </c>
      <c r="G127" s="4">
        <v>3.2347826086956522</v>
      </c>
      <c r="H127" s="4">
        <v>2.5565217391304347</v>
      </c>
      <c r="I127" s="4">
        <v>21.234782608695653</v>
      </c>
      <c r="J127" s="4">
        <v>20.269565217391303</v>
      </c>
      <c r="K127" s="4">
        <v>47.295652173913041</v>
      </c>
      <c r="L127" s="4">
        <v>43.434782608695656</v>
      </c>
    </row>
    <row r="128" spans="1:19">
      <c r="A128" t="str" cm="1">
        <f t="array" ref="A128">INDEX(notes!$P$2:$P$33, INT((ROW()-ROW($A$16))/COUNTA(A114:A120))+1)</f>
        <v>WAY</v>
      </c>
      <c r="B128">
        <v>2016</v>
      </c>
      <c r="C128" s="4">
        <v>17.095982142857142</v>
      </c>
      <c r="D128" s="4">
        <v>39.395089285714292</v>
      </c>
      <c r="E128" s="4">
        <v>144.08333333333334</v>
      </c>
      <c r="F128" s="4">
        <v>100.71130952380952</v>
      </c>
      <c r="G128" s="4">
        <v>7.5833333333333339</v>
      </c>
      <c r="H128" s="4">
        <v>5.3005952380952381</v>
      </c>
      <c r="I128" s="4">
        <v>18.830357142857142</v>
      </c>
      <c r="J128" s="4">
        <v>64.419642857142861</v>
      </c>
      <c r="K128" s="4">
        <v>246.77678571428567</v>
      </c>
      <c r="L128" s="4">
        <v>21.803571428571431</v>
      </c>
      <c r="S128" s="4"/>
    </row>
    <row r="129" spans="1:19">
      <c r="A129" t="str" cm="1">
        <f t="array" ref="A129">INDEX(notes!$P$2:$P$33, INT((ROW()-ROW($A$16))/COUNTA(A115:A121))+1)</f>
        <v>WAY</v>
      </c>
      <c r="B129">
        <v>2017</v>
      </c>
      <c r="C129" s="4">
        <v>17.52012882447665</v>
      </c>
      <c r="D129" s="4">
        <v>49.640365002683843</v>
      </c>
      <c r="E129" s="4">
        <v>140.27777777777777</v>
      </c>
      <c r="F129" s="4">
        <v>81.944444444444443</v>
      </c>
      <c r="G129" s="4">
        <v>4.3641975308641978</v>
      </c>
      <c r="H129" s="4">
        <v>2.5493827160493829</v>
      </c>
      <c r="I129" s="4">
        <v>23.703703703703702</v>
      </c>
      <c r="J129" s="4">
        <v>59.25925925925926</v>
      </c>
      <c r="K129" s="4">
        <v>240.98765432098764</v>
      </c>
      <c r="L129" s="4">
        <v>19.753086419753085</v>
      </c>
    </row>
    <row r="130" spans="1:19">
      <c r="A130" t="str" cm="1">
        <f t="array" ref="A130">INDEX(notes!$P$2:$P$33, INT((ROW()-ROW($A$16))/COUNTA(A116:A122))+1)</f>
        <v>WAY</v>
      </c>
      <c r="B130">
        <v>2018</v>
      </c>
      <c r="C130" s="4">
        <v>14.047619047619047</v>
      </c>
      <c r="D130" s="4">
        <v>40.035714285714285</v>
      </c>
      <c r="E130" s="4">
        <v>150.52000000000001</v>
      </c>
      <c r="F130" s="4">
        <v>58.93</v>
      </c>
      <c r="G130" s="4">
        <v>7.0666666666666664</v>
      </c>
      <c r="H130" s="4">
        <v>2.7666666666666666</v>
      </c>
      <c r="I130" s="4">
        <v>21.633333333333333</v>
      </c>
      <c r="J130" s="4">
        <v>44.249999999999993</v>
      </c>
      <c r="K130" s="4">
        <v>236.98333333333335</v>
      </c>
      <c r="L130" s="4">
        <v>13.766666666666669</v>
      </c>
    </row>
    <row r="131" spans="1:19">
      <c r="A131" t="str" cm="1">
        <f t="array" ref="A131">INDEX(notes!$P$2:$P$33, INT((ROW()-ROW($A$16))/COUNTA(A117:A123))+1)</f>
        <v>WAY</v>
      </c>
      <c r="B131">
        <v>2019</v>
      </c>
      <c r="C131" s="4">
        <v>13.448275862068964</v>
      </c>
      <c r="D131" s="4">
        <v>35.862068965517238</v>
      </c>
      <c r="E131" s="4">
        <v>159.31034482758622</v>
      </c>
      <c r="F131" s="4">
        <v>57.65517241379311</v>
      </c>
      <c r="G131" s="4">
        <v>2.896551724137931</v>
      </c>
      <c r="H131" s="4">
        <v>1.0482758620689656</v>
      </c>
      <c r="I131" s="4">
        <v>15.779310344827586</v>
      </c>
      <c r="J131" s="4">
        <v>58.186206896551717</v>
      </c>
      <c r="K131" s="4">
        <v>211.04827586206895</v>
      </c>
      <c r="L131" s="4">
        <v>16.76551724137931</v>
      </c>
    </row>
    <row r="132" spans="1:19">
      <c r="A132" t="str" cm="1">
        <f t="array" ref="A132">INDEX(notes!$P$2:$P$33, INT((ROW()-ROW($A$16))/COUNTA(A118:A124))+1)</f>
        <v>WAY</v>
      </c>
      <c r="B132">
        <v>2020</v>
      </c>
      <c r="C132" s="4">
        <v>9.9780701754385959</v>
      </c>
      <c r="D132" s="4">
        <v>28.508771929824558</v>
      </c>
      <c r="E132" s="4">
        <v>109.86842105263159</v>
      </c>
      <c r="F132" s="4">
        <v>54.934210526315795</v>
      </c>
      <c r="G132" s="4">
        <v>4.6052631578947372</v>
      </c>
      <c r="H132" s="4">
        <v>2.3026315789473686</v>
      </c>
      <c r="I132" s="4">
        <v>14.802631578947368</v>
      </c>
      <c r="J132" s="4">
        <v>37.5</v>
      </c>
      <c r="K132" s="4">
        <v>179.60526315789474</v>
      </c>
      <c r="L132" s="4">
        <v>7.8947368421052628</v>
      </c>
    </row>
    <row r="133" spans="1:19">
      <c r="A133" t="str" cm="1">
        <f t="array" ref="A133">INDEX(notes!$P$2:$P$33, INT((ROW()-ROW($A$16))/COUNTA(A119:A125))+1)</f>
        <v>WAY</v>
      </c>
      <c r="B133">
        <v>2021</v>
      </c>
      <c r="C133" s="4">
        <v>10.236220472440946</v>
      </c>
      <c r="D133" s="4">
        <v>40.944881889763785</v>
      </c>
      <c r="E133" s="4">
        <v>98.964566929133852</v>
      </c>
      <c r="F133" s="4">
        <v>69.342519685039363</v>
      </c>
      <c r="G133" s="4">
        <v>7.5236220472440944</v>
      </c>
      <c r="H133" s="4">
        <v>5.271653543307087</v>
      </c>
      <c r="I133" s="4">
        <v>17.716535433070867</v>
      </c>
      <c r="J133" s="4">
        <v>50.196850393700785</v>
      </c>
      <c r="K133" s="4">
        <v>184.05511811023624</v>
      </c>
      <c r="L133" s="4">
        <v>15.748031496062993</v>
      </c>
    </row>
    <row r="134" spans="1:19">
      <c r="A134" t="str" cm="1">
        <f t="array" ref="A134">INDEX(notes!$P$2:$P$33, INT((ROW()-ROW($A$16))/COUNTA(A120:A126))+1)</f>
        <v>WAY</v>
      </c>
      <c r="B134">
        <v>2022</v>
      </c>
      <c r="C134" s="4">
        <v>11.018711864406781</v>
      </c>
      <c r="D134" s="4">
        <v>35.417288135593218</v>
      </c>
      <c r="E134" s="4">
        <v>121.36000000000003</v>
      </c>
      <c r="F134" s="4">
        <v>61.420000000000016</v>
      </c>
      <c r="G134" s="4">
        <v>3.9359999999999999</v>
      </c>
      <c r="H134" s="4">
        <v>1.992</v>
      </c>
      <c r="I134" s="4">
        <v>11.856</v>
      </c>
      <c r="J134" s="4">
        <v>41.496000000000002</v>
      </c>
      <c r="K134" s="4">
        <v>185.744</v>
      </c>
      <c r="L134" s="4">
        <v>19.760000000000002</v>
      </c>
      <c r="S134" s="4"/>
    </row>
    <row r="135" spans="1:19">
      <c r="A135" t="str" cm="1">
        <f t="array" ref="A135">INDEX(notes!$P$2:$P$33, INT((ROW()-ROW($A$16))/COUNTA(A121:A127))+1)</f>
        <v>CLA</v>
      </c>
      <c r="B135">
        <v>2016</v>
      </c>
      <c r="C135" s="4">
        <v>24.372158590308374</v>
      </c>
      <c r="D135" s="4">
        <v>47.310660792951545</v>
      </c>
      <c r="E135" s="4">
        <v>198.79295154185021</v>
      </c>
      <c r="F135" s="4">
        <v>126.76651982378856</v>
      </c>
      <c r="G135" s="4">
        <v>16.41409691629956</v>
      </c>
      <c r="H135" s="4">
        <v>10.466960352422907</v>
      </c>
      <c r="I135" s="4">
        <v>27.876651982378856</v>
      </c>
      <c r="J135" s="4">
        <v>155.31277533039648</v>
      </c>
      <c r="K135" s="4">
        <v>139.3832599118943</v>
      </c>
      <c r="L135" s="4">
        <v>157.30396475770925</v>
      </c>
      <c r="S135" s="4">
        <f>SUM(E135:H135)</f>
        <v>352.44052863436127</v>
      </c>
    </row>
    <row r="136" spans="1:19">
      <c r="A136" t="str" cm="1">
        <f t="array" ref="A136">INDEX(notes!$P$2:$P$33, INT((ROW()-ROW($A$16))/COUNTA(A122:A128))+1)</f>
        <v>CLA</v>
      </c>
      <c r="B136">
        <v>2017</v>
      </c>
      <c r="C136" s="4">
        <v>17.956250000000001</v>
      </c>
      <c r="D136" s="4">
        <v>33.347321428571433</v>
      </c>
      <c r="E136" s="4">
        <v>190.68080357142858</v>
      </c>
      <c r="F136" s="4">
        <v>139.83258928571428</v>
      </c>
      <c r="G136" s="4">
        <v>18.783482142857142</v>
      </c>
      <c r="H136" s="4">
        <v>13.774553571428571</v>
      </c>
      <c r="I136" s="4">
        <v>27.625</v>
      </c>
      <c r="J136" s="4">
        <v>167.72321428571428</v>
      </c>
      <c r="K136" s="4">
        <v>137.13839285714286</v>
      </c>
      <c r="L136" s="4">
        <v>137.13839285714286</v>
      </c>
    </row>
    <row r="137" spans="1:19">
      <c r="A137" t="str" cm="1">
        <f t="array" ref="A137">INDEX(notes!$P$2:$P$33, INT((ROW()-ROW($A$16))/COUNTA(A123:A129))+1)</f>
        <v>CLA</v>
      </c>
      <c r="B137">
        <v>2018</v>
      </c>
      <c r="C137" s="4">
        <v>23.92</v>
      </c>
      <c r="D137" s="4">
        <v>43.355000000000004</v>
      </c>
      <c r="E137" s="4">
        <v>183.1159090909091</v>
      </c>
      <c r="F137" s="4">
        <v>129.8590909090909</v>
      </c>
      <c r="G137" s="4">
        <v>16.543181818181818</v>
      </c>
      <c r="H137" s="4">
        <v>11.731818181818182</v>
      </c>
      <c r="I137" s="4">
        <v>20.475000000000001</v>
      </c>
      <c r="J137" s="4">
        <v>151.125</v>
      </c>
      <c r="K137" s="4">
        <v>133.57499999999999</v>
      </c>
      <c r="L137" s="4">
        <v>144.29999999999998</v>
      </c>
    </row>
    <row r="138" spans="1:19">
      <c r="A138" t="str" cm="1">
        <f t="array" ref="A138">INDEX(notes!$P$2:$P$33, INT((ROW()-ROW($A$16))/COUNTA(A124:A130))+1)</f>
        <v>CLA</v>
      </c>
      <c r="B138">
        <v>2019</v>
      </c>
      <c r="C138" s="4">
        <v>21.88467261904762</v>
      </c>
      <c r="D138" s="4">
        <v>43.769345238095241</v>
      </c>
      <c r="E138" s="4">
        <v>190.33928571428572</v>
      </c>
      <c r="F138" s="4">
        <v>126.171875</v>
      </c>
      <c r="G138" s="4">
        <v>15.321428571428571</v>
      </c>
      <c r="H138" s="4">
        <v>10.15625</v>
      </c>
      <c r="I138" s="4">
        <v>31.357142857142858</v>
      </c>
      <c r="J138" s="4">
        <v>156.78571428571431</v>
      </c>
      <c r="K138" s="4">
        <v>148.94642857142858</v>
      </c>
      <c r="L138" s="4">
        <v>133.26785714285714</v>
      </c>
    </row>
    <row r="139" spans="1:19">
      <c r="A139" t="str" cm="1">
        <f t="array" ref="A139">INDEX(notes!$P$2:$P$33, INT((ROW()-ROW($A$16))/COUNTA(A125:A131))+1)</f>
        <v>CLA</v>
      </c>
      <c r="B139">
        <v>2020</v>
      </c>
      <c r="C139" s="4">
        <v>14.826086956521735</v>
      </c>
      <c r="D139" s="4">
        <v>34.594202898550719</v>
      </c>
      <c r="E139" s="4">
        <v>143.56521739130432</v>
      </c>
      <c r="F139" s="4">
        <v>107.48985507246374</v>
      </c>
      <c r="G139" s="4">
        <v>11.869565217391303</v>
      </c>
      <c r="H139" s="4">
        <v>8.8869565217391298</v>
      </c>
      <c r="I139" s="4">
        <v>19.768115942028984</v>
      </c>
      <c r="J139" s="4">
        <v>120.58550724637681</v>
      </c>
      <c r="K139" s="4">
        <v>109.71304347826084</v>
      </c>
      <c r="L139" s="4">
        <v>110.70144927536228</v>
      </c>
    </row>
    <row r="140" spans="1:19">
      <c r="A140" t="str" cm="1">
        <f t="array" ref="A140">INDEX(notes!$P$2:$P$33, INT((ROW()-ROW($A$16))/COUNTA(A126:A132))+1)</f>
        <v>CLA</v>
      </c>
      <c r="B140">
        <v>2021</v>
      </c>
      <c r="C140" s="4">
        <v>19.057167551549572</v>
      </c>
      <c r="D140" s="4">
        <v>38.749574021484136</v>
      </c>
      <c r="E140" s="4">
        <v>175.46966292134832</v>
      </c>
      <c r="F140" s="4">
        <v>141.97752808988764</v>
      </c>
      <c r="G140" s="4">
        <v>16.247191011235955</v>
      </c>
      <c r="H140" s="4">
        <v>13.146067415730338</v>
      </c>
      <c r="I140" s="4">
        <v>31.352808988764046</v>
      </c>
      <c r="J140" s="4">
        <v>127.37078651685393</v>
      </c>
      <c r="K140" s="4">
        <v>137.16853932584272</v>
      </c>
      <c r="L140" s="4">
        <v>171.4606741573034</v>
      </c>
    </row>
    <row r="141" spans="1:19">
      <c r="A141" t="str" cm="1">
        <f t="array" ref="A141">INDEX(notes!$P$2:$P$33, INT((ROW()-ROW($A$16))/COUNTA(A127:A133))+1)</f>
        <v>CLA</v>
      </c>
      <c r="B141">
        <v>2022</v>
      </c>
      <c r="C141" s="4">
        <v>20.93333333333333</v>
      </c>
      <c r="D141" s="4">
        <v>57.566666666666663</v>
      </c>
      <c r="E141" s="4">
        <v>189.58333333333331</v>
      </c>
      <c r="F141" s="4">
        <v>153.85416666666666</v>
      </c>
      <c r="G141" s="4">
        <v>13.541666666666666</v>
      </c>
      <c r="H141" s="4">
        <v>10.989583333333334</v>
      </c>
      <c r="I141" s="4">
        <v>24.531249999999996</v>
      </c>
      <c r="J141" s="4">
        <v>131.48750000000001</v>
      </c>
      <c r="K141" s="4">
        <v>135.41249999999997</v>
      </c>
      <c r="L141" s="4">
        <v>204.10000000000002</v>
      </c>
      <c r="S141" s="4">
        <f>SUM(E141:H141)</f>
        <v>367.96875</v>
      </c>
    </row>
    <row r="142" spans="1:19" ht="28.5">
      <c r="A142" t="str" cm="1">
        <f t="array" ref="A142">INDEX(notes!$P$2:$P$33, INT((ROW()-ROW($A$16))/COUNTA(A128:A134))+1)</f>
        <v>NYC</v>
      </c>
      <c r="B142">
        <v>2016</v>
      </c>
      <c r="C142" s="48">
        <v>173.82994656942975</v>
      </c>
      <c r="D142" s="48">
        <v>346.86250806285301</v>
      </c>
      <c r="E142" s="48">
        <v>735.49188156638013</v>
      </c>
      <c r="F142" s="48">
        <v>612.46895893027693</v>
      </c>
      <c r="G142" s="48">
        <v>29.738299904489015</v>
      </c>
      <c r="H142" s="48">
        <v>24.764087870105062</v>
      </c>
      <c r="I142" s="48">
        <v>114.8443170964661</v>
      </c>
      <c r="J142" s="48">
        <v>461.32378223495704</v>
      </c>
      <c r="K142" s="48">
        <v>815.58930276981857</v>
      </c>
      <c r="L142" s="48">
        <v>761.08691499522456</v>
      </c>
      <c r="M142" s="18" t="s">
        <v>7</v>
      </c>
    </row>
    <row r="143" spans="1:19">
      <c r="A143" t="str" cm="1">
        <f t="array" ref="A143">INDEX(notes!$P$2:$P$33, INT((ROW()-ROW($A$16))/COUNTA(A129:A135))+1)</f>
        <v>NYC</v>
      </c>
      <c r="B143">
        <v>2017</v>
      </c>
      <c r="C143" s="48">
        <v>165.96193055545277</v>
      </c>
      <c r="D143" s="48">
        <v>312.86603176482487</v>
      </c>
      <c r="E143" s="48">
        <v>758.75458601883986</v>
      </c>
      <c r="F143" s="48">
        <v>568.72781358453153</v>
      </c>
      <c r="G143" s="48">
        <v>27.813584531482398</v>
      </c>
      <c r="H143" s="48">
        <v>20.84779375309866</v>
      </c>
      <c r="I143" s="48">
        <v>108.02825979176995</v>
      </c>
      <c r="J143" s="48">
        <v>440.87208725830442</v>
      </c>
      <c r="K143" s="48">
        <v>772.74268715914729</v>
      </c>
      <c r="L143" s="48">
        <v>749.38522558254817</v>
      </c>
      <c r="M143" t="s">
        <v>8</v>
      </c>
    </row>
    <row r="144" spans="1:19">
      <c r="A144" t="str" cm="1">
        <f t="array" ref="A144">INDEX(notes!$P$2:$P$33, INT((ROW()-ROW($A$16))/COUNTA(A130:A136))+1)</f>
        <v>NYC</v>
      </c>
      <c r="B144">
        <v>2018</v>
      </c>
      <c r="C144" s="48">
        <v>154.59558443850679</v>
      </c>
      <c r="D144" s="48">
        <v>280.53442639572938</v>
      </c>
      <c r="E144" s="48">
        <v>652.22101841820154</v>
      </c>
      <c r="F144" s="48">
        <v>511.99349945828823</v>
      </c>
      <c r="G144" s="48">
        <v>35.2112676056338</v>
      </c>
      <c r="H144" s="48">
        <v>27.640845070422536</v>
      </c>
      <c r="I144" s="48">
        <v>122.80335861321775</v>
      </c>
      <c r="J144" s="48">
        <v>327.79794149512458</v>
      </c>
      <c r="K144" s="48">
        <v>742.62188515709636</v>
      </c>
      <c r="L144" s="48">
        <v>714.58017334777901</v>
      </c>
      <c r="M144" t="s">
        <v>9</v>
      </c>
    </row>
    <row r="145" spans="1:19">
      <c r="A145" t="str" cm="1">
        <f t="array" ref="A145">INDEX(notes!$P$2:$P$33, INT((ROW()-ROW($A$16))/COUNTA(A131:A137))+1)</f>
        <v>NYC</v>
      </c>
      <c r="B145">
        <v>2019</v>
      </c>
      <c r="C145" s="48">
        <v>140.16305254378648</v>
      </c>
      <c r="D145" s="48">
        <v>245.28534195162638</v>
      </c>
      <c r="E145" s="48">
        <v>649.84174311926608</v>
      </c>
      <c r="F145" s="48">
        <v>485.19724770642199</v>
      </c>
      <c r="G145" s="48">
        <v>24.396788990825691</v>
      </c>
      <c r="H145" s="48">
        <v>18.215596330275229</v>
      </c>
      <c r="I145" s="48">
        <v>125.90022935779817</v>
      </c>
      <c r="J145" s="48">
        <v>287.63360091743112</v>
      </c>
      <c r="K145" s="48">
        <v>725.37901376146795</v>
      </c>
      <c r="L145" s="48">
        <v>675.98738532110087</v>
      </c>
      <c r="M145" t="s">
        <v>51</v>
      </c>
    </row>
    <row r="146" spans="1:19">
      <c r="A146" t="str" cm="1">
        <f t="array" ref="A146">INDEX(notes!$P$2:$P$33, INT((ROW()-ROW($A$16))/COUNTA(A132:A138))+1)</f>
        <v>NYC</v>
      </c>
      <c r="B146">
        <v>2020</v>
      </c>
      <c r="C146" s="48">
        <v>78.906396598774393</v>
      </c>
      <c r="D146" s="48">
        <v>183.88621120410036</v>
      </c>
      <c r="E146" s="48">
        <v>601.24572210814517</v>
      </c>
      <c r="F146" s="48">
        <v>422.67214236824088</v>
      </c>
      <c r="G146" s="48">
        <v>14.85968514715948</v>
      </c>
      <c r="H146" s="48">
        <v>10.446269678302532</v>
      </c>
      <c r="I146" s="48">
        <v>109.98357289527721</v>
      </c>
      <c r="J146" s="48">
        <v>288.09856262833671</v>
      </c>
      <c r="K146" s="48">
        <v>603.44969199178649</v>
      </c>
      <c r="L146" s="48">
        <v>530.4517453798768</v>
      </c>
      <c r="M146" s="8"/>
    </row>
    <row r="147" spans="1:19" ht="28.5">
      <c r="A147" t="str" cm="1">
        <f t="array" ref="A147">INDEX(notes!$P$2:$P$33, INT((ROW()-ROW($A$16))/COUNTA(A133:A139))+1)</f>
        <v>NYC</v>
      </c>
      <c r="B147">
        <v>2021</v>
      </c>
      <c r="C147" s="48">
        <v>128.88232037427574</v>
      </c>
      <c r="D147" s="48">
        <v>208.59566303350988</v>
      </c>
      <c r="E147" s="48">
        <v>604.13720485003194</v>
      </c>
      <c r="F147" s="48">
        <v>443.3088704530951</v>
      </c>
      <c r="G147" s="48">
        <v>20.754945756222082</v>
      </c>
      <c r="H147" s="48">
        <v>15.229738353541801</v>
      </c>
      <c r="I147" s="48">
        <v>103.09125717932358</v>
      </c>
      <c r="J147" s="48">
        <v>294.68538608806637</v>
      </c>
      <c r="K147" s="48">
        <v>600.06892150606257</v>
      </c>
      <c r="L147" s="48">
        <v>629.24569240587118</v>
      </c>
      <c r="M147" s="33" t="s">
        <v>52</v>
      </c>
    </row>
    <row r="148" spans="1:19">
      <c r="A148" t="str" cm="1">
        <f t="array" ref="A148">INDEX(notes!$P$2:$P$33, INT((ROW()-ROW($A$16))/COUNTA(A134:A140))+1)</f>
        <v>NYC</v>
      </c>
      <c r="B148" s="3">
        <v>2022</v>
      </c>
      <c r="C148" s="49">
        <v>152.26899823984084</v>
      </c>
      <c r="D148" s="49">
        <v>234.84273360373459</v>
      </c>
      <c r="E148" s="49">
        <v>599.11359404096834</v>
      </c>
      <c r="F148" s="49">
        <v>444.82681564245809</v>
      </c>
      <c r="G148" s="49">
        <v>13.363128491620113</v>
      </c>
      <c r="H148" s="49">
        <v>9.921787709497206</v>
      </c>
      <c r="I148" s="49">
        <v>108.66294227188081</v>
      </c>
      <c r="J148" s="49">
        <v>260.98510242085661</v>
      </c>
      <c r="K148" s="49">
        <v>662.64990689013041</v>
      </c>
      <c r="L148" s="49">
        <v>639.3649906890131</v>
      </c>
      <c r="M148" s="19"/>
    </row>
    <row r="149" spans="1:19">
      <c r="A149" t="str" cm="1">
        <f t="array" ref="A149">INDEX(notes!$P$2:$P$33, INT((ROW()-ROW($A$16))/COUNTA(A135:A141))+1)</f>
        <v>NJE</v>
      </c>
      <c r="B149">
        <v>2016</v>
      </c>
      <c r="C149" s="4">
        <v>64.820512820512832</v>
      </c>
      <c r="D149" s="4">
        <v>91.076923076923094</v>
      </c>
      <c r="E149" s="4">
        <v>136.73076923076923</v>
      </c>
      <c r="F149" s="4">
        <v>126.34615384615385</v>
      </c>
      <c r="G149" s="4">
        <v>4.0512820512820511</v>
      </c>
      <c r="H149" s="4">
        <v>3.7435897435897436</v>
      </c>
      <c r="I149" s="4">
        <v>29.23076923076923</v>
      </c>
      <c r="J149" s="4">
        <v>76.974358974358978</v>
      </c>
      <c r="K149" s="4">
        <v>207.53846153846158</v>
      </c>
      <c r="L149" s="4">
        <v>171.4871794871795</v>
      </c>
      <c r="S149" s="4"/>
    </row>
    <row r="150" spans="1:19">
      <c r="A150" t="str" cm="1">
        <f t="array" ref="A150">INDEX(notes!$P$2:$P$33, INT((ROW()-ROW($A$16))/COUNTA(A136:A142))+1)</f>
        <v>NJE</v>
      </c>
      <c r="B150">
        <v>2017</v>
      </c>
      <c r="C150" s="4">
        <v>67.596572235104347</v>
      </c>
      <c r="D150" s="4">
        <v>97.97705413852205</v>
      </c>
      <c r="E150" s="4">
        <v>111.71428571428571</v>
      </c>
      <c r="F150" s="4">
        <v>109.69230769230769</v>
      </c>
      <c r="G150" s="4">
        <v>3.4</v>
      </c>
      <c r="H150" s="4">
        <v>3.3384615384615386</v>
      </c>
      <c r="I150" s="4">
        <v>44.28131868131868</v>
      </c>
      <c r="J150" s="4">
        <v>48.131868131868131</v>
      </c>
      <c r="K150" s="4">
        <v>235.84615384615387</v>
      </c>
      <c r="L150" s="4">
        <v>154.02197802197804</v>
      </c>
    </row>
    <row r="151" spans="1:19">
      <c r="A151" t="str" cm="1">
        <f t="array" ref="A151">INDEX(notes!$P$2:$P$33, INT((ROW()-ROW($A$16))/COUNTA(A137:A143))+1)</f>
        <v>NJE</v>
      </c>
      <c r="B151">
        <v>2018</v>
      </c>
      <c r="C151" s="4">
        <v>51.184605512777594</v>
      </c>
      <c r="D151" s="4">
        <v>81.742578953241818</v>
      </c>
      <c r="E151" s="4">
        <v>117.68932038834951</v>
      </c>
      <c r="F151" s="4">
        <v>104.1747572815534</v>
      </c>
      <c r="G151" s="4">
        <v>3.0436893203883493</v>
      </c>
      <c r="H151" s="4">
        <v>2.6941747572815533</v>
      </c>
      <c r="I151" s="4">
        <v>33.470873786407772</v>
      </c>
      <c r="J151" s="4">
        <v>64.072815533980588</v>
      </c>
      <c r="K151" s="4">
        <v>178.83009708737865</v>
      </c>
      <c r="L151" s="4">
        <v>151.09708737864074</v>
      </c>
    </row>
    <row r="152" spans="1:19">
      <c r="A152" t="str" cm="1">
        <f t="array" ref="A152">INDEX(notes!$P$2:$P$33, INT((ROW()-ROW($A$16))/COUNTA(A138:A144))+1)</f>
        <v>NJE</v>
      </c>
      <c r="B152">
        <v>2019</v>
      </c>
      <c r="C152" s="4">
        <v>35.342378227551208</v>
      </c>
      <c r="D152" s="4">
        <v>57.771195179651016</v>
      </c>
      <c r="E152" s="4">
        <v>107.79778393351801</v>
      </c>
      <c r="F152" s="4">
        <v>96.4819944598338</v>
      </c>
      <c r="G152" s="4">
        <v>4.5124653739612191</v>
      </c>
      <c r="H152" s="4">
        <v>4.0387811634349031</v>
      </c>
      <c r="I152" s="4">
        <v>37.055401662049867</v>
      </c>
      <c r="J152" s="4">
        <v>47.506925207756233</v>
      </c>
      <c r="K152" s="4">
        <v>165.32409972299172</v>
      </c>
      <c r="L152" s="4">
        <v>130.16897506925207</v>
      </c>
    </row>
    <row r="153" spans="1:19">
      <c r="A153" t="str" cm="1">
        <f t="array" ref="A153">INDEX(notes!$P$2:$P$33, INT((ROW()-ROW($A$16))/COUNTA(A139:A145))+1)</f>
        <v>NJE</v>
      </c>
      <c r="B153">
        <v>2020</v>
      </c>
      <c r="C153" s="4">
        <v>38.209474903716696</v>
      </c>
      <c r="D153" s="4">
        <v>46.787112127000036</v>
      </c>
      <c r="E153" s="4">
        <v>88.583617747440272</v>
      </c>
      <c r="F153" s="4">
        <v>84.307167235494887</v>
      </c>
      <c r="G153" s="4">
        <v>2.4744027303754264</v>
      </c>
      <c r="H153" s="4">
        <v>2.3549488054607508</v>
      </c>
      <c r="I153" s="4">
        <v>20.283276450511948</v>
      </c>
      <c r="J153" s="4">
        <v>34.771331058020479</v>
      </c>
      <c r="K153" s="4">
        <v>126.52901023890786</v>
      </c>
      <c r="L153" s="4">
        <v>121.69965870307169</v>
      </c>
    </row>
    <row r="154" spans="1:19">
      <c r="A154" t="str" cm="1">
        <f t="array" ref="A154">INDEX(notes!$P$2:$P$33, INT((ROW()-ROW($A$16))/COUNTA(A140:A146))+1)</f>
        <v>NJE</v>
      </c>
      <c r="B154">
        <v>2021</v>
      </c>
      <c r="C154" s="4">
        <v>56.350427350427353</v>
      </c>
      <c r="D154" s="4">
        <v>72.924082453494208</v>
      </c>
      <c r="E154" s="4">
        <v>97.725490196078425</v>
      </c>
      <c r="F154" s="4">
        <v>92.784313725490193</v>
      </c>
      <c r="G154" s="4">
        <v>2.4929971988795518</v>
      </c>
      <c r="H154" s="4">
        <v>2.3669467787114846</v>
      </c>
      <c r="I154" s="4">
        <v>22.355742296918766</v>
      </c>
      <c r="J154" s="4">
        <v>39.851540616246496</v>
      </c>
      <c r="K154" s="4">
        <v>163.29411764705881</v>
      </c>
      <c r="L154" s="4">
        <v>143.85434173669469</v>
      </c>
    </row>
    <row r="155" spans="1:19">
      <c r="A155" t="str" cm="1">
        <f t="array" ref="A155">INDEX(notes!$P$2:$P$33, INT((ROW()-ROW($A$16))/COUNTA(A141:A147))+1)</f>
        <v>NJE</v>
      </c>
      <c r="B155">
        <v>2022</v>
      </c>
      <c r="C155" s="4">
        <v>46.021078682369009</v>
      </c>
      <c r="D155" s="4">
        <v>57.735535074244744</v>
      </c>
      <c r="E155" s="4">
        <v>144.17989417989418</v>
      </c>
      <c r="F155" s="4">
        <v>100.52910052910052</v>
      </c>
      <c r="G155" s="4">
        <v>2.306878306878307</v>
      </c>
      <c r="H155" s="4">
        <v>1.6084656084656084</v>
      </c>
      <c r="I155" s="4">
        <v>17.61904761904762</v>
      </c>
      <c r="J155" s="4">
        <v>43.06878306878307</v>
      </c>
      <c r="K155" s="4">
        <v>138.01587301587301</v>
      </c>
      <c r="L155" s="4">
        <v>188.91534391534393</v>
      </c>
      <c r="S155" s="4"/>
    </row>
    <row r="156" spans="1:19">
      <c r="A156" t="str" cm="1">
        <f t="array" ref="A156">INDEX(notes!$P$2:$P$33, INT((ROW()-ROW($A$16))/COUNTA(A142:A148))+1)</f>
        <v>MEC</v>
      </c>
      <c r="B156">
        <v>2016</v>
      </c>
      <c r="C156" s="4">
        <v>16.145833333333332</v>
      </c>
      <c r="D156" s="4">
        <v>37.135416666666664</v>
      </c>
      <c r="E156" s="4">
        <v>116.66015625</v>
      </c>
      <c r="F156" s="4">
        <v>58.68359375</v>
      </c>
      <c r="G156" s="4">
        <v>5.80078125</v>
      </c>
      <c r="H156" s="4">
        <v>2.91796875</v>
      </c>
      <c r="I156" s="4">
        <v>10.656250000000002</v>
      </c>
      <c r="J156" s="4">
        <v>54.25</v>
      </c>
      <c r="K156" s="4">
        <v>163.71875</v>
      </c>
      <c r="L156" s="4">
        <v>30.03125</v>
      </c>
      <c r="S156" s="4">
        <f>SUM(E156:H156)</f>
        <v>184.0625</v>
      </c>
    </row>
    <row r="157" spans="1:19">
      <c r="A157" t="str" cm="1">
        <f t="array" ref="A157">INDEX(notes!$P$2:$P$33, INT((ROW()-ROW($A$16))/COUNTA(A143:A149))+1)</f>
        <v>MEC</v>
      </c>
      <c r="B157">
        <v>2017</v>
      </c>
      <c r="C157" s="4">
        <v>12.762256193990511</v>
      </c>
      <c r="D157" s="4">
        <v>46.794939377965207</v>
      </c>
      <c r="E157" s="4">
        <v>125.03321033210331</v>
      </c>
      <c r="F157" s="4">
        <v>70.512915129151281</v>
      </c>
      <c r="G157" s="4">
        <v>2.5387453874538743</v>
      </c>
      <c r="H157" s="4">
        <v>1.4317343173431734</v>
      </c>
      <c r="I157" s="4">
        <v>9.92619926199262</v>
      </c>
      <c r="J157" s="4">
        <v>59.557195571955717</v>
      </c>
      <c r="K157" s="4">
        <v>166.76014760147601</v>
      </c>
      <c r="L157" s="4">
        <v>42.682656826568262</v>
      </c>
    </row>
    <row r="158" spans="1:19">
      <c r="A158" t="str" cm="1">
        <f t="array" ref="A158">INDEX(notes!$P$2:$P$33, INT((ROW()-ROW($A$16))/COUNTA(A144:A150))+1)</f>
        <v>MEC</v>
      </c>
      <c r="B158">
        <v>2018</v>
      </c>
      <c r="C158" s="4">
        <v>16.08343337334934</v>
      </c>
      <c r="D158" s="4">
        <v>28.950180072028814</v>
      </c>
      <c r="E158" s="4">
        <v>98.857142857142847</v>
      </c>
      <c r="F158" s="4">
        <v>70.508403361344534</v>
      </c>
      <c r="G158" s="4">
        <v>5.1428571428571423</v>
      </c>
      <c r="H158" s="4">
        <v>3.6680672268907561</v>
      </c>
      <c r="I158" s="4">
        <v>9.7899159663865554</v>
      </c>
      <c r="J158" s="4">
        <v>45.033613445378151</v>
      </c>
      <c r="K158" s="4">
        <v>164.47058823529414</v>
      </c>
      <c r="L158" s="4">
        <v>23.495798319327733</v>
      </c>
    </row>
    <row r="159" spans="1:19">
      <c r="A159" t="str" cm="1">
        <f t="array" ref="A159">INDEX(notes!$P$2:$P$33, INT((ROW()-ROW($A$16))/COUNTA(A145:A151))+1)</f>
        <v>MEC</v>
      </c>
      <c r="B159">
        <v>2019</v>
      </c>
      <c r="C159" s="4">
        <v>10.622765233529229</v>
      </c>
      <c r="D159" s="4">
        <v>39.222517785338688</v>
      </c>
      <c r="E159" s="4">
        <v>125.63396226415094</v>
      </c>
      <c r="F159" s="4">
        <v>66.905660377358487</v>
      </c>
      <c r="G159" s="4">
        <v>4.4641509433962261</v>
      </c>
      <c r="H159" s="4">
        <v>2.3773584905660377</v>
      </c>
      <c r="I159" s="4">
        <v>9.7735849056603765</v>
      </c>
      <c r="J159" s="4">
        <v>47.890566037735844</v>
      </c>
      <c r="K159" s="4">
        <v>167.1283018867924</v>
      </c>
      <c r="L159" s="4">
        <v>43.981132075471692</v>
      </c>
    </row>
    <row r="160" spans="1:19">
      <c r="A160" t="str" cm="1">
        <f t="array" ref="A160">INDEX(notes!$P$2:$P$33, INT((ROW()-ROW($A$16))/COUNTA(A146:A152))+1)</f>
        <v>MEC</v>
      </c>
      <c r="B160">
        <v>2020</v>
      </c>
      <c r="C160" s="4">
        <v>9.3041666666666671</v>
      </c>
      <c r="D160" s="4">
        <v>31.295833333333334</v>
      </c>
      <c r="E160" s="4">
        <v>102.32380952380953</v>
      </c>
      <c r="F160" s="4">
        <v>50.409523809523805</v>
      </c>
      <c r="G160" s="4">
        <v>2.5904761904761906</v>
      </c>
      <c r="H160" s="4">
        <v>1.2761904761904761</v>
      </c>
      <c r="I160" s="4">
        <v>5.8</v>
      </c>
      <c r="J160" s="4">
        <v>37.700000000000003</v>
      </c>
      <c r="K160" s="4">
        <v>126.63333333333333</v>
      </c>
      <c r="L160" s="4">
        <v>38.666666666666664</v>
      </c>
    </row>
    <row r="161" spans="1:19">
      <c r="A161" t="str" cm="1">
        <f t="array" ref="A161">INDEX(notes!$P$2:$P$33, INT((ROW()-ROW($A$16))/COUNTA(A147:A153))+1)</f>
        <v>MEC</v>
      </c>
      <c r="B161">
        <v>2021</v>
      </c>
      <c r="C161" s="4">
        <v>15.127151268115941</v>
      </c>
      <c r="D161" s="4">
        <v>41.822124094202898</v>
      </c>
      <c r="E161" s="4">
        <v>136.58695652173913</v>
      </c>
      <c r="F161" s="4">
        <v>65.681159420289845</v>
      </c>
      <c r="G161" s="4">
        <v>3.9782608695652169</v>
      </c>
      <c r="H161" s="4">
        <v>1.9130434782608694</v>
      </c>
      <c r="I161" s="4">
        <v>5.8913043478260869</v>
      </c>
      <c r="J161" s="4">
        <v>49.094202898550726</v>
      </c>
      <c r="K161" s="4">
        <v>162.99275362318841</v>
      </c>
      <c r="L161" s="4">
        <v>58.913043478260867</v>
      </c>
    </row>
    <row r="162" spans="1:19">
      <c r="A162" t="str" cm="1">
        <f t="array" ref="A162">INDEX(notes!$P$2:$P$33, INT((ROW()-ROW($A$16))/COUNTA(A148:A154))+1)</f>
        <v>MEC</v>
      </c>
      <c r="B162">
        <v>2022</v>
      </c>
      <c r="C162" s="4">
        <v>9.2210732423667618</v>
      </c>
      <c r="D162" s="4">
        <v>40.237410512145878</v>
      </c>
      <c r="E162" s="4">
        <v>151.53790613718414</v>
      </c>
      <c r="F162" s="4">
        <v>58.166064981949461</v>
      </c>
      <c r="G162" s="4">
        <v>4.2888086642599283</v>
      </c>
      <c r="H162" s="4">
        <v>1.6462093862815885</v>
      </c>
      <c r="I162" s="4">
        <v>8.9025270758122748</v>
      </c>
      <c r="J162" s="4">
        <v>35.610108303249092</v>
      </c>
      <c r="K162" s="4">
        <v>174.09386281588448</v>
      </c>
      <c r="L162" s="4">
        <v>64.29602888086643</v>
      </c>
      <c r="S162" s="4">
        <f>SUM(E162:H162)</f>
        <v>215.63898916967511</v>
      </c>
    </row>
    <row r="163" spans="1:19">
      <c r="A163" t="str" cm="1">
        <f t="array" ref="A163">INDEX(notes!$P$2:$P$33, INT((ROW()-ROW($A$16))/COUNTA(A149:A155))+1)</f>
        <v>CUY</v>
      </c>
      <c r="B163">
        <v>2016</v>
      </c>
      <c r="C163" s="4">
        <v>9.5534339390206355</v>
      </c>
      <c r="D163" s="4">
        <v>34.739759778256854</v>
      </c>
      <c r="E163" s="4">
        <v>90.52356020942409</v>
      </c>
      <c r="F163" s="4">
        <v>37.434554973821996</v>
      </c>
      <c r="G163" s="4">
        <v>6.9633507853403138</v>
      </c>
      <c r="H163" s="4">
        <v>2.8795811518324612</v>
      </c>
      <c r="I163" s="4">
        <v>5.9057591623036645</v>
      </c>
      <c r="J163" s="4">
        <v>44.293193717277489</v>
      </c>
      <c r="K163" s="4">
        <v>135.83246073298432</v>
      </c>
      <c r="L163" s="4">
        <v>7.8743455497382202</v>
      </c>
    </row>
    <row r="164" spans="1:19">
      <c r="A164" t="str" cm="1">
        <f t="array" ref="A164">INDEX(notes!$P$2:$P$33, INT((ROW()-ROW($A$16))/COUNTA(A150:A156))+1)</f>
        <v>CUY</v>
      </c>
      <c r="B164">
        <v>2017</v>
      </c>
      <c r="C164" s="4">
        <v>6.7644787644787634</v>
      </c>
      <c r="D164" s="4">
        <v>16.91119691119691</v>
      </c>
      <c r="E164" s="4">
        <v>79.459459459459453</v>
      </c>
      <c r="F164" s="4">
        <v>31.027027027027028</v>
      </c>
      <c r="G164" s="4">
        <v>5.6756756756756754</v>
      </c>
      <c r="H164" s="4">
        <v>2.2162162162162162</v>
      </c>
      <c r="I164" s="4">
        <v>3.9459459459459456</v>
      </c>
      <c r="J164" s="4">
        <v>39.459459459459467</v>
      </c>
      <c r="K164" s="4">
        <v>92.729729729729726</v>
      </c>
      <c r="L164" s="4">
        <v>13.810810810810812</v>
      </c>
    </row>
    <row r="165" spans="1:19">
      <c r="A165" t="str" cm="1">
        <f t="array" ref="A165">INDEX(notes!$P$2:$P$33, INT((ROW()-ROW($A$16))/COUNTA(A151:A157))+1)</f>
        <v>CUY</v>
      </c>
      <c r="B165">
        <v>2018</v>
      </c>
      <c r="C165" s="4">
        <v>7.5890552400619518</v>
      </c>
      <c r="D165" s="4">
        <v>12.142488384099124</v>
      </c>
      <c r="E165" s="4">
        <v>71.677852348993298</v>
      </c>
      <c r="F165" s="4">
        <v>46.711409395973156</v>
      </c>
      <c r="G165" s="4">
        <v>1.7919463087248322</v>
      </c>
      <c r="H165" s="4">
        <v>1.1677852348993287</v>
      </c>
      <c r="I165" s="4">
        <v>5.9194630872483227</v>
      </c>
      <c r="J165" s="4">
        <v>37.489932885906043</v>
      </c>
      <c r="K165" s="4">
        <v>91.751677852349005</v>
      </c>
      <c r="L165" s="4">
        <v>17.75838926174497</v>
      </c>
    </row>
    <row r="166" spans="1:19">
      <c r="A166" t="str" cm="1">
        <f t="array" ref="A166">INDEX(notes!$P$2:$P$33, INT((ROW()-ROW($A$16))/COUNTA(A152:A158))+1)</f>
        <v>CUY</v>
      </c>
      <c r="B166">
        <v>2019</v>
      </c>
      <c r="C166" s="4">
        <v>8.8897058823529438</v>
      </c>
      <c r="D166" s="4">
        <v>16.297794117647062</v>
      </c>
      <c r="E166" s="4">
        <v>79.650000000000006</v>
      </c>
      <c r="F166" s="4">
        <v>34.662500000000001</v>
      </c>
      <c r="G166" s="4">
        <v>5.4</v>
      </c>
      <c r="H166" s="4">
        <v>2.35</v>
      </c>
      <c r="I166" s="4">
        <v>7.7500000000000018</v>
      </c>
      <c r="J166" s="4">
        <v>34.875</v>
      </c>
      <c r="K166" s="4">
        <v>105.59375</v>
      </c>
      <c r="L166" s="4">
        <v>14.53125</v>
      </c>
    </row>
    <row r="167" spans="1:19">
      <c r="A167" t="str" cm="1">
        <f t="array" ref="A167">INDEX(notes!$P$2:$P$33, INT((ROW()-ROW($A$16))/COUNTA(A153:A159))+1)</f>
        <v>CUY</v>
      </c>
      <c r="B167">
        <v>2020</v>
      </c>
      <c r="C167" s="4">
        <v>9.4003899902502432</v>
      </c>
      <c r="D167" s="4">
        <v>15.185245368865779</v>
      </c>
      <c r="E167" s="4">
        <v>93.878453038674039</v>
      </c>
      <c r="F167" s="4">
        <v>47.734806629834253</v>
      </c>
      <c r="G167" s="4">
        <v>1.9558011049723754</v>
      </c>
      <c r="H167" s="4">
        <v>0.99447513812154675</v>
      </c>
      <c r="I167" s="4">
        <v>8.8508287292817673</v>
      </c>
      <c r="J167" s="4">
        <v>48.187845303867412</v>
      </c>
      <c r="K167" s="4">
        <v>118.01104972375691</v>
      </c>
      <c r="L167" s="4">
        <v>11.80110497237569</v>
      </c>
    </row>
    <row r="168" spans="1:19">
      <c r="A168" t="str" cm="1">
        <f t="array" ref="A168">INDEX(notes!$P$2:$P$33, INT((ROW()-ROW($A$16))/COUNTA(A154:A160))+1)</f>
        <v>CUY</v>
      </c>
      <c r="B168">
        <v>2021</v>
      </c>
      <c r="C168" s="4">
        <v>7.5483870967741939</v>
      </c>
      <c r="D168" s="4">
        <v>18.451612903225808</v>
      </c>
      <c r="E168" s="4">
        <v>88.855421686746979</v>
      </c>
      <c r="F168" s="4">
        <v>36.144578313253014</v>
      </c>
      <c r="G168" s="4">
        <v>7.1084337349397586</v>
      </c>
      <c r="H168" s="4">
        <v>2.8915662650602409</v>
      </c>
      <c r="I168" s="4">
        <v>5.0000000000000009</v>
      </c>
      <c r="J168" s="4">
        <v>30</v>
      </c>
      <c r="K168" s="4">
        <v>125</v>
      </c>
      <c r="L168" s="4">
        <v>11</v>
      </c>
    </row>
    <row r="169" spans="1:19">
      <c r="A169" t="str" cm="1">
        <f t="array" ref="A169">INDEX(notes!$P$2:$P$33, INT((ROW()-ROW($A$16))/COUNTA(A155:A161))+1)</f>
        <v>CUY</v>
      </c>
      <c r="B169">
        <v>2022</v>
      </c>
      <c r="C169" s="4">
        <v>8.9052841475573299</v>
      </c>
      <c r="D169" s="4">
        <v>18.620139581256232</v>
      </c>
      <c r="E169" s="4">
        <v>42.30508474576272</v>
      </c>
      <c r="F169" s="4">
        <v>34.372881355932208</v>
      </c>
      <c r="G169" s="4">
        <v>3.2542372881355934</v>
      </c>
      <c r="H169" s="4">
        <v>2.6440677966101696</v>
      </c>
      <c r="I169" s="4">
        <v>5.898305084745763</v>
      </c>
      <c r="J169" s="4">
        <v>35.389830508474574</v>
      </c>
      <c r="K169" s="4">
        <v>66.847457627118658</v>
      </c>
      <c r="L169" s="4">
        <v>13.76271186440678</v>
      </c>
    </row>
    <row r="170" spans="1:19">
      <c r="A170" t="str" cm="1">
        <f t="array" ref="A170">INDEX(notes!$P$2:$P$33, INT((ROW()-ROW($A$16))/COUNTA(A156:A162))+1)</f>
        <v>FRA</v>
      </c>
      <c r="B170">
        <v>2016</v>
      </c>
      <c r="C170" s="4">
        <v>13.430769230769233</v>
      </c>
      <c r="D170" s="4">
        <v>25.369230769230775</v>
      </c>
      <c r="E170" s="4">
        <v>72.153846153846146</v>
      </c>
      <c r="F170" s="4">
        <v>61.158974358974355</v>
      </c>
      <c r="G170" s="4">
        <v>4.8461538461538458</v>
      </c>
      <c r="H170" s="4">
        <v>4.1076923076923073</v>
      </c>
      <c r="I170" s="4">
        <v>12.933333333333334</v>
      </c>
      <c r="J170" s="4">
        <v>82.574358974358972</v>
      </c>
      <c r="K170" s="4">
        <v>100.4820512820513</v>
      </c>
      <c r="L170" s="4">
        <v>10.943589743589744</v>
      </c>
      <c r="S170" s="4"/>
    </row>
    <row r="171" spans="1:19">
      <c r="A171" t="str" cm="1">
        <f t="array" ref="A171">INDEX(notes!$P$2:$P$33, INT((ROW()-ROW($A$16))/COUNTA(A157:A163))+1)</f>
        <v>FRA</v>
      </c>
      <c r="B171">
        <v>2017</v>
      </c>
      <c r="C171" s="4">
        <v>13.252125025098719</v>
      </c>
      <c r="D171" s="4">
        <v>31.142493808981996</v>
      </c>
      <c r="E171" s="4">
        <v>84.529147982062781</v>
      </c>
      <c r="F171" s="4">
        <v>58.520179372197312</v>
      </c>
      <c r="G171" s="4">
        <v>6.4125560538116595</v>
      </c>
      <c r="H171" s="4">
        <v>4.4394618834080717</v>
      </c>
      <c r="I171" s="4">
        <v>21.704035874439462</v>
      </c>
      <c r="J171" s="4">
        <v>95.695067264573993</v>
      </c>
      <c r="K171" s="4">
        <v>110.49327354260089</v>
      </c>
      <c r="L171" s="4">
        <v>13.811659192825111</v>
      </c>
    </row>
    <row r="172" spans="1:19">
      <c r="A172" t="str" cm="1">
        <f t="array" ref="A172">INDEX(notes!$P$2:$P$33, INT((ROW()-ROW($A$16))/COUNTA(A158:A164))+1)</f>
        <v>FRA</v>
      </c>
      <c r="B172">
        <v>2018</v>
      </c>
      <c r="C172" s="4">
        <v>9.5979381443298966</v>
      </c>
      <c r="D172" s="4">
        <v>31.536082474226806</v>
      </c>
      <c r="E172" s="4">
        <v>79.896907216494839</v>
      </c>
      <c r="F172" s="4">
        <v>41.546391752577314</v>
      </c>
      <c r="G172" s="4">
        <v>6.4432989690721643</v>
      </c>
      <c r="H172" s="4">
        <v>3.350515463917525</v>
      </c>
      <c r="I172" s="4">
        <v>17.628865979381445</v>
      </c>
      <c r="J172" s="4">
        <v>70.515463917525778</v>
      </c>
      <c r="K172" s="4">
        <v>105.77319587628864</v>
      </c>
      <c r="L172" s="4">
        <v>13.711340206185564</v>
      </c>
    </row>
    <row r="173" spans="1:19">
      <c r="A173" t="str" cm="1">
        <f t="array" ref="A173">INDEX(notes!$P$2:$P$33, INT((ROW()-ROW($A$16))/COUNTA(A159:A165))+1)</f>
        <v>FRA</v>
      </c>
      <c r="B173">
        <v>2019</v>
      </c>
      <c r="C173" s="4">
        <v>16.493709492947008</v>
      </c>
      <c r="D173" s="4">
        <v>27.250476553564621</v>
      </c>
      <c r="E173" s="4">
        <v>83.288372093023256</v>
      </c>
      <c r="F173" s="4">
        <v>53.776744186046514</v>
      </c>
      <c r="G173" s="4">
        <v>7.6790697674418604</v>
      </c>
      <c r="H173" s="4">
        <v>4.9581395348837214</v>
      </c>
      <c r="I173" s="4">
        <v>15.553488372093023</v>
      </c>
      <c r="J173" s="4">
        <v>83.6</v>
      </c>
      <c r="K173" s="4">
        <v>108.87441860465115</v>
      </c>
      <c r="L173" s="4">
        <v>16.525581395348837</v>
      </c>
    </row>
    <row r="174" spans="1:19">
      <c r="A174" t="str" cm="1">
        <f t="array" ref="A174">INDEX(notes!$P$2:$P$33, INT((ROW()-ROW($A$16))/COUNTA(A160:A166))+1)</f>
        <v>FRA</v>
      </c>
      <c r="B174">
        <v>2020</v>
      </c>
      <c r="C174" s="4">
        <v>16.115972868732541</v>
      </c>
      <c r="D174" s="4">
        <v>37.359755286607268</v>
      </c>
      <c r="E174" s="4">
        <v>67.572815533980574</v>
      </c>
      <c r="F174" s="4">
        <v>47.300970873786405</v>
      </c>
      <c r="G174" s="4">
        <v>9.9029126213592225</v>
      </c>
      <c r="H174" s="4">
        <v>6.9320388349514559</v>
      </c>
      <c r="I174" s="4">
        <v>18.815533980582522</v>
      </c>
      <c r="J174" s="4">
        <v>74.271844660194176</v>
      </c>
      <c r="K174" s="4">
        <v>120.81553398058252</v>
      </c>
      <c r="L174" s="4">
        <v>8.9126213592233015</v>
      </c>
    </row>
    <row r="175" spans="1:19">
      <c r="A175" t="str" cm="1">
        <f t="array" ref="A175">INDEX(notes!$P$2:$P$33, INT((ROW()-ROW($A$16))/COUNTA(A161:A167))+1)</f>
        <v>FRA</v>
      </c>
      <c r="B175">
        <v>2021</v>
      </c>
      <c r="C175" s="4">
        <v>12.491369047619045</v>
      </c>
      <c r="D175" s="4">
        <v>33.529464285714276</v>
      </c>
      <c r="E175" s="4">
        <v>64.71875</v>
      </c>
      <c r="F175" s="4">
        <v>46.90625</v>
      </c>
      <c r="G175" s="4">
        <v>4.541666666666667</v>
      </c>
      <c r="H175" s="4">
        <v>3.2916666666666665</v>
      </c>
      <c r="I175" s="4">
        <v>22.520833333333329</v>
      </c>
      <c r="J175" s="4">
        <v>70.5</v>
      </c>
      <c r="K175" s="4">
        <v>104.77083333333331</v>
      </c>
      <c r="L175" s="4">
        <v>12.729166666666664</v>
      </c>
    </row>
    <row r="176" spans="1:19">
      <c r="A176" t="str" cm="1">
        <f t="array" ref="A176">INDEX(notes!$P$2:$P$33, INT((ROW()-ROW($A$16))/COUNTA(A162:A168))+1)</f>
        <v>FRA</v>
      </c>
      <c r="B176">
        <v>2022</v>
      </c>
      <c r="C176" s="4">
        <v>13.660196427190471</v>
      </c>
      <c r="D176" s="4">
        <v>32.101461603897604</v>
      </c>
      <c r="E176" s="4">
        <v>59.30569948186529</v>
      </c>
      <c r="F176" s="4">
        <v>58.082901554404145</v>
      </c>
      <c r="G176" s="4">
        <v>4.0207253886010363</v>
      </c>
      <c r="H176" s="4">
        <v>3.937823834196891</v>
      </c>
      <c r="I176" s="4">
        <v>20.891191709844559</v>
      </c>
      <c r="J176" s="4">
        <v>68.642487046632127</v>
      </c>
      <c r="K176" s="4">
        <v>102.46632124352331</v>
      </c>
      <c r="L176" s="4">
        <v>20.891191709844559</v>
      </c>
      <c r="S176" s="4"/>
    </row>
    <row r="177" spans="1:19">
      <c r="A177" t="str" cm="1">
        <f t="array" ref="A177">INDEX(notes!$P$2:$P$33, INT((ROW()-ROW($A$16))/COUNTA(A163:A169))+1)</f>
        <v>HAM</v>
      </c>
      <c r="B177">
        <v>2016</v>
      </c>
      <c r="C177" s="4">
        <v>8.2741545893719799</v>
      </c>
      <c r="D177" s="4">
        <v>22.276570048309178</v>
      </c>
      <c r="E177" s="4">
        <v>52.347826086956523</v>
      </c>
      <c r="F177" s="4">
        <v>30.434782608695652</v>
      </c>
      <c r="G177" s="4">
        <v>3.7391304347826084</v>
      </c>
      <c r="H177" s="4">
        <v>2.1739130434782608</v>
      </c>
      <c r="I177" s="4">
        <v>16.753623188405797</v>
      </c>
      <c r="J177" s="4">
        <v>60.115942028985515</v>
      </c>
      <c r="K177" s="4">
        <v>68.985507246376812</v>
      </c>
      <c r="L177" s="4">
        <v>6.8985507246376825</v>
      </c>
    </row>
    <row r="178" spans="1:19">
      <c r="A178" t="str" cm="1">
        <f t="array" ref="A178">INDEX(notes!$P$2:$P$33, INT((ROW()-ROW($A$16))/COUNTA(A164:A170))+1)</f>
        <v>HAM</v>
      </c>
      <c r="B178">
        <v>2017</v>
      </c>
      <c r="C178" s="4">
        <v>11.064593301435407</v>
      </c>
      <c r="D178" s="4">
        <v>22.571770334928225</v>
      </c>
      <c r="E178" s="4">
        <v>66.181818181818187</v>
      </c>
      <c r="F178" s="4">
        <v>36.705882352941181</v>
      </c>
      <c r="G178" s="4">
        <v>4.4545454545454541</v>
      </c>
      <c r="H178" s="4">
        <v>2.4705882352941178</v>
      </c>
      <c r="I178" s="4">
        <v>41.550802139037437</v>
      </c>
      <c r="J178" s="4">
        <v>83.101604278074873</v>
      </c>
      <c r="K178" s="4">
        <v>95.962566844919792</v>
      </c>
      <c r="L178" s="4">
        <v>5.9358288770053482</v>
      </c>
    </row>
    <row r="179" spans="1:19">
      <c r="A179" t="str" cm="1">
        <f t="array" ref="A179">INDEX(notes!$P$2:$P$33, INT((ROW()-ROW($A$16))/COUNTA(A165:A171))+1)</f>
        <v>HAM</v>
      </c>
      <c r="B179">
        <v>2018</v>
      </c>
      <c r="C179" s="4">
        <v>15.719602977667492</v>
      </c>
      <c r="D179" s="4">
        <v>14.115561857497344</v>
      </c>
      <c r="E179" s="4">
        <v>50.010989010989015</v>
      </c>
      <c r="F179" s="4">
        <v>31.53846153846154</v>
      </c>
      <c r="G179" s="4">
        <v>4.2692307692307692</v>
      </c>
      <c r="H179" s="4">
        <v>2.6923076923076921</v>
      </c>
      <c r="I179" s="4">
        <v>62.653846153846146</v>
      </c>
      <c r="J179" s="4">
        <v>87.516483516483532</v>
      </c>
      <c r="K179" s="4">
        <v>85.527472527472526</v>
      </c>
      <c r="L179" s="4">
        <v>7.956043956043958</v>
      </c>
    </row>
    <row r="180" spans="1:19">
      <c r="A180" t="str" cm="1">
        <f t="array" ref="A180">INDEX(notes!$P$2:$P$33, INT((ROW()-ROW($A$16))/COUNTA(A166:A172))+1)</f>
        <v>HAM</v>
      </c>
      <c r="B180">
        <v>2019</v>
      </c>
      <c r="C180" s="4">
        <v>11.777805864509604</v>
      </c>
      <c r="D180" s="4">
        <v>18.321031344792718</v>
      </c>
      <c r="E180" s="4">
        <v>41.168604651162788</v>
      </c>
      <c r="F180" s="4">
        <v>29.709302325581394</v>
      </c>
      <c r="G180" s="4">
        <v>3.9476744186046506</v>
      </c>
      <c r="H180" s="4">
        <v>2.8488372093023253</v>
      </c>
      <c r="I180" s="4">
        <v>59.22674418604651</v>
      </c>
      <c r="J180" s="4">
        <v>81.558139534883708</v>
      </c>
      <c r="K180" s="4">
        <v>77.674418604651166</v>
      </c>
      <c r="L180" s="4">
        <v>7.767441860465115</v>
      </c>
    </row>
    <row r="181" spans="1:19">
      <c r="A181" t="str" cm="1">
        <f t="array" ref="A181">INDEX(notes!$P$2:$P$33, INT((ROW()-ROW($A$16))/COUNTA(A167:A173))+1)</f>
        <v>HAM</v>
      </c>
      <c r="B181">
        <v>2020</v>
      </c>
      <c r="C181" s="4">
        <v>11.664472721954073</v>
      </c>
      <c r="D181" s="4">
        <v>16.436302471844375</v>
      </c>
      <c r="E181" s="4">
        <v>37.984496124031004</v>
      </c>
      <c r="F181" s="4">
        <v>29.844961240310077</v>
      </c>
      <c r="G181" s="4">
        <v>3.2558139534883717</v>
      </c>
      <c r="H181" s="4">
        <v>2.558139534883721</v>
      </c>
      <c r="I181" s="4">
        <v>23.255813953488367</v>
      </c>
      <c r="J181" s="4">
        <v>47.480620155038764</v>
      </c>
      <c r="K181" s="4">
        <v>74.612403100775197</v>
      </c>
      <c r="L181" s="4">
        <v>2.9069767441860459</v>
      </c>
    </row>
    <row r="182" spans="1:19">
      <c r="A182" t="str" cm="1">
        <f t="array" ref="A182">INDEX(notes!$P$2:$P$33, INT((ROW()-ROW($A$16))/COUNTA(A168:A174))+1)</f>
        <v>HAM</v>
      </c>
      <c r="B182">
        <v>2021</v>
      </c>
      <c r="C182" s="4">
        <v>7.5442622950819658</v>
      </c>
      <c r="D182" s="4">
        <v>18.570491803278689</v>
      </c>
      <c r="E182" s="4">
        <v>46.032786885245905</v>
      </c>
      <c r="F182" s="4">
        <v>23.606557377049178</v>
      </c>
      <c r="G182" s="4">
        <v>3.1967213114754101</v>
      </c>
      <c r="H182" s="4">
        <v>1.6393442622950818</v>
      </c>
      <c r="I182" s="4">
        <v>17.409836065573767</v>
      </c>
      <c r="J182" s="4">
        <v>40.622950819672127</v>
      </c>
      <c r="K182" s="4">
        <v>69.639344262295083</v>
      </c>
      <c r="L182" s="4">
        <v>7.7377049180327866</v>
      </c>
    </row>
    <row r="183" spans="1:19">
      <c r="A183" t="str" cm="1">
        <f t="array" ref="A183">INDEX(notes!$P$2:$P$33, INT((ROW()-ROW($A$16))/COUNTA(A169:A175))+1)</f>
        <v>HAM</v>
      </c>
      <c r="B183">
        <v>2022</v>
      </c>
      <c r="C183" s="4">
        <v>5.2109181141439205</v>
      </c>
      <c r="D183" s="4">
        <v>14.143920595533501</v>
      </c>
      <c r="E183" s="4">
        <v>39.29032258064516</v>
      </c>
      <c r="F183" s="4">
        <v>21.677419354838712</v>
      </c>
      <c r="G183" s="4">
        <v>2.4946236559139785</v>
      </c>
      <c r="H183" s="4">
        <v>1.3763440860215055</v>
      </c>
      <c r="I183" s="4">
        <v>5.8064516129032269</v>
      </c>
      <c r="J183" s="4">
        <v>25.161290322580641</v>
      </c>
      <c r="K183" s="4">
        <v>61.935483870967758</v>
      </c>
      <c r="L183" s="4">
        <v>2.903225806451613</v>
      </c>
    </row>
    <row r="184" spans="1:19">
      <c r="A184" t="str" cm="1">
        <f t="array" ref="A184">INDEX(notes!$P$2:$P$33, INT((ROW()-ROW($A$16))/COUNTA(A170:A176))+1)</f>
        <v>PHI</v>
      </c>
      <c r="B184">
        <v>2016</v>
      </c>
      <c r="C184" s="48">
        <v>66.215644820295992</v>
      </c>
      <c r="D184" s="48">
        <v>92.701902748414369</v>
      </c>
      <c r="E184" s="48">
        <v>159.88160676532769</v>
      </c>
      <c r="F184" s="48">
        <v>108.90486257928119</v>
      </c>
      <c r="G184" s="48">
        <v>4.0845665961945024</v>
      </c>
      <c r="H184" s="48">
        <v>2.7822410147991543</v>
      </c>
      <c r="I184" s="48">
        <v>29.429175475687103</v>
      </c>
      <c r="J184" s="48">
        <v>71.610993657505276</v>
      </c>
      <c r="K184" s="48">
        <v>296.2536997885835</v>
      </c>
      <c r="L184" s="48">
        <v>96.135306553911192</v>
      </c>
      <c r="M184" s="4"/>
    </row>
    <row r="185" spans="1:19">
      <c r="A185" t="str" cm="1">
        <f t="array" ref="A185">INDEX(notes!$P$2:$P$33, INT((ROW()-ROW($A$16))/COUNTA(A171:A177))+1)</f>
        <v>PHI</v>
      </c>
      <c r="B185">
        <v>2017</v>
      </c>
      <c r="C185" s="48">
        <v>52.717789993066091</v>
      </c>
      <c r="D185" s="48">
        <v>64.364743596185349</v>
      </c>
      <c r="E185" s="48">
        <v>201.48752399232245</v>
      </c>
      <c r="F185" s="48">
        <v>108.49328214971209</v>
      </c>
      <c r="G185" s="48">
        <v>4.3666026871401149</v>
      </c>
      <c r="H185" s="48">
        <v>2.3512476007677545</v>
      </c>
      <c r="I185" s="48">
        <v>66.218809980806128</v>
      </c>
      <c r="J185" s="48">
        <v>78.694817658349336</v>
      </c>
      <c r="K185" s="48">
        <v>332.05374280230325</v>
      </c>
      <c r="L185" s="48">
        <v>89.251439539347388</v>
      </c>
      <c r="M185" s="4"/>
    </row>
    <row r="186" spans="1:19">
      <c r="A186" t="str" cm="1">
        <f t="array" ref="A186">INDEX(notes!$P$2:$P$33, INT((ROW()-ROW($A$16))/COUNTA(A172:A178))+1)</f>
        <v>PHI</v>
      </c>
      <c r="B186">
        <v>2018</v>
      </c>
      <c r="C186" s="48">
        <v>32.803522571819421</v>
      </c>
      <c r="D186" s="48">
        <v>56.755300957592347</v>
      </c>
      <c r="E186" s="48">
        <v>149.04977375565613</v>
      </c>
      <c r="F186" s="48">
        <v>91.085972850678743</v>
      </c>
      <c r="G186" s="48">
        <v>15.882352941176471</v>
      </c>
      <c r="H186" s="48">
        <v>9.7058823529411775</v>
      </c>
      <c r="I186" s="48">
        <v>79.717194570135746</v>
      </c>
      <c r="J186" s="48">
        <v>93.495475113122183</v>
      </c>
      <c r="K186" s="48">
        <v>252.92986425339367</v>
      </c>
      <c r="L186" s="48">
        <v>88.574660633484157</v>
      </c>
      <c r="M186" s="4"/>
    </row>
    <row r="187" spans="1:19">
      <c r="A187" t="str" cm="1">
        <f t="array" ref="A187">INDEX(notes!$P$2:$P$33, INT((ROW()-ROW($A$16))/COUNTA(A173:A179))+1)</f>
        <v>PHI</v>
      </c>
      <c r="B187">
        <v>2019</v>
      </c>
      <c r="C187" s="48">
        <v>22.798738025958734</v>
      </c>
      <c r="D187" s="48">
        <v>30.888612809363451</v>
      </c>
      <c r="E187" s="48">
        <v>162.98806682577566</v>
      </c>
      <c r="F187" s="48">
        <v>82.997613365155132</v>
      </c>
      <c r="G187" s="48">
        <v>13.582338902147971</v>
      </c>
      <c r="H187" s="48">
        <v>6.9164677804295946</v>
      </c>
      <c r="I187" s="48">
        <v>88.828162291169434</v>
      </c>
      <c r="J187" s="48">
        <v>62.472553699284006</v>
      </c>
      <c r="K187" s="48">
        <v>261.60381861575178</v>
      </c>
      <c r="L187" s="48">
        <v>84.923627684964202</v>
      </c>
      <c r="M187" s="4"/>
    </row>
    <row r="188" spans="1:19">
      <c r="A188" t="str" cm="1">
        <f t="array" ref="A188">INDEX(notes!$P$2:$P$33, INT((ROW()-ROW($A$16))/COUNTA(A174:A180))+1)</f>
        <v>PHI</v>
      </c>
      <c r="B188">
        <v>2020</v>
      </c>
      <c r="C188" s="48">
        <v>20.64221477693528</v>
      </c>
      <c r="D188" s="48">
        <v>46.288602833127605</v>
      </c>
      <c r="E188" s="48">
        <v>122.01257861635217</v>
      </c>
      <c r="F188" s="48">
        <v>74.842767295597469</v>
      </c>
      <c r="G188" s="48">
        <v>6.7106918238993707</v>
      </c>
      <c r="H188" s="48">
        <v>4.1163522012578611</v>
      </c>
      <c r="I188" s="48">
        <v>38.386792452830186</v>
      </c>
      <c r="J188" s="48">
        <v>50.198113207547159</v>
      </c>
      <c r="K188" s="48">
        <v>208.66666666666663</v>
      </c>
      <c r="L188" s="48">
        <v>54.135220125786162</v>
      </c>
      <c r="M188" t="s">
        <v>8</v>
      </c>
    </row>
    <row r="189" spans="1:19">
      <c r="A189" t="str" cm="1">
        <f t="array" ref="A189">INDEX(notes!$P$2:$P$33, INT((ROW()-ROW($A$16))/COUNTA(A175:A181))+1)</f>
        <v>PHI</v>
      </c>
      <c r="B189">
        <v>2021</v>
      </c>
      <c r="C189" s="48">
        <v>23.689373297002724</v>
      </c>
      <c r="D189" s="48">
        <v>38.623978201634877</v>
      </c>
      <c r="E189" s="48">
        <v>140.3950953678474</v>
      </c>
      <c r="F189" s="48">
        <v>82.152588555858316</v>
      </c>
      <c r="G189" s="48">
        <v>13.103542234332425</v>
      </c>
      <c r="H189" s="48">
        <v>7.6675749318801092</v>
      </c>
      <c r="I189" s="48">
        <v>57.367847411444146</v>
      </c>
      <c r="J189" s="48">
        <v>86.051771117166211</v>
      </c>
      <c r="K189" s="48">
        <v>223.5367847411444</v>
      </c>
      <c r="L189" s="48">
        <v>53.411444141689373</v>
      </c>
      <c r="M189" t="s">
        <v>9</v>
      </c>
    </row>
    <row r="190" spans="1:19">
      <c r="A190" t="str" cm="1">
        <f t="array" ref="A190">INDEX(notes!$P$2:$P$33, INT((ROW()-ROW($A$16))/COUNTA(A176:A182))+1)</f>
        <v>PHI</v>
      </c>
      <c r="B190" s="3">
        <v>2022</v>
      </c>
      <c r="C190" s="49">
        <v>34.577409931840315</v>
      </c>
      <c r="D190" s="49">
        <v>52.140538786108408</v>
      </c>
      <c r="E190" s="49">
        <v>121.83333333333334</v>
      </c>
      <c r="F190" s="49">
        <v>93.5</v>
      </c>
      <c r="G190" s="49">
        <v>6.0641025641025648</v>
      </c>
      <c r="H190" s="49">
        <v>4.6538461538461542</v>
      </c>
      <c r="I190" s="49">
        <v>67.230769230769226</v>
      </c>
      <c r="J190" s="49">
        <v>79.897435897435884</v>
      </c>
      <c r="K190" s="49">
        <v>225.07692307692309</v>
      </c>
      <c r="L190" s="49">
        <v>75.025641025641022</v>
      </c>
      <c r="M190" s="3" t="s">
        <v>51</v>
      </c>
    </row>
    <row r="191" spans="1:19">
      <c r="A191" t="str" cm="1">
        <f t="array" ref="A191">INDEX(notes!$P$2:$P$33, INT((ROW()-ROW($A$16))/COUNTA(A177:A183))+1)</f>
        <v>SHE</v>
      </c>
      <c r="B191">
        <v>2016</v>
      </c>
      <c r="C191" s="4">
        <v>57.307854729729726</v>
      </c>
      <c r="D191" s="4">
        <v>48.711676520270274</v>
      </c>
      <c r="E191" s="4">
        <v>91.125</v>
      </c>
      <c r="F191" s="4">
        <v>48.9375</v>
      </c>
      <c r="G191" s="4">
        <v>0.6328125</v>
      </c>
      <c r="H191" s="51">
        <v>1</v>
      </c>
      <c r="I191" s="4">
        <v>1.9453125</v>
      </c>
      <c r="J191" s="4">
        <v>22.37109375</v>
      </c>
      <c r="K191" s="4">
        <v>219.8203125</v>
      </c>
      <c r="L191" s="4">
        <v>6.80859375</v>
      </c>
      <c r="M191" s="4"/>
      <c r="S191" s="4">
        <f>SUM(E191:H191)</f>
        <v>141.6953125</v>
      </c>
    </row>
    <row r="192" spans="1:19">
      <c r="A192" t="str" cm="1">
        <f t="array" ref="A192">INDEX(notes!$P$2:$P$33, INT((ROW()-ROW($A$16))/COUNTA(A178:A184))+1)</f>
        <v>SHE</v>
      </c>
      <c r="B192">
        <v>2017</v>
      </c>
      <c r="C192" s="4">
        <v>33.827682824320547</v>
      </c>
      <c r="D192" s="4">
        <v>42.056038105912016</v>
      </c>
      <c r="E192" s="4">
        <v>106.66666666666667</v>
      </c>
      <c r="F192" s="4">
        <v>60.666666666666671</v>
      </c>
      <c r="G192" s="4">
        <v>1.8604651162790695</v>
      </c>
      <c r="H192" s="4">
        <v>1.0581395348837208</v>
      </c>
      <c r="I192" s="4">
        <v>4.8643410852713176</v>
      </c>
      <c r="J192" s="4">
        <v>32.104651162790702</v>
      </c>
      <c r="K192" s="4">
        <v>207.22093023255815</v>
      </c>
      <c r="L192" s="4">
        <v>11.67441860465116</v>
      </c>
      <c r="M192" s="4"/>
    </row>
    <row r="193" spans="1:19">
      <c r="A193" t="str" cm="1">
        <f t="array" ref="A193">INDEX(notes!$P$2:$P$33, INT((ROW()-ROW($A$16))/COUNTA(A179:A185))+1)</f>
        <v>SHE</v>
      </c>
      <c r="B193">
        <v>2018</v>
      </c>
      <c r="C193" s="4">
        <v>26.771700356718192</v>
      </c>
      <c r="D193" s="4">
        <v>50.866230677764563</v>
      </c>
      <c r="E193" s="4">
        <v>126.43448275862069</v>
      </c>
      <c r="F193" s="4">
        <v>64.220689655172407</v>
      </c>
      <c r="G193" s="4">
        <v>5.86551724137931</v>
      </c>
      <c r="H193" s="4">
        <v>2.9793103448275859</v>
      </c>
      <c r="I193" s="4">
        <v>7.8620689655172411</v>
      </c>
      <c r="J193" s="4">
        <v>35.379310344827594</v>
      </c>
      <c r="K193" s="4">
        <v>235.86206896551721</v>
      </c>
      <c r="L193" s="4">
        <v>13.758620689655171</v>
      </c>
      <c r="M193" s="4"/>
    </row>
    <row r="194" spans="1:19">
      <c r="A194" t="str" cm="1">
        <f t="array" ref="A194">INDEX(notes!$P$2:$P$33, INT((ROW()-ROW($A$16))/COUNTA(A180:A186))+1)</f>
        <v>SHE</v>
      </c>
      <c r="B194">
        <v>2019</v>
      </c>
      <c r="C194" s="4">
        <v>15.223787167449139</v>
      </c>
      <c r="D194" s="4">
        <v>41.665101721439747</v>
      </c>
      <c r="E194" s="4">
        <v>114.11877394636016</v>
      </c>
      <c r="F194" s="4">
        <v>67.337164750957868</v>
      </c>
      <c r="G194" s="4">
        <v>3.0842911877394634</v>
      </c>
      <c r="H194" s="4">
        <v>1.8199233716475096</v>
      </c>
      <c r="I194" s="4">
        <v>12.750957854406131</v>
      </c>
      <c r="J194" s="4">
        <v>32.367816091954026</v>
      </c>
      <c r="K194" s="4">
        <v>200.09195402298846</v>
      </c>
      <c r="L194" s="4">
        <v>23.540229885057471</v>
      </c>
      <c r="M194" s="4"/>
    </row>
    <row r="195" spans="1:19">
      <c r="A195" t="str" cm="1">
        <f t="array" ref="A195">INDEX(notes!$P$2:$P$33, INT((ROW()-ROW($A$16))/COUNTA(A181:A187))+1)</f>
        <v>SHE</v>
      </c>
      <c r="B195">
        <v>2020</v>
      </c>
      <c r="C195" s="4">
        <v>21.672122204037102</v>
      </c>
      <c r="D195" s="4">
        <v>45.944899072558648</v>
      </c>
      <c r="E195" s="4">
        <v>96.382978723404264</v>
      </c>
      <c r="F195" s="4">
        <v>48.510638297872347</v>
      </c>
      <c r="G195" s="4">
        <v>4.4978723404255323</v>
      </c>
      <c r="H195" s="4">
        <v>2.2638297872340427</v>
      </c>
      <c r="I195" s="4">
        <v>7.7276595744680856</v>
      </c>
      <c r="J195" s="4">
        <v>26.080851063829783</v>
      </c>
      <c r="K195" s="4">
        <v>182.56595744680851</v>
      </c>
      <c r="L195" s="4">
        <v>18.353191489361702</v>
      </c>
      <c r="M195" t="s">
        <v>8</v>
      </c>
    </row>
    <row r="196" spans="1:19">
      <c r="A196" t="str" cm="1">
        <f t="array" ref="A196">INDEX(notes!$P$2:$P$33, INT((ROW()-ROW($A$16))/COUNTA(A182:A188))+1)</f>
        <v>SHE</v>
      </c>
      <c r="B196">
        <v>2021</v>
      </c>
      <c r="C196" s="4">
        <v>21.797945205479454</v>
      </c>
      <c r="D196" s="4">
        <v>43.595890410958908</v>
      </c>
      <c r="E196" s="4">
        <v>136.98287671232879</v>
      </c>
      <c r="F196" s="4">
        <v>59.19863013698631</v>
      </c>
      <c r="G196" s="4">
        <v>6.8150684931506849</v>
      </c>
      <c r="H196" s="4">
        <v>2.945205479452055</v>
      </c>
      <c r="I196" s="4">
        <v>13.664383561643836</v>
      </c>
      <c r="J196" s="4">
        <v>31.232876712328764</v>
      </c>
      <c r="K196" s="4">
        <v>239.12671232876716</v>
      </c>
      <c r="L196" s="4">
        <v>14.640410958904111</v>
      </c>
      <c r="M196" t="s">
        <v>9</v>
      </c>
    </row>
    <row r="197" spans="1:19">
      <c r="A197" t="str" cm="1">
        <f t="array" ref="A197">INDEX(notes!$P$2:$P$33, INT((ROW()-ROW($A$16))/COUNTA(A183:A189))+1)</f>
        <v>SHE</v>
      </c>
      <c r="B197" s="3">
        <v>2022</v>
      </c>
      <c r="C197" s="5">
        <v>22.258453085376161</v>
      </c>
      <c r="D197" s="5">
        <v>58.531487743026211</v>
      </c>
      <c r="E197" s="5">
        <v>159.89349112426035</v>
      </c>
      <c r="F197" s="5">
        <v>69.822485207100598</v>
      </c>
      <c r="G197" s="5">
        <v>2.7100591715976332</v>
      </c>
      <c r="H197" s="5">
        <v>1.1834319526627219</v>
      </c>
      <c r="I197" s="5">
        <v>14.600591715976332</v>
      </c>
      <c r="J197" s="5">
        <v>56.455621301775139</v>
      </c>
      <c r="K197" s="5">
        <v>245.28994082840239</v>
      </c>
      <c r="L197" s="5">
        <v>27.254437869822485</v>
      </c>
      <c r="M197" s="3" t="s">
        <v>51</v>
      </c>
      <c r="S197" s="4">
        <f>SUM(E197:H197)</f>
        <v>233.60946745562129</v>
      </c>
    </row>
    <row r="198" spans="1:19">
      <c r="A198" t="str" cm="1">
        <f t="array" ref="A198">INDEX(notes!$P$2:$P$33, INT((ROW()-ROW($A$16))/COUNTA(A184:A190))+1)</f>
        <v>BEX</v>
      </c>
      <c r="B198">
        <v>2016</v>
      </c>
      <c r="C198" s="4">
        <v>19.118518518518517</v>
      </c>
      <c r="D198" s="4">
        <v>24.392592592592592</v>
      </c>
      <c r="E198" s="4">
        <v>179.8</v>
      </c>
      <c r="F198" s="4">
        <v>96.1</v>
      </c>
      <c r="G198" s="4">
        <v>9.6666666666666661</v>
      </c>
      <c r="H198" s="4">
        <v>5.1666666666666661</v>
      </c>
      <c r="I198" s="4">
        <v>21.755555555555553</v>
      </c>
      <c r="J198" s="4">
        <v>74.166666666666671</v>
      </c>
      <c r="K198" s="4">
        <v>33.62222222222222</v>
      </c>
      <c r="L198" s="4">
        <v>248.21111111111108</v>
      </c>
      <c r="S198" s="4"/>
    </row>
    <row r="199" spans="1:19">
      <c r="A199" t="str" cm="1">
        <f t="array" ref="A199">INDEX(notes!$P$2:$P$33, INT((ROW()-ROW($A$16))/COUNTA(A185:A191))+1)</f>
        <v>BEX</v>
      </c>
      <c r="B199">
        <v>2017</v>
      </c>
      <c r="C199" s="4">
        <v>13.062015503875966</v>
      </c>
      <c r="D199" s="4">
        <v>28.083333333333332</v>
      </c>
      <c r="E199" s="4">
        <v>164.38372093023256</v>
      </c>
      <c r="F199" s="4">
        <v>98.16279069767441</v>
      </c>
      <c r="G199" s="4">
        <v>7.9738372093023244</v>
      </c>
      <c r="H199" s="4">
        <v>4.7616279069767433</v>
      </c>
      <c r="I199" s="4">
        <v>20.572674418604649</v>
      </c>
      <c r="J199" s="4">
        <v>67.595930232558146</v>
      </c>
      <c r="K199" s="4">
        <v>45.063953488372078</v>
      </c>
      <c r="L199" s="4">
        <v>224.34011627906975</v>
      </c>
    </row>
    <row r="200" spans="1:19">
      <c r="A200" t="str" cm="1">
        <f t="array" ref="A200">INDEX(notes!$P$2:$P$33, INT((ROW()-ROW($A$16))/COUNTA(A186:A192))+1)</f>
        <v>BEX</v>
      </c>
      <c r="B200">
        <v>2018</v>
      </c>
      <c r="C200" s="4">
        <v>18.639705882352942</v>
      </c>
      <c r="D200" s="4">
        <v>30.110294117647058</v>
      </c>
      <c r="E200" s="4">
        <v>138.47500000000002</v>
      </c>
      <c r="F200" s="4">
        <v>87.724999999999994</v>
      </c>
      <c r="G200" s="4">
        <v>11.9375</v>
      </c>
      <c r="H200" s="4">
        <v>7.5625</v>
      </c>
      <c r="I200" s="4">
        <v>17.549999999999997</v>
      </c>
      <c r="J200" s="4">
        <v>61.424999999999997</v>
      </c>
      <c r="K200" s="4">
        <v>43.875</v>
      </c>
      <c r="L200" s="4">
        <v>206.69999999999996</v>
      </c>
    </row>
    <row r="201" spans="1:19">
      <c r="A201" t="str" cm="1">
        <f t="array" ref="A201">INDEX(notes!$P$2:$P$33, INT((ROW()-ROW($A$16))/COUNTA(A187:A193))+1)</f>
        <v>BEX</v>
      </c>
      <c r="B201">
        <v>2019</v>
      </c>
      <c r="C201" s="4">
        <v>10.657700991459704</v>
      </c>
      <c r="D201" s="4">
        <v>32.683616373809755</v>
      </c>
      <c r="E201" s="4">
        <v>146.70658682634729</v>
      </c>
      <c r="F201" s="4">
        <v>94.625748502994014</v>
      </c>
      <c r="G201" s="4">
        <v>16.766467065868262</v>
      </c>
      <c r="H201" s="4">
        <v>10.81437125748503</v>
      </c>
      <c r="I201" s="4">
        <v>16.745508982035926</v>
      </c>
      <c r="J201" s="4">
        <v>68.952095808383234</v>
      </c>
      <c r="K201" s="4">
        <v>40.386227544910177</v>
      </c>
      <c r="L201" s="4">
        <v>219.66167664670661</v>
      </c>
    </row>
    <row r="202" spans="1:19">
      <c r="A202" t="str" cm="1">
        <f t="array" ref="A202">INDEX(notes!$P$2:$P$33, INT((ROW()-ROW($A$16))/COUNTA(A188:A194))+1)</f>
        <v>BEX</v>
      </c>
      <c r="B202">
        <v>2020</v>
      </c>
      <c r="C202" s="4">
        <v>13.549942594718715</v>
      </c>
      <c r="D202" s="4">
        <v>27.715791671015552</v>
      </c>
      <c r="E202" s="4">
        <v>130.69930069930069</v>
      </c>
      <c r="F202" s="4">
        <v>75.629370629370626</v>
      </c>
      <c r="G202" s="4">
        <v>5.6013986013986017</v>
      </c>
      <c r="H202" s="4">
        <v>3.2412587412587412</v>
      </c>
      <c r="I202" s="4">
        <v>24.562937062937063</v>
      </c>
      <c r="J202" s="4">
        <v>59.933566433566433</v>
      </c>
      <c r="K202" s="4">
        <v>29.47552447552447</v>
      </c>
      <c r="L202" s="4">
        <v>191.59090909090904</v>
      </c>
    </row>
    <row r="203" spans="1:19">
      <c r="A203" t="str" cm="1">
        <f t="array" ref="A203">INDEX(notes!$P$2:$P$33, INT((ROW()-ROW($A$16))/COUNTA(A189:A195))+1)</f>
        <v>BEX</v>
      </c>
      <c r="B203">
        <v>2021</v>
      </c>
      <c r="C203" s="4">
        <v>13.90172117039587</v>
      </c>
      <c r="D203" s="4">
        <v>37.315146299483651</v>
      </c>
      <c r="E203" s="4">
        <v>142.26506024096386</v>
      </c>
      <c r="F203" s="4">
        <v>100.03012048192771</v>
      </c>
      <c r="G203" s="4">
        <v>9.2530120481927707</v>
      </c>
      <c r="H203" s="4">
        <v>6.5060240963855422</v>
      </c>
      <c r="I203" s="4">
        <v>17.7289156626506</v>
      </c>
      <c r="J203" s="4">
        <v>48.262048192771083</v>
      </c>
      <c r="K203" s="4">
        <v>40.382530120481931</v>
      </c>
      <c r="L203" s="4">
        <v>238.35542168674701</v>
      </c>
    </row>
    <row r="204" spans="1:19">
      <c r="A204" t="str" cm="1">
        <f t="array" ref="A204">INDEX(notes!$P$2:$P$33, INT((ROW()-ROW($A$16))/COUNTA(A190:A196))+1)</f>
        <v>BEX</v>
      </c>
      <c r="B204">
        <v>2022</v>
      </c>
      <c r="C204" s="4">
        <v>18.738856711155883</v>
      </c>
      <c r="D204" s="4">
        <v>32.79299924452279</v>
      </c>
      <c r="E204" s="4">
        <v>164.70360110803324</v>
      </c>
      <c r="F204" s="4">
        <v>101.70637119113573</v>
      </c>
      <c r="G204" s="4">
        <v>6.0110803324099731</v>
      </c>
      <c r="H204" s="4">
        <v>3.7119113573407203</v>
      </c>
      <c r="I204" s="4">
        <v>23.335180055401665</v>
      </c>
      <c r="J204" s="4">
        <v>62.227146814404428</v>
      </c>
      <c r="K204" s="4">
        <v>30.141274238227151</v>
      </c>
      <c r="L204" s="4">
        <v>258.63157894736844</v>
      </c>
      <c r="S204" s="4"/>
    </row>
    <row r="205" spans="1:19">
      <c r="A205" t="str" cm="1">
        <f t="array" ref="A205">INDEX(notes!$P$2:$P$33, INT((ROW()-ROW($A$16))/COUNTA(A191:A197))+1)</f>
        <v>DFW</v>
      </c>
      <c r="B205">
        <v>2016</v>
      </c>
      <c r="C205" s="4">
        <v>59.919847619047616</v>
      </c>
      <c r="D205" s="4">
        <v>137.18491428571429</v>
      </c>
      <c r="E205" s="4">
        <v>515.35757575757577</v>
      </c>
      <c r="F205" s="4">
        <v>330.5090909090909</v>
      </c>
      <c r="G205" s="4">
        <v>30.77662337662338</v>
      </c>
      <c r="H205" s="4">
        <v>19.737662337662343</v>
      </c>
      <c r="I205" s="4">
        <v>50.514285714285705</v>
      </c>
      <c r="J205" s="4">
        <v>310.01904761904763</v>
      </c>
      <c r="K205" s="4">
        <v>456.60952380952381</v>
      </c>
      <c r="L205" s="4">
        <v>377.37142857142857</v>
      </c>
      <c r="R205" s="4"/>
      <c r="S205" s="4">
        <f>SUM(E205:H205)</f>
        <v>896.38095238095241</v>
      </c>
    </row>
    <row r="206" spans="1:19">
      <c r="A206" t="str" cm="1">
        <f t="array" ref="A206">INDEX(notes!$P$2:$P$33, INT((ROW()-ROW($A$16))/COUNTA(A192:A198))+1)</f>
        <v>DFW</v>
      </c>
      <c r="B206">
        <v>2017</v>
      </c>
      <c r="C206" s="4">
        <v>67.163260465007497</v>
      </c>
      <c r="D206" s="4">
        <v>148.89204729592026</v>
      </c>
      <c r="E206" s="4">
        <v>499.80374665477245</v>
      </c>
      <c r="F206" s="4">
        <v>298.01516503122212</v>
      </c>
      <c r="G206" s="4">
        <v>30.422836752899194</v>
      </c>
      <c r="H206" s="4">
        <v>18.140053523639608</v>
      </c>
      <c r="I206" s="4">
        <v>48.562890276538802</v>
      </c>
      <c r="J206" s="4">
        <v>268.58251561106158</v>
      </c>
      <c r="K206" s="4">
        <v>466.79839429081181</v>
      </c>
      <c r="L206" s="4">
        <v>375.61909009812666</v>
      </c>
    </row>
    <row r="207" spans="1:19">
      <c r="A207" t="str" cm="1">
        <f t="array" ref="A207">INDEX(notes!$P$2:$P$33, INT((ROW()-ROW($A$16))/COUNTA(A193:A199))+1)</f>
        <v>DFW</v>
      </c>
      <c r="B207">
        <v>2018</v>
      </c>
      <c r="C207" s="4">
        <v>53.933533553247017</v>
      </c>
      <c r="D207" s="4">
        <v>139.132883659101</v>
      </c>
      <c r="E207" s="4">
        <v>481.57156220767075</v>
      </c>
      <c r="F207" s="4">
        <v>286.75397567820391</v>
      </c>
      <c r="G207" s="4">
        <v>25.930776426566887</v>
      </c>
      <c r="H207" s="4">
        <v>15.440598690364826</v>
      </c>
      <c r="I207" s="4">
        <v>50.236669784845652</v>
      </c>
      <c r="J207" s="4">
        <v>262.01870907390082</v>
      </c>
      <c r="K207" s="4">
        <v>418.63891487371376</v>
      </c>
      <c r="L207" s="4">
        <v>372.34237605238536</v>
      </c>
    </row>
    <row r="208" spans="1:19">
      <c r="A208" t="str" cm="1">
        <f t="array" ref="A208">INDEX(notes!$P$2:$P$33, INT((ROW()-ROW($A$16))/COUNTA(A194:A200))+1)</f>
        <v>DFW</v>
      </c>
      <c r="B208">
        <v>2019</v>
      </c>
      <c r="C208" s="4">
        <v>52.874538745387454</v>
      </c>
      <c r="D208" s="4">
        <v>160.92250922509226</v>
      </c>
      <c r="E208" s="4">
        <v>446.54612546125463</v>
      </c>
      <c r="F208" s="4">
        <v>289.4280442804428</v>
      </c>
      <c r="G208" s="4">
        <v>34.671586715867157</v>
      </c>
      <c r="H208" s="4">
        <v>22.472324723247233</v>
      </c>
      <c r="I208" s="4">
        <v>61.084870848708476</v>
      </c>
      <c r="J208" s="4">
        <v>259.11808118081177</v>
      </c>
      <c r="K208" s="4">
        <v>442.37269372693726</v>
      </c>
      <c r="L208" s="4">
        <v>366.50922509225086</v>
      </c>
    </row>
    <row r="209" spans="1:19">
      <c r="A209" t="str" cm="1">
        <f t="array" ref="A209">INDEX(notes!$P$2:$P$33, INT((ROW()-ROW($A$16))/COUNTA(A195:A201))+1)</f>
        <v>DFW</v>
      </c>
      <c r="B209">
        <v>2020</v>
      </c>
      <c r="C209" s="4">
        <v>59.044453676776079</v>
      </c>
      <c r="D209" s="4">
        <v>134.40382218529291</v>
      </c>
      <c r="E209" s="4">
        <v>398.56635318704281</v>
      </c>
      <c r="F209" s="4">
        <v>254.0773249738767</v>
      </c>
      <c r="G209" s="4">
        <v>23.866248693834898</v>
      </c>
      <c r="H209" s="4">
        <v>15.214211076280042</v>
      </c>
      <c r="I209" s="4">
        <v>49.827586206896555</v>
      </c>
      <c r="J209" s="4">
        <v>211.0344827586207</v>
      </c>
      <c r="K209" s="4">
        <v>387.87356321839081</v>
      </c>
      <c r="L209" s="4">
        <v>336.0919540229886</v>
      </c>
    </row>
    <row r="210" spans="1:19">
      <c r="A210" t="str" cm="1">
        <f t="array" ref="A210">INDEX(notes!$P$2:$P$33, INT((ROW()-ROW($A$16))/COUNTA(A196:A202))+1)</f>
        <v>DFW</v>
      </c>
      <c r="B210">
        <v>2021</v>
      </c>
      <c r="C210" s="4">
        <v>55.091310160427803</v>
      </c>
      <c r="D210" s="4">
        <v>153.03141711229947</v>
      </c>
      <c r="E210" s="4">
        <v>459.58181818181816</v>
      </c>
      <c r="F210" s="4">
        <v>314.71363636363634</v>
      </c>
      <c r="G210" s="4">
        <v>25.174545454545456</v>
      </c>
      <c r="H210" s="4">
        <v>17.239090909090908</v>
      </c>
      <c r="I210" s="4">
        <v>60.168181818181822</v>
      </c>
      <c r="J210" s="4">
        <v>254.4818181818182</v>
      </c>
      <c r="K210" s="4">
        <v>402.43636363636369</v>
      </c>
      <c r="L210" s="4">
        <v>428.08181818181816</v>
      </c>
    </row>
    <row r="211" spans="1:19">
      <c r="A211" t="str" cm="1">
        <f t="array" ref="A211">INDEX(notes!$P$2:$P$33, INT((ROW()-ROW($A$16))/COUNTA(A197:A203))+1)</f>
        <v>DFW</v>
      </c>
      <c r="B211">
        <v>2022</v>
      </c>
      <c r="C211" s="4">
        <v>58.371111196673354</v>
      </c>
      <c r="D211" s="4">
        <v>169.806868935777</v>
      </c>
      <c r="E211" s="4">
        <v>526.4701986754967</v>
      </c>
      <c r="F211" s="4">
        <v>331.40066225165566</v>
      </c>
      <c r="G211" s="4">
        <v>18.630794701986755</v>
      </c>
      <c r="H211" s="4">
        <v>11.727649006622517</v>
      </c>
      <c r="I211" s="4">
        <v>66.592715231788077</v>
      </c>
      <c r="J211" s="4">
        <v>264.41225165562912</v>
      </c>
      <c r="K211" s="4">
        <v>465.169701986755</v>
      </c>
      <c r="L211" s="4">
        <v>453.41804635761594</v>
      </c>
      <c r="R211" s="4"/>
      <c r="S211" s="4">
        <f>SUM(E211:H211)</f>
        <v>888.22930463576154</v>
      </c>
    </row>
    <row r="212" spans="1:19">
      <c r="A212" t="str" cm="1">
        <f t="array" ref="A212">INDEX(notes!$P$2:$P$33, INT((ROW()-ROW($A$16))/COUNTA(A198:A204))+1)</f>
        <v>HAR</v>
      </c>
      <c r="B212">
        <v>2016</v>
      </c>
      <c r="C212" s="4">
        <v>78.020132143538603</v>
      </c>
      <c r="D212" s="4">
        <v>215.99257635526999</v>
      </c>
      <c r="E212" s="4">
        <v>541.00238284352656</v>
      </c>
      <c r="F212" s="4">
        <v>315.46942017474186</v>
      </c>
      <c r="G212" s="4">
        <v>18.633836378077834</v>
      </c>
      <c r="H212" s="4">
        <v>10.865766481334392</v>
      </c>
      <c r="I212" s="4">
        <v>58.015885623510734</v>
      </c>
      <c r="J212" s="4">
        <v>213.38046068308176</v>
      </c>
      <c r="K212" s="4">
        <v>519.19301032565522</v>
      </c>
      <c r="L212" s="4">
        <v>505.4265289912629</v>
      </c>
      <c r="S212" s="4">
        <f>SUM(E212:H212)</f>
        <v>885.9714058776807</v>
      </c>
    </row>
    <row r="213" spans="1:19">
      <c r="A213" t="str" cm="1">
        <f t="array" ref="A213">INDEX(notes!$P$2:$P$33, INT((ROW()-ROW($A$16))/COUNTA(A199:A205))+1)</f>
        <v>HAR</v>
      </c>
      <c r="B213">
        <v>2017</v>
      </c>
      <c r="C213" s="4">
        <v>74.450630635692022</v>
      </c>
      <c r="D213" s="4">
        <v>174.57389252507093</v>
      </c>
      <c r="E213" s="4">
        <v>470.34150772025436</v>
      </c>
      <c r="F213" s="4">
        <v>307.36603088101725</v>
      </c>
      <c r="G213" s="4">
        <v>13.74568574023615</v>
      </c>
      <c r="H213" s="4">
        <v>8.982742960944595</v>
      </c>
      <c r="I213" s="4">
        <v>38.539509536784742</v>
      </c>
      <c r="J213" s="4">
        <v>164.03996366939148</v>
      </c>
      <c r="K213" s="4">
        <v>465.43869209809264</v>
      </c>
      <c r="L213" s="4">
        <v>458.52134423251596</v>
      </c>
    </row>
    <row r="214" spans="1:19">
      <c r="A214" t="str" cm="1">
        <f t="array" ref="A214">INDEX(notes!$P$2:$P$33, INT((ROW()-ROW($A$16))/COUNTA(A200:A206))+1)</f>
        <v>HAR</v>
      </c>
      <c r="B214">
        <v>2018</v>
      </c>
      <c r="C214" s="4">
        <v>79.734049586776848</v>
      </c>
      <c r="D214" s="4">
        <v>216.05355371900828</v>
      </c>
      <c r="E214" s="4">
        <v>500.05785123966945</v>
      </c>
      <c r="F214" s="4">
        <v>321.02479338842971</v>
      </c>
      <c r="G214" s="4">
        <v>21.086776859504134</v>
      </c>
      <c r="H214" s="4">
        <v>13.537190082644628</v>
      </c>
      <c r="I214" s="4">
        <v>45.505785123966938</v>
      </c>
      <c r="J214" s="4">
        <v>197.85123966942152</v>
      </c>
      <c r="K214" s="4">
        <v>482.75702479338844</v>
      </c>
      <c r="L214" s="4">
        <v>516.39173553719013</v>
      </c>
    </row>
    <row r="215" spans="1:19">
      <c r="A215" t="str" cm="1">
        <f t="array" ref="A215">INDEX(notes!$P$2:$P$33, INT((ROW()-ROW($A$16))/COUNTA(A201:A207))+1)</f>
        <v>HAR</v>
      </c>
      <c r="B215">
        <v>2019</v>
      </c>
      <c r="C215" s="4">
        <v>71.378274788158336</v>
      </c>
      <c r="D215" s="4">
        <v>196.50019176975357</v>
      </c>
      <c r="E215" s="4">
        <v>536.56851549755299</v>
      </c>
      <c r="F215" s="4">
        <v>316.12887438825447</v>
      </c>
      <c r="G215" s="4">
        <v>23.463295269168025</v>
      </c>
      <c r="H215" s="4">
        <v>13.823817292006526</v>
      </c>
      <c r="I215" s="4">
        <v>45.137030995106031</v>
      </c>
      <c r="J215" s="4">
        <v>214.89151712887437</v>
      </c>
      <c r="K215" s="4">
        <v>471.97634584013042</v>
      </c>
      <c r="L215" s="4">
        <v>516.13213703099507</v>
      </c>
    </row>
    <row r="216" spans="1:19">
      <c r="A216" t="str" cm="1">
        <f t="array" ref="A216">INDEX(notes!$P$2:$P$33, INT((ROW()-ROW($A$16))/COUNTA(A202:A208))+1)</f>
        <v>HAR</v>
      </c>
      <c r="B216">
        <v>2020</v>
      </c>
      <c r="C216" s="4">
        <v>55.404347262434634</v>
      </c>
      <c r="D216" s="4">
        <v>125.6934445356726</v>
      </c>
      <c r="E216" s="4">
        <v>449.32807570977917</v>
      </c>
      <c r="F216" s="4">
        <v>250.45741324921133</v>
      </c>
      <c r="G216" s="4">
        <v>13.27129337539432</v>
      </c>
      <c r="H216" s="4">
        <v>7.3974763406940056</v>
      </c>
      <c r="I216" s="4">
        <v>34.447949526813879</v>
      </c>
      <c r="J216" s="4">
        <v>134.8391167192429</v>
      </c>
      <c r="K216" s="4">
        <v>401.56466876971604</v>
      </c>
      <c r="L216" s="4">
        <v>399.59621451104101</v>
      </c>
    </row>
    <row r="217" spans="1:19">
      <c r="A217" t="str" cm="1">
        <f t="array" ref="A217">INDEX(notes!$P$2:$P$33, INT((ROW()-ROW($A$16))/COUNTA(A203:A209))+1)</f>
        <v>HAR</v>
      </c>
      <c r="B217">
        <v>2021</v>
      </c>
      <c r="C217" s="4">
        <v>59.753580454928397</v>
      </c>
      <c r="D217" s="4">
        <v>179.26074136478516</v>
      </c>
      <c r="E217" s="4">
        <v>526.43639427127209</v>
      </c>
      <c r="F217" s="4">
        <v>308.65037910699243</v>
      </c>
      <c r="G217" s="4">
        <v>19.06486941870261</v>
      </c>
      <c r="H217" s="4">
        <v>11.177759056444819</v>
      </c>
      <c r="I217" s="4">
        <v>53.656276326874462</v>
      </c>
      <c r="J217" s="4">
        <v>156.09098567818029</v>
      </c>
      <c r="K217" s="4">
        <v>497.54001684919967</v>
      </c>
      <c r="L217" s="4">
        <v>504.36899747261998</v>
      </c>
    </row>
    <row r="218" spans="1:19">
      <c r="A218" t="str" cm="1">
        <f t="array" ref="A218">INDEX(notes!$P$2:$P$33, INT((ROW()-ROW($A$16))/COUNTA(A204:A210))+1)</f>
        <v>HAR</v>
      </c>
      <c r="B218">
        <v>2022</v>
      </c>
      <c r="C218" s="4">
        <v>69.156685756972109</v>
      </c>
      <c r="D218" s="4">
        <v>191.19789591633466</v>
      </c>
      <c r="E218" s="4">
        <v>556.48605577689239</v>
      </c>
      <c r="F218" s="4">
        <v>334.61434262948211</v>
      </c>
      <c r="G218" s="4">
        <v>17.179282868525895</v>
      </c>
      <c r="H218" s="4">
        <v>10.329880478087651</v>
      </c>
      <c r="I218" s="4">
        <v>54.035856573705175</v>
      </c>
      <c r="J218" s="4">
        <v>212.2135458167331</v>
      </c>
      <c r="K218" s="4">
        <v>433.26932270916325</v>
      </c>
      <c r="L218" s="4">
        <v>587.51713147410351</v>
      </c>
      <c r="S218" s="4">
        <f>SUM(E218:H218)</f>
        <v>918.60956175298804</v>
      </c>
    </row>
    <row r="219" spans="1:19">
      <c r="A219" t="str" cm="1">
        <f t="array" ref="A219">INDEX(notes!$P$2:$P$33, INT((ROW()-ROW($A$16))/COUNTA(A205:A211))+1)</f>
        <v>TRV</v>
      </c>
      <c r="B219">
        <v>2016</v>
      </c>
      <c r="C219" s="4">
        <v>11.594852515905149</v>
      </c>
      <c r="D219" s="4">
        <v>20.870734528629264</v>
      </c>
      <c r="E219" s="4">
        <v>115.07692307692308</v>
      </c>
      <c r="F219" s="4">
        <v>68.89473684210526</v>
      </c>
      <c r="G219" s="4">
        <v>11.076923076923077</v>
      </c>
      <c r="H219" s="4">
        <v>6.6315789473684204</v>
      </c>
      <c r="I219" s="4">
        <v>8.8542510121457489</v>
      </c>
      <c r="J219" s="4">
        <v>91.493927125506062</v>
      </c>
      <c r="K219" s="4">
        <v>39.352226720647771</v>
      </c>
      <c r="L219" s="4">
        <v>112.15384615384615</v>
      </c>
      <c r="S219" s="4"/>
    </row>
    <row r="220" spans="1:19">
      <c r="A220" t="str" cm="1">
        <f t="array" ref="A220">INDEX(notes!$P$2:$P$33, INT((ROW()-ROW($A$16))/COUNTA(A206:A212))+1)</f>
        <v>TRV</v>
      </c>
      <c r="B220">
        <v>2017</v>
      </c>
      <c r="C220" s="4">
        <v>8.1576026637069941</v>
      </c>
      <c r="D220" s="4">
        <v>19.57824639289678</v>
      </c>
      <c r="E220" s="4">
        <v>100.71698113207546</v>
      </c>
      <c r="F220" s="4">
        <v>54.801886792452827</v>
      </c>
      <c r="G220" s="4">
        <v>13.471698113207546</v>
      </c>
      <c r="H220" s="4">
        <v>7.3301886792452828</v>
      </c>
      <c r="I220" s="4">
        <v>5.9433962264150955</v>
      </c>
      <c r="J220" s="4">
        <v>75.283018867924525</v>
      </c>
      <c r="K220" s="4">
        <v>39.622641509433969</v>
      </c>
      <c r="L220" s="4">
        <v>95.094339622641499</v>
      </c>
    </row>
    <row r="221" spans="1:19">
      <c r="A221" t="str" cm="1">
        <f t="array" ref="A221">INDEX(notes!$P$2:$P$33, INT((ROW()-ROW($A$16))/COUNTA(A207:A213))+1)</f>
        <v>TRV</v>
      </c>
      <c r="B221">
        <v>2018</v>
      </c>
      <c r="C221" s="4">
        <v>13.041354264292409</v>
      </c>
      <c r="D221" s="4">
        <v>17.159676663542648</v>
      </c>
      <c r="E221" s="4">
        <v>80.618556701030926</v>
      </c>
      <c r="F221" s="4">
        <v>51.876288659793815</v>
      </c>
      <c r="G221" s="4">
        <v>8.2989690721649492</v>
      </c>
      <c r="H221" s="4">
        <v>5.34020618556701</v>
      </c>
      <c r="I221" s="4">
        <v>12.664948453608247</v>
      </c>
      <c r="J221" s="4">
        <v>79.886597938144334</v>
      </c>
      <c r="K221" s="4">
        <v>36.046391752577321</v>
      </c>
      <c r="L221" s="4">
        <v>73.067010309278359</v>
      </c>
    </row>
    <row r="222" spans="1:19">
      <c r="A222" t="str" cm="1">
        <f t="array" ref="A222">INDEX(notes!$P$2:$P$33, INT((ROW()-ROW($A$16))/COUNTA(A208:A214))+1)</f>
        <v>TRV</v>
      </c>
      <c r="B222">
        <v>2019</v>
      </c>
      <c r="C222" s="4">
        <v>11.174110953058321</v>
      </c>
      <c r="D222" s="4">
        <v>19.155618776671407</v>
      </c>
      <c r="E222" s="4">
        <v>75.308108108108115</v>
      </c>
      <c r="F222" s="4">
        <v>50.902702702702705</v>
      </c>
      <c r="G222" s="4">
        <v>10.508108108108109</v>
      </c>
      <c r="H222" s="4">
        <v>7.102702702702703</v>
      </c>
      <c r="I222" s="4">
        <v>6.8486486486486484</v>
      </c>
      <c r="J222" s="4">
        <v>57.724324324324314</v>
      </c>
      <c r="K222" s="4">
        <v>32.286486486486488</v>
      </c>
      <c r="L222" s="4">
        <v>90.98918918918919</v>
      </c>
    </row>
    <row r="223" spans="1:19">
      <c r="A223" t="str" cm="1">
        <f t="array" ref="A223">INDEX(notes!$P$2:$P$33, INT((ROW()-ROW($A$16))/COUNTA(A209:A215))+1)</f>
        <v>TRV</v>
      </c>
      <c r="B223">
        <v>2020</v>
      </c>
      <c r="C223" s="4">
        <v>6.1733128834355835</v>
      </c>
      <c r="D223" s="4">
        <v>8.6426380368098172</v>
      </c>
      <c r="E223" s="4">
        <v>86.932515337423311</v>
      </c>
      <c r="F223" s="4">
        <v>41.472392638036808</v>
      </c>
      <c r="G223" s="4">
        <v>6.0184049079754605</v>
      </c>
      <c r="H223" s="4">
        <v>2.871165644171779</v>
      </c>
      <c r="I223" s="4">
        <v>8.889570552147239</v>
      </c>
      <c r="J223" s="4">
        <v>44.447852760736197</v>
      </c>
      <c r="K223" s="4">
        <v>30.619631901840489</v>
      </c>
      <c r="L223" s="4">
        <v>85.932515337423311</v>
      </c>
    </row>
    <row r="224" spans="1:19">
      <c r="A224" t="str" cm="1">
        <f t="array" ref="A224">INDEX(notes!$P$2:$P$33, INT((ROW()-ROW($A$16))/COUNTA(A210:A216))+1)</f>
        <v>TRV</v>
      </c>
      <c r="B224">
        <v>2021</v>
      </c>
      <c r="C224" s="4">
        <v>9.9786511402231923</v>
      </c>
      <c r="D224" s="4">
        <v>15.680737506065018</v>
      </c>
      <c r="E224" s="4">
        <v>108.51528384279476</v>
      </c>
      <c r="F224" s="4">
        <v>64.192139737991269</v>
      </c>
      <c r="G224" s="4">
        <v>11.161572052401747</v>
      </c>
      <c r="H224" s="4">
        <v>6.6026200873362448</v>
      </c>
      <c r="I224" s="4">
        <v>9.8689956331877724</v>
      </c>
      <c r="J224" s="4">
        <v>59.213973799126634</v>
      </c>
      <c r="K224" s="4">
        <v>38.489082969432317</v>
      </c>
      <c r="L224" s="4">
        <v>128.29694323144105</v>
      </c>
    </row>
    <row r="225" spans="1:19">
      <c r="A225" t="str" cm="1">
        <f t="array" ref="A225">INDEX(notes!$P$2:$P$33, INT((ROW()-ROW($A$16))/COUNTA(A211:A217))+1)</f>
        <v>TRV</v>
      </c>
      <c r="B225">
        <v>2022</v>
      </c>
      <c r="C225" s="4">
        <v>8.7093449381584982</v>
      </c>
      <c r="D225" s="4">
        <v>16.078790655061844</v>
      </c>
      <c r="E225" s="4">
        <v>125.98728813559322</v>
      </c>
      <c r="F225" s="4">
        <v>59.427966101694913</v>
      </c>
      <c r="G225" s="4">
        <v>8.0847457627118651</v>
      </c>
      <c r="H225" s="4">
        <v>3.8135593220338979</v>
      </c>
      <c r="I225" s="4">
        <v>11.898305084745765</v>
      </c>
      <c r="J225" s="4">
        <v>64.449152542372886</v>
      </c>
      <c r="K225" s="4">
        <v>42.635593220338983</v>
      </c>
      <c r="L225" s="4">
        <v>126.91525423728814</v>
      </c>
      <c r="S225" s="4"/>
    </row>
    <row r="226" spans="1:19">
      <c r="A226" t="str" cm="1">
        <f t="array" ref="A226">INDEX(notes!$P$2:$P$33, INT((ROW()-ROW($A$16))/COUNTA(A212:A218))+1)</f>
        <v>KIN</v>
      </c>
      <c r="B226">
        <v>2016</v>
      </c>
      <c r="C226" s="4">
        <v>13.491525423728813</v>
      </c>
      <c r="D226" s="4">
        <v>28.403211418376447</v>
      </c>
      <c r="E226" s="4">
        <v>66.555023923444978</v>
      </c>
      <c r="F226" s="4">
        <v>57.224880382775119</v>
      </c>
      <c r="G226" s="4">
        <v>10.239234449760765</v>
      </c>
      <c r="H226" s="4">
        <v>8.803827751196172</v>
      </c>
      <c r="I226" s="4">
        <v>14.282296650717702</v>
      </c>
      <c r="J226" s="4">
        <v>105.68899521531101</v>
      </c>
      <c r="K226" s="4">
        <v>47.607655502392333</v>
      </c>
      <c r="L226" s="4">
        <v>45.703349282296656</v>
      </c>
      <c r="M226" s="4"/>
    </row>
    <row r="227" spans="1:19">
      <c r="A227" t="str" cm="1">
        <f t="array" ref="A227">INDEX(notes!$P$2:$P$33, INT((ROW()-ROW($A$16))/COUNTA(A213:A219))+1)</f>
        <v>KIN</v>
      </c>
      <c r="B227">
        <v>2017</v>
      </c>
      <c r="C227" s="4">
        <v>12.726569749458704</v>
      </c>
      <c r="D227" s="4">
        <v>39.028147231673358</v>
      </c>
      <c r="E227" s="4">
        <v>67.632075471698116</v>
      </c>
      <c r="F227" s="4">
        <v>65.735849056603769</v>
      </c>
      <c r="G227" s="4">
        <v>8.5801886792452819</v>
      </c>
      <c r="H227" s="4">
        <v>8.3396226415094326</v>
      </c>
      <c r="I227" s="4">
        <v>8.9575471698113187</v>
      </c>
      <c r="J227" s="4">
        <v>107.49056603773585</v>
      </c>
      <c r="K227" s="4">
        <v>65.688679245282998</v>
      </c>
      <c r="L227" s="4">
        <v>37.820754716981128</v>
      </c>
      <c r="M227" s="4"/>
    </row>
    <row r="228" spans="1:19">
      <c r="A228" t="str" cm="1">
        <f t="array" ref="A228">INDEX(notes!$P$2:$P$33, INT((ROW()-ROW($A$16))/COUNTA(A214:A220))+1)</f>
        <v>KIN</v>
      </c>
      <c r="B228">
        <v>2018</v>
      </c>
      <c r="C228" s="4">
        <v>21.375521863326739</v>
      </c>
      <c r="D228" s="4">
        <v>52.77081960008789</v>
      </c>
      <c r="E228" s="4">
        <v>66.972125435540079</v>
      </c>
      <c r="F228" s="4">
        <v>78.393728222996515</v>
      </c>
      <c r="G228" s="4">
        <v>12.13588850174216</v>
      </c>
      <c r="H228" s="4">
        <v>14.205574912891986</v>
      </c>
      <c r="I228" s="4">
        <v>34.146341463414629</v>
      </c>
      <c r="J228" s="4">
        <v>142.43902439024393</v>
      </c>
      <c r="K228" s="4">
        <v>83.902439024390247</v>
      </c>
      <c r="L228" s="4">
        <v>53.658536585365852</v>
      </c>
      <c r="M228" s="4"/>
    </row>
    <row r="229" spans="1:19">
      <c r="A229" t="str" cm="1">
        <f t="array" ref="A229">INDEX(notes!$P$2:$P$33, INT((ROW()-ROW($A$16))/COUNTA(A215:A221))+1)</f>
        <v>KIN</v>
      </c>
      <c r="B229">
        <v>2019</v>
      </c>
      <c r="C229" s="4">
        <v>14.095259930073937</v>
      </c>
      <c r="D229" s="4">
        <v>37.352438814695937</v>
      </c>
      <c r="E229" s="4">
        <v>72.025104602510467</v>
      </c>
      <c r="F229" s="4">
        <v>74.552301255230134</v>
      </c>
      <c r="G229" s="4">
        <v>7.1548117154811717</v>
      </c>
      <c r="H229" s="4">
        <v>7.4058577405857742</v>
      </c>
      <c r="I229" s="4">
        <v>19.414225941422593</v>
      </c>
      <c r="J229" s="4">
        <v>111.63179916317989</v>
      </c>
      <c r="K229" s="4">
        <v>61.154811715481181</v>
      </c>
      <c r="L229" s="4">
        <v>59.213389121338913</v>
      </c>
      <c r="M229" s="4"/>
    </row>
    <row r="230" spans="1:19">
      <c r="A230" t="str" cm="1">
        <f t="array" ref="A230">INDEX(notes!$P$2:$P$33, INT((ROW()-ROW($A$16))/COUNTA(A216:A222))+1)</f>
        <v>KIN</v>
      </c>
      <c r="B230">
        <v>2020</v>
      </c>
      <c r="C230" s="4">
        <v>9.5691792294807385</v>
      </c>
      <c r="D230" s="4">
        <v>26.315242881072027</v>
      </c>
      <c r="E230" s="4">
        <v>67.467336683417088</v>
      </c>
      <c r="F230" s="4">
        <v>65.402010050251263</v>
      </c>
      <c r="G230" s="4">
        <v>8.3718592964824126</v>
      </c>
      <c r="H230" s="4">
        <v>8.1155778894472359</v>
      </c>
      <c r="I230" s="4">
        <v>7.7587939698492452</v>
      </c>
      <c r="J230" s="4">
        <v>122.20100502512562</v>
      </c>
      <c r="K230" s="4">
        <v>42.673366834170857</v>
      </c>
      <c r="L230" s="4">
        <v>28.125628140703512</v>
      </c>
      <c r="M230" t="s">
        <v>8</v>
      </c>
    </row>
    <row r="231" spans="1:19">
      <c r="A231" t="str" cm="1">
        <f t="array" ref="A231">INDEX(notes!$P$2:$P$33, INT((ROW()-ROW($A$16))/COUNTA(A217:A223))+1)</f>
        <v>KIN</v>
      </c>
      <c r="B231">
        <v>2021</v>
      </c>
      <c r="C231" s="4">
        <v>8.3134171907756809</v>
      </c>
      <c r="D231" s="4">
        <v>25.69601677148847</v>
      </c>
      <c r="E231" s="4">
        <v>75.919811320754718</v>
      </c>
      <c r="F231" s="4">
        <v>64.976415094339629</v>
      </c>
      <c r="G231" s="4">
        <v>11.518867924528303</v>
      </c>
      <c r="H231" s="4">
        <v>9.8584905660377355</v>
      </c>
      <c r="I231" s="4">
        <v>9.7169811320754711</v>
      </c>
      <c r="J231" s="4">
        <v>103</v>
      </c>
      <c r="K231" s="4">
        <v>50.528301886792455</v>
      </c>
      <c r="L231" s="4">
        <v>52.471698113207538</v>
      </c>
      <c r="M231" t="s">
        <v>9</v>
      </c>
    </row>
    <row r="232" spans="1:19">
      <c r="A232" t="str" cm="1">
        <f t="array" ref="A232">INDEX(notes!$P$2:$P$33, INT((ROW()-ROW($A$16))/COUNTA(A218:A224))+1)</f>
        <v>KIN</v>
      </c>
      <c r="B232" s="3">
        <v>2022</v>
      </c>
      <c r="C232" s="5">
        <v>13.268132716049381</v>
      </c>
      <c r="D232" s="5">
        <v>36.682484567901227</v>
      </c>
      <c r="E232" s="5">
        <v>77.613168724279831</v>
      </c>
      <c r="F232" s="5">
        <v>83.012345679012356</v>
      </c>
      <c r="G232" s="5">
        <v>7.0987654320987659</v>
      </c>
      <c r="H232" s="5">
        <v>7.5925925925925934</v>
      </c>
      <c r="I232" s="5">
        <v>12.732510288065845</v>
      </c>
      <c r="J232" s="5">
        <v>105.77777777777777</v>
      </c>
      <c r="K232" s="5">
        <v>66.600823045267489</v>
      </c>
      <c r="L232" s="5">
        <v>65.621399176954739</v>
      </c>
      <c r="M232" s="3" t="s">
        <v>51</v>
      </c>
    </row>
    <row r="233" spans="1:19">
      <c r="A233" t="str" cm="1">
        <f t="array" ref="A233">INDEX(notes!$P$2:$P$33, INT((ROW()-ROW($A$16))/COUNTA(A219:A225))+1)</f>
        <v>DCM</v>
      </c>
      <c r="B233">
        <v>2016</v>
      </c>
      <c r="C233" s="4">
        <v>110.06620610442037</v>
      </c>
      <c r="D233" s="4">
        <v>213.91899734810735</v>
      </c>
      <c r="E233" s="4">
        <v>211.2392108508015</v>
      </c>
      <c r="F233" s="4">
        <v>196.63501849568433</v>
      </c>
      <c r="G233" s="4">
        <v>11.485819975339089</v>
      </c>
      <c r="H233" s="4">
        <v>10.69173859432799</v>
      </c>
      <c r="I233" s="4">
        <v>27.963008631319362</v>
      </c>
      <c r="J233" s="4">
        <v>108.9593094944513</v>
      </c>
      <c r="K233" s="4">
        <v>584.33045622688041</v>
      </c>
      <c r="L233" s="4">
        <v>88.710234278668324</v>
      </c>
    </row>
    <row r="234" spans="1:19">
      <c r="A234" t="str" cm="1">
        <f t="array" ref="A234">INDEX(notes!$P$2:$P$33, INT((ROW()-ROW($A$16))/COUNTA(A220:A226))+1)</f>
        <v>DCM</v>
      </c>
      <c r="B234">
        <v>2017</v>
      </c>
      <c r="C234" s="4">
        <v>96.123247165232357</v>
      </c>
      <c r="D234" s="4">
        <v>183.3461936670173</v>
      </c>
      <c r="E234" s="4">
        <v>253.46684005201558</v>
      </c>
      <c r="F234" s="4">
        <v>166.69440832249674</v>
      </c>
      <c r="G234" s="4">
        <v>9.2379713914174246</v>
      </c>
      <c r="H234" s="4">
        <v>6.0754226267880362</v>
      </c>
      <c r="I234" s="4">
        <v>21.055916775032507</v>
      </c>
      <c r="J234" s="4">
        <v>119.63589076723015</v>
      </c>
      <c r="K234" s="4">
        <v>505.34200260078029</v>
      </c>
      <c r="L234" s="4">
        <v>111.02210663198957</v>
      </c>
    </row>
    <row r="235" spans="1:19">
      <c r="A235" t="str" cm="1">
        <f t="array" ref="A235">INDEX(notes!$P$2:$P$33, INT((ROW()-ROW($A$16))/COUNTA(A221:A227))+1)</f>
        <v>DCM</v>
      </c>
      <c r="B235">
        <v>2018</v>
      </c>
      <c r="C235" s="4">
        <v>93.475412205025947</v>
      </c>
      <c r="D235" s="4">
        <v>173.46879380355776</v>
      </c>
      <c r="E235" s="4">
        <v>203.7424892703863</v>
      </c>
      <c r="F235" s="4">
        <v>173.29184549356222</v>
      </c>
      <c r="G235" s="4">
        <v>7.896995708154507</v>
      </c>
      <c r="H235" s="4">
        <v>6.7167381974248928</v>
      </c>
      <c r="I235" s="4">
        <v>22.40772532188841</v>
      </c>
      <c r="J235" s="4">
        <v>94.502145922746791</v>
      </c>
      <c r="K235" s="4">
        <v>515.37768240343348</v>
      </c>
      <c r="L235" s="4">
        <v>71.120171673819755</v>
      </c>
    </row>
    <row r="236" spans="1:19">
      <c r="A236" t="str" cm="1">
        <f t="array" ref="A236">INDEX(notes!$P$2:$P$33, INT((ROW()-ROW($A$16))/COUNTA(A222:A228))+1)</f>
        <v>DCM</v>
      </c>
      <c r="B236">
        <v>2019</v>
      </c>
      <c r="C236" s="4">
        <v>87.378512518875993</v>
      </c>
      <c r="D236" s="4">
        <v>163.1659978668807</v>
      </c>
      <c r="E236" s="4">
        <v>195.47774480712167</v>
      </c>
      <c r="F236" s="4">
        <v>172.17952522255194</v>
      </c>
      <c r="G236" s="4">
        <v>5.1038575667655781</v>
      </c>
      <c r="H236" s="4">
        <v>4.4955489614243325</v>
      </c>
      <c r="I236" s="4">
        <v>19.198813056379819</v>
      </c>
      <c r="J236" s="4">
        <v>75.835311572700277</v>
      </c>
      <c r="K236" s="4">
        <v>477.09050445103867</v>
      </c>
      <c r="L236" s="4">
        <v>94.074183976261125</v>
      </c>
    </row>
    <row r="237" spans="1:19">
      <c r="A237" t="str" cm="1">
        <f t="array" ref="A237">INDEX(notes!$P$2:$P$33, INT((ROW()-ROW($A$16))/COUNTA(A223:A229))+1)</f>
        <v>DCM</v>
      </c>
      <c r="B237">
        <v>2020</v>
      </c>
      <c r="C237" s="4">
        <v>59.656059285091551</v>
      </c>
      <c r="D237" s="4">
        <v>110.13426329555361</v>
      </c>
      <c r="E237" s="4">
        <v>162.49596774193549</v>
      </c>
      <c r="F237" s="4">
        <v>133.17338709677421</v>
      </c>
      <c r="G237" s="4">
        <v>4.290322580645161</v>
      </c>
      <c r="H237" s="4">
        <v>3.5161290322580645</v>
      </c>
      <c r="I237" s="4">
        <v>10.733870967741938</v>
      </c>
      <c r="J237" s="4">
        <v>70.258064516129025</v>
      </c>
      <c r="K237" s="4">
        <v>343.48387096774195</v>
      </c>
      <c r="L237" s="4">
        <v>70.258064516129025</v>
      </c>
    </row>
    <row r="238" spans="1:19">
      <c r="A238" t="str" cm="1">
        <f t="array" ref="A238">INDEX(notes!$P$2:$P$33, INT((ROW()-ROW($A$16))/COUNTA(A224:A230))+1)</f>
        <v>DCM</v>
      </c>
      <c r="B238">
        <v>2021</v>
      </c>
      <c r="C238" s="4">
        <v>64.170528679559396</v>
      </c>
      <c r="D238" s="4">
        <v>112.51818727374798</v>
      </c>
      <c r="E238" s="4">
        <v>153.77431906614785</v>
      </c>
      <c r="F238" s="4">
        <v>141.35408560311285</v>
      </c>
      <c r="G238" s="4">
        <v>4.5525291828793772</v>
      </c>
      <c r="H238" s="4">
        <v>4.1848249027237356</v>
      </c>
      <c r="I238" s="4">
        <v>18.445525291828794</v>
      </c>
      <c r="J238" s="4">
        <v>62.132295719844365</v>
      </c>
      <c r="K238" s="4">
        <v>347.55252918287931</v>
      </c>
      <c r="L238" s="4">
        <v>89.315175097276267</v>
      </c>
    </row>
    <row r="239" spans="1:19">
      <c r="A239" t="str" cm="1">
        <f t="array" ref="A239">INDEX(notes!$P$2:$P$33, INT((ROW()-ROW($A$16))/COUNTA(A225:A231))+1)</f>
        <v>DCM</v>
      </c>
      <c r="B239">
        <v>2022</v>
      </c>
      <c r="C239" s="4">
        <v>77.327498792853689</v>
      </c>
      <c r="D239" s="4">
        <v>116.43565910188315</v>
      </c>
      <c r="E239" s="4">
        <v>192</v>
      </c>
      <c r="F239" s="4">
        <v>141</v>
      </c>
      <c r="G239" s="4">
        <v>5.6140350877192979</v>
      </c>
      <c r="H239" s="4">
        <v>4.1228070175438596</v>
      </c>
      <c r="I239" s="4">
        <v>18.5</v>
      </c>
      <c r="J239" s="4">
        <v>43.815789473684212</v>
      </c>
      <c r="K239" s="4">
        <v>396.28947368421058</v>
      </c>
      <c r="L239" s="4">
        <v>114.89473684210527</v>
      </c>
    </row>
  </sheetData>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52BA9-8424-4F80-9D11-BD3F9811A314}">
  <dimension ref="B1:G240"/>
  <sheetViews>
    <sheetView topLeftCell="B1" zoomScale="130" zoomScaleNormal="130" workbookViewId="0">
      <selection activeCell="D233" sqref="D233:F233"/>
    </sheetView>
  </sheetViews>
  <sheetFormatPr defaultRowHeight="14.25"/>
  <cols>
    <col min="1" max="1" width="0" hidden="1" customWidth="1"/>
    <col min="7" max="7" width="165.75" customWidth="1"/>
    <col min="8" max="8" width="18.25" customWidth="1"/>
  </cols>
  <sheetData>
    <row r="1" spans="2:7" ht="15">
      <c r="B1" s="1" t="s">
        <v>0</v>
      </c>
      <c r="C1" s="2" t="s">
        <v>1</v>
      </c>
      <c r="D1" s="1" t="s">
        <v>2</v>
      </c>
      <c r="E1" s="1" t="s">
        <v>3</v>
      </c>
      <c r="F1" s="1" t="s">
        <v>4</v>
      </c>
      <c r="G1" s="1" t="s">
        <v>5</v>
      </c>
    </row>
    <row r="2" spans="2:7" ht="14.45" customHeight="1">
      <c r="B2" t="s">
        <v>6</v>
      </c>
      <c r="C2">
        <v>2016</v>
      </c>
      <c r="D2" s="27"/>
      <c r="E2" s="27"/>
      <c r="F2" s="27"/>
      <c r="G2" s="22" t="s">
        <v>55</v>
      </c>
    </row>
    <row r="3" spans="2:7">
      <c r="B3" t="s">
        <v>6</v>
      </c>
      <c r="C3">
        <v>2017</v>
      </c>
      <c r="D3" s="28">
        <f>'Multi-County LateDiagnoses'!C129</f>
        <v>0.15073727087576372</v>
      </c>
      <c r="E3" s="28">
        <f>'Multi-County LateDiagnoses'!D129</f>
        <v>0.18168533604887982</v>
      </c>
      <c r="F3" s="28">
        <f>'Multi-County LateDiagnoses'!E129</f>
        <v>0.16768940936863541</v>
      </c>
      <c r="G3" t="s">
        <v>56</v>
      </c>
    </row>
    <row r="4" spans="2:7">
      <c r="B4" t="s">
        <v>6</v>
      </c>
      <c r="C4">
        <v>2018</v>
      </c>
      <c r="D4" s="28">
        <f>'Multi-County LateDiagnoses'!C130</f>
        <v>0.17549388888888889</v>
      </c>
      <c r="E4" s="28">
        <f>'Multi-County LateDiagnoses'!D130</f>
        <v>0.2124361111111111</v>
      </c>
      <c r="F4" s="28">
        <f>'Multi-County LateDiagnoses'!E130</f>
        <v>0.18030611111111111</v>
      </c>
      <c r="G4" t="s">
        <v>57</v>
      </c>
    </row>
    <row r="5" spans="2:7">
      <c r="B5" t="s">
        <v>6</v>
      </c>
      <c r="C5">
        <v>2019</v>
      </c>
      <c r="D5" s="28">
        <f>'Multi-County LateDiagnoses'!C131</f>
        <v>0.14478567199526349</v>
      </c>
      <c r="E5" s="28">
        <f>'Multi-County LateDiagnoses'!D131</f>
        <v>0.17011663706335109</v>
      </c>
      <c r="F5" s="28">
        <f>'Multi-County LateDiagnoses'!E131</f>
        <v>0.18705624629958553</v>
      </c>
      <c r="G5" s="20"/>
    </row>
    <row r="6" spans="2:7">
      <c r="B6" t="s">
        <v>6</v>
      </c>
      <c r="C6">
        <v>2020</v>
      </c>
      <c r="D6" s="28">
        <f>'Multi-County LateDiagnoses'!C132</f>
        <v>0.21619341275402942</v>
      </c>
      <c r="E6" s="28">
        <f>'Multi-County LateDiagnoses'!D132</f>
        <v>0.18382690960056061</v>
      </c>
      <c r="F6" s="28">
        <f>'Multi-County LateDiagnoses'!E132</f>
        <v>0.20342676944639101</v>
      </c>
      <c r="G6" s="20"/>
    </row>
    <row r="7" spans="2:7">
      <c r="B7" t="s">
        <v>6</v>
      </c>
      <c r="C7">
        <v>2021</v>
      </c>
      <c r="D7" s="28">
        <f>'Multi-County LateDiagnoses'!C133</f>
        <v>0.1656732542819499</v>
      </c>
      <c r="E7" s="28">
        <f>'Multi-County LateDiagnoses'!D133</f>
        <v>0.18806521739130436</v>
      </c>
      <c r="F7" s="28">
        <f>'Multi-County LateDiagnoses'!E133</f>
        <v>0.20894729907773388</v>
      </c>
      <c r="G7" s="20"/>
    </row>
    <row r="8" spans="2:7">
      <c r="B8" t="s">
        <v>6</v>
      </c>
      <c r="C8" s="3">
        <v>2022</v>
      </c>
      <c r="D8" s="28">
        <f>'Multi-County LateDiagnoses'!C134</f>
        <v>0.21292911877394638</v>
      </c>
      <c r="E8" s="28">
        <f>'Multi-County LateDiagnoses'!D134</f>
        <v>0.15729948914431674</v>
      </c>
      <c r="F8" s="28">
        <f>'Multi-County LateDiagnoses'!E134</f>
        <v>0.19053128991060025</v>
      </c>
      <c r="G8" s="21"/>
    </row>
    <row r="9" spans="2:7">
      <c r="B9" t="s">
        <v>11</v>
      </c>
      <c r="C9">
        <v>2016</v>
      </c>
      <c r="D9" s="29"/>
      <c r="E9" s="29"/>
      <c r="F9" s="29"/>
      <c r="G9" t="s">
        <v>58</v>
      </c>
    </row>
    <row r="10" spans="2:7">
      <c r="B10" t="s">
        <v>11</v>
      </c>
      <c r="C10">
        <v>2017</v>
      </c>
      <c r="D10" s="25">
        <f>AVERAGE(D12:D13)</f>
        <v>0.10349999999999999</v>
      </c>
      <c r="E10" s="25">
        <f t="shared" ref="E10:F10" si="0">AVERAGE(E12:E13)</f>
        <v>0.186</v>
      </c>
      <c r="F10" s="25">
        <f t="shared" si="0"/>
        <v>0.20050000000000001</v>
      </c>
      <c r="G10" t="s">
        <v>59</v>
      </c>
    </row>
    <row r="11" spans="2:7">
      <c r="B11" t="s">
        <v>11</v>
      </c>
      <c r="C11">
        <v>2018</v>
      </c>
      <c r="D11" s="25">
        <f>AVERAGE(D12:D13)</f>
        <v>0.10349999999999999</v>
      </c>
      <c r="E11" s="25">
        <f t="shared" ref="E11:F11" si="1">AVERAGE(E12:E13)</f>
        <v>0.186</v>
      </c>
      <c r="F11" s="25">
        <f t="shared" si="1"/>
        <v>0.20050000000000001</v>
      </c>
      <c r="G11" t="s">
        <v>59</v>
      </c>
    </row>
    <row r="12" spans="2:7">
      <c r="B12" t="s">
        <v>11</v>
      </c>
      <c r="C12">
        <v>2019</v>
      </c>
      <c r="D12" s="30">
        <v>8.8999999999999996E-2</v>
      </c>
      <c r="E12" s="30">
        <v>0.19900000000000001</v>
      </c>
      <c r="F12" s="30">
        <v>0.19600000000000001</v>
      </c>
    </row>
    <row r="13" spans="2:7">
      <c r="B13" t="s">
        <v>11</v>
      </c>
      <c r="C13">
        <v>2020</v>
      </c>
      <c r="D13" s="30">
        <v>0.11799999999999999</v>
      </c>
      <c r="E13" s="30">
        <v>0.17299999999999999</v>
      </c>
      <c r="F13" s="30">
        <v>0.20499999999999999</v>
      </c>
    </row>
    <row r="14" spans="2:7">
      <c r="B14" t="s">
        <v>11</v>
      </c>
      <c r="C14">
        <v>2021</v>
      </c>
      <c r="D14" s="30">
        <v>0.16700000000000001</v>
      </c>
      <c r="E14" s="30">
        <v>0.16500000000000001</v>
      </c>
      <c r="F14" s="30">
        <v>0.188</v>
      </c>
    </row>
    <row r="15" spans="2:7">
      <c r="B15" t="s">
        <v>11</v>
      </c>
      <c r="C15" s="3">
        <v>2022</v>
      </c>
      <c r="D15" s="31">
        <v>0.188</v>
      </c>
      <c r="E15" s="31">
        <v>0.221</v>
      </c>
      <c r="F15" s="31">
        <v>0.182</v>
      </c>
      <c r="G15" s="3"/>
    </row>
    <row r="16" spans="2:7">
      <c r="B16" t="s">
        <v>12</v>
      </c>
      <c r="C16">
        <v>2016</v>
      </c>
      <c r="D16" s="29"/>
      <c r="E16" s="29"/>
      <c r="F16" s="29"/>
      <c r="G16" t="s">
        <v>58</v>
      </c>
    </row>
    <row r="17" spans="2:7">
      <c r="B17" t="s">
        <v>12</v>
      </c>
      <c r="C17">
        <v>2017</v>
      </c>
      <c r="D17" s="25">
        <v>0.188</v>
      </c>
      <c r="E17" s="25">
        <v>0.11700000000000001</v>
      </c>
      <c r="F17" s="25">
        <v>0.189</v>
      </c>
    </row>
    <row r="18" spans="2:7">
      <c r="B18" t="s">
        <v>12</v>
      </c>
      <c r="C18">
        <v>2018</v>
      </c>
      <c r="D18" s="25">
        <v>0.26200000000000001</v>
      </c>
      <c r="E18" s="25">
        <v>0.19600000000000001</v>
      </c>
      <c r="F18" s="25">
        <v>0.22900000000000001</v>
      </c>
    </row>
    <row r="19" spans="2:7">
      <c r="B19" t="s">
        <v>12</v>
      </c>
      <c r="C19">
        <v>2019</v>
      </c>
      <c r="D19" s="29">
        <f>(D17+D18+D20)/3</f>
        <v>0.222</v>
      </c>
      <c r="E19" s="29">
        <f>(E17+E18+E20)/3</f>
        <v>0.16700000000000001</v>
      </c>
      <c r="F19" s="29">
        <f t="shared" ref="F19" si="2">(F17+F18+F20)/3</f>
        <v>0.216</v>
      </c>
      <c r="G19" t="s">
        <v>60</v>
      </c>
    </row>
    <row r="20" spans="2:7">
      <c r="B20" t="s">
        <v>12</v>
      </c>
      <c r="C20">
        <v>2020</v>
      </c>
      <c r="D20" s="25">
        <v>0.216</v>
      </c>
      <c r="E20" s="25">
        <v>0.188</v>
      </c>
      <c r="F20" s="25">
        <v>0.23</v>
      </c>
      <c r="G20" t="s">
        <v>61</v>
      </c>
    </row>
    <row r="21" spans="2:7">
      <c r="B21" t="s">
        <v>12</v>
      </c>
      <c r="C21">
        <v>2021</v>
      </c>
      <c r="D21" s="25">
        <v>0.189</v>
      </c>
      <c r="E21" s="25">
        <v>0.184</v>
      </c>
      <c r="F21" s="25">
        <v>0.186</v>
      </c>
    </row>
    <row r="22" spans="2:7">
      <c r="B22" t="s">
        <v>12</v>
      </c>
      <c r="C22" s="3">
        <v>2022</v>
      </c>
      <c r="D22" s="32">
        <f>AVERAGE(D20:D21)</f>
        <v>0.20250000000000001</v>
      </c>
      <c r="E22" s="32">
        <f t="shared" ref="E22:F22" si="3">AVERAGE(E20:E21)</f>
        <v>0.186</v>
      </c>
      <c r="F22" s="32">
        <f t="shared" si="3"/>
        <v>0.20800000000000002</v>
      </c>
      <c r="G22" s="3" t="s">
        <v>62</v>
      </c>
    </row>
    <row r="23" spans="2:7">
      <c r="B23" t="s">
        <v>13</v>
      </c>
      <c r="C23">
        <v>2016</v>
      </c>
      <c r="D23" s="29"/>
      <c r="E23" s="29"/>
      <c r="F23" s="29"/>
    </row>
    <row r="24" spans="2:7">
      <c r="B24" t="s">
        <v>13</v>
      </c>
      <c r="C24">
        <v>2017</v>
      </c>
      <c r="D24">
        <v>0.16954298642533938</v>
      </c>
      <c r="E24">
        <v>0.17919457013574661</v>
      </c>
      <c r="F24">
        <v>0.20965158371040726</v>
      </c>
    </row>
    <row r="25" spans="2:7">
      <c r="B25" t="s">
        <v>13</v>
      </c>
      <c r="C25">
        <v>2018</v>
      </c>
      <c r="D25">
        <v>0.15882915717539864</v>
      </c>
      <c r="E25">
        <v>0.13133940774487474</v>
      </c>
      <c r="F25">
        <v>0.19927562642369023</v>
      </c>
    </row>
    <row r="26" spans="2:7">
      <c r="B26" t="s">
        <v>13</v>
      </c>
      <c r="C26">
        <v>2019</v>
      </c>
      <c r="D26">
        <v>0.16339160839160838</v>
      </c>
      <c r="E26">
        <v>0.17937062937062936</v>
      </c>
      <c r="F26">
        <v>0.15300000000000002</v>
      </c>
    </row>
    <row r="27" spans="2:7">
      <c r="B27" t="s">
        <v>13</v>
      </c>
      <c r="C27">
        <v>2020</v>
      </c>
      <c r="D27">
        <v>0.222359375</v>
      </c>
      <c r="E27">
        <v>0.1487125</v>
      </c>
      <c r="F27">
        <v>0.20380625000000002</v>
      </c>
    </row>
    <row r="28" spans="2:7">
      <c r="B28" t="s">
        <v>13</v>
      </c>
      <c r="C28">
        <v>2021</v>
      </c>
      <c r="D28">
        <v>0.17241469816272964</v>
      </c>
      <c r="E28">
        <v>0.17091863517060368</v>
      </c>
      <c r="F28">
        <v>0.18937007874015749</v>
      </c>
    </row>
    <row r="29" spans="2:7">
      <c r="B29" t="s">
        <v>13</v>
      </c>
      <c r="C29" s="3">
        <v>2022</v>
      </c>
      <c r="D29">
        <v>0.1875</v>
      </c>
      <c r="E29">
        <v>0.14250000000000002</v>
      </c>
      <c r="F29">
        <v>0.17400000000000002</v>
      </c>
    </row>
    <row r="30" spans="2:7">
      <c r="B30" t="s">
        <v>14</v>
      </c>
      <c r="C30">
        <v>2016</v>
      </c>
      <c r="D30" s="29"/>
      <c r="E30" s="29"/>
      <c r="F30" s="29"/>
      <c r="G30" t="s">
        <v>58</v>
      </c>
    </row>
    <row r="31" spans="2:7">
      <c r="B31" t="s">
        <v>14</v>
      </c>
      <c r="C31">
        <v>2017</v>
      </c>
      <c r="D31" s="25">
        <v>0.20399999999999999</v>
      </c>
      <c r="E31" s="25">
        <v>0.18</v>
      </c>
      <c r="F31" s="25">
        <v>0.23300000000000001</v>
      </c>
      <c r="G31" t="s">
        <v>63</v>
      </c>
    </row>
    <row r="32" spans="2:7">
      <c r="B32" t="s">
        <v>14</v>
      </c>
      <c r="C32">
        <v>2018</v>
      </c>
      <c r="D32" s="25">
        <v>0.184</v>
      </c>
      <c r="E32" s="25">
        <v>0.191</v>
      </c>
      <c r="F32" s="25">
        <v>0.217</v>
      </c>
      <c r="G32" t="s">
        <v>63</v>
      </c>
    </row>
    <row r="33" spans="2:7">
      <c r="B33" t="s">
        <v>14</v>
      </c>
      <c r="C33">
        <v>2019</v>
      </c>
      <c r="D33" s="25">
        <v>0.20499999999999999</v>
      </c>
      <c r="E33" s="25">
        <v>0.15</v>
      </c>
      <c r="F33" s="25">
        <v>0.223</v>
      </c>
      <c r="G33" t="s">
        <v>63</v>
      </c>
    </row>
    <row r="34" spans="2:7">
      <c r="B34" t="s">
        <v>14</v>
      </c>
      <c r="C34">
        <v>2020</v>
      </c>
      <c r="D34" s="25">
        <v>0.216</v>
      </c>
      <c r="E34" s="25">
        <v>0.188</v>
      </c>
      <c r="F34" s="25">
        <v>0.23</v>
      </c>
      <c r="G34" t="s">
        <v>63</v>
      </c>
    </row>
    <row r="35" spans="2:7">
      <c r="B35" t="s">
        <v>14</v>
      </c>
      <c r="C35">
        <v>2021</v>
      </c>
      <c r="D35" s="25">
        <v>0.20499999999999999</v>
      </c>
      <c r="E35" s="25">
        <v>0.20200000000000001</v>
      </c>
      <c r="F35" s="25">
        <v>0.23899999999999999</v>
      </c>
      <c r="G35" t="s">
        <v>63</v>
      </c>
    </row>
    <row r="36" spans="2:7">
      <c r="B36" t="s">
        <v>14</v>
      </c>
      <c r="C36" s="3">
        <v>2022</v>
      </c>
      <c r="D36" s="26">
        <v>0.20499999999999999</v>
      </c>
      <c r="E36" s="26">
        <v>0.16500000000000001</v>
      </c>
      <c r="F36" s="26">
        <v>0.22800000000000001</v>
      </c>
      <c r="G36" s="3" t="s">
        <v>63</v>
      </c>
    </row>
    <row r="37" spans="2:7">
      <c r="B37" t="s">
        <v>15</v>
      </c>
      <c r="C37">
        <v>2016</v>
      </c>
      <c r="D37" s="29"/>
      <c r="E37" s="29"/>
      <c r="F37" s="29"/>
      <c r="G37" t="s">
        <v>58</v>
      </c>
    </row>
    <row r="38" spans="2:7">
      <c r="B38" t="s">
        <v>15</v>
      </c>
      <c r="C38">
        <v>2017</v>
      </c>
      <c r="D38" s="25">
        <v>0.20399999999999999</v>
      </c>
      <c r="E38" s="25">
        <v>0.18</v>
      </c>
      <c r="F38" s="25">
        <v>0.23300000000000001</v>
      </c>
      <c r="G38" t="s">
        <v>63</v>
      </c>
    </row>
    <row r="39" spans="2:7">
      <c r="B39" t="s">
        <v>15</v>
      </c>
      <c r="C39">
        <v>2018</v>
      </c>
      <c r="D39" s="25">
        <v>0.184</v>
      </c>
      <c r="E39" s="25">
        <v>0.191</v>
      </c>
      <c r="F39" s="25">
        <v>0.217</v>
      </c>
      <c r="G39" t="s">
        <v>63</v>
      </c>
    </row>
    <row r="40" spans="2:7">
      <c r="B40" t="s">
        <v>15</v>
      </c>
      <c r="C40">
        <v>2019</v>
      </c>
      <c r="D40" s="25">
        <v>0.20499999999999999</v>
      </c>
      <c r="E40" s="25">
        <v>0.15</v>
      </c>
      <c r="F40" s="25">
        <v>0.223</v>
      </c>
      <c r="G40" t="s">
        <v>63</v>
      </c>
    </row>
    <row r="41" spans="2:7">
      <c r="B41" t="s">
        <v>15</v>
      </c>
      <c r="C41">
        <v>2020</v>
      </c>
      <c r="D41" s="25">
        <v>0.216</v>
      </c>
      <c r="E41" s="25">
        <v>0.188</v>
      </c>
      <c r="F41" s="25">
        <v>0.23</v>
      </c>
      <c r="G41" t="s">
        <v>63</v>
      </c>
    </row>
    <row r="42" spans="2:7">
      <c r="B42" t="s">
        <v>15</v>
      </c>
      <c r="C42">
        <v>2021</v>
      </c>
      <c r="D42" s="25">
        <v>0.20499999999999999</v>
      </c>
      <c r="E42" s="25">
        <v>0.20200000000000001</v>
      </c>
      <c r="F42" s="25">
        <v>0.23899999999999999</v>
      </c>
      <c r="G42" t="s">
        <v>63</v>
      </c>
    </row>
    <row r="43" spans="2:7">
      <c r="B43" t="s">
        <v>15</v>
      </c>
      <c r="C43" s="3">
        <v>2022</v>
      </c>
      <c r="D43" s="26">
        <v>0.20499999999999999</v>
      </c>
      <c r="E43" s="26">
        <v>0.16500000000000001</v>
      </c>
      <c r="F43" s="26">
        <v>0.22800000000000001</v>
      </c>
      <c r="G43" s="3" t="s">
        <v>63</v>
      </c>
    </row>
    <row r="44" spans="2:7">
      <c r="B44" t="s">
        <v>16</v>
      </c>
      <c r="C44">
        <v>2016</v>
      </c>
      <c r="D44" s="29"/>
      <c r="E44" s="29"/>
      <c r="F44" s="29"/>
      <c r="G44" t="s">
        <v>58</v>
      </c>
    </row>
    <row r="45" spans="2:7">
      <c r="B45" t="s">
        <v>16</v>
      </c>
      <c r="C45">
        <v>2017</v>
      </c>
      <c r="D45" s="25">
        <v>0.20399999999999999</v>
      </c>
      <c r="E45" s="25">
        <v>0.18</v>
      </c>
      <c r="F45" s="25">
        <v>0.23300000000000001</v>
      </c>
      <c r="G45" t="s">
        <v>63</v>
      </c>
    </row>
    <row r="46" spans="2:7">
      <c r="B46" t="s">
        <v>16</v>
      </c>
      <c r="C46">
        <v>2018</v>
      </c>
      <c r="D46" s="25">
        <v>0.184</v>
      </c>
      <c r="E46" s="25">
        <v>0.191</v>
      </c>
      <c r="F46" s="25">
        <v>0.217</v>
      </c>
      <c r="G46" t="s">
        <v>63</v>
      </c>
    </row>
    <row r="47" spans="2:7">
      <c r="B47" t="s">
        <v>16</v>
      </c>
      <c r="C47">
        <v>2019</v>
      </c>
      <c r="D47" s="25">
        <v>0.20499999999999999</v>
      </c>
      <c r="E47" s="25">
        <v>0.15</v>
      </c>
      <c r="F47" s="25">
        <v>0.223</v>
      </c>
      <c r="G47" t="s">
        <v>63</v>
      </c>
    </row>
    <row r="48" spans="2:7">
      <c r="B48" t="s">
        <v>16</v>
      </c>
      <c r="C48">
        <v>2020</v>
      </c>
      <c r="D48" s="25">
        <v>0.216</v>
      </c>
      <c r="E48" s="25">
        <v>0.188</v>
      </c>
      <c r="F48" s="25">
        <v>0.23</v>
      </c>
      <c r="G48" t="s">
        <v>63</v>
      </c>
    </row>
    <row r="49" spans="2:7">
      <c r="B49" t="s">
        <v>16</v>
      </c>
      <c r="C49">
        <v>2021</v>
      </c>
      <c r="D49" s="25">
        <v>0.20499999999999999</v>
      </c>
      <c r="E49" s="25">
        <v>0.20200000000000001</v>
      </c>
      <c r="F49" s="25">
        <v>0.23899999999999999</v>
      </c>
      <c r="G49" t="s">
        <v>63</v>
      </c>
    </row>
    <row r="50" spans="2:7">
      <c r="B50" t="s">
        <v>16</v>
      </c>
      <c r="C50" s="3">
        <v>2022</v>
      </c>
      <c r="D50" s="26">
        <v>0.20499999999999999</v>
      </c>
      <c r="E50" s="26">
        <v>0.16500000000000001</v>
      </c>
      <c r="F50" s="26">
        <v>0.22800000000000001</v>
      </c>
      <c r="G50" s="3" t="s">
        <v>63</v>
      </c>
    </row>
    <row r="51" spans="2:7">
      <c r="B51" t="s">
        <v>17</v>
      </c>
      <c r="C51">
        <v>2016</v>
      </c>
      <c r="D51" s="29"/>
      <c r="E51" s="29"/>
      <c r="F51" s="29"/>
      <c r="G51" t="s">
        <v>58</v>
      </c>
    </row>
    <row r="52" spans="2:7">
      <c r="B52" t="s">
        <v>17</v>
      </c>
      <c r="C52">
        <v>2017</v>
      </c>
      <c r="D52">
        <v>0.21099999999999999</v>
      </c>
      <c r="E52">
        <v>0.22600000000000001</v>
      </c>
      <c r="F52">
        <v>0.20100000000000001</v>
      </c>
      <c r="G52" t="s">
        <v>64</v>
      </c>
    </row>
    <row r="53" spans="2:7">
      <c r="B53" t="s">
        <v>17</v>
      </c>
      <c r="C53">
        <v>2018</v>
      </c>
      <c r="D53">
        <v>0.21099999999999999</v>
      </c>
      <c r="E53">
        <v>0.22600000000000001</v>
      </c>
      <c r="F53">
        <v>0.20100000000000001</v>
      </c>
      <c r="G53" t="s">
        <v>63</v>
      </c>
    </row>
    <row r="54" spans="2:7">
      <c r="B54" t="s">
        <v>17</v>
      </c>
      <c r="C54">
        <v>2019</v>
      </c>
      <c r="D54">
        <v>0.182</v>
      </c>
      <c r="E54">
        <v>0.17499999999999999</v>
      </c>
      <c r="F54">
        <v>0.29199999999999998</v>
      </c>
    </row>
    <row r="55" spans="2:7">
      <c r="B55" t="s">
        <v>17</v>
      </c>
      <c r="C55">
        <v>2020</v>
      </c>
      <c r="D55">
        <v>0.189</v>
      </c>
      <c r="E55">
        <v>0.13700000000000001</v>
      </c>
      <c r="F55">
        <v>0.19400000000000001</v>
      </c>
    </row>
    <row r="56" spans="2:7">
      <c r="B56" t="s">
        <v>17</v>
      </c>
      <c r="C56">
        <v>2021</v>
      </c>
      <c r="D56">
        <v>0.246</v>
      </c>
      <c r="E56">
        <v>0.23400000000000001</v>
      </c>
      <c r="F56">
        <v>0.161</v>
      </c>
    </row>
    <row r="57" spans="2:7">
      <c r="B57" t="s">
        <v>17</v>
      </c>
      <c r="C57" s="3">
        <v>2022</v>
      </c>
      <c r="D57">
        <v>0.254</v>
      </c>
      <c r="E57">
        <v>0.17100000000000001</v>
      </c>
      <c r="F57">
        <v>0.13300000000000001</v>
      </c>
    </row>
    <row r="58" spans="2:7">
      <c r="B58" t="s">
        <v>18</v>
      </c>
      <c r="C58">
        <v>2016</v>
      </c>
      <c r="D58" s="29"/>
      <c r="E58" s="29"/>
      <c r="F58" s="29"/>
    </row>
    <row r="59" spans="2:7">
      <c r="B59" t="s">
        <v>18</v>
      </c>
      <c r="C59">
        <v>2017</v>
      </c>
      <c r="D59">
        <v>0.21099999999999999</v>
      </c>
      <c r="E59">
        <v>0.22600000000000001</v>
      </c>
      <c r="F59">
        <v>0.20100000000000001</v>
      </c>
    </row>
    <row r="60" spans="2:7">
      <c r="B60" t="s">
        <v>18</v>
      </c>
      <c r="C60">
        <v>2018</v>
      </c>
      <c r="D60">
        <v>0.21099999999999997</v>
      </c>
      <c r="E60">
        <v>0.22600000000000003</v>
      </c>
      <c r="F60">
        <v>0.20100000000000001</v>
      </c>
    </row>
    <row r="61" spans="2:7">
      <c r="B61" t="s">
        <v>18</v>
      </c>
      <c r="C61">
        <v>2019</v>
      </c>
      <c r="D61">
        <v>0.2313619047619048</v>
      </c>
      <c r="E61">
        <v>0.24118095238095238</v>
      </c>
      <c r="F61">
        <v>0.23974285714285715</v>
      </c>
    </row>
    <row r="62" spans="2:7">
      <c r="B62" t="s">
        <v>18</v>
      </c>
      <c r="C62">
        <v>2020</v>
      </c>
      <c r="D62">
        <v>0.21674278215223097</v>
      </c>
      <c r="E62">
        <v>0.21683727034120737</v>
      </c>
      <c r="F62">
        <v>0.25404199475065614</v>
      </c>
    </row>
    <row r="63" spans="2:7">
      <c r="B63" t="s">
        <v>18</v>
      </c>
      <c r="C63">
        <v>2021</v>
      </c>
      <c r="D63">
        <v>0.23047727272727275</v>
      </c>
      <c r="E63">
        <v>0.19297727272727272</v>
      </c>
      <c r="F63">
        <v>0.26872727272727276</v>
      </c>
    </row>
    <row r="64" spans="2:7">
      <c r="B64" t="s">
        <v>18</v>
      </c>
      <c r="C64">
        <v>2022</v>
      </c>
      <c r="D64">
        <v>0.19694235588972431</v>
      </c>
      <c r="E64">
        <v>0.23416290726817043</v>
      </c>
      <c r="F64">
        <v>0.2439874686716792</v>
      </c>
    </row>
    <row r="65" spans="2:7">
      <c r="B65" t="s">
        <v>19</v>
      </c>
      <c r="C65">
        <v>2016</v>
      </c>
      <c r="D65" s="27"/>
      <c r="E65" s="27"/>
      <c r="F65" s="27"/>
    </row>
    <row r="66" spans="2:7">
      <c r="B66" t="s">
        <v>19</v>
      </c>
      <c r="C66">
        <v>2017</v>
      </c>
      <c r="D66" s="28">
        <f>'Multi-County LateDiagnoses'!C59</f>
        <v>0.17132292632663576</v>
      </c>
      <c r="E66" s="28">
        <f>'Multi-County LateDiagnoses'!D59</f>
        <v>0.2168785162287481</v>
      </c>
      <c r="F66" s="28">
        <f>'Multi-County LateDiagnoses'!E59</f>
        <v>0.19528078310149405</v>
      </c>
    </row>
    <row r="67" spans="2:7">
      <c r="B67" t="s">
        <v>19</v>
      </c>
      <c r="C67">
        <v>2018</v>
      </c>
      <c r="D67" s="28">
        <f>'Multi-County LateDiagnoses'!C60</f>
        <v>0.21099999999999999</v>
      </c>
      <c r="E67" s="28">
        <f>'Multi-County LateDiagnoses'!D60</f>
        <v>0.22600000000000001</v>
      </c>
      <c r="F67" s="28">
        <f>'Multi-County LateDiagnoses'!E60</f>
        <v>0.20100000000000001</v>
      </c>
    </row>
    <row r="68" spans="2:7">
      <c r="B68" t="s">
        <v>19</v>
      </c>
      <c r="C68">
        <v>2019</v>
      </c>
      <c r="D68" s="28">
        <f>'Multi-County LateDiagnoses'!C61</f>
        <v>0.12270594965675057</v>
      </c>
      <c r="E68" s="28">
        <f>'Multi-County LateDiagnoses'!D61</f>
        <v>0.22420251716247142</v>
      </c>
      <c r="F68" s="28">
        <f>'Multi-County LateDiagnoses'!E61</f>
        <v>0.20165446224256295</v>
      </c>
    </row>
    <row r="69" spans="2:7">
      <c r="B69" t="s">
        <v>19</v>
      </c>
      <c r="C69">
        <v>2020</v>
      </c>
      <c r="D69" s="28">
        <f>'Multi-County LateDiagnoses'!C62</f>
        <v>0.13585746606334842</v>
      </c>
      <c r="E69" s="28">
        <f>'Multi-County LateDiagnoses'!D62</f>
        <v>0.20426244343891403</v>
      </c>
      <c r="F69" s="28">
        <f>'Multi-County LateDiagnoses'!E62</f>
        <v>0.20286199095022622</v>
      </c>
    </row>
    <row r="70" spans="2:7">
      <c r="B70" t="s">
        <v>19</v>
      </c>
      <c r="C70">
        <v>2021</v>
      </c>
      <c r="D70" s="28">
        <f>'Multi-County LateDiagnoses'!C63</f>
        <v>0.16848362120309707</v>
      </c>
      <c r="E70" s="28">
        <f>'Multi-County LateDiagnoses'!D63</f>
        <v>0.19396902918403813</v>
      </c>
      <c r="F70" s="28">
        <f>'Multi-County LateDiagnoses'!E63</f>
        <v>0.18170399047051816</v>
      </c>
    </row>
    <row r="71" spans="2:7">
      <c r="B71" t="s">
        <v>19</v>
      </c>
      <c r="C71" s="3">
        <v>2022</v>
      </c>
      <c r="D71" s="28">
        <f>'Multi-County LateDiagnoses'!C64</f>
        <v>0.21663310123192286</v>
      </c>
      <c r="E71" s="28">
        <f>'Multi-County LateDiagnoses'!D64</f>
        <v>0.23468719871451527</v>
      </c>
      <c r="F71" s="28">
        <f>'Multi-County LateDiagnoses'!E64</f>
        <v>0.18794536689876809</v>
      </c>
    </row>
    <row r="72" spans="2:7">
      <c r="B72" t="s">
        <v>20</v>
      </c>
      <c r="C72">
        <v>2016</v>
      </c>
      <c r="D72" s="27"/>
      <c r="E72" s="27"/>
      <c r="F72" s="27"/>
      <c r="G72" t="s">
        <v>58</v>
      </c>
    </row>
    <row r="73" spans="2:7">
      <c r="B73" t="s">
        <v>20</v>
      </c>
      <c r="C73">
        <v>2017</v>
      </c>
      <c r="D73">
        <v>0.21099999999999999</v>
      </c>
      <c r="E73">
        <v>0.22600000000000001</v>
      </c>
      <c r="F73">
        <v>0.20100000000000001</v>
      </c>
      <c r="G73" t="s">
        <v>64</v>
      </c>
    </row>
    <row r="74" spans="2:7">
      <c r="B74" t="s">
        <v>20</v>
      </c>
      <c r="C74">
        <v>2018</v>
      </c>
      <c r="D74">
        <v>0.21099999999999999</v>
      </c>
      <c r="E74">
        <v>0.22600000000000001</v>
      </c>
      <c r="F74">
        <v>0.20100000000000001</v>
      </c>
      <c r="G74" t="s">
        <v>63</v>
      </c>
    </row>
    <row r="75" spans="2:7">
      <c r="B75" t="s">
        <v>20</v>
      </c>
      <c r="C75">
        <v>2019</v>
      </c>
      <c r="D75">
        <v>0.20399999999999999</v>
      </c>
      <c r="E75">
        <v>0.185</v>
      </c>
      <c r="F75">
        <v>0.151</v>
      </c>
    </row>
    <row r="76" spans="2:7">
      <c r="B76" t="s">
        <v>20</v>
      </c>
      <c r="C76">
        <v>2020</v>
      </c>
      <c r="D76">
        <v>0.13100000000000001</v>
      </c>
      <c r="E76">
        <v>0.19500000000000001</v>
      </c>
      <c r="F76">
        <v>0.17899999999999999</v>
      </c>
    </row>
    <row r="77" spans="2:7">
      <c r="B77" t="s">
        <v>20</v>
      </c>
      <c r="C77">
        <v>2021</v>
      </c>
      <c r="D77">
        <v>0.11700000000000001</v>
      </c>
      <c r="E77">
        <v>0.16700000000000001</v>
      </c>
      <c r="F77">
        <v>0.16300000000000001</v>
      </c>
    </row>
    <row r="78" spans="2:7">
      <c r="B78" t="s">
        <v>20</v>
      </c>
      <c r="C78" s="3">
        <v>2022</v>
      </c>
      <c r="D78">
        <v>0.17499999999999999</v>
      </c>
      <c r="E78">
        <v>0.26100000000000001</v>
      </c>
      <c r="F78">
        <v>0.193</v>
      </c>
    </row>
    <row r="79" spans="2:7">
      <c r="B79" t="s">
        <v>21</v>
      </c>
      <c r="C79">
        <v>2016</v>
      </c>
      <c r="D79" s="27"/>
      <c r="E79" s="27"/>
      <c r="F79" s="27"/>
      <c r="G79" t="s">
        <v>65</v>
      </c>
    </row>
    <row r="80" spans="2:7">
      <c r="B80" t="s">
        <v>21</v>
      </c>
      <c r="C80">
        <v>2017</v>
      </c>
      <c r="D80">
        <v>0.22999999999999998</v>
      </c>
      <c r="E80">
        <v>0.223</v>
      </c>
      <c r="F80">
        <v>0.29099999999999998</v>
      </c>
    </row>
    <row r="81" spans="2:7">
      <c r="B81" t="s">
        <v>21</v>
      </c>
      <c r="C81">
        <v>2018</v>
      </c>
      <c r="D81">
        <v>0.218</v>
      </c>
      <c r="E81">
        <v>0.21299999999999999</v>
      </c>
      <c r="F81">
        <v>0.25</v>
      </c>
    </row>
    <row r="82" spans="2:7">
      <c r="B82" t="s">
        <v>21</v>
      </c>
      <c r="C82">
        <v>2019</v>
      </c>
      <c r="D82">
        <v>0.18099999999999999</v>
      </c>
      <c r="E82">
        <v>0.20699999999999999</v>
      </c>
      <c r="F82">
        <v>0.19400000000000001</v>
      </c>
    </row>
    <row r="83" spans="2:7">
      <c r="B83" t="s">
        <v>21</v>
      </c>
      <c r="C83">
        <v>2020</v>
      </c>
      <c r="D83">
        <v>0.22700000000000004</v>
      </c>
      <c r="E83">
        <v>0.223</v>
      </c>
      <c r="F83">
        <v>0.26</v>
      </c>
    </row>
    <row r="84" spans="2:7">
      <c r="B84" t="s">
        <v>21</v>
      </c>
      <c r="C84">
        <v>2021</v>
      </c>
      <c r="D84">
        <v>0.248</v>
      </c>
      <c r="E84">
        <v>0.22499999999999998</v>
      </c>
      <c r="F84">
        <v>0.26900000000000002</v>
      </c>
    </row>
    <row r="85" spans="2:7">
      <c r="B85" t="s">
        <v>21</v>
      </c>
      <c r="C85" s="3">
        <v>2022</v>
      </c>
      <c r="D85">
        <v>0.23199999999999998</v>
      </c>
      <c r="E85">
        <v>0.22700000000000001</v>
      </c>
      <c r="F85">
        <v>0.25900000000000001</v>
      </c>
    </row>
    <row r="86" spans="2:7">
      <c r="B86" t="s">
        <v>22</v>
      </c>
      <c r="C86">
        <v>2016</v>
      </c>
      <c r="D86" s="27"/>
      <c r="E86" s="27"/>
      <c r="F86" s="27"/>
    </row>
    <row r="87" spans="2:7">
      <c r="B87" t="s">
        <v>22</v>
      </c>
      <c r="C87">
        <v>2017</v>
      </c>
      <c r="D87">
        <v>0.223</v>
      </c>
      <c r="E87">
        <v>0.182</v>
      </c>
      <c r="F87">
        <v>0.23799999999999999</v>
      </c>
      <c r="G87" t="s">
        <v>66</v>
      </c>
    </row>
    <row r="88" spans="2:7">
      <c r="B88" t="s">
        <v>22</v>
      </c>
      <c r="C88">
        <v>2018</v>
      </c>
      <c r="D88">
        <v>0.223</v>
      </c>
      <c r="E88">
        <v>0.182</v>
      </c>
      <c r="F88">
        <v>0.23799999999999999</v>
      </c>
    </row>
    <row r="89" spans="2:7">
      <c r="B89" t="s">
        <v>22</v>
      </c>
      <c r="C89">
        <v>2019</v>
      </c>
      <c r="D89">
        <v>0.223</v>
      </c>
      <c r="E89">
        <v>0.182</v>
      </c>
      <c r="F89">
        <v>0.23799999999999999</v>
      </c>
    </row>
    <row r="90" spans="2:7">
      <c r="B90" t="s">
        <v>22</v>
      </c>
      <c r="C90">
        <v>2020</v>
      </c>
      <c r="D90">
        <v>0.223</v>
      </c>
      <c r="E90">
        <v>0.182</v>
      </c>
      <c r="F90">
        <v>0.23799999999999999</v>
      </c>
      <c r="G90" t="s">
        <v>65</v>
      </c>
    </row>
    <row r="91" spans="2:7">
      <c r="B91" t="s">
        <v>22</v>
      </c>
      <c r="C91">
        <v>2021</v>
      </c>
      <c r="D91">
        <v>0.189</v>
      </c>
      <c r="E91">
        <v>0.158</v>
      </c>
      <c r="F91">
        <v>0.186</v>
      </c>
      <c r="G91" t="s">
        <v>65</v>
      </c>
    </row>
    <row r="92" spans="2:7">
      <c r="B92" t="s">
        <v>22</v>
      </c>
      <c r="C92" s="3">
        <v>2022</v>
      </c>
      <c r="D92">
        <v>0.18</v>
      </c>
      <c r="E92">
        <v>0.19700000000000001</v>
      </c>
      <c r="F92">
        <v>0.20100000000000001</v>
      </c>
      <c r="G92" t="s">
        <v>65</v>
      </c>
    </row>
    <row r="93" spans="2:7">
      <c r="B93" t="s">
        <v>23</v>
      </c>
      <c r="C93">
        <v>2016</v>
      </c>
      <c r="D93" s="27"/>
      <c r="E93" s="27"/>
      <c r="F93" s="27"/>
    </row>
    <row r="94" spans="2:7">
      <c r="B94" t="s">
        <v>23</v>
      </c>
      <c r="C94">
        <v>2017</v>
      </c>
      <c r="D94">
        <v>0.191</v>
      </c>
      <c r="E94">
        <v>0.16500000000000001</v>
      </c>
      <c r="F94">
        <v>0.27900000000000003</v>
      </c>
      <c r="G94" t="s">
        <v>65</v>
      </c>
    </row>
    <row r="95" spans="2:7">
      <c r="B95" t="s">
        <v>23</v>
      </c>
      <c r="C95">
        <v>2018</v>
      </c>
      <c r="D95">
        <v>0.21299999999999999</v>
      </c>
      <c r="E95">
        <v>0.17899999999999999</v>
      </c>
      <c r="F95">
        <v>0.21099999999999999</v>
      </c>
      <c r="G95" t="s">
        <v>65</v>
      </c>
    </row>
    <row r="96" spans="2:7">
      <c r="B96" t="s">
        <v>23</v>
      </c>
      <c r="C96">
        <v>2019</v>
      </c>
      <c r="D96">
        <v>0.214</v>
      </c>
      <c r="E96">
        <v>0.13200000000000001</v>
      </c>
      <c r="F96">
        <v>0.23100000000000001</v>
      </c>
      <c r="G96" t="s">
        <v>67</v>
      </c>
    </row>
    <row r="97" spans="2:7">
      <c r="B97" t="s">
        <v>23</v>
      </c>
      <c r="C97">
        <v>2020</v>
      </c>
      <c r="D97">
        <v>0.214</v>
      </c>
      <c r="E97">
        <v>0.13200000000000001</v>
      </c>
      <c r="F97">
        <v>0.23100000000000001</v>
      </c>
      <c r="G97" t="s">
        <v>65</v>
      </c>
    </row>
    <row r="98" spans="2:7">
      <c r="B98" t="s">
        <v>23</v>
      </c>
      <c r="C98">
        <v>2021</v>
      </c>
      <c r="D98">
        <v>0.13300000000000001</v>
      </c>
      <c r="E98">
        <v>0.127</v>
      </c>
      <c r="F98">
        <v>0.16400000000000001</v>
      </c>
      <c r="G98" t="s">
        <v>65</v>
      </c>
    </row>
    <row r="99" spans="2:7">
      <c r="B99" t="s">
        <v>23</v>
      </c>
      <c r="C99" s="3">
        <v>2022</v>
      </c>
      <c r="D99">
        <v>0.13500000000000001</v>
      </c>
      <c r="E99">
        <v>0.104</v>
      </c>
      <c r="F99">
        <v>0.14299999999999999</v>
      </c>
      <c r="G99" t="s">
        <v>65</v>
      </c>
    </row>
    <row r="100" spans="2:7">
      <c r="B100" t="s">
        <v>24</v>
      </c>
      <c r="C100">
        <v>2016</v>
      </c>
      <c r="D100" s="27"/>
      <c r="E100" s="27"/>
      <c r="F100" s="27"/>
    </row>
    <row r="101" spans="2:7">
      <c r="B101" t="s">
        <v>24</v>
      </c>
      <c r="C101">
        <v>2017</v>
      </c>
      <c r="D101">
        <v>0.21</v>
      </c>
      <c r="E101">
        <v>0.15</v>
      </c>
      <c r="F101">
        <v>0.17</v>
      </c>
      <c r="G101" t="s">
        <v>65</v>
      </c>
    </row>
    <row r="102" spans="2:7">
      <c r="B102" t="s">
        <v>24</v>
      </c>
      <c r="C102">
        <v>2018</v>
      </c>
      <c r="D102">
        <v>0.18</v>
      </c>
      <c r="E102">
        <v>0.11</v>
      </c>
      <c r="F102">
        <v>0.21</v>
      </c>
      <c r="G102" t="s">
        <v>65</v>
      </c>
    </row>
    <row r="103" spans="2:7">
      <c r="B103" t="s">
        <v>24</v>
      </c>
      <c r="C103">
        <v>2019</v>
      </c>
      <c r="D103">
        <v>0.2</v>
      </c>
      <c r="E103">
        <v>0.17</v>
      </c>
      <c r="F103">
        <v>0.22</v>
      </c>
    </row>
    <row r="104" spans="2:7">
      <c r="B104" t="s">
        <v>24</v>
      </c>
      <c r="C104">
        <v>2020</v>
      </c>
      <c r="D104">
        <v>0.28499999999999998</v>
      </c>
      <c r="E104">
        <v>0.19400000000000001</v>
      </c>
      <c r="F104">
        <v>0.33900000000000002</v>
      </c>
      <c r="G104" t="s">
        <v>65</v>
      </c>
    </row>
    <row r="105" spans="2:7">
      <c r="B105" t="s">
        <v>24</v>
      </c>
      <c r="C105">
        <v>2021</v>
      </c>
      <c r="D105">
        <v>0.23599999999999999</v>
      </c>
      <c r="E105">
        <v>0.20599999999999999</v>
      </c>
      <c r="F105">
        <v>0.35599999999999998</v>
      </c>
      <c r="G105" t="s">
        <v>65</v>
      </c>
    </row>
    <row r="106" spans="2:7">
      <c r="B106" t="s">
        <v>24</v>
      </c>
      <c r="C106" s="3">
        <v>2022</v>
      </c>
      <c r="D106">
        <v>0.22900000000000001</v>
      </c>
      <c r="E106">
        <v>0.159</v>
      </c>
      <c r="F106">
        <v>0.26800000000000002</v>
      </c>
      <c r="G106" t="s">
        <v>65</v>
      </c>
    </row>
    <row r="107" spans="2:7">
      <c r="B107" t="s">
        <v>25</v>
      </c>
      <c r="C107">
        <v>2016</v>
      </c>
      <c r="D107" s="27"/>
      <c r="E107" s="27"/>
      <c r="F107" s="27"/>
    </row>
    <row r="108" spans="2:7">
      <c r="B108" t="s">
        <v>25</v>
      </c>
      <c r="C108">
        <v>2017</v>
      </c>
      <c r="D108">
        <v>0.21</v>
      </c>
      <c r="E108">
        <v>0.15</v>
      </c>
      <c r="F108">
        <v>0.17</v>
      </c>
      <c r="G108" t="s">
        <v>65</v>
      </c>
    </row>
    <row r="109" spans="2:7">
      <c r="B109" t="s">
        <v>25</v>
      </c>
      <c r="C109">
        <v>2018</v>
      </c>
      <c r="D109">
        <v>0.18</v>
      </c>
      <c r="E109">
        <v>0.11</v>
      </c>
      <c r="F109">
        <v>0.21</v>
      </c>
      <c r="G109" t="s">
        <v>65</v>
      </c>
    </row>
    <row r="110" spans="2:7">
      <c r="B110" t="s">
        <v>25</v>
      </c>
      <c r="C110">
        <v>2019</v>
      </c>
      <c r="D110">
        <v>0.2</v>
      </c>
      <c r="E110">
        <v>0.17</v>
      </c>
      <c r="F110">
        <v>0.22</v>
      </c>
    </row>
    <row r="111" spans="2:7">
      <c r="B111" t="s">
        <v>25</v>
      </c>
      <c r="C111">
        <v>2020</v>
      </c>
      <c r="D111">
        <v>0.28499999999999998</v>
      </c>
      <c r="E111">
        <v>0.19400000000000001</v>
      </c>
      <c r="F111">
        <v>0.33900000000000002</v>
      </c>
      <c r="G111" t="s">
        <v>65</v>
      </c>
    </row>
    <row r="112" spans="2:7">
      <c r="B112" t="s">
        <v>25</v>
      </c>
      <c r="C112">
        <v>2021</v>
      </c>
      <c r="D112">
        <v>0.23599999999999999</v>
      </c>
      <c r="E112">
        <v>0.20599999999999999</v>
      </c>
      <c r="F112">
        <v>0.35599999999999998</v>
      </c>
      <c r="G112" t="s">
        <v>65</v>
      </c>
    </row>
    <row r="113" spans="2:7">
      <c r="B113" t="s">
        <v>25</v>
      </c>
      <c r="C113" s="3">
        <v>2022</v>
      </c>
      <c r="D113">
        <v>0.22900000000000001</v>
      </c>
      <c r="E113">
        <v>0.159</v>
      </c>
      <c r="F113">
        <v>0.26800000000000002</v>
      </c>
      <c r="G113" t="s">
        <v>65</v>
      </c>
    </row>
    <row r="114" spans="2:7">
      <c r="B114" t="s">
        <v>26</v>
      </c>
      <c r="C114">
        <v>2016</v>
      </c>
      <c r="D114" s="29"/>
      <c r="E114" s="29"/>
      <c r="F114" s="29"/>
      <c r="G114" t="s">
        <v>68</v>
      </c>
    </row>
    <row r="115" spans="2:7">
      <c r="B115" t="s">
        <v>26</v>
      </c>
      <c r="C115">
        <v>2017</v>
      </c>
      <c r="D115" s="25">
        <v>0.19400000000000001</v>
      </c>
      <c r="E115" s="25">
        <v>0.21199999999999999</v>
      </c>
      <c r="F115" s="29">
        <f>(F117+F119+F120+F118)/4</f>
        <v>0.36099999999999999</v>
      </c>
    </row>
    <row r="116" spans="2:7">
      <c r="B116" t="s">
        <v>26</v>
      </c>
      <c r="C116">
        <v>2018</v>
      </c>
      <c r="D116" s="29">
        <f>(D115+D117+D119+D118+D120)/5</f>
        <v>0.24559999999999998</v>
      </c>
      <c r="E116" s="25">
        <v>0.187</v>
      </c>
      <c r="F116" s="29">
        <f>(F117+F119+F120+F118)/4</f>
        <v>0.36099999999999999</v>
      </c>
    </row>
    <row r="117" spans="2:7">
      <c r="B117" t="s">
        <v>26</v>
      </c>
      <c r="C117">
        <v>2019</v>
      </c>
      <c r="D117" s="25">
        <v>0.3</v>
      </c>
      <c r="E117" s="25">
        <v>0.22700000000000001</v>
      </c>
      <c r="F117" s="25">
        <v>0.625</v>
      </c>
      <c r="G117" s="4"/>
    </row>
    <row r="118" spans="2:7">
      <c r="B118" t="s">
        <v>26</v>
      </c>
      <c r="C118">
        <v>2020</v>
      </c>
      <c r="D118" s="29">
        <v>0.28199999999999997</v>
      </c>
      <c r="E118" s="25">
        <v>0.122</v>
      </c>
      <c r="F118" s="29">
        <v>0.26700000000000002</v>
      </c>
    </row>
    <row r="119" spans="2:7">
      <c r="B119" t="s">
        <v>26</v>
      </c>
      <c r="C119">
        <v>2021</v>
      </c>
      <c r="D119" s="25">
        <v>0.23400000000000001</v>
      </c>
      <c r="E119" s="25">
        <v>0.21299999999999999</v>
      </c>
      <c r="F119" s="25">
        <v>0.219</v>
      </c>
      <c r="G119" s="4"/>
    </row>
    <row r="120" spans="2:7">
      <c r="B120" t="s">
        <v>26</v>
      </c>
      <c r="C120" s="3">
        <v>2022</v>
      </c>
      <c r="D120" s="32">
        <v>0.218</v>
      </c>
      <c r="E120" s="26">
        <v>0.155</v>
      </c>
      <c r="F120" s="26">
        <v>0.33300000000000002</v>
      </c>
      <c r="G120" s="5"/>
    </row>
    <row r="121" spans="2:7">
      <c r="B121" t="s">
        <v>27</v>
      </c>
      <c r="C121">
        <v>2016</v>
      </c>
      <c r="D121" s="27"/>
      <c r="E121" s="27"/>
      <c r="F121" s="27"/>
    </row>
    <row r="122" spans="2:7">
      <c r="B122" t="s">
        <v>27</v>
      </c>
      <c r="C122">
        <v>2017</v>
      </c>
      <c r="D122">
        <v>0.214</v>
      </c>
      <c r="E122">
        <v>0.27900000000000003</v>
      </c>
      <c r="F122">
        <v>0.191</v>
      </c>
      <c r="G122" t="s">
        <v>66</v>
      </c>
    </row>
    <row r="123" spans="2:7">
      <c r="B123" t="s">
        <v>27</v>
      </c>
      <c r="C123">
        <v>2018</v>
      </c>
      <c r="D123">
        <v>0.214</v>
      </c>
      <c r="E123">
        <v>0.27900000000000003</v>
      </c>
      <c r="F123">
        <v>0.191</v>
      </c>
    </row>
    <row r="124" spans="2:7">
      <c r="B124" t="s">
        <v>27</v>
      </c>
      <c r="C124">
        <v>2019</v>
      </c>
      <c r="D124">
        <v>0.214</v>
      </c>
      <c r="E124">
        <v>0.27900000000000003</v>
      </c>
      <c r="F124">
        <v>0.191</v>
      </c>
    </row>
    <row r="125" spans="2:7">
      <c r="B125" t="s">
        <v>27</v>
      </c>
      <c r="C125">
        <v>2020</v>
      </c>
      <c r="D125">
        <v>0.214</v>
      </c>
      <c r="E125">
        <v>0.27900000000000003</v>
      </c>
      <c r="F125">
        <v>0.191</v>
      </c>
      <c r="G125" t="s">
        <v>65</v>
      </c>
    </row>
    <row r="126" spans="2:7">
      <c r="B126" t="s">
        <v>27</v>
      </c>
      <c r="C126">
        <v>2021</v>
      </c>
      <c r="D126">
        <v>0.14799999999999999</v>
      </c>
      <c r="E126">
        <v>0.35099999999999998</v>
      </c>
      <c r="F126">
        <v>0.20200000000000001</v>
      </c>
      <c r="G126" t="s">
        <v>65</v>
      </c>
    </row>
    <row r="127" spans="2:7">
      <c r="B127" t="s">
        <v>27</v>
      </c>
      <c r="C127" s="3">
        <v>2022</v>
      </c>
      <c r="D127">
        <v>0.218</v>
      </c>
      <c r="E127">
        <v>0.26500000000000001</v>
      </c>
      <c r="F127">
        <v>0.153</v>
      </c>
      <c r="G127" t="s">
        <v>65</v>
      </c>
    </row>
    <row r="128" spans="2:7">
      <c r="B128" t="s">
        <v>28</v>
      </c>
      <c r="C128">
        <v>2016</v>
      </c>
      <c r="D128" s="27"/>
      <c r="E128" s="27"/>
      <c r="F128" s="27"/>
    </row>
    <row r="129" spans="2:7">
      <c r="B129" t="s">
        <v>28</v>
      </c>
      <c r="C129">
        <v>2017</v>
      </c>
      <c r="D129">
        <v>0.248</v>
      </c>
      <c r="E129">
        <v>0.15</v>
      </c>
      <c r="F129">
        <v>0.26300000000000001</v>
      </c>
      <c r="G129" t="s">
        <v>66</v>
      </c>
    </row>
    <row r="130" spans="2:7">
      <c r="B130" t="s">
        <v>28</v>
      </c>
      <c r="C130">
        <v>2018</v>
      </c>
      <c r="D130">
        <v>0.248</v>
      </c>
      <c r="E130">
        <v>0.15</v>
      </c>
      <c r="F130">
        <v>0.26300000000000001</v>
      </c>
    </row>
    <row r="131" spans="2:7">
      <c r="B131" t="s">
        <v>28</v>
      </c>
      <c r="C131">
        <v>2019</v>
      </c>
      <c r="D131">
        <v>0.248</v>
      </c>
      <c r="E131">
        <v>0.15</v>
      </c>
      <c r="F131">
        <v>0.26300000000000001</v>
      </c>
    </row>
    <row r="132" spans="2:7">
      <c r="B132" t="s">
        <v>28</v>
      </c>
      <c r="C132">
        <v>2020</v>
      </c>
      <c r="D132">
        <v>0.248</v>
      </c>
      <c r="E132">
        <v>0.15</v>
      </c>
      <c r="F132">
        <v>0.26300000000000001</v>
      </c>
      <c r="G132" t="s">
        <v>65</v>
      </c>
    </row>
    <row r="133" spans="2:7">
      <c r="B133" t="s">
        <v>28</v>
      </c>
      <c r="C133">
        <v>2021</v>
      </c>
      <c r="D133">
        <v>0.19400000000000001</v>
      </c>
      <c r="E133">
        <v>0.18099999999999999</v>
      </c>
      <c r="F133">
        <v>0.24399999999999999</v>
      </c>
      <c r="G133" t="s">
        <v>65</v>
      </c>
    </row>
    <row r="134" spans="2:7">
      <c r="B134" t="s">
        <v>28</v>
      </c>
      <c r="C134" s="3">
        <v>2022</v>
      </c>
      <c r="D134">
        <v>0.22700000000000001</v>
      </c>
      <c r="E134">
        <v>0.184</v>
      </c>
      <c r="F134">
        <v>0.217</v>
      </c>
      <c r="G134" t="s">
        <v>65</v>
      </c>
    </row>
    <row r="135" spans="2:7">
      <c r="B135" t="s">
        <v>29</v>
      </c>
      <c r="C135">
        <v>2016</v>
      </c>
      <c r="D135" s="27"/>
      <c r="E135" s="27"/>
      <c r="F135" s="27"/>
    </row>
    <row r="136" spans="2:7">
      <c r="B136" t="s">
        <v>29</v>
      </c>
      <c r="C136">
        <v>2017</v>
      </c>
      <c r="D136">
        <v>0.19</v>
      </c>
      <c r="E136">
        <v>0.13900000000000001</v>
      </c>
      <c r="F136">
        <v>0.18</v>
      </c>
      <c r="G136" t="s">
        <v>66</v>
      </c>
    </row>
    <row r="137" spans="2:7">
      <c r="B137" t="s">
        <v>29</v>
      </c>
      <c r="C137">
        <v>2018</v>
      </c>
      <c r="D137">
        <v>0.19</v>
      </c>
      <c r="E137">
        <v>0.13900000000000001</v>
      </c>
      <c r="F137">
        <v>0.18</v>
      </c>
    </row>
    <row r="138" spans="2:7">
      <c r="B138" t="s">
        <v>29</v>
      </c>
      <c r="C138">
        <v>2019</v>
      </c>
      <c r="D138">
        <v>0.19</v>
      </c>
      <c r="E138">
        <v>0.13900000000000001</v>
      </c>
      <c r="F138">
        <v>0.18</v>
      </c>
    </row>
    <row r="139" spans="2:7">
      <c r="B139" t="s">
        <v>29</v>
      </c>
      <c r="C139">
        <v>2020</v>
      </c>
      <c r="D139">
        <v>0.19</v>
      </c>
      <c r="E139">
        <v>0.13900000000000001</v>
      </c>
      <c r="F139">
        <v>0.18</v>
      </c>
      <c r="G139" t="s">
        <v>65</v>
      </c>
    </row>
    <row r="140" spans="2:7">
      <c r="B140" t="s">
        <v>29</v>
      </c>
      <c r="C140">
        <v>2021</v>
      </c>
      <c r="D140">
        <v>0.30499999999999999</v>
      </c>
      <c r="E140">
        <v>0.20799999999999999</v>
      </c>
      <c r="F140">
        <v>0.22</v>
      </c>
      <c r="G140" t="s">
        <v>65</v>
      </c>
    </row>
    <row r="141" spans="2:7">
      <c r="B141" t="s">
        <v>29</v>
      </c>
      <c r="C141" s="3">
        <v>2022</v>
      </c>
      <c r="D141">
        <v>0.246</v>
      </c>
      <c r="E141">
        <v>0.21</v>
      </c>
      <c r="F141">
        <v>0.18099999999999999</v>
      </c>
      <c r="G141" t="s">
        <v>65</v>
      </c>
    </row>
    <row r="142" spans="2:7">
      <c r="B142" t="s">
        <v>30</v>
      </c>
      <c r="C142">
        <v>2016</v>
      </c>
      <c r="D142" s="27"/>
      <c r="E142" s="27"/>
      <c r="F142" s="27"/>
      <c r="G142" s="22" t="s">
        <v>55</v>
      </c>
    </row>
    <row r="143" spans="2:7">
      <c r="B143" t="s">
        <v>30</v>
      </c>
      <c r="C143">
        <v>2017</v>
      </c>
      <c r="D143" s="28">
        <f>'Multi-County LateDiagnoses'!C129</f>
        <v>0.15073727087576372</v>
      </c>
      <c r="E143" s="28">
        <f>'Multi-County LateDiagnoses'!D129</f>
        <v>0.18168533604887982</v>
      </c>
      <c r="F143" s="28">
        <f>'Multi-County LateDiagnoses'!E129</f>
        <v>0.16768940936863541</v>
      </c>
    </row>
    <row r="144" spans="2:7">
      <c r="B144" t="s">
        <v>30</v>
      </c>
      <c r="C144">
        <v>2018</v>
      </c>
      <c r="D144" s="28">
        <f>'Multi-County LateDiagnoses'!C130</f>
        <v>0.17549388888888889</v>
      </c>
      <c r="E144" s="28">
        <f>'Multi-County LateDiagnoses'!D130</f>
        <v>0.2124361111111111</v>
      </c>
      <c r="F144" s="28">
        <f>'Multi-County LateDiagnoses'!E130</f>
        <v>0.18030611111111111</v>
      </c>
      <c r="G144" t="s">
        <v>57</v>
      </c>
    </row>
    <row r="145" spans="2:7">
      <c r="B145" t="s">
        <v>30</v>
      </c>
      <c r="C145">
        <v>2019</v>
      </c>
      <c r="D145" s="28">
        <f>'Multi-County LateDiagnoses'!C131</f>
        <v>0.14478567199526349</v>
      </c>
      <c r="E145" s="28">
        <f>'Multi-County LateDiagnoses'!D131</f>
        <v>0.17011663706335109</v>
      </c>
      <c r="F145" s="28">
        <f>'Multi-County LateDiagnoses'!E131</f>
        <v>0.18705624629958553</v>
      </c>
      <c r="G145" s="20"/>
    </row>
    <row r="146" spans="2:7">
      <c r="B146" t="s">
        <v>30</v>
      </c>
      <c r="C146">
        <v>2020</v>
      </c>
      <c r="D146" s="28">
        <f>'Multi-County LateDiagnoses'!C132</f>
        <v>0.21619341275402942</v>
      </c>
      <c r="E146" s="28">
        <f>'Multi-County LateDiagnoses'!D132</f>
        <v>0.18382690960056061</v>
      </c>
      <c r="F146" s="28">
        <f>'Multi-County LateDiagnoses'!E132</f>
        <v>0.20342676944639101</v>
      </c>
      <c r="G146" s="20"/>
    </row>
    <row r="147" spans="2:7">
      <c r="B147" t="s">
        <v>30</v>
      </c>
      <c r="C147">
        <v>2021</v>
      </c>
      <c r="D147" s="28">
        <f>'Multi-County LateDiagnoses'!C133</f>
        <v>0.1656732542819499</v>
      </c>
      <c r="E147" s="28">
        <f>'Multi-County LateDiagnoses'!D133</f>
        <v>0.18806521739130436</v>
      </c>
      <c r="F147" s="28">
        <f>'Multi-County LateDiagnoses'!E133</f>
        <v>0.20894729907773388</v>
      </c>
      <c r="G147" s="20"/>
    </row>
    <row r="148" spans="2:7">
      <c r="B148" t="s">
        <v>30</v>
      </c>
      <c r="C148" s="3">
        <v>2022</v>
      </c>
      <c r="D148" s="28">
        <f>'Multi-County LateDiagnoses'!C134</f>
        <v>0.21292911877394638</v>
      </c>
      <c r="E148" s="28">
        <f>'Multi-County LateDiagnoses'!D134</f>
        <v>0.15729948914431674</v>
      </c>
      <c r="F148" s="28">
        <f>'Multi-County LateDiagnoses'!E134</f>
        <v>0.19053128991060025</v>
      </c>
      <c r="G148" s="21"/>
    </row>
    <row r="149" spans="2:7">
      <c r="B149" t="s">
        <v>31</v>
      </c>
      <c r="C149">
        <v>2016</v>
      </c>
      <c r="D149" s="27"/>
      <c r="E149" s="27"/>
      <c r="F149" s="27"/>
    </row>
    <row r="150" spans="2:7">
      <c r="B150" t="s">
        <v>31</v>
      </c>
      <c r="C150">
        <v>2017</v>
      </c>
      <c r="D150">
        <v>0.26500000000000001</v>
      </c>
      <c r="E150">
        <v>0.19</v>
      </c>
      <c r="F150">
        <v>0.22099999999999997</v>
      </c>
    </row>
    <row r="151" spans="2:7">
      <c r="B151" t="s">
        <v>31</v>
      </c>
      <c r="C151">
        <v>2018</v>
      </c>
      <c r="D151">
        <v>0.26500000000000001</v>
      </c>
      <c r="E151">
        <v>0.19</v>
      </c>
      <c r="F151">
        <v>0.22100000000000003</v>
      </c>
    </row>
    <row r="152" spans="2:7">
      <c r="B152" t="s">
        <v>31</v>
      </c>
      <c r="C152">
        <v>2019</v>
      </c>
      <c r="D152">
        <v>0.26500000000000001</v>
      </c>
      <c r="E152">
        <v>0.19</v>
      </c>
      <c r="F152">
        <v>0.22099999999999997</v>
      </c>
    </row>
    <row r="153" spans="2:7">
      <c r="B153" t="s">
        <v>31</v>
      </c>
      <c r="C153">
        <v>2020</v>
      </c>
      <c r="D153">
        <v>0.26500000000000001</v>
      </c>
      <c r="E153">
        <v>0.19</v>
      </c>
      <c r="F153">
        <v>0.22099999999999997</v>
      </c>
    </row>
    <row r="154" spans="2:7">
      <c r="B154" t="s">
        <v>31</v>
      </c>
      <c r="C154">
        <v>2021</v>
      </c>
      <c r="D154">
        <v>0.15899999999999997</v>
      </c>
      <c r="E154">
        <v>0.20200000000000001</v>
      </c>
      <c r="F154">
        <v>0.21</v>
      </c>
    </row>
    <row r="155" spans="2:7">
      <c r="B155" t="s">
        <v>31</v>
      </c>
      <c r="C155">
        <v>2022</v>
      </c>
      <c r="D155">
        <v>0.28100000000000003</v>
      </c>
      <c r="E155">
        <v>0.23200000000000004</v>
      </c>
      <c r="F155">
        <v>0.21300000000000002</v>
      </c>
    </row>
    <row r="156" spans="2:7">
      <c r="B156" t="s">
        <v>32</v>
      </c>
      <c r="C156">
        <v>2016</v>
      </c>
      <c r="D156" s="27"/>
      <c r="E156" s="27"/>
      <c r="F156" s="27"/>
    </row>
    <row r="157" spans="2:7">
      <c r="B157" t="s">
        <v>32</v>
      </c>
      <c r="C157">
        <v>2017</v>
      </c>
      <c r="D157">
        <v>0.23799999999999999</v>
      </c>
      <c r="E157">
        <v>0.18099999999999999</v>
      </c>
      <c r="F157">
        <v>0.317</v>
      </c>
      <c r="G157" t="s">
        <v>66</v>
      </c>
    </row>
    <row r="158" spans="2:7">
      <c r="B158" t="s">
        <v>32</v>
      </c>
      <c r="C158">
        <v>2018</v>
      </c>
      <c r="D158">
        <v>0.23799999999999999</v>
      </c>
      <c r="E158">
        <v>0.18099999999999999</v>
      </c>
      <c r="F158">
        <v>0.317</v>
      </c>
    </row>
    <row r="159" spans="2:7">
      <c r="B159" t="s">
        <v>32</v>
      </c>
      <c r="C159">
        <v>2019</v>
      </c>
      <c r="D159">
        <v>0.23799999999999999</v>
      </c>
      <c r="E159">
        <v>0.18099999999999999</v>
      </c>
      <c r="F159">
        <v>0.317</v>
      </c>
    </row>
    <row r="160" spans="2:7">
      <c r="B160" t="s">
        <v>32</v>
      </c>
      <c r="C160">
        <v>2020</v>
      </c>
      <c r="D160">
        <v>0.23799999999999999</v>
      </c>
      <c r="E160">
        <v>0.18099999999999999</v>
      </c>
      <c r="F160">
        <v>0.317</v>
      </c>
      <c r="G160" t="s">
        <v>65</v>
      </c>
    </row>
    <row r="161" spans="2:7">
      <c r="B161" t="s">
        <v>32</v>
      </c>
      <c r="C161">
        <v>2021</v>
      </c>
      <c r="D161">
        <v>0.22</v>
      </c>
      <c r="E161">
        <v>0.18</v>
      </c>
      <c r="F161">
        <v>0.21</v>
      </c>
      <c r="G161" t="s">
        <v>65</v>
      </c>
    </row>
    <row r="162" spans="2:7">
      <c r="B162" t="s">
        <v>32</v>
      </c>
      <c r="C162">
        <v>2022</v>
      </c>
      <c r="D162">
        <v>0.19800000000000001</v>
      </c>
      <c r="E162">
        <v>0.16300000000000001</v>
      </c>
      <c r="F162">
        <v>0.27100000000000002</v>
      </c>
      <c r="G162" t="s">
        <v>65</v>
      </c>
    </row>
    <row r="163" spans="2:7">
      <c r="B163" t="s">
        <v>33</v>
      </c>
      <c r="C163">
        <v>2016</v>
      </c>
      <c r="D163" s="27"/>
      <c r="E163" s="27"/>
      <c r="F163" s="27"/>
    </row>
    <row r="164" spans="2:7">
      <c r="B164" t="s">
        <v>33</v>
      </c>
      <c r="C164">
        <v>2017</v>
      </c>
      <c r="D164">
        <v>0.25800000000000001</v>
      </c>
      <c r="E164">
        <v>0.17299999999999999</v>
      </c>
      <c r="F164">
        <v>0.24199999999999999</v>
      </c>
      <c r="G164" t="s">
        <v>66</v>
      </c>
    </row>
    <row r="165" spans="2:7">
      <c r="B165" t="s">
        <v>33</v>
      </c>
      <c r="C165">
        <v>2018</v>
      </c>
      <c r="D165">
        <v>0.25800000000000001</v>
      </c>
      <c r="E165">
        <v>0.17299999999999999</v>
      </c>
      <c r="F165">
        <v>0.24199999999999999</v>
      </c>
    </row>
    <row r="166" spans="2:7">
      <c r="B166" t="s">
        <v>33</v>
      </c>
      <c r="C166">
        <v>2019</v>
      </c>
      <c r="D166">
        <v>0.25800000000000001</v>
      </c>
      <c r="E166">
        <v>0.17299999999999999</v>
      </c>
      <c r="F166">
        <v>0.24199999999999999</v>
      </c>
    </row>
    <row r="167" spans="2:7">
      <c r="B167" t="s">
        <v>33</v>
      </c>
      <c r="C167">
        <v>2020</v>
      </c>
      <c r="D167">
        <v>0.25800000000000001</v>
      </c>
      <c r="E167">
        <v>0.17299999999999999</v>
      </c>
      <c r="F167">
        <v>0.24199999999999999</v>
      </c>
      <c r="G167" t="s">
        <v>65</v>
      </c>
    </row>
    <row r="168" spans="2:7">
      <c r="B168" t="s">
        <v>33</v>
      </c>
      <c r="C168">
        <v>2021</v>
      </c>
      <c r="D168">
        <v>0.24299999999999999</v>
      </c>
      <c r="E168">
        <v>0.20499999999999999</v>
      </c>
      <c r="F168">
        <v>0.30399999999999999</v>
      </c>
      <c r="G168" t="s">
        <v>65</v>
      </c>
    </row>
    <row r="169" spans="2:7">
      <c r="B169" t="s">
        <v>33</v>
      </c>
      <c r="C169">
        <v>2022</v>
      </c>
      <c r="D169">
        <v>0.23899999999999999</v>
      </c>
      <c r="E169">
        <v>0.19600000000000001</v>
      </c>
      <c r="F169">
        <v>0.33800000000000002</v>
      </c>
      <c r="G169" t="s">
        <v>65</v>
      </c>
    </row>
    <row r="170" spans="2:7">
      <c r="B170" t="s">
        <v>34</v>
      </c>
      <c r="C170">
        <v>2016</v>
      </c>
      <c r="D170" s="27"/>
      <c r="E170" s="27"/>
      <c r="F170" s="27"/>
    </row>
    <row r="171" spans="2:7">
      <c r="B171" t="s">
        <v>34</v>
      </c>
      <c r="C171">
        <v>2017</v>
      </c>
      <c r="D171">
        <v>0.25800000000000001</v>
      </c>
      <c r="E171">
        <v>0.17299999999999999</v>
      </c>
      <c r="F171">
        <v>0.24199999999999999</v>
      </c>
      <c r="G171" t="s">
        <v>66</v>
      </c>
    </row>
    <row r="172" spans="2:7">
      <c r="B172" t="s">
        <v>34</v>
      </c>
      <c r="C172">
        <v>2018</v>
      </c>
      <c r="D172">
        <v>0.25800000000000001</v>
      </c>
      <c r="E172">
        <v>0.17299999999999999</v>
      </c>
      <c r="F172">
        <v>0.24199999999999999</v>
      </c>
    </row>
    <row r="173" spans="2:7">
      <c r="B173" t="s">
        <v>34</v>
      </c>
      <c r="C173">
        <v>2019</v>
      </c>
      <c r="D173">
        <v>0.25800000000000001</v>
      </c>
      <c r="E173">
        <v>0.17299999999999999</v>
      </c>
      <c r="F173">
        <v>0.24199999999999999</v>
      </c>
    </row>
    <row r="174" spans="2:7">
      <c r="B174" t="s">
        <v>34</v>
      </c>
      <c r="C174">
        <v>2020</v>
      </c>
      <c r="D174">
        <v>0.25800000000000001</v>
      </c>
      <c r="E174">
        <v>0.17299999999999999</v>
      </c>
      <c r="F174">
        <v>0.24199999999999999</v>
      </c>
      <c r="G174" t="s">
        <v>65</v>
      </c>
    </row>
    <row r="175" spans="2:7">
      <c r="B175" t="s">
        <v>34</v>
      </c>
      <c r="C175">
        <v>2021</v>
      </c>
      <c r="D175">
        <v>0.24299999999999999</v>
      </c>
      <c r="E175">
        <v>0.20499999999999999</v>
      </c>
      <c r="F175">
        <v>0.30399999999999999</v>
      </c>
      <c r="G175" t="s">
        <v>65</v>
      </c>
    </row>
    <row r="176" spans="2:7">
      <c r="B176" t="s">
        <v>34</v>
      </c>
      <c r="C176">
        <v>2022</v>
      </c>
      <c r="D176">
        <v>0.23899999999999999</v>
      </c>
      <c r="E176">
        <v>0.19600000000000001</v>
      </c>
      <c r="F176">
        <v>0.33800000000000002</v>
      </c>
      <c r="G176" t="s">
        <v>65</v>
      </c>
    </row>
    <row r="177" spans="2:7">
      <c r="B177" t="s">
        <v>35</v>
      </c>
      <c r="C177">
        <v>2016</v>
      </c>
      <c r="D177" s="27"/>
      <c r="E177" s="27"/>
      <c r="F177" s="27"/>
    </row>
    <row r="178" spans="2:7">
      <c r="B178" t="s">
        <v>35</v>
      </c>
      <c r="C178">
        <v>2017</v>
      </c>
      <c r="D178">
        <v>0.25800000000000001</v>
      </c>
      <c r="E178">
        <v>0.17299999999999999</v>
      </c>
      <c r="F178">
        <v>0.24199999999999999</v>
      </c>
      <c r="G178" t="s">
        <v>66</v>
      </c>
    </row>
    <row r="179" spans="2:7">
      <c r="B179" t="s">
        <v>35</v>
      </c>
      <c r="C179">
        <v>2018</v>
      </c>
      <c r="D179">
        <v>0.25800000000000001</v>
      </c>
      <c r="E179">
        <v>0.17299999999999999</v>
      </c>
      <c r="F179">
        <v>0.24199999999999999</v>
      </c>
    </row>
    <row r="180" spans="2:7">
      <c r="B180" t="s">
        <v>35</v>
      </c>
      <c r="C180">
        <v>2019</v>
      </c>
      <c r="D180">
        <v>0.25800000000000001</v>
      </c>
      <c r="E180">
        <v>0.17299999999999999</v>
      </c>
      <c r="F180">
        <v>0.24199999999999999</v>
      </c>
    </row>
    <row r="181" spans="2:7">
      <c r="B181" t="s">
        <v>35</v>
      </c>
      <c r="C181">
        <v>2020</v>
      </c>
      <c r="D181">
        <v>0.25800000000000001</v>
      </c>
      <c r="E181">
        <v>0.17299999999999999</v>
      </c>
      <c r="F181">
        <v>0.24199999999999999</v>
      </c>
      <c r="G181" t="s">
        <v>65</v>
      </c>
    </row>
    <row r="182" spans="2:7">
      <c r="B182" t="s">
        <v>35</v>
      </c>
      <c r="C182">
        <v>2021</v>
      </c>
      <c r="D182">
        <v>0.24299999999999999</v>
      </c>
      <c r="E182">
        <v>0.20499999999999999</v>
      </c>
      <c r="F182">
        <v>0.30399999999999999</v>
      </c>
      <c r="G182" t="s">
        <v>65</v>
      </c>
    </row>
    <row r="183" spans="2:7">
      <c r="B183" t="s">
        <v>35</v>
      </c>
      <c r="C183">
        <v>2022</v>
      </c>
      <c r="D183">
        <v>0.23899999999999999</v>
      </c>
      <c r="E183">
        <v>0.19600000000000001</v>
      </c>
      <c r="F183">
        <v>0.33800000000000002</v>
      </c>
      <c r="G183" t="s">
        <v>65</v>
      </c>
    </row>
    <row r="184" spans="2:7">
      <c r="B184" t="s">
        <v>36</v>
      </c>
      <c r="C184">
        <v>2016</v>
      </c>
      <c r="D184" s="29"/>
      <c r="E184" s="29"/>
      <c r="F184" s="29"/>
      <c r="G184" t="s">
        <v>58</v>
      </c>
    </row>
    <row r="185" spans="2:7">
      <c r="B185" t="s">
        <v>36</v>
      </c>
      <c r="C185">
        <v>2017</v>
      </c>
      <c r="D185" s="25">
        <v>0.188</v>
      </c>
      <c r="E185" s="25">
        <v>0.16900000000000001</v>
      </c>
      <c r="F185" s="25">
        <v>0.14599999999999999</v>
      </c>
    </row>
    <row r="186" spans="2:7">
      <c r="B186" t="s">
        <v>36</v>
      </c>
      <c r="C186">
        <v>2018</v>
      </c>
      <c r="D186" s="25">
        <v>0.115</v>
      </c>
      <c r="E186" s="25">
        <v>0.151</v>
      </c>
      <c r="F186" s="25">
        <v>0.159</v>
      </c>
    </row>
    <row r="187" spans="2:7">
      <c r="B187" t="s">
        <v>36</v>
      </c>
      <c r="C187">
        <v>2019</v>
      </c>
      <c r="D187" s="25">
        <v>8.2000000000000003E-2</v>
      </c>
      <c r="E187" s="25">
        <v>0.11799999999999999</v>
      </c>
      <c r="F187" s="25">
        <v>0.21299999999999999</v>
      </c>
    </row>
    <row r="188" spans="2:7">
      <c r="B188" t="s">
        <v>36</v>
      </c>
      <c r="C188">
        <v>2020</v>
      </c>
      <c r="D188" s="25">
        <v>0.28299999999999997</v>
      </c>
      <c r="E188" s="25">
        <v>0.16200000000000001</v>
      </c>
      <c r="F188" s="25">
        <v>0.13</v>
      </c>
    </row>
    <row r="189" spans="2:7">
      <c r="B189" t="s">
        <v>36</v>
      </c>
      <c r="C189">
        <v>2021</v>
      </c>
      <c r="D189" s="25">
        <v>9.2999999999999999E-2</v>
      </c>
      <c r="E189" s="25">
        <v>0.218</v>
      </c>
      <c r="F189" s="25">
        <v>0.26900000000000002</v>
      </c>
    </row>
    <row r="190" spans="2:7">
      <c r="B190" t="s">
        <v>36</v>
      </c>
      <c r="C190" s="3">
        <v>2022</v>
      </c>
      <c r="D190" s="26">
        <v>0.123</v>
      </c>
      <c r="E190" s="26">
        <v>0.21</v>
      </c>
      <c r="F190" s="26">
        <v>0.14499999999999999</v>
      </c>
      <c r="G190" s="3"/>
    </row>
    <row r="191" spans="2:7">
      <c r="B191" t="s">
        <v>37</v>
      </c>
      <c r="C191">
        <v>2016</v>
      </c>
      <c r="D191" s="29"/>
      <c r="E191" s="29"/>
      <c r="F191" s="29"/>
      <c r="G191" t="s">
        <v>58</v>
      </c>
    </row>
    <row r="192" spans="2:7">
      <c r="B192" t="s">
        <v>37</v>
      </c>
      <c r="C192">
        <v>2017</v>
      </c>
      <c r="D192" s="29">
        <f>AVERAGE(D193:D194)</f>
        <v>0.23650000000000002</v>
      </c>
      <c r="E192" s="29">
        <f t="shared" ref="E192:F192" si="4">AVERAGE(E193:E194)</f>
        <v>0.184</v>
      </c>
      <c r="F192" s="29">
        <f t="shared" si="4"/>
        <v>0.3135</v>
      </c>
      <c r="G192" t="s">
        <v>69</v>
      </c>
    </row>
    <row r="193" spans="2:7">
      <c r="B193" t="s">
        <v>37</v>
      </c>
      <c r="C193">
        <v>2018</v>
      </c>
      <c r="D193" s="25">
        <v>0.27300000000000002</v>
      </c>
      <c r="E193" s="25">
        <v>0.20200000000000001</v>
      </c>
      <c r="F193" s="25">
        <v>0.4</v>
      </c>
    </row>
    <row r="194" spans="2:7">
      <c r="B194" t="s">
        <v>37</v>
      </c>
      <c r="C194">
        <v>2019</v>
      </c>
      <c r="D194" s="25">
        <v>0.2</v>
      </c>
      <c r="E194" s="25">
        <v>0.16600000000000001</v>
      </c>
      <c r="F194" s="25">
        <v>0.22700000000000001</v>
      </c>
      <c r="G194" s="4"/>
    </row>
    <row r="195" spans="2:7">
      <c r="B195" t="s">
        <v>37</v>
      </c>
      <c r="C195">
        <v>2020</v>
      </c>
      <c r="D195" s="25">
        <v>9.0999999999999998E-2</v>
      </c>
      <c r="E195" s="25">
        <v>0.17</v>
      </c>
      <c r="F195" s="25">
        <v>0.2</v>
      </c>
      <c r="G195" s="4"/>
    </row>
    <row r="196" spans="2:7">
      <c r="B196" t="s">
        <v>37</v>
      </c>
      <c r="C196">
        <v>2021</v>
      </c>
      <c r="D196" s="25">
        <v>0.22700000000000001</v>
      </c>
      <c r="E196" s="25">
        <v>0.13800000000000001</v>
      </c>
      <c r="F196" s="25">
        <v>8.3000000000000004E-2</v>
      </c>
      <c r="G196" s="4"/>
    </row>
    <row r="197" spans="2:7">
      <c r="B197" t="s">
        <v>37</v>
      </c>
      <c r="C197" s="3">
        <v>2022</v>
      </c>
      <c r="D197" s="26">
        <v>0.13700000000000001</v>
      </c>
      <c r="E197" s="26">
        <v>0.183</v>
      </c>
      <c r="F197" s="26">
        <v>0.31</v>
      </c>
      <c r="G197" s="3"/>
    </row>
    <row r="198" spans="2:7">
      <c r="B198" t="s">
        <v>38</v>
      </c>
      <c r="C198">
        <v>2016</v>
      </c>
      <c r="D198" s="29"/>
      <c r="E198" s="29"/>
      <c r="F198" s="29"/>
    </row>
    <row r="199" spans="2:7">
      <c r="B199" t="s">
        <v>38</v>
      </c>
      <c r="C199">
        <v>2017</v>
      </c>
      <c r="D199">
        <v>0.21299999999999999</v>
      </c>
      <c r="E199">
        <v>0.16900000000000001</v>
      </c>
      <c r="F199">
        <v>0.23100000000000001</v>
      </c>
      <c r="G199" t="s">
        <v>66</v>
      </c>
    </row>
    <row r="200" spans="2:7">
      <c r="B200" t="s">
        <v>38</v>
      </c>
      <c r="C200">
        <v>2018</v>
      </c>
      <c r="D200">
        <v>0.21299999999999999</v>
      </c>
      <c r="E200">
        <v>0.16900000000000001</v>
      </c>
      <c r="F200">
        <v>0.23100000000000001</v>
      </c>
    </row>
    <row r="201" spans="2:7">
      <c r="B201" t="s">
        <v>38</v>
      </c>
      <c r="C201">
        <v>2019</v>
      </c>
      <c r="D201">
        <v>0.21299999999999999</v>
      </c>
      <c r="E201">
        <v>0.16900000000000001</v>
      </c>
      <c r="F201">
        <v>0.23100000000000001</v>
      </c>
    </row>
    <row r="202" spans="2:7">
      <c r="B202" t="s">
        <v>38</v>
      </c>
      <c r="C202">
        <v>2020</v>
      </c>
      <c r="D202">
        <v>0.21299999999999999</v>
      </c>
      <c r="E202">
        <v>0.16900000000000001</v>
      </c>
      <c r="F202">
        <v>0.23100000000000001</v>
      </c>
      <c r="G202" t="s">
        <v>65</v>
      </c>
    </row>
    <row r="203" spans="2:7">
      <c r="B203" t="s">
        <v>38</v>
      </c>
      <c r="C203">
        <v>2021</v>
      </c>
      <c r="D203">
        <v>0.21199999999999999</v>
      </c>
      <c r="E203">
        <v>0.18</v>
      </c>
      <c r="F203">
        <v>0.22800000000000001</v>
      </c>
      <c r="G203" t="s">
        <v>65</v>
      </c>
    </row>
    <row r="204" spans="2:7">
      <c r="B204" t="s">
        <v>38</v>
      </c>
      <c r="C204" s="3">
        <v>2022</v>
      </c>
      <c r="D204">
        <v>0.188</v>
      </c>
      <c r="E204">
        <v>0.183</v>
      </c>
      <c r="F204">
        <v>0.223</v>
      </c>
      <c r="G204" t="s">
        <v>65</v>
      </c>
    </row>
    <row r="205" spans="2:7">
      <c r="B205" t="s">
        <v>39</v>
      </c>
      <c r="C205">
        <v>2016</v>
      </c>
      <c r="D205" s="29"/>
      <c r="E205" s="29"/>
      <c r="F205" s="29"/>
    </row>
    <row r="206" spans="2:7">
      <c r="B206" t="s">
        <v>39</v>
      </c>
      <c r="C206">
        <v>2017</v>
      </c>
      <c r="D206">
        <v>0.21300000000000002</v>
      </c>
      <c r="E206">
        <v>0.16900000000000004</v>
      </c>
      <c r="F206">
        <v>0.23099999999999998</v>
      </c>
    </row>
    <row r="207" spans="2:7">
      <c r="B207" t="s">
        <v>39</v>
      </c>
      <c r="C207">
        <v>2018</v>
      </c>
      <c r="D207">
        <v>0.21299999999999999</v>
      </c>
      <c r="E207">
        <v>0.16900000000000001</v>
      </c>
      <c r="F207">
        <v>0.23100000000000001</v>
      </c>
    </row>
    <row r="208" spans="2:7">
      <c r="B208" t="s">
        <v>39</v>
      </c>
      <c r="C208">
        <v>2019</v>
      </c>
      <c r="D208">
        <v>0.21299999999999997</v>
      </c>
      <c r="E208">
        <v>0.16900000000000004</v>
      </c>
      <c r="F208">
        <v>0.23100000000000001</v>
      </c>
    </row>
    <row r="209" spans="2:7">
      <c r="B209" t="s">
        <v>39</v>
      </c>
      <c r="C209">
        <v>2020</v>
      </c>
      <c r="D209">
        <v>0.21300000000000002</v>
      </c>
      <c r="E209">
        <v>0.16900000000000001</v>
      </c>
      <c r="F209">
        <v>0.23100000000000004</v>
      </c>
    </row>
    <row r="210" spans="2:7">
      <c r="B210" t="s">
        <v>39</v>
      </c>
      <c r="C210">
        <v>2021</v>
      </c>
      <c r="D210">
        <v>0.21200000000000002</v>
      </c>
      <c r="E210">
        <v>0.18</v>
      </c>
      <c r="F210">
        <v>0.22800000000000001</v>
      </c>
    </row>
    <row r="211" spans="2:7">
      <c r="B211" t="s">
        <v>39</v>
      </c>
      <c r="C211">
        <v>2022</v>
      </c>
      <c r="D211">
        <v>0.188</v>
      </c>
      <c r="E211">
        <v>0.183</v>
      </c>
      <c r="F211">
        <v>0.22300000000000003</v>
      </c>
    </row>
    <row r="212" spans="2:7">
      <c r="B212" t="s">
        <v>40</v>
      </c>
      <c r="C212">
        <v>2016</v>
      </c>
      <c r="D212" s="29"/>
      <c r="E212" s="29"/>
      <c r="F212" s="29"/>
    </row>
    <row r="213" spans="2:7">
      <c r="B213" t="s">
        <v>40</v>
      </c>
      <c r="C213">
        <v>2017</v>
      </c>
      <c r="D213">
        <v>0.21299999999999999</v>
      </c>
      <c r="E213">
        <v>0.16900000000000001</v>
      </c>
      <c r="F213">
        <v>0.23100000000000001</v>
      </c>
      <c r="G213" t="s">
        <v>66</v>
      </c>
    </row>
    <row r="214" spans="2:7">
      <c r="B214" t="s">
        <v>40</v>
      </c>
      <c r="C214">
        <v>2018</v>
      </c>
      <c r="D214">
        <v>0.21299999999999999</v>
      </c>
      <c r="E214">
        <v>0.16900000000000001</v>
      </c>
      <c r="F214">
        <v>0.23100000000000001</v>
      </c>
    </row>
    <row r="215" spans="2:7">
      <c r="B215" t="s">
        <v>40</v>
      </c>
      <c r="C215">
        <v>2019</v>
      </c>
      <c r="D215">
        <v>0.21299999999999999</v>
      </c>
      <c r="E215">
        <v>0.16900000000000001</v>
      </c>
      <c r="F215">
        <v>0.23100000000000001</v>
      </c>
    </row>
    <row r="216" spans="2:7">
      <c r="B216" t="s">
        <v>40</v>
      </c>
      <c r="C216">
        <v>2020</v>
      </c>
      <c r="D216">
        <v>0.21299999999999999</v>
      </c>
      <c r="E216">
        <v>0.16900000000000001</v>
      </c>
      <c r="F216">
        <v>0.23100000000000001</v>
      </c>
      <c r="G216" t="s">
        <v>65</v>
      </c>
    </row>
    <row r="217" spans="2:7">
      <c r="B217" t="s">
        <v>40</v>
      </c>
      <c r="C217">
        <v>2021</v>
      </c>
      <c r="D217">
        <v>0.21199999999999999</v>
      </c>
      <c r="E217">
        <v>0.18</v>
      </c>
      <c r="F217">
        <v>0.22800000000000001</v>
      </c>
      <c r="G217" t="s">
        <v>65</v>
      </c>
    </row>
    <row r="218" spans="2:7">
      <c r="B218" t="s">
        <v>40</v>
      </c>
      <c r="C218" s="3">
        <v>2022</v>
      </c>
      <c r="D218">
        <v>0.188</v>
      </c>
      <c r="E218">
        <v>0.183</v>
      </c>
      <c r="F218">
        <v>0.223</v>
      </c>
      <c r="G218" t="s">
        <v>65</v>
      </c>
    </row>
    <row r="219" spans="2:7">
      <c r="B219" t="s">
        <v>41</v>
      </c>
      <c r="C219">
        <v>2016</v>
      </c>
      <c r="D219" s="29"/>
      <c r="E219" s="29"/>
      <c r="F219" s="29"/>
    </row>
    <row r="220" spans="2:7">
      <c r="B220" t="s">
        <v>41</v>
      </c>
      <c r="C220">
        <v>2017</v>
      </c>
      <c r="D220">
        <v>0.21299999999999999</v>
      </c>
      <c r="E220">
        <v>0.16900000000000001</v>
      </c>
      <c r="F220">
        <v>0.23100000000000001</v>
      </c>
      <c r="G220" t="s">
        <v>66</v>
      </c>
    </row>
    <row r="221" spans="2:7">
      <c r="B221" t="s">
        <v>41</v>
      </c>
      <c r="C221">
        <v>2018</v>
      </c>
      <c r="D221">
        <v>0.21299999999999999</v>
      </c>
      <c r="E221">
        <v>0.16900000000000001</v>
      </c>
      <c r="F221">
        <v>0.23100000000000001</v>
      </c>
    </row>
    <row r="222" spans="2:7">
      <c r="B222" t="s">
        <v>41</v>
      </c>
      <c r="C222">
        <v>2019</v>
      </c>
      <c r="D222">
        <v>0.21299999999999999</v>
      </c>
      <c r="E222">
        <v>0.16900000000000001</v>
      </c>
      <c r="F222">
        <v>0.23100000000000001</v>
      </c>
    </row>
    <row r="223" spans="2:7">
      <c r="B223" t="s">
        <v>41</v>
      </c>
      <c r="C223">
        <v>2020</v>
      </c>
      <c r="D223">
        <v>0.21299999999999999</v>
      </c>
      <c r="E223">
        <v>0.16900000000000001</v>
      </c>
      <c r="F223">
        <v>0.23100000000000001</v>
      </c>
      <c r="G223" t="s">
        <v>65</v>
      </c>
    </row>
    <row r="224" spans="2:7">
      <c r="B224" t="s">
        <v>41</v>
      </c>
      <c r="C224">
        <v>2021</v>
      </c>
      <c r="D224">
        <v>0.21199999999999999</v>
      </c>
      <c r="E224">
        <v>0.18</v>
      </c>
      <c r="F224">
        <v>0.22800000000000001</v>
      </c>
      <c r="G224" t="s">
        <v>65</v>
      </c>
    </row>
    <row r="225" spans="2:7">
      <c r="B225" t="s">
        <v>41</v>
      </c>
      <c r="C225" s="3">
        <v>2022</v>
      </c>
      <c r="D225">
        <v>0.188</v>
      </c>
      <c r="E225">
        <v>0.183</v>
      </c>
      <c r="F225">
        <v>0.223</v>
      </c>
      <c r="G225" t="s">
        <v>65</v>
      </c>
    </row>
    <row r="226" spans="2:7">
      <c r="B226" t="s">
        <v>42</v>
      </c>
      <c r="C226">
        <v>2016</v>
      </c>
      <c r="D226" s="29"/>
      <c r="E226" s="29"/>
      <c r="F226" s="29"/>
      <c r="G226" t="s">
        <v>58</v>
      </c>
    </row>
    <row r="227" spans="2:7">
      <c r="B227" t="s">
        <v>42</v>
      </c>
      <c r="C227">
        <v>2017</v>
      </c>
      <c r="D227" s="25">
        <v>0.18</v>
      </c>
      <c r="E227" s="25">
        <v>0.04</v>
      </c>
      <c r="F227" s="25">
        <v>0.22</v>
      </c>
    </row>
    <row r="228" spans="2:7">
      <c r="B228" t="s">
        <v>42</v>
      </c>
      <c r="C228">
        <v>2018</v>
      </c>
      <c r="D228" s="25">
        <v>0.16</v>
      </c>
      <c r="E228" s="25">
        <v>0.45</v>
      </c>
      <c r="F228" s="25">
        <v>0.31</v>
      </c>
    </row>
    <row r="229" spans="2:7">
      <c r="B229" t="s">
        <v>42</v>
      </c>
      <c r="C229">
        <v>2019</v>
      </c>
      <c r="D229" s="29">
        <v>0.224</v>
      </c>
      <c r="E229" s="29">
        <v>0.28199999999999997</v>
      </c>
      <c r="F229" s="29">
        <v>0.22700000000000001</v>
      </c>
    </row>
    <row r="230" spans="2:7">
      <c r="B230" t="s">
        <v>42</v>
      </c>
      <c r="C230">
        <v>2020</v>
      </c>
      <c r="D230" s="25">
        <v>0.18</v>
      </c>
      <c r="E230" s="25">
        <v>0.42</v>
      </c>
      <c r="F230" s="25">
        <v>0.26</v>
      </c>
    </row>
    <row r="231" spans="2:7">
      <c r="B231" t="s">
        <v>42</v>
      </c>
      <c r="C231">
        <v>2021</v>
      </c>
      <c r="D231" s="25">
        <v>0.19</v>
      </c>
      <c r="E231" s="25">
        <v>0.23</v>
      </c>
      <c r="F231" s="25">
        <v>0.21</v>
      </c>
    </row>
    <row r="232" spans="2:7">
      <c r="B232" t="s">
        <v>42</v>
      </c>
      <c r="C232" s="3">
        <v>2022</v>
      </c>
      <c r="D232" s="32">
        <v>0.29699999999999999</v>
      </c>
      <c r="E232" s="32">
        <v>0.30099999999999999</v>
      </c>
      <c r="F232" s="32">
        <v>0.28799999999999998</v>
      </c>
      <c r="G232" s="3"/>
    </row>
    <row r="233" spans="2:7">
      <c r="B233" t="s">
        <v>43</v>
      </c>
      <c r="C233">
        <v>2016</v>
      </c>
      <c r="D233" s="29"/>
      <c r="E233" s="29"/>
      <c r="F233" s="29"/>
    </row>
    <row r="234" spans="2:7">
      <c r="B234" t="s">
        <v>43</v>
      </c>
      <c r="C234">
        <v>2017</v>
      </c>
      <c r="D234">
        <v>0.29120286085825753</v>
      </c>
      <c r="E234">
        <v>0.25351365409622884</v>
      </c>
      <c r="F234">
        <v>0.28748374512353708</v>
      </c>
    </row>
    <row r="235" spans="2:7">
      <c r="B235" t="s">
        <v>43</v>
      </c>
      <c r="C235">
        <v>2018</v>
      </c>
      <c r="D235">
        <v>0.29739055793991415</v>
      </c>
      <c r="E235">
        <v>0.21228469241773962</v>
      </c>
      <c r="F235">
        <v>0.22251788268955652</v>
      </c>
    </row>
    <row r="236" spans="2:7">
      <c r="B236" t="s">
        <v>43</v>
      </c>
      <c r="C236">
        <v>2019</v>
      </c>
      <c r="D236">
        <v>0.30491839762611278</v>
      </c>
      <c r="E236">
        <v>0.22885014836795253</v>
      </c>
      <c r="F236">
        <v>0.24454302670623146</v>
      </c>
    </row>
    <row r="237" spans="2:7">
      <c r="B237" t="s">
        <v>43</v>
      </c>
      <c r="C237">
        <v>2020</v>
      </c>
      <c r="D237">
        <v>0.30594959677419353</v>
      </c>
      <c r="E237">
        <v>0.24727822580645165</v>
      </c>
      <c r="F237">
        <v>0.26198991935483873</v>
      </c>
    </row>
    <row r="238" spans="2:7">
      <c r="B238" t="s">
        <v>43</v>
      </c>
      <c r="C238">
        <v>2021</v>
      </c>
      <c r="D238">
        <v>0.30592217898832685</v>
      </c>
      <c r="E238">
        <v>0.22919066147859923</v>
      </c>
      <c r="F238">
        <v>0.27148249027237353</v>
      </c>
    </row>
    <row r="239" spans="2:7">
      <c r="B239" t="s">
        <v>43</v>
      </c>
      <c r="C239">
        <v>2022</v>
      </c>
      <c r="D239">
        <v>0.25034912280701754</v>
      </c>
      <c r="E239">
        <v>0.22164912280701754</v>
      </c>
      <c r="F239">
        <v>0.21184035087719297</v>
      </c>
    </row>
    <row r="240" spans="2:7">
      <c r="F240" s="25"/>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C54C4-C19B-4FD1-8591-9B2AD61C612A}">
  <dimension ref="A1:F246"/>
  <sheetViews>
    <sheetView topLeftCell="A191" zoomScaleNormal="100" workbookViewId="0">
      <selection activeCell="E134" sqref="E134"/>
    </sheetView>
  </sheetViews>
  <sheetFormatPr defaultRowHeight="14.25"/>
  <cols>
    <col min="3" max="5" width="9.25" bestFit="1" customWidth="1"/>
    <col min="6" max="6" width="102.375" customWidth="1"/>
  </cols>
  <sheetData>
    <row r="1" spans="1:6" ht="15">
      <c r="A1" s="1" t="s">
        <v>0</v>
      </c>
      <c r="B1" s="2" t="s">
        <v>1</v>
      </c>
      <c r="C1" s="1" t="s">
        <v>2</v>
      </c>
      <c r="D1" s="1" t="s">
        <v>3</v>
      </c>
      <c r="E1" s="1" t="s">
        <v>4</v>
      </c>
      <c r="F1" s="1" t="s">
        <v>5</v>
      </c>
    </row>
    <row r="2" spans="1:6">
      <c r="A2" t="s">
        <v>21</v>
      </c>
      <c r="B2">
        <v>2016</v>
      </c>
    </row>
    <row r="3" spans="1:6">
      <c r="A3" t="s">
        <v>21</v>
      </c>
      <c r="B3">
        <v>2017</v>
      </c>
      <c r="C3">
        <v>0.70845817008527312</v>
      </c>
      <c r="D3">
        <v>0.57766990291262132</v>
      </c>
      <c r="E3">
        <v>0.62524366471734893</v>
      </c>
      <c r="F3" t="s">
        <v>70</v>
      </c>
    </row>
    <row r="4" spans="1:6" ht="14.45" customHeight="1">
      <c r="A4" t="s">
        <v>21</v>
      </c>
      <c r="B4">
        <v>2018</v>
      </c>
      <c r="C4">
        <v>0.70301783299999998</v>
      </c>
      <c r="D4">
        <v>0.591025778</v>
      </c>
      <c r="E4">
        <v>0.6323260073260073</v>
      </c>
      <c r="F4" t="s">
        <v>71</v>
      </c>
    </row>
    <row r="5" spans="1:6">
      <c r="A5" t="s">
        <v>21</v>
      </c>
      <c r="B5">
        <v>2019</v>
      </c>
      <c r="C5">
        <v>0.72536973833902163</v>
      </c>
      <c r="D5">
        <v>0.60911147675853561</v>
      </c>
      <c r="E5">
        <v>0.63731656184486374</v>
      </c>
      <c r="F5" t="s">
        <v>72</v>
      </c>
    </row>
    <row r="6" spans="1:6">
      <c r="A6" t="s">
        <v>21</v>
      </c>
      <c r="B6">
        <v>2020</v>
      </c>
      <c r="C6">
        <v>0.69757225433526016</v>
      </c>
      <c r="D6">
        <v>0.59550280448717952</v>
      </c>
      <c r="E6">
        <v>0.62420886075949367</v>
      </c>
      <c r="F6" t="s">
        <v>73</v>
      </c>
    </row>
    <row r="7" spans="1:6">
      <c r="A7" t="s">
        <v>21</v>
      </c>
      <c r="B7">
        <v>2021</v>
      </c>
      <c r="C7">
        <v>0.71878025169409487</v>
      </c>
      <c r="D7">
        <v>0.61654988650942466</v>
      </c>
      <c r="E7">
        <v>0.65064220183486243</v>
      </c>
      <c r="F7" t="s">
        <v>74</v>
      </c>
    </row>
    <row r="8" spans="1:6">
      <c r="A8" t="s">
        <v>21</v>
      </c>
      <c r="B8" s="3">
        <v>2022</v>
      </c>
      <c r="C8" s="3">
        <v>0.72440746343923346</v>
      </c>
      <c r="D8" s="3">
        <v>0.62823692826669308</v>
      </c>
      <c r="E8" s="3">
        <v>0.65125042822884549</v>
      </c>
      <c r="F8" s="3"/>
    </row>
    <row r="9" spans="1:6">
      <c r="A9" s="53" t="s">
        <v>26</v>
      </c>
      <c r="B9" s="23">
        <v>2016</v>
      </c>
      <c r="C9" s="23"/>
      <c r="D9" s="23"/>
      <c r="E9" s="23"/>
      <c r="F9" s="23"/>
    </row>
    <row r="10" spans="1:6">
      <c r="A10" t="s">
        <v>26</v>
      </c>
      <c r="B10">
        <v>2017</v>
      </c>
      <c r="C10" s="25">
        <v>0.61069836552748891</v>
      </c>
      <c r="D10" s="25">
        <v>0.55202027312403212</v>
      </c>
      <c r="E10" s="25">
        <v>0.60326580699999999</v>
      </c>
    </row>
    <row r="11" spans="1:6">
      <c r="A11" t="s">
        <v>26</v>
      </c>
      <c r="B11">
        <v>2018</v>
      </c>
      <c r="C11" s="25">
        <v>0.61069836552748891</v>
      </c>
      <c r="D11" s="25">
        <v>0.58622298699999997</v>
      </c>
      <c r="E11" s="25">
        <v>0.60326580699999999</v>
      </c>
      <c r="F11" t="s">
        <v>70</v>
      </c>
    </row>
    <row r="12" spans="1:6">
      <c r="A12" t="s">
        <v>26</v>
      </c>
      <c r="B12">
        <v>2019</v>
      </c>
      <c r="C12" s="25">
        <v>0.67251461988304095</v>
      </c>
      <c r="D12" s="25">
        <v>0.62860552700000005</v>
      </c>
      <c r="E12" s="25">
        <v>0.61756373937677056</v>
      </c>
      <c r="F12" s="7" t="s">
        <v>75</v>
      </c>
    </row>
    <row r="13" spans="1:6">
      <c r="A13" t="s">
        <v>26</v>
      </c>
      <c r="B13">
        <v>2020</v>
      </c>
      <c r="C13" s="25">
        <v>0.6202723146747352</v>
      </c>
      <c r="D13" s="25">
        <v>0.59027123100000001</v>
      </c>
      <c r="E13" s="25">
        <v>0.60552450199999996</v>
      </c>
    </row>
    <row r="14" spans="1:6">
      <c r="A14" t="s">
        <v>26</v>
      </c>
      <c r="B14">
        <v>2021</v>
      </c>
      <c r="C14" s="25">
        <v>0.60987261146496818</v>
      </c>
      <c r="D14" s="25">
        <v>0.62237365133446909</v>
      </c>
      <c r="E14" s="25">
        <v>0.66588831999999998</v>
      </c>
    </row>
    <row r="15" spans="1:6">
      <c r="A15" t="s">
        <v>26</v>
      </c>
      <c r="B15" s="3">
        <v>2022</v>
      </c>
      <c r="C15" s="26">
        <v>0.58653846153846156</v>
      </c>
      <c r="D15" s="26">
        <v>0.61780028943560061</v>
      </c>
      <c r="E15" s="26">
        <v>0.632410103</v>
      </c>
      <c r="F15" s="39"/>
    </row>
    <row r="16" spans="1:6">
      <c r="A16" s="53" t="s">
        <v>38</v>
      </c>
      <c r="B16" s="23">
        <v>2016</v>
      </c>
    </row>
    <row r="17" spans="1:6">
      <c r="A17" t="s">
        <v>38</v>
      </c>
      <c r="B17">
        <v>2017</v>
      </c>
      <c r="C17">
        <v>0.65342163355408389</v>
      </c>
      <c r="D17">
        <v>0.5659203980099502</v>
      </c>
      <c r="E17">
        <v>0.67701509541441185</v>
      </c>
      <c r="F17" t="s">
        <v>70</v>
      </c>
    </row>
    <row r="18" spans="1:6">
      <c r="A18" t="s">
        <v>38</v>
      </c>
      <c r="B18">
        <v>2018</v>
      </c>
      <c r="C18">
        <v>0.64086021500000001</v>
      </c>
      <c r="D18">
        <v>0.57055961070559613</v>
      </c>
      <c r="E18">
        <v>0.67367256637168138</v>
      </c>
      <c r="F18" t="s">
        <v>71</v>
      </c>
    </row>
    <row r="19" spans="1:6">
      <c r="A19" t="s">
        <v>38</v>
      </c>
      <c r="B19">
        <v>2019</v>
      </c>
      <c r="C19">
        <v>0.62395209580838318</v>
      </c>
      <c r="D19">
        <v>0.53453038674033149</v>
      </c>
      <c r="E19">
        <v>0.68815071888943979</v>
      </c>
      <c r="F19" t="s">
        <v>72</v>
      </c>
    </row>
    <row r="20" spans="1:6">
      <c r="A20" t="s">
        <v>38</v>
      </c>
      <c r="B20">
        <v>2020</v>
      </c>
      <c r="C20">
        <v>0.62638580931263854</v>
      </c>
      <c r="D20">
        <v>0.55346650998824909</v>
      </c>
      <c r="E20">
        <v>0.65666327568667349</v>
      </c>
      <c r="F20" t="s">
        <v>73</v>
      </c>
    </row>
    <row r="21" spans="1:6">
      <c r="A21" t="s">
        <v>38</v>
      </c>
      <c r="B21">
        <v>2021</v>
      </c>
      <c r="C21">
        <v>0.6454545454545455</v>
      </c>
      <c r="D21">
        <v>0.53389830508474578</v>
      </c>
      <c r="E21">
        <v>0.63955223880597012</v>
      </c>
      <c r="F21" t="s">
        <v>74</v>
      </c>
    </row>
    <row r="22" spans="1:6">
      <c r="A22" t="s">
        <v>38</v>
      </c>
      <c r="B22" s="3">
        <v>2022</v>
      </c>
      <c r="C22">
        <v>0.67995444191343968</v>
      </c>
      <c r="D22">
        <v>0.57196969696969702</v>
      </c>
      <c r="E22">
        <v>0.6915865384615385</v>
      </c>
    </row>
    <row r="23" spans="1:6">
      <c r="A23" s="53" t="s">
        <v>19</v>
      </c>
      <c r="B23" s="53">
        <v>2016</v>
      </c>
      <c r="C23" s="53"/>
      <c r="D23" s="53"/>
      <c r="E23" s="53"/>
      <c r="F23" s="53"/>
    </row>
    <row r="24" spans="1:6">
      <c r="A24" t="s">
        <v>19</v>
      </c>
      <c r="B24">
        <v>2017</v>
      </c>
      <c r="C24" s="25">
        <v>0.72798634812286689</v>
      </c>
      <c r="D24" s="25">
        <v>0.5515753938484621</v>
      </c>
      <c r="E24">
        <v>0.67721000136630682</v>
      </c>
      <c r="F24" t="s">
        <v>70</v>
      </c>
    </row>
    <row r="25" spans="1:6">
      <c r="A25" t="s">
        <v>19</v>
      </c>
      <c r="B25">
        <v>2018</v>
      </c>
      <c r="C25" s="25">
        <v>0.74463172477487882</v>
      </c>
      <c r="D25" s="25">
        <v>0.57290432639909017</v>
      </c>
      <c r="E25" s="25">
        <v>0.68535970268117863</v>
      </c>
      <c r="F25" s="7"/>
    </row>
    <row r="26" spans="1:6">
      <c r="A26" t="s">
        <v>19</v>
      </c>
      <c r="B26">
        <v>2019</v>
      </c>
      <c r="C26" s="25">
        <v>0.7511720581340835</v>
      </c>
      <c r="D26" s="25">
        <v>0.57044953512891783</v>
      </c>
      <c r="E26" s="25">
        <v>0.67553122987765613</v>
      </c>
    </row>
    <row r="27" spans="1:6">
      <c r="A27" t="s">
        <v>19</v>
      </c>
      <c r="B27">
        <v>2020</v>
      </c>
      <c r="C27" s="25">
        <v>0.74067877629063095</v>
      </c>
      <c r="D27" s="25">
        <v>0.56908538973756362</v>
      </c>
      <c r="E27" s="25">
        <v>0.67219839641991419</v>
      </c>
    </row>
    <row r="28" spans="1:6">
      <c r="A28" t="s">
        <v>19</v>
      </c>
      <c r="B28">
        <v>2021</v>
      </c>
      <c r="C28" s="25">
        <v>0.75444796490372901</v>
      </c>
      <c r="D28" s="25">
        <v>0.57172182446302511</v>
      </c>
      <c r="E28" s="25">
        <v>0.69129651860744301</v>
      </c>
      <c r="F28" s="7"/>
    </row>
    <row r="29" spans="1:6">
      <c r="A29" t="s">
        <v>19</v>
      </c>
      <c r="B29">
        <v>2022</v>
      </c>
      <c r="C29" s="25">
        <v>0.75984990619136961</v>
      </c>
      <c r="D29" s="25">
        <v>0.59488021340994202</v>
      </c>
      <c r="E29" s="25">
        <v>0.69710153115995255</v>
      </c>
    </row>
    <row r="30" spans="1:6">
      <c r="A30" s="53" t="s">
        <v>29</v>
      </c>
      <c r="B30" s="53">
        <v>2016</v>
      </c>
      <c r="C30" s="53"/>
      <c r="D30" s="53"/>
      <c r="E30" s="53"/>
      <c r="F30" s="53"/>
    </row>
    <row r="31" spans="1:6">
      <c r="A31" t="s">
        <v>29</v>
      </c>
      <c r="B31">
        <v>2017</v>
      </c>
      <c r="C31">
        <v>0.66863686738086447</v>
      </c>
      <c r="D31">
        <v>0.59492481203007519</v>
      </c>
      <c r="E31">
        <v>0.65186915887850472</v>
      </c>
      <c r="F31" t="s">
        <v>70</v>
      </c>
    </row>
    <row r="32" spans="1:6">
      <c r="A32" t="s">
        <v>29</v>
      </c>
      <c r="B32">
        <v>2018</v>
      </c>
      <c r="C32">
        <v>0.66863686738086447</v>
      </c>
      <c r="D32">
        <v>0.59492481203007519</v>
      </c>
      <c r="E32">
        <v>0.65186915899999998</v>
      </c>
      <c r="F32" t="s">
        <v>71</v>
      </c>
    </row>
    <row r="33" spans="1:6">
      <c r="A33" t="s">
        <v>29</v>
      </c>
      <c r="B33">
        <v>2019</v>
      </c>
      <c r="C33">
        <v>0.607608696</v>
      </c>
      <c r="D33">
        <v>0.54320987654320985</v>
      </c>
      <c r="E33">
        <v>0.60685663401602852</v>
      </c>
      <c r="F33" t="s">
        <v>72</v>
      </c>
    </row>
    <row r="34" spans="1:6">
      <c r="A34" t="s">
        <v>29</v>
      </c>
      <c r="B34">
        <v>2020</v>
      </c>
      <c r="C34">
        <v>0.66917024300000005</v>
      </c>
      <c r="D34">
        <v>0.59740802675585281</v>
      </c>
      <c r="E34">
        <v>0.66080402010050254</v>
      </c>
      <c r="F34" t="s">
        <v>73</v>
      </c>
    </row>
    <row r="35" spans="1:6">
      <c r="A35" t="s">
        <v>29</v>
      </c>
      <c r="B35">
        <v>2021</v>
      </c>
      <c r="C35">
        <v>0.65748898678414092</v>
      </c>
      <c r="D35">
        <v>0.60517799352750812</v>
      </c>
      <c r="E35">
        <v>0.65180722891566267</v>
      </c>
      <c r="F35" t="s">
        <v>74</v>
      </c>
    </row>
    <row r="36" spans="1:6">
      <c r="A36" t="s">
        <v>29</v>
      </c>
      <c r="B36">
        <v>2022</v>
      </c>
      <c r="C36">
        <v>0.66232315711094569</v>
      </c>
      <c r="D36">
        <v>0.5977011494252874</v>
      </c>
      <c r="E36">
        <v>0.66717152593714502</v>
      </c>
      <c r="F36" s="7" t="s">
        <v>75</v>
      </c>
    </row>
    <row r="37" spans="1:6">
      <c r="A37" s="53" t="s">
        <v>22</v>
      </c>
      <c r="B37" s="53">
        <v>2016</v>
      </c>
      <c r="C37" s="53"/>
      <c r="D37" s="53"/>
      <c r="E37" s="53"/>
      <c r="F37" s="53"/>
    </row>
    <row r="38" spans="1:6">
      <c r="A38" t="s">
        <v>22</v>
      </c>
      <c r="B38">
        <v>2017</v>
      </c>
      <c r="C38">
        <v>0.58049403747870532</v>
      </c>
      <c r="D38">
        <v>0.52707192242075962</v>
      </c>
      <c r="E38">
        <v>0.5958945461863554</v>
      </c>
      <c r="F38" t="s">
        <v>70</v>
      </c>
    </row>
    <row r="39" spans="1:6">
      <c r="A39" t="s">
        <v>22</v>
      </c>
      <c r="B39">
        <v>2018</v>
      </c>
      <c r="C39">
        <v>0.58049403747870532</v>
      </c>
      <c r="D39">
        <v>0.52707192242075962</v>
      </c>
      <c r="E39">
        <v>0.5958945461863554</v>
      </c>
      <c r="F39" t="s">
        <v>71</v>
      </c>
    </row>
    <row r="40" spans="1:6">
      <c r="A40" t="s">
        <v>22</v>
      </c>
      <c r="B40">
        <v>2019</v>
      </c>
      <c r="C40">
        <v>0.62076226574015581</v>
      </c>
      <c r="D40">
        <v>0.47157987643424537</v>
      </c>
      <c r="E40">
        <v>0.53886718749999996</v>
      </c>
      <c r="F40" t="s">
        <v>72</v>
      </c>
    </row>
    <row r="41" spans="1:6">
      <c r="A41" t="s">
        <v>22</v>
      </c>
      <c r="B41">
        <v>2020</v>
      </c>
      <c r="C41">
        <v>0.73155827149716279</v>
      </c>
      <c r="D41">
        <v>0.57567249300000001</v>
      </c>
      <c r="E41">
        <v>0.65603038899999999</v>
      </c>
      <c r="F41" t="s">
        <v>73</v>
      </c>
    </row>
    <row r="42" spans="1:6">
      <c r="A42" t="s">
        <v>22</v>
      </c>
      <c r="B42">
        <v>2021</v>
      </c>
      <c r="C42">
        <v>0.73820536540240522</v>
      </c>
      <c r="D42">
        <v>0.53995659967921505</v>
      </c>
      <c r="E42">
        <v>0.61084771477337374</v>
      </c>
      <c r="F42" t="s">
        <v>74</v>
      </c>
    </row>
    <row r="43" spans="1:6">
      <c r="A43" t="s">
        <v>22</v>
      </c>
      <c r="B43">
        <v>2022</v>
      </c>
      <c r="C43">
        <v>0.74373522458628838</v>
      </c>
      <c r="D43">
        <v>0.51117905600000002</v>
      </c>
      <c r="E43">
        <v>0.58985318713993684</v>
      </c>
      <c r="F43" s="7" t="s">
        <v>75</v>
      </c>
    </row>
    <row r="44" spans="1:6">
      <c r="A44" s="53" t="s">
        <v>33</v>
      </c>
      <c r="B44" s="23">
        <v>2016</v>
      </c>
      <c r="C44" s="53"/>
      <c r="D44" s="53"/>
      <c r="E44" s="53"/>
      <c r="F44" s="53"/>
    </row>
    <row r="45" spans="1:6">
      <c r="A45" t="s">
        <v>33</v>
      </c>
      <c r="B45">
        <v>2017</v>
      </c>
      <c r="C45">
        <v>0.50553505535055354</v>
      </c>
      <c r="D45">
        <v>0.4484492875104778</v>
      </c>
      <c r="E45">
        <v>0.48851774530271397</v>
      </c>
      <c r="F45" t="s">
        <v>70</v>
      </c>
    </row>
    <row r="46" spans="1:6">
      <c r="A46" t="s">
        <v>33</v>
      </c>
      <c r="B46">
        <v>2018</v>
      </c>
      <c r="C46">
        <v>0.671875</v>
      </c>
      <c r="D46">
        <v>0.58319327731092441</v>
      </c>
      <c r="E46">
        <v>0.64197530864197527</v>
      </c>
      <c r="F46" t="s">
        <v>71</v>
      </c>
    </row>
    <row r="47" spans="1:6">
      <c r="A47" t="s">
        <v>33</v>
      </c>
      <c r="B47">
        <v>2019</v>
      </c>
      <c r="C47">
        <v>0.74323062558356678</v>
      </c>
      <c r="D47">
        <v>0.62230514096185741</v>
      </c>
      <c r="E47">
        <v>0.70040485829959509</v>
      </c>
      <c r="F47" t="s">
        <v>72</v>
      </c>
    </row>
    <row r="48" spans="1:6">
      <c r="A48" t="s">
        <v>33</v>
      </c>
      <c r="B48">
        <v>2020</v>
      </c>
      <c r="C48">
        <v>0.70936902485659659</v>
      </c>
      <c r="D48">
        <v>0.62193126022913259</v>
      </c>
      <c r="E48">
        <v>0.72637795299999997</v>
      </c>
      <c r="F48" t="s">
        <v>73</v>
      </c>
    </row>
    <row r="49" spans="1:6">
      <c r="A49" t="s">
        <v>33</v>
      </c>
      <c r="B49">
        <v>2021</v>
      </c>
      <c r="C49">
        <v>0.69884169884169889</v>
      </c>
      <c r="D49">
        <v>0.62650602409638556</v>
      </c>
      <c r="E49">
        <v>0.65354330708661412</v>
      </c>
      <c r="F49" t="s">
        <v>74</v>
      </c>
    </row>
    <row r="50" spans="1:6">
      <c r="A50" t="s">
        <v>33</v>
      </c>
      <c r="B50">
        <v>2022</v>
      </c>
      <c r="C50">
        <v>0.72161895360315897</v>
      </c>
      <c r="D50">
        <v>0.63477908390758009</v>
      </c>
      <c r="E50">
        <v>0.7148362235067437</v>
      </c>
    </row>
    <row r="51" spans="1:6">
      <c r="A51" s="53" t="s">
        <v>43</v>
      </c>
      <c r="B51" s="23">
        <v>2016</v>
      </c>
      <c r="C51" s="53"/>
      <c r="D51" s="53"/>
      <c r="E51" s="53"/>
      <c r="F51" s="53" t="s">
        <v>70</v>
      </c>
    </row>
    <row r="52" spans="1:6">
      <c r="A52" t="s">
        <v>43</v>
      </c>
      <c r="B52">
        <v>2017</v>
      </c>
      <c r="C52">
        <v>0.56696256271709766</v>
      </c>
      <c r="D52">
        <v>0.55586892291163037</v>
      </c>
      <c r="E52">
        <v>0.59186673199412054</v>
      </c>
      <c r="F52" t="s">
        <v>71</v>
      </c>
    </row>
    <row r="53" spans="1:6">
      <c r="A53" t="s">
        <v>43</v>
      </c>
      <c r="B53">
        <v>2018</v>
      </c>
      <c r="C53">
        <v>0.53467648198372719</v>
      </c>
      <c r="D53">
        <v>0.5737481238913904</v>
      </c>
      <c r="E53">
        <v>0.57422831945124941</v>
      </c>
      <c r="F53" t="s">
        <v>72</v>
      </c>
    </row>
    <row r="54" spans="1:6">
      <c r="A54" t="s">
        <v>43</v>
      </c>
      <c r="B54">
        <v>2019</v>
      </c>
      <c r="C54">
        <v>0.58761682242990654</v>
      </c>
      <c r="D54">
        <v>0.60827081888671752</v>
      </c>
      <c r="E54">
        <v>0.60459973463069439</v>
      </c>
      <c r="F54" t="s">
        <v>73</v>
      </c>
    </row>
    <row r="55" spans="1:6">
      <c r="A55" t="s">
        <v>43</v>
      </c>
      <c r="B55">
        <v>2020</v>
      </c>
      <c r="C55">
        <v>0.56193228736581335</v>
      </c>
      <c r="D55">
        <v>0.57961171269302236</v>
      </c>
      <c r="E55">
        <v>0.59074889867841407</v>
      </c>
      <c r="F55" t="s">
        <v>74</v>
      </c>
    </row>
    <row r="56" spans="1:6">
      <c r="A56" t="s">
        <v>43</v>
      </c>
      <c r="B56">
        <v>2021</v>
      </c>
      <c r="C56">
        <v>0.56091148115687994</v>
      </c>
      <c r="D56">
        <v>0.57285546415981203</v>
      </c>
      <c r="E56">
        <v>0.58196721311475408</v>
      </c>
      <c r="F56" s="7" t="s">
        <v>76</v>
      </c>
    </row>
    <row r="57" spans="1:6">
      <c r="A57" t="s">
        <v>43</v>
      </c>
      <c r="B57">
        <v>2022</v>
      </c>
      <c r="C57">
        <v>0.60732265446224254</v>
      </c>
      <c r="D57">
        <v>0.5668764491553494</v>
      </c>
      <c r="E57">
        <v>0.59758635039533914</v>
      </c>
      <c r="F57" s="7" t="s">
        <v>77</v>
      </c>
    </row>
    <row r="58" spans="1:6">
      <c r="A58" s="53" t="s">
        <v>39</v>
      </c>
      <c r="B58" s="23">
        <v>2016</v>
      </c>
      <c r="C58" s="53"/>
      <c r="D58" s="53"/>
      <c r="E58" s="53"/>
      <c r="F58" s="53"/>
    </row>
    <row r="59" spans="1:6">
      <c r="A59" t="s">
        <v>39</v>
      </c>
      <c r="B59">
        <v>2017</v>
      </c>
      <c r="C59">
        <v>0.72695747399160426</v>
      </c>
      <c r="D59">
        <v>0.54589478318291873</v>
      </c>
      <c r="E59">
        <v>0.61247820189885682</v>
      </c>
      <c r="F59" t="s">
        <v>70</v>
      </c>
    </row>
    <row r="60" spans="1:6">
      <c r="A60" t="s">
        <v>39</v>
      </c>
      <c r="B60">
        <v>2018</v>
      </c>
      <c r="C60">
        <v>0.71613964540303421</v>
      </c>
      <c r="D60">
        <v>0.52065799540933433</v>
      </c>
      <c r="E60">
        <v>0.60751604032997253</v>
      </c>
      <c r="F60" t="s">
        <v>71</v>
      </c>
    </row>
    <row r="61" spans="1:6">
      <c r="A61" t="s">
        <v>39</v>
      </c>
      <c r="B61">
        <v>2019</v>
      </c>
      <c r="C61">
        <v>0.71865187356081217</v>
      </c>
      <c r="D61">
        <v>0.55824277763053276</v>
      </c>
      <c r="E61">
        <v>0.6313475997686524</v>
      </c>
      <c r="F61" t="s">
        <v>72</v>
      </c>
    </row>
    <row r="62" spans="1:6">
      <c r="A62" t="s">
        <v>39</v>
      </c>
      <c r="B62">
        <v>2020</v>
      </c>
      <c r="C62">
        <v>0.66271510516252385</v>
      </c>
      <c r="D62">
        <v>0.6162737987307344</v>
      </c>
      <c r="E62">
        <v>0.55469649613423255</v>
      </c>
      <c r="F62" t="s">
        <v>73</v>
      </c>
    </row>
    <row r="63" spans="1:6">
      <c r="A63" t="s">
        <v>39</v>
      </c>
      <c r="B63">
        <v>2021</v>
      </c>
      <c r="C63">
        <v>0.711435907564685</v>
      </c>
      <c r="D63">
        <v>0.56758604969227267</v>
      </c>
      <c r="E63">
        <v>0.60273541895928318</v>
      </c>
      <c r="F63" t="s">
        <v>74</v>
      </c>
    </row>
    <row r="64" spans="1:6">
      <c r="A64" t="s">
        <v>39</v>
      </c>
      <c r="B64">
        <v>2022</v>
      </c>
      <c r="C64">
        <v>0.69332519332519338</v>
      </c>
      <c r="D64">
        <v>0.62562585343650434</v>
      </c>
      <c r="E64">
        <v>0.59051724137931039</v>
      </c>
    </row>
    <row r="65" spans="1:6">
      <c r="A65" s="53" t="s">
        <v>17</v>
      </c>
      <c r="B65" s="53">
        <v>2016</v>
      </c>
      <c r="C65" s="53"/>
      <c r="D65" s="53"/>
      <c r="E65" s="53"/>
      <c r="F65" s="53"/>
    </row>
    <row r="66" spans="1:6">
      <c r="A66" t="s">
        <v>17</v>
      </c>
      <c r="B66">
        <v>2017</v>
      </c>
      <c r="C66">
        <v>0.67909800520381614</v>
      </c>
      <c r="D66">
        <v>0.51569880522367328</v>
      </c>
      <c r="E66">
        <v>0.58409785932721714</v>
      </c>
      <c r="F66" t="s">
        <v>70</v>
      </c>
    </row>
    <row r="67" spans="1:6">
      <c r="A67" t="s">
        <v>17</v>
      </c>
      <c r="B67">
        <v>2018</v>
      </c>
      <c r="C67">
        <v>0.67772108843537415</v>
      </c>
      <c r="D67">
        <v>0.56479742399999999</v>
      </c>
      <c r="E67">
        <v>0.61627906976744184</v>
      </c>
      <c r="F67" t="s">
        <v>71</v>
      </c>
    </row>
    <row r="68" spans="1:6">
      <c r="A68" t="s">
        <v>17</v>
      </c>
      <c r="B68">
        <v>2019</v>
      </c>
      <c r="C68">
        <v>0.70924369747899163</v>
      </c>
      <c r="D68">
        <v>0.60741926874833196</v>
      </c>
      <c r="E68">
        <v>0.64150943400000005</v>
      </c>
      <c r="F68" t="s">
        <v>72</v>
      </c>
    </row>
    <row r="69" spans="1:6">
      <c r="A69" t="s">
        <v>17</v>
      </c>
      <c r="B69">
        <v>2020</v>
      </c>
      <c r="C69">
        <v>0.70563847429519067</v>
      </c>
      <c r="D69">
        <v>0.61616161599999997</v>
      </c>
      <c r="E69">
        <v>0.66498740554156166</v>
      </c>
      <c r="F69" t="s">
        <v>73</v>
      </c>
    </row>
    <row r="70" spans="1:6">
      <c r="A70" t="s">
        <v>17</v>
      </c>
      <c r="B70">
        <v>2021</v>
      </c>
      <c r="C70">
        <v>0.75824175824175821</v>
      </c>
      <c r="D70">
        <v>0.66215857862635907</v>
      </c>
      <c r="E70">
        <v>0.71298405466970383</v>
      </c>
      <c r="F70" t="s">
        <v>74</v>
      </c>
    </row>
    <row r="71" spans="1:6">
      <c r="A71" t="s">
        <v>17</v>
      </c>
      <c r="B71">
        <v>2022</v>
      </c>
      <c r="C71">
        <v>0.74133558748943362</v>
      </c>
      <c r="D71">
        <v>0.63309542690985987</v>
      </c>
      <c r="E71">
        <v>0.69294605809128629</v>
      </c>
      <c r="F71" s="7" t="s">
        <v>75</v>
      </c>
    </row>
    <row r="72" spans="1:6">
      <c r="A72" s="53" t="s">
        <v>24</v>
      </c>
      <c r="B72" s="23">
        <v>2016</v>
      </c>
      <c r="C72" s="53"/>
      <c r="D72" s="53"/>
      <c r="E72" s="53"/>
      <c r="F72" s="53"/>
    </row>
    <row r="73" spans="1:6">
      <c r="A73" t="s">
        <v>24</v>
      </c>
      <c r="B73">
        <v>2017</v>
      </c>
      <c r="C73">
        <v>0.75213675213675213</v>
      </c>
      <c r="D73">
        <v>0.65800865800865804</v>
      </c>
      <c r="E73">
        <v>0.66666666666666663</v>
      </c>
      <c r="F73" t="s">
        <v>70</v>
      </c>
    </row>
    <row r="74" spans="1:6">
      <c r="A74" t="s">
        <v>24</v>
      </c>
      <c r="B74">
        <v>2018</v>
      </c>
      <c r="C74">
        <v>0.7944444444444444</v>
      </c>
      <c r="D74">
        <v>0.70327868852459019</v>
      </c>
      <c r="E74">
        <v>0.61194029850746268</v>
      </c>
      <c r="F74" t="s">
        <v>71</v>
      </c>
    </row>
    <row r="75" spans="1:6">
      <c r="A75" t="s">
        <v>24</v>
      </c>
      <c r="B75">
        <v>2019</v>
      </c>
      <c r="C75">
        <v>0.76056338028169013</v>
      </c>
      <c r="D75">
        <v>0.72759856630824371</v>
      </c>
      <c r="E75">
        <v>0.66249999999999998</v>
      </c>
      <c r="F75" t="s">
        <v>72</v>
      </c>
    </row>
    <row r="76" spans="1:6">
      <c r="A76" t="s">
        <v>24</v>
      </c>
      <c r="B76">
        <v>2020</v>
      </c>
      <c r="C76">
        <v>0.79063360900000001</v>
      </c>
      <c r="D76">
        <v>0.74149235092101151</v>
      </c>
      <c r="E76">
        <v>0.61728395061728392</v>
      </c>
      <c r="F76" t="s">
        <v>73</v>
      </c>
    </row>
    <row r="77" spans="1:6">
      <c r="A77" t="s">
        <v>24</v>
      </c>
      <c r="B77">
        <v>2021</v>
      </c>
      <c r="C77">
        <v>0.80222841199999995</v>
      </c>
      <c r="D77">
        <v>0.75443599493029145</v>
      </c>
      <c r="E77">
        <v>0.63855421686746983</v>
      </c>
      <c r="F77" t="s">
        <v>74</v>
      </c>
    </row>
    <row r="78" spans="1:6">
      <c r="A78" t="s">
        <v>24</v>
      </c>
      <c r="B78">
        <v>2022</v>
      </c>
      <c r="C78">
        <v>0.80122324159021407</v>
      </c>
      <c r="D78">
        <v>0.7522328812437975</v>
      </c>
      <c r="E78">
        <v>0.65686274509803921</v>
      </c>
    </row>
    <row r="79" spans="1:6">
      <c r="A79" s="53" t="s">
        <v>34</v>
      </c>
      <c r="B79" s="53">
        <v>2016</v>
      </c>
      <c r="C79" s="53"/>
      <c r="D79" s="53"/>
      <c r="E79" s="53"/>
      <c r="F79" s="53"/>
    </row>
    <row r="80" spans="1:6">
      <c r="A80" t="s">
        <v>34</v>
      </c>
      <c r="B80">
        <v>2017</v>
      </c>
      <c r="C80">
        <v>0.69341563786008231</v>
      </c>
      <c r="D80">
        <v>0.55089820359281438</v>
      </c>
      <c r="E80">
        <v>0.60465116279069764</v>
      </c>
      <c r="F80" t="s">
        <v>70</v>
      </c>
    </row>
    <row r="81" spans="1:6">
      <c r="A81" t="s">
        <v>34</v>
      </c>
      <c r="B81">
        <v>2018</v>
      </c>
      <c r="C81">
        <v>0.70416024653312792</v>
      </c>
      <c r="D81">
        <v>0.58483563100000002</v>
      </c>
      <c r="E81">
        <v>0.67037036999999999</v>
      </c>
      <c r="F81" t="s">
        <v>71</v>
      </c>
    </row>
    <row r="82" spans="1:6">
      <c r="A82" t="s">
        <v>34</v>
      </c>
      <c r="B82">
        <v>2019</v>
      </c>
      <c r="C82">
        <v>0.71655561250640698</v>
      </c>
      <c r="D82">
        <v>0.63102933863749378</v>
      </c>
      <c r="E82">
        <v>0.70134228187919467</v>
      </c>
      <c r="F82" t="s">
        <v>72</v>
      </c>
    </row>
    <row r="83" spans="1:6">
      <c r="A83" t="s">
        <v>34</v>
      </c>
      <c r="B83">
        <v>2020</v>
      </c>
      <c r="C83">
        <v>0.70837589376915222</v>
      </c>
      <c r="D83">
        <v>0.62138728323699421</v>
      </c>
      <c r="E83">
        <v>0.66563467492260064</v>
      </c>
      <c r="F83" t="s">
        <v>73</v>
      </c>
    </row>
    <row r="84" spans="1:6">
      <c r="A84" t="s">
        <v>34</v>
      </c>
      <c r="B84">
        <v>2021</v>
      </c>
      <c r="C84">
        <v>0.75805599577390381</v>
      </c>
      <c r="D84">
        <v>0.66196520921485658</v>
      </c>
      <c r="E84">
        <v>0.71771771771771775</v>
      </c>
      <c r="F84" t="s">
        <v>74</v>
      </c>
    </row>
    <row r="85" spans="1:6">
      <c r="A85" t="s">
        <v>34</v>
      </c>
      <c r="B85" s="3">
        <v>2022</v>
      </c>
      <c r="C85" s="3">
        <v>0.75190424374319909</v>
      </c>
      <c r="D85" s="3">
        <v>0.66233766233766234</v>
      </c>
      <c r="E85" s="3">
        <v>0.68493150684931503</v>
      </c>
      <c r="F85" s="3"/>
    </row>
    <row r="86" spans="1:6">
      <c r="A86" s="53" t="s">
        <v>35</v>
      </c>
      <c r="B86" s="53">
        <v>2016</v>
      </c>
      <c r="C86" s="53"/>
      <c r="D86" s="53"/>
      <c r="E86" s="53"/>
      <c r="F86" s="53"/>
    </row>
    <row r="87" spans="1:6">
      <c r="A87" t="s">
        <v>35</v>
      </c>
      <c r="B87">
        <v>2017</v>
      </c>
      <c r="C87">
        <v>0.47914183551847439</v>
      </c>
      <c r="D87">
        <v>0.40735873850197107</v>
      </c>
      <c r="E87">
        <v>0.41176470588235292</v>
      </c>
      <c r="F87" t="s">
        <v>70</v>
      </c>
    </row>
    <row r="88" spans="1:6">
      <c r="A88" t="s">
        <v>35</v>
      </c>
      <c r="B88">
        <v>2018</v>
      </c>
      <c r="C88">
        <v>0.51079136690647486</v>
      </c>
      <c r="D88">
        <v>0.43717616580310881</v>
      </c>
      <c r="E88">
        <v>0.40217391304347827</v>
      </c>
      <c r="F88" t="s">
        <v>71</v>
      </c>
    </row>
    <row r="89" spans="1:6">
      <c r="A89" t="s">
        <v>35</v>
      </c>
      <c r="B89">
        <v>2019</v>
      </c>
      <c r="C89">
        <v>0.53791469194312791</v>
      </c>
      <c r="D89">
        <v>0.45528967254408059</v>
      </c>
      <c r="E89">
        <v>0.47524752475247523</v>
      </c>
      <c r="F89" t="s">
        <v>72</v>
      </c>
    </row>
    <row r="90" spans="1:6">
      <c r="A90" t="s">
        <v>35</v>
      </c>
      <c r="B90">
        <v>2020</v>
      </c>
      <c r="C90">
        <v>0.66628041714947861</v>
      </c>
      <c r="D90">
        <v>0.58867454884878656</v>
      </c>
      <c r="E90">
        <v>0.63551401869158874</v>
      </c>
      <c r="F90" t="s">
        <v>73</v>
      </c>
    </row>
    <row r="91" spans="1:6">
      <c r="A91" t="s">
        <v>35</v>
      </c>
      <c r="B91">
        <v>2021</v>
      </c>
      <c r="C91">
        <v>0.69230769230769229</v>
      </c>
      <c r="D91">
        <v>0.60840024706609019</v>
      </c>
      <c r="E91">
        <v>0.57377049180327866</v>
      </c>
      <c r="F91" t="s">
        <v>74</v>
      </c>
    </row>
    <row r="92" spans="1:6">
      <c r="A92" t="s">
        <v>35</v>
      </c>
      <c r="B92" s="3">
        <v>2022</v>
      </c>
      <c r="C92">
        <v>0.66587112171837703</v>
      </c>
      <c r="D92">
        <v>0.61276332094175956</v>
      </c>
      <c r="E92">
        <v>0.62809917355371903</v>
      </c>
    </row>
    <row r="93" spans="1:6">
      <c r="A93" s="53" t="s">
        <v>40</v>
      </c>
      <c r="B93" s="53">
        <v>2016</v>
      </c>
      <c r="C93" s="53"/>
      <c r="D93" s="53"/>
      <c r="E93" s="53"/>
      <c r="F93" s="53"/>
    </row>
    <row r="94" spans="1:6">
      <c r="A94" t="s">
        <v>40</v>
      </c>
      <c r="B94">
        <v>2017</v>
      </c>
      <c r="C94">
        <v>0.70301369863013696</v>
      </c>
      <c r="D94">
        <v>0.55435082238353395</v>
      </c>
      <c r="E94">
        <v>0.60209038716325625</v>
      </c>
      <c r="F94" t="s">
        <v>70</v>
      </c>
    </row>
    <row r="95" spans="1:6">
      <c r="A95" t="s">
        <v>40</v>
      </c>
      <c r="B95">
        <v>2018</v>
      </c>
      <c r="C95">
        <v>0.70741989881956158</v>
      </c>
      <c r="D95">
        <v>0.57484333034914947</v>
      </c>
      <c r="E95">
        <v>0.61986736277691545</v>
      </c>
      <c r="F95" t="s">
        <v>71</v>
      </c>
    </row>
    <row r="96" spans="1:6">
      <c r="A96" t="s">
        <v>40</v>
      </c>
      <c r="B96">
        <v>2019</v>
      </c>
      <c r="C96">
        <v>0.66755496335776154</v>
      </c>
      <c r="D96">
        <v>0.48097722356533912</v>
      </c>
      <c r="E96">
        <v>0.62447206467961869</v>
      </c>
      <c r="F96" t="s">
        <v>72</v>
      </c>
    </row>
    <row r="97" spans="1:6">
      <c r="A97" t="s">
        <v>40</v>
      </c>
      <c r="B97">
        <v>2020</v>
      </c>
      <c r="C97">
        <v>0.68910439247005129</v>
      </c>
      <c r="D97">
        <v>0.59015256588072118</v>
      </c>
      <c r="E97">
        <v>0.63973021124968188</v>
      </c>
      <c r="F97" t="s">
        <v>73</v>
      </c>
    </row>
    <row r="98" spans="1:6">
      <c r="A98" t="s">
        <v>40</v>
      </c>
      <c r="B98">
        <v>2021</v>
      </c>
      <c r="C98">
        <v>0.70523823616454573</v>
      </c>
      <c r="D98">
        <v>0.60600102581637882</v>
      </c>
      <c r="E98">
        <v>0.65284005979073245</v>
      </c>
      <c r="F98" t="s">
        <v>74</v>
      </c>
    </row>
    <row r="99" spans="1:6">
      <c r="A99" t="s">
        <v>40</v>
      </c>
      <c r="B99" s="3">
        <v>2022</v>
      </c>
      <c r="C99">
        <v>0.67465437788018434</v>
      </c>
      <c r="D99">
        <v>0.54953365263423237</v>
      </c>
      <c r="E99">
        <v>0.59221457393781152</v>
      </c>
    </row>
    <row r="100" spans="1:6">
      <c r="A100" s="23" t="s">
        <v>42</v>
      </c>
      <c r="B100" s="23">
        <v>2016</v>
      </c>
      <c r="C100" s="23"/>
      <c r="D100" s="23"/>
      <c r="E100" s="23"/>
      <c r="F100" s="23"/>
    </row>
    <row r="101" spans="1:6">
      <c r="A101" t="s">
        <v>42</v>
      </c>
      <c r="B101">
        <v>2017</v>
      </c>
      <c r="C101" s="25">
        <v>0.84748858447488584</v>
      </c>
      <c r="D101" s="25">
        <v>0.7469670710571924</v>
      </c>
      <c r="E101" s="25">
        <v>0.76602564102564108</v>
      </c>
      <c r="F101" t="s">
        <v>70</v>
      </c>
    </row>
    <row r="102" spans="1:6">
      <c r="A102" t="s">
        <v>42</v>
      </c>
      <c r="B102">
        <v>2018</v>
      </c>
      <c r="C102" s="25">
        <v>0.84550031466331022</v>
      </c>
      <c r="D102" s="25">
        <v>0.76647206005004165</v>
      </c>
      <c r="E102" s="25">
        <v>0.78908709338929695</v>
      </c>
    </row>
    <row r="103" spans="1:6">
      <c r="A103" t="s">
        <v>42</v>
      </c>
      <c r="B103">
        <v>2019</v>
      </c>
      <c r="C103" s="25">
        <v>0.8459109567413956</v>
      </c>
      <c r="D103" s="25">
        <v>0.77635782747603832</v>
      </c>
      <c r="E103" s="25">
        <v>0.80311890838206623</v>
      </c>
    </row>
    <row r="104" spans="1:6">
      <c r="A104" t="s">
        <v>42</v>
      </c>
      <c r="B104">
        <v>2020</v>
      </c>
      <c r="C104" s="25">
        <v>0.81462475946119306</v>
      </c>
      <c r="D104" s="25">
        <v>0.75255302435192462</v>
      </c>
      <c r="E104" s="25">
        <v>0.77549111318989705</v>
      </c>
    </row>
    <row r="105" spans="1:6">
      <c r="A105" t="s">
        <v>42</v>
      </c>
      <c r="B105">
        <v>2021</v>
      </c>
      <c r="C105" s="25">
        <v>0.82798165137614677</v>
      </c>
      <c r="D105" s="25">
        <v>0.77681388012618302</v>
      </c>
      <c r="E105" s="25">
        <v>0.7990654205607477</v>
      </c>
    </row>
    <row r="106" spans="1:6">
      <c r="A106" t="s">
        <v>42</v>
      </c>
      <c r="B106">
        <v>2022</v>
      </c>
      <c r="C106" s="25">
        <v>0.80633083730428867</v>
      </c>
      <c r="D106" s="25">
        <v>0.76952822892498063</v>
      </c>
      <c r="E106" s="25">
        <v>0.80156657963446476</v>
      </c>
    </row>
    <row r="107" spans="1:6">
      <c r="A107" s="23" t="s">
        <v>14</v>
      </c>
      <c r="B107" s="23">
        <v>2016</v>
      </c>
      <c r="C107" s="23"/>
      <c r="D107" s="23"/>
      <c r="E107" s="23"/>
      <c r="F107" s="23"/>
    </row>
    <row r="108" spans="1:6">
      <c r="A108" t="s">
        <v>14</v>
      </c>
      <c r="B108">
        <v>2017</v>
      </c>
      <c r="C108" s="25">
        <v>0.69547503938291055</v>
      </c>
      <c r="D108" s="25">
        <v>0.56545771916214116</v>
      </c>
      <c r="E108" s="25">
        <v>0.61232145433559371</v>
      </c>
      <c r="F108" t="s">
        <v>70</v>
      </c>
    </row>
    <row r="109" spans="1:6">
      <c r="A109" t="s">
        <v>14</v>
      </c>
      <c r="B109">
        <v>2018</v>
      </c>
      <c r="C109" s="25">
        <v>0.69547503938291055</v>
      </c>
      <c r="D109" s="25">
        <v>0.56545771916214116</v>
      </c>
      <c r="E109" s="25">
        <v>0.61354796888504759</v>
      </c>
      <c r="F109" t="s">
        <v>71</v>
      </c>
    </row>
    <row r="110" spans="1:6">
      <c r="A110" t="s">
        <v>14</v>
      </c>
      <c r="B110">
        <v>2019</v>
      </c>
      <c r="C110" s="25">
        <v>0.70924795070693736</v>
      </c>
      <c r="D110" s="25">
        <v>0.59970731707317071</v>
      </c>
      <c r="E110" s="25">
        <v>0.64229570882311282</v>
      </c>
      <c r="F110" t="s">
        <v>72</v>
      </c>
    </row>
    <row r="111" spans="1:6">
      <c r="A111" t="s">
        <v>14</v>
      </c>
      <c r="B111">
        <v>2020</v>
      </c>
      <c r="C111" s="25">
        <v>0.69356929493321307</v>
      </c>
      <c r="D111" s="25">
        <v>0.57913247362250875</v>
      </c>
      <c r="E111" s="25">
        <v>0.63009675190048375</v>
      </c>
      <c r="F111" t="s">
        <v>73</v>
      </c>
    </row>
    <row r="112" spans="1:6">
      <c r="A112" t="s">
        <v>14</v>
      </c>
      <c r="B112">
        <v>2021</v>
      </c>
      <c r="C112" s="25">
        <v>0.71410949248120303</v>
      </c>
      <c r="D112" s="25">
        <v>0.59754781755762632</v>
      </c>
      <c r="E112" s="25">
        <v>0.6450582679305541</v>
      </c>
      <c r="F112" t="s">
        <v>74</v>
      </c>
    </row>
    <row r="113" spans="1:6">
      <c r="A113" t="s">
        <v>14</v>
      </c>
      <c r="B113" s="3">
        <v>2022</v>
      </c>
      <c r="C113" s="26">
        <v>0.71025515210991164</v>
      </c>
      <c r="D113" s="26">
        <v>0.60053645936817013</v>
      </c>
      <c r="E113" s="26">
        <v>0.6459584065806494</v>
      </c>
      <c r="F113" s="39" t="s">
        <v>75</v>
      </c>
    </row>
    <row r="114" spans="1:6">
      <c r="A114" s="53" t="s">
        <v>12</v>
      </c>
      <c r="B114" s="53">
        <v>2016</v>
      </c>
      <c r="C114" s="56"/>
      <c r="D114" s="56"/>
      <c r="E114" s="56"/>
      <c r="F114" s="53"/>
    </row>
    <row r="115" spans="1:6">
      <c r="A115" t="s">
        <v>12</v>
      </c>
      <c r="B115">
        <v>2017</v>
      </c>
      <c r="C115" s="25">
        <v>0.68273092369477917</v>
      </c>
      <c r="D115" s="25">
        <v>0.58588235294117652</v>
      </c>
      <c r="E115" s="25">
        <v>0.59575557994877426</v>
      </c>
      <c r="F115" t="s">
        <v>70</v>
      </c>
    </row>
    <row r="116" spans="1:6">
      <c r="A116" t="s">
        <v>12</v>
      </c>
      <c r="B116">
        <v>2018</v>
      </c>
      <c r="C116" s="25">
        <v>0.68273092369477917</v>
      </c>
      <c r="D116" s="25">
        <v>0.58588235294117652</v>
      </c>
      <c r="E116" s="25">
        <v>0.59575557994877426</v>
      </c>
      <c r="F116" t="s">
        <v>71</v>
      </c>
    </row>
    <row r="117" spans="1:6">
      <c r="A117" t="s">
        <v>12</v>
      </c>
      <c r="B117">
        <v>2019</v>
      </c>
      <c r="C117" s="25">
        <v>0.68173097420592621</v>
      </c>
      <c r="D117" s="25">
        <v>0.60197775030902345</v>
      </c>
      <c r="E117" s="25">
        <v>0.62344913151364767</v>
      </c>
      <c r="F117" t="s">
        <v>72</v>
      </c>
    </row>
    <row r="118" spans="1:6">
      <c r="A118" t="s">
        <v>12</v>
      </c>
      <c r="B118">
        <v>2020</v>
      </c>
      <c r="C118" s="25">
        <v>0.7134590655807973</v>
      </c>
      <c r="D118" s="25">
        <v>0.6355529131985731</v>
      </c>
      <c r="E118" s="25">
        <v>0.64665471923536444</v>
      </c>
      <c r="F118" t="s">
        <v>73</v>
      </c>
    </row>
    <row r="119" spans="1:6">
      <c r="A119" t="s">
        <v>12</v>
      </c>
      <c r="B119">
        <v>2021</v>
      </c>
      <c r="C119" s="25">
        <v>0.68604397996951882</v>
      </c>
      <c r="D119" s="25">
        <v>0.57603686635944695</v>
      </c>
      <c r="E119" s="25">
        <v>0.58821830782558471</v>
      </c>
      <c r="F119" s="7" t="s">
        <v>78</v>
      </c>
    </row>
    <row r="120" spans="1:6">
      <c r="A120" t="s">
        <v>12</v>
      </c>
      <c r="B120" s="3">
        <v>2022</v>
      </c>
      <c r="C120" s="25">
        <v>0.64834673815907062</v>
      </c>
      <c r="D120" s="25">
        <v>0.53344671201814053</v>
      </c>
      <c r="E120" s="25">
        <v>0.531404958677686</v>
      </c>
    </row>
    <row r="121" spans="1:6">
      <c r="A121" s="53" t="s">
        <v>32</v>
      </c>
      <c r="B121" s="53">
        <v>2016</v>
      </c>
      <c r="C121" s="53"/>
      <c r="D121" s="53"/>
      <c r="E121" s="53"/>
      <c r="F121" s="53"/>
    </row>
    <row r="122" spans="1:6">
      <c r="A122" t="s">
        <v>32</v>
      </c>
      <c r="B122">
        <v>2017</v>
      </c>
      <c r="C122">
        <v>0.74175199089874855</v>
      </c>
      <c r="D122">
        <v>0.66014871936105757</v>
      </c>
      <c r="E122">
        <v>0.62831858407079644</v>
      </c>
      <c r="F122" t="s">
        <v>70</v>
      </c>
    </row>
    <row r="123" spans="1:6">
      <c r="A123" t="s">
        <v>32</v>
      </c>
      <c r="B123">
        <v>2018</v>
      </c>
      <c r="C123">
        <v>0.74175199089874855</v>
      </c>
      <c r="D123">
        <v>0.66014871936105757</v>
      </c>
      <c r="E123">
        <v>0.62831858407079644</v>
      </c>
      <c r="F123" t="s">
        <v>71</v>
      </c>
    </row>
    <row r="124" spans="1:6">
      <c r="A124" t="s">
        <v>32</v>
      </c>
      <c r="B124">
        <v>2019</v>
      </c>
      <c r="C124">
        <v>0.75533108900000001</v>
      </c>
      <c r="D124">
        <v>0.6835683297180043</v>
      </c>
      <c r="E124">
        <v>0.64389233999999995</v>
      </c>
      <c r="F124" t="s">
        <v>72</v>
      </c>
    </row>
    <row r="125" spans="1:6">
      <c r="A125" t="s">
        <v>32</v>
      </c>
      <c r="B125">
        <v>2020</v>
      </c>
      <c r="C125">
        <v>0.63565022421524664</v>
      </c>
      <c r="D125">
        <v>0.64760886989046218</v>
      </c>
      <c r="E125">
        <v>0.57743785850860418</v>
      </c>
      <c r="F125" t="s">
        <v>73</v>
      </c>
    </row>
    <row r="126" spans="1:6">
      <c r="A126" t="s">
        <v>32</v>
      </c>
      <c r="B126">
        <v>2021</v>
      </c>
      <c r="C126">
        <v>0.68427230046948362</v>
      </c>
      <c r="D126">
        <v>0.65827922077922074</v>
      </c>
      <c r="E126">
        <v>0.62037037037037035</v>
      </c>
      <c r="F126" t="s">
        <v>74</v>
      </c>
    </row>
    <row r="127" spans="1:6">
      <c r="A127" t="s">
        <v>32</v>
      </c>
      <c r="B127" s="3">
        <v>2022</v>
      </c>
      <c r="C127">
        <v>0.72748538011695907</v>
      </c>
      <c r="D127">
        <v>0.67715102677410965</v>
      </c>
      <c r="E127">
        <v>0.64696485623003197</v>
      </c>
      <c r="F127" s="7" t="s">
        <v>75</v>
      </c>
    </row>
    <row r="128" spans="1:6">
      <c r="A128" s="53" t="s">
        <v>11</v>
      </c>
      <c r="B128" s="53">
        <v>2016</v>
      </c>
    </row>
    <row r="129" spans="1:6">
      <c r="A129" t="s">
        <v>11</v>
      </c>
      <c r="B129">
        <v>2017</v>
      </c>
      <c r="C129" s="25">
        <v>0.63790729692519499</v>
      </c>
      <c r="D129" s="25">
        <v>0.52728621383914376</v>
      </c>
      <c r="E129">
        <v>0.66997112608277187</v>
      </c>
      <c r="F129" t="s">
        <v>70</v>
      </c>
    </row>
    <row r="130" spans="1:6">
      <c r="A130" t="s">
        <v>11</v>
      </c>
      <c r="B130">
        <v>2018</v>
      </c>
      <c r="C130" s="25">
        <v>0.66343490304709141</v>
      </c>
      <c r="D130" s="25">
        <v>0.55119825708060999</v>
      </c>
      <c r="E130" s="25">
        <v>0.68117845749671613</v>
      </c>
      <c r="F130" s="7"/>
    </row>
    <row r="131" spans="1:6">
      <c r="A131" t="s">
        <v>11</v>
      </c>
      <c r="B131">
        <v>2019</v>
      </c>
      <c r="C131" s="25">
        <v>0.66163284568192549</v>
      </c>
      <c r="D131" s="25">
        <v>0.51706124263643438</v>
      </c>
      <c r="E131" s="25">
        <v>0.66338908288917475</v>
      </c>
    </row>
    <row r="132" spans="1:6">
      <c r="A132" t="s">
        <v>11</v>
      </c>
      <c r="B132">
        <v>2020</v>
      </c>
      <c r="C132" s="25">
        <v>0.64414843006660327</v>
      </c>
      <c r="D132" s="25">
        <v>0.51777292074082593</v>
      </c>
      <c r="E132" s="25">
        <v>0.65974512075572589</v>
      </c>
    </row>
    <row r="133" spans="1:6">
      <c r="A133" t="s">
        <v>11</v>
      </c>
      <c r="B133">
        <v>2021</v>
      </c>
      <c r="C133" s="25">
        <v>0.6639618138424821</v>
      </c>
      <c r="D133" s="25">
        <v>0.53963739779594744</v>
      </c>
      <c r="E133" s="25">
        <v>0.68245341614906829</v>
      </c>
      <c r="F133" s="7"/>
    </row>
    <row r="134" spans="1:6">
      <c r="A134" t="s">
        <v>11</v>
      </c>
      <c r="B134" s="3">
        <v>2022</v>
      </c>
      <c r="C134" s="25">
        <v>0.66485686080947681</v>
      </c>
      <c r="D134" s="25">
        <v>0.53340702530090889</v>
      </c>
      <c r="E134" s="25">
        <v>0.67985026041666663</v>
      </c>
    </row>
    <row r="135" spans="1:6">
      <c r="A135" s="53" t="s">
        <v>23</v>
      </c>
      <c r="B135" s="53">
        <v>2016</v>
      </c>
      <c r="C135" s="53"/>
      <c r="D135" s="53"/>
      <c r="E135" s="53"/>
      <c r="F135" s="53" t="s">
        <v>70</v>
      </c>
    </row>
    <row r="136" spans="1:6">
      <c r="A136" s="53" t="s">
        <v>23</v>
      </c>
      <c r="B136">
        <v>2017</v>
      </c>
      <c r="C136">
        <v>0.73874488403819916</v>
      </c>
      <c r="D136">
        <v>0.64509605699999994</v>
      </c>
      <c r="E136">
        <v>0.68733153638814015</v>
      </c>
      <c r="F136" t="s">
        <v>71</v>
      </c>
    </row>
    <row r="137" spans="1:6">
      <c r="A137" s="53" t="s">
        <v>23</v>
      </c>
      <c r="B137">
        <v>2018</v>
      </c>
      <c r="C137">
        <v>0.74016282225237451</v>
      </c>
      <c r="D137">
        <v>0.62968369800000001</v>
      </c>
      <c r="E137">
        <v>0.67237163814180934</v>
      </c>
      <c r="F137" t="s">
        <v>72</v>
      </c>
    </row>
    <row r="138" spans="1:6">
      <c r="A138" s="53" t="s">
        <v>23</v>
      </c>
      <c r="B138">
        <v>2019</v>
      </c>
      <c r="C138">
        <v>0.71521739100000004</v>
      </c>
      <c r="D138">
        <v>0.51051344743276283</v>
      </c>
      <c r="E138">
        <v>0.43577981700000001</v>
      </c>
      <c r="F138" t="s">
        <v>73</v>
      </c>
    </row>
    <row r="139" spans="1:6">
      <c r="A139" s="53" t="s">
        <v>23</v>
      </c>
      <c r="B139">
        <v>2020</v>
      </c>
      <c r="C139">
        <v>0.76376811594202898</v>
      </c>
      <c r="D139">
        <v>0.61815629400000005</v>
      </c>
      <c r="E139">
        <v>0.65611814345991559</v>
      </c>
      <c r="F139" t="s">
        <v>74</v>
      </c>
    </row>
    <row r="140" spans="1:6">
      <c r="A140" s="53" t="s">
        <v>23</v>
      </c>
      <c r="B140">
        <v>2021</v>
      </c>
      <c r="C140">
        <v>0.80239521000000003</v>
      </c>
      <c r="D140">
        <v>0.68904912122577733</v>
      </c>
      <c r="E140">
        <v>0.72489959800000003</v>
      </c>
      <c r="F140" s="7" t="s">
        <v>75</v>
      </c>
    </row>
    <row r="141" spans="1:6">
      <c r="A141" s="53" t="s">
        <v>23</v>
      </c>
      <c r="B141" s="3">
        <v>2022</v>
      </c>
      <c r="C141">
        <v>0.77158135981665399</v>
      </c>
      <c r="D141">
        <v>0.62046348900000003</v>
      </c>
      <c r="E141">
        <v>0.65641952983725138</v>
      </c>
    </row>
    <row r="142" spans="1:6">
      <c r="A142" t="s">
        <v>31</v>
      </c>
      <c r="B142" s="53">
        <v>2016</v>
      </c>
      <c r="F142" s="7" t="s">
        <v>79</v>
      </c>
    </row>
    <row r="143" spans="1:6">
      <c r="A143" t="s">
        <v>31</v>
      </c>
      <c r="B143">
        <v>2017</v>
      </c>
      <c r="C143">
        <v>0.7016573854952689</v>
      </c>
      <c r="D143">
        <v>0.57705824342756451</v>
      </c>
      <c r="E143">
        <v>0.6269477558353822</v>
      </c>
    </row>
    <row r="144" spans="1:6">
      <c r="A144" t="s">
        <v>31</v>
      </c>
      <c r="B144">
        <v>2018</v>
      </c>
      <c r="C144">
        <v>0.7090893103360264</v>
      </c>
      <c r="D144">
        <v>0.60044522758735197</v>
      </c>
      <c r="E144">
        <v>0.63971107298984287</v>
      </c>
    </row>
    <row r="145" spans="1:6">
      <c r="A145" t="s">
        <v>31</v>
      </c>
      <c r="B145">
        <v>2019</v>
      </c>
      <c r="C145">
        <v>0.7166233386979628</v>
      </c>
      <c r="D145">
        <v>0.6100621663912319</v>
      </c>
      <c r="E145">
        <v>0.64860371802417471</v>
      </c>
    </row>
    <row r="146" spans="1:6">
      <c r="A146" t="s">
        <v>31</v>
      </c>
      <c r="B146">
        <v>2020</v>
      </c>
      <c r="C146">
        <v>0.70448925647290772</v>
      </c>
      <c r="D146">
        <v>0.60678700590270651</v>
      </c>
      <c r="E146">
        <v>0.63505036042373464</v>
      </c>
    </row>
    <row r="147" spans="1:6">
      <c r="A147" t="s">
        <v>31</v>
      </c>
      <c r="B147">
        <v>2021</v>
      </c>
      <c r="C147">
        <v>0.71924664339131072</v>
      </c>
      <c r="D147">
        <v>0.61984835872613231</v>
      </c>
      <c r="E147">
        <v>0.64648701137257758</v>
      </c>
    </row>
    <row r="148" spans="1:6">
      <c r="A148" t="s">
        <v>31</v>
      </c>
      <c r="B148" s="3">
        <v>2022</v>
      </c>
      <c r="C148">
        <v>0.70931785163393724</v>
      </c>
      <c r="D148">
        <v>0.60974616682832516</v>
      </c>
      <c r="E148">
        <v>0.64690000766635725</v>
      </c>
    </row>
    <row r="149" spans="1:6" ht="15">
      <c r="A149" t="s">
        <v>30</v>
      </c>
      <c r="B149" s="53">
        <v>2016</v>
      </c>
      <c r="C149" s="6"/>
      <c r="D149" s="6"/>
      <c r="E149" s="6"/>
      <c r="F149" s="6"/>
    </row>
    <row r="150" spans="1:6">
      <c r="A150" t="s">
        <v>30</v>
      </c>
      <c r="B150">
        <v>2017</v>
      </c>
      <c r="C150" s="25">
        <v>0.68002538761447096</v>
      </c>
      <c r="D150" s="25">
        <v>0.60084300048491179</v>
      </c>
      <c r="E150" s="25">
        <v>0.64119281744335188</v>
      </c>
      <c r="F150" t="s">
        <v>70</v>
      </c>
    </row>
    <row r="151" spans="1:6">
      <c r="A151" t="s">
        <v>30</v>
      </c>
      <c r="B151">
        <v>2018</v>
      </c>
      <c r="C151" s="25">
        <v>0.68552971576227395</v>
      </c>
      <c r="D151" s="25">
        <v>0.61080949925692274</v>
      </c>
      <c r="E151" s="25">
        <v>0.66306227014113728</v>
      </c>
      <c r="F151" s="24" t="s">
        <v>80</v>
      </c>
    </row>
    <row r="152" spans="1:6">
      <c r="A152" t="s">
        <v>30</v>
      </c>
      <c r="B152">
        <v>2019</v>
      </c>
      <c r="C152" s="25">
        <v>0.68579064587973271</v>
      </c>
      <c r="D152" s="25">
        <v>0.615617915568899</v>
      </c>
      <c r="E152" s="25">
        <v>0.66638297872340424</v>
      </c>
    </row>
    <row r="153" spans="1:6">
      <c r="A153" t="s">
        <v>30</v>
      </c>
      <c r="B153">
        <v>2020</v>
      </c>
      <c r="C153" s="25">
        <v>0.64713652231342578</v>
      </c>
      <c r="D153" s="25">
        <v>0.58716893399101444</v>
      </c>
      <c r="E153" s="25">
        <v>0.63770818596874801</v>
      </c>
    </row>
    <row r="154" spans="1:6">
      <c r="A154" t="s">
        <v>30</v>
      </c>
      <c r="B154">
        <v>2021</v>
      </c>
      <c r="C154" s="25">
        <v>0.66347766051878887</v>
      </c>
      <c r="D154" s="25">
        <v>0.60699508663046287</v>
      </c>
      <c r="E154" s="25">
        <v>0.65496288510806022</v>
      </c>
    </row>
    <row r="155" spans="1:6">
      <c r="A155" t="s">
        <v>30</v>
      </c>
      <c r="B155" s="3">
        <v>2022</v>
      </c>
      <c r="C155" s="25">
        <v>0.65654902767774459</v>
      </c>
      <c r="D155" s="25">
        <v>0.6108147753033738</v>
      </c>
      <c r="E155" s="25">
        <v>0.6733150612554899</v>
      </c>
    </row>
    <row r="156" spans="1:6" ht="15">
      <c r="A156" t="s">
        <v>6</v>
      </c>
      <c r="B156" s="53">
        <v>2016</v>
      </c>
      <c r="C156" s="6"/>
      <c r="D156" s="6"/>
      <c r="E156" s="6"/>
      <c r="F156" s="6"/>
    </row>
    <row r="157" spans="1:6">
      <c r="A157" t="s">
        <v>6</v>
      </c>
      <c r="B157">
        <v>2017</v>
      </c>
      <c r="C157" s="25">
        <v>0.68002538761447096</v>
      </c>
      <c r="D157" s="25">
        <v>0.60084300048491179</v>
      </c>
      <c r="E157" s="25">
        <v>0.64119281744335188</v>
      </c>
      <c r="F157" t="s">
        <v>70</v>
      </c>
    </row>
    <row r="158" spans="1:6">
      <c r="A158" t="s">
        <v>6</v>
      </c>
      <c r="B158">
        <v>2018</v>
      </c>
      <c r="C158" s="25">
        <v>0.68552971576227395</v>
      </c>
      <c r="D158" s="25">
        <v>0.61080949925692274</v>
      </c>
      <c r="E158" s="25">
        <v>0.66306227014113728</v>
      </c>
      <c r="F158" s="24" t="s">
        <v>80</v>
      </c>
    </row>
    <row r="159" spans="1:6">
      <c r="A159" t="s">
        <v>6</v>
      </c>
      <c r="B159">
        <v>2019</v>
      </c>
      <c r="C159" s="25">
        <v>0.68579064587973271</v>
      </c>
      <c r="D159" s="25">
        <v>0.615617915568899</v>
      </c>
      <c r="E159" s="25">
        <v>0.66638297872340424</v>
      </c>
    </row>
    <row r="160" spans="1:6">
      <c r="A160" t="s">
        <v>6</v>
      </c>
      <c r="B160">
        <v>2020</v>
      </c>
      <c r="C160" s="25">
        <v>0.64713652231342578</v>
      </c>
      <c r="D160" s="25">
        <v>0.58716893399101444</v>
      </c>
      <c r="E160" s="25">
        <v>0.63770818596874801</v>
      </c>
    </row>
    <row r="161" spans="1:6">
      <c r="A161" t="s">
        <v>6</v>
      </c>
      <c r="B161">
        <v>2021</v>
      </c>
      <c r="C161" s="25">
        <v>0.66347766051878887</v>
      </c>
      <c r="D161" s="25">
        <v>0.60699508663046287</v>
      </c>
      <c r="E161" s="25">
        <v>0.65496288510806022</v>
      </c>
    </row>
    <row r="162" spans="1:6">
      <c r="A162" t="s">
        <v>6</v>
      </c>
      <c r="B162" s="3">
        <v>2022</v>
      </c>
      <c r="C162" s="25">
        <v>0.65654902767774459</v>
      </c>
      <c r="D162" s="25">
        <v>0.6108147753033738</v>
      </c>
      <c r="E162" s="25">
        <v>0.6733150612554899</v>
      </c>
    </row>
    <row r="163" spans="1:6">
      <c r="A163" t="s">
        <v>20</v>
      </c>
      <c r="B163" s="53">
        <v>2016</v>
      </c>
    </row>
    <row r="164" spans="1:6">
      <c r="A164" t="s">
        <v>20</v>
      </c>
      <c r="B164">
        <v>2017</v>
      </c>
      <c r="C164">
        <v>0.71524771524771524</v>
      </c>
      <c r="D164">
        <v>0.5614714424007744</v>
      </c>
      <c r="E164">
        <v>0.68974630021141647</v>
      </c>
      <c r="F164" t="s">
        <v>70</v>
      </c>
    </row>
    <row r="165" spans="1:6">
      <c r="A165" t="s">
        <v>20</v>
      </c>
      <c r="B165">
        <v>2018</v>
      </c>
      <c r="C165">
        <v>0.74581939799331098</v>
      </c>
      <c r="D165">
        <v>0.58469259699999998</v>
      </c>
      <c r="E165">
        <v>0.70626566416040104</v>
      </c>
      <c r="F165" t="s">
        <v>71</v>
      </c>
    </row>
    <row r="166" spans="1:6">
      <c r="A166" t="s">
        <v>20</v>
      </c>
      <c r="B166">
        <v>2019</v>
      </c>
      <c r="C166">
        <v>0.77682810999999996</v>
      </c>
      <c r="D166">
        <v>0.60759887885393959</v>
      </c>
      <c r="E166">
        <v>0.73267790300000002</v>
      </c>
      <c r="F166" t="s">
        <v>72</v>
      </c>
    </row>
    <row r="167" spans="1:6">
      <c r="A167" t="s">
        <v>20</v>
      </c>
      <c r="B167">
        <v>2020</v>
      </c>
      <c r="C167">
        <v>0.78515625</v>
      </c>
      <c r="D167">
        <v>0.63449123900000004</v>
      </c>
      <c r="E167">
        <v>0.74762550881953871</v>
      </c>
      <c r="F167" t="s">
        <v>73</v>
      </c>
    </row>
    <row r="168" spans="1:6">
      <c r="A168" t="s">
        <v>20</v>
      </c>
      <c r="B168">
        <v>2021</v>
      </c>
      <c r="C168">
        <v>0.78532742499999997</v>
      </c>
      <c r="D168">
        <v>0.65156482900000001</v>
      </c>
      <c r="E168">
        <v>0.75204829699999998</v>
      </c>
      <c r="F168" t="s">
        <v>74</v>
      </c>
    </row>
    <row r="169" spans="1:6">
      <c r="A169" t="s">
        <v>20</v>
      </c>
      <c r="B169" s="3">
        <v>2022</v>
      </c>
      <c r="C169">
        <v>0.77443991853360494</v>
      </c>
      <c r="D169">
        <v>0.66242603600000005</v>
      </c>
      <c r="E169">
        <v>0.74538893299999998</v>
      </c>
    </row>
    <row r="170" spans="1:6">
      <c r="A170" t="s">
        <v>25</v>
      </c>
      <c r="B170" s="53">
        <v>2016</v>
      </c>
    </row>
    <row r="171" spans="1:6">
      <c r="A171" t="s">
        <v>25</v>
      </c>
      <c r="B171">
        <v>2017</v>
      </c>
      <c r="C171">
        <v>0.74159462055715653</v>
      </c>
      <c r="D171">
        <v>0.64080944350758851</v>
      </c>
      <c r="E171">
        <v>0.61842105263157898</v>
      </c>
      <c r="F171" t="s">
        <v>70</v>
      </c>
    </row>
    <row r="172" spans="1:6">
      <c r="A172" t="s">
        <v>25</v>
      </c>
      <c r="B172">
        <v>2018</v>
      </c>
      <c r="C172">
        <v>0.72293942403177758</v>
      </c>
      <c r="D172">
        <v>0.66053841099999999</v>
      </c>
      <c r="E172">
        <v>0.65690376569037656</v>
      </c>
      <c r="F172" t="s">
        <v>71</v>
      </c>
    </row>
    <row r="173" spans="1:6">
      <c r="A173" t="s">
        <v>25</v>
      </c>
      <c r="B173">
        <v>2019</v>
      </c>
      <c r="C173">
        <v>0.7353244078269825</v>
      </c>
      <c r="D173">
        <v>0.67364290385873116</v>
      </c>
      <c r="E173">
        <v>0.64367816091954022</v>
      </c>
      <c r="F173" t="s">
        <v>72</v>
      </c>
    </row>
    <row r="174" spans="1:6">
      <c r="A174" t="s">
        <v>25</v>
      </c>
      <c r="B174">
        <v>2020</v>
      </c>
      <c r="C174">
        <v>0.71676891615541927</v>
      </c>
      <c r="D174">
        <v>0.65600263852242746</v>
      </c>
      <c r="E174">
        <v>0.64552238805970152</v>
      </c>
      <c r="F174" t="s">
        <v>73</v>
      </c>
    </row>
    <row r="175" spans="1:6">
      <c r="A175" t="s">
        <v>25</v>
      </c>
      <c r="B175">
        <v>2021</v>
      </c>
      <c r="C175">
        <v>0.72428884026258211</v>
      </c>
      <c r="D175">
        <v>0.66908713692946054</v>
      </c>
      <c r="E175">
        <v>0.60885608899999999</v>
      </c>
      <c r="F175" t="s">
        <v>74</v>
      </c>
    </row>
    <row r="176" spans="1:6">
      <c r="A176" t="s">
        <v>25</v>
      </c>
      <c r="B176" s="3">
        <v>2022</v>
      </c>
      <c r="C176">
        <v>0.74545454545454548</v>
      </c>
      <c r="D176">
        <v>0.68843151171043293</v>
      </c>
      <c r="E176">
        <v>0.63636363600000001</v>
      </c>
    </row>
    <row r="177" spans="1:6">
      <c r="A177" t="s">
        <v>36</v>
      </c>
      <c r="B177" s="53">
        <v>2016</v>
      </c>
    </row>
    <row r="178" spans="1:6">
      <c r="A178" t="s">
        <v>36</v>
      </c>
      <c r="B178">
        <v>2017</v>
      </c>
      <c r="C178" s="25">
        <v>0.6320714589536367</v>
      </c>
      <c r="D178" s="25">
        <v>0.61234241561610414</v>
      </c>
      <c r="E178">
        <v>0.61056105610561051</v>
      </c>
      <c r="F178" t="s">
        <v>70</v>
      </c>
    </row>
    <row r="179" spans="1:6">
      <c r="A179" t="s">
        <v>36</v>
      </c>
      <c r="B179">
        <v>2018</v>
      </c>
      <c r="C179" s="25">
        <v>0.62946625496250552</v>
      </c>
      <c r="D179" s="25">
        <v>0.61891472868217057</v>
      </c>
      <c r="E179" s="25">
        <v>0.61056105610561051</v>
      </c>
      <c r="F179" s="7" t="s">
        <v>75</v>
      </c>
    </row>
    <row r="180" spans="1:6">
      <c r="A180" t="s">
        <v>36</v>
      </c>
      <c r="B180">
        <v>2019</v>
      </c>
      <c r="C180" s="25">
        <v>0.64855072463768115</v>
      </c>
      <c r="D180" s="25">
        <v>0.63408547364042844</v>
      </c>
      <c r="E180" s="25">
        <v>0.60549717057396923</v>
      </c>
    </row>
    <row r="181" spans="1:6">
      <c r="A181" t="s">
        <v>36</v>
      </c>
      <c r="B181">
        <v>2020</v>
      </c>
      <c r="C181" s="25">
        <v>0.584817244611059</v>
      </c>
      <c r="D181" s="25">
        <v>0.58294491525423731</v>
      </c>
      <c r="E181" s="25">
        <v>0.56681469519580141</v>
      </c>
    </row>
    <row r="182" spans="1:6">
      <c r="A182" t="s">
        <v>36</v>
      </c>
      <c r="B182">
        <v>2021</v>
      </c>
      <c r="C182" s="25">
        <v>0.61579457364341084</v>
      </c>
      <c r="D182" s="25">
        <v>0.61426539765889943</v>
      </c>
      <c r="E182" s="25">
        <v>0.58474927476170746</v>
      </c>
      <c r="F182" s="7"/>
    </row>
    <row r="183" spans="1:6">
      <c r="A183" t="s">
        <v>36</v>
      </c>
      <c r="B183" s="3">
        <v>2022</v>
      </c>
      <c r="C183" s="25">
        <v>0.61755952380952384</v>
      </c>
      <c r="D183" s="25">
        <v>0.62173376696198268</v>
      </c>
      <c r="E183" s="25">
        <v>0.59850684363334716</v>
      </c>
    </row>
    <row r="184" spans="1:6">
      <c r="A184" t="s">
        <v>15</v>
      </c>
      <c r="B184" s="53">
        <v>2016</v>
      </c>
    </row>
    <row r="185" spans="1:6">
      <c r="A185" t="s">
        <v>15</v>
      </c>
      <c r="B185">
        <v>2017</v>
      </c>
      <c r="C185">
        <v>0.75931401537551746</v>
      </c>
      <c r="D185">
        <v>0.68279569892473113</v>
      </c>
      <c r="E185">
        <v>0.68711656441717794</v>
      </c>
      <c r="F185" t="s">
        <v>70</v>
      </c>
    </row>
    <row r="186" spans="1:6">
      <c r="A186" t="s">
        <v>15</v>
      </c>
      <c r="B186">
        <v>2018</v>
      </c>
      <c r="C186">
        <v>0.75931401537551746</v>
      </c>
      <c r="D186">
        <v>0.68279569892473113</v>
      </c>
      <c r="E186">
        <v>0.68711656441717794</v>
      </c>
      <c r="F186" t="s">
        <v>71</v>
      </c>
    </row>
    <row r="187" spans="1:6">
      <c r="A187" t="s">
        <v>15</v>
      </c>
      <c r="B187">
        <v>2019</v>
      </c>
      <c r="C187">
        <v>0.73968446601941751</v>
      </c>
      <c r="D187">
        <v>0.63461538461538458</v>
      </c>
      <c r="E187">
        <v>0.69017341040462432</v>
      </c>
      <c r="F187" t="s">
        <v>72</v>
      </c>
    </row>
    <row r="188" spans="1:6">
      <c r="A188" t="s">
        <v>15</v>
      </c>
      <c r="B188">
        <v>2020</v>
      </c>
      <c r="C188">
        <v>0.71236230110159116</v>
      </c>
      <c r="D188">
        <v>0.61833688699360345</v>
      </c>
      <c r="E188">
        <v>0.68644067796610164</v>
      </c>
      <c r="F188" t="s">
        <v>73</v>
      </c>
    </row>
    <row r="189" spans="1:6">
      <c r="A189" t="s">
        <v>15</v>
      </c>
      <c r="B189">
        <v>2021</v>
      </c>
      <c r="C189">
        <v>0.71034482758620687</v>
      </c>
      <c r="D189">
        <v>0.657648283</v>
      </c>
      <c r="E189">
        <v>0.68421052631578949</v>
      </c>
      <c r="F189" t="s">
        <v>74</v>
      </c>
    </row>
    <row r="190" spans="1:6">
      <c r="A190" t="s">
        <v>15</v>
      </c>
      <c r="B190" s="3">
        <v>2022</v>
      </c>
      <c r="C190">
        <v>0.722295515</v>
      </c>
      <c r="D190">
        <v>0.67088607594936711</v>
      </c>
      <c r="E190">
        <v>0.6994106090373281</v>
      </c>
      <c r="F190" s="7" t="s">
        <v>75</v>
      </c>
    </row>
    <row r="191" spans="1:6">
      <c r="A191" t="s">
        <v>16</v>
      </c>
      <c r="B191" s="53">
        <v>2016</v>
      </c>
    </row>
    <row r="192" spans="1:6">
      <c r="A192" t="s">
        <v>16</v>
      </c>
      <c r="B192">
        <v>2017</v>
      </c>
      <c r="C192">
        <v>0.66673511293634502</v>
      </c>
      <c r="D192">
        <v>0.51759834368530022</v>
      </c>
      <c r="E192">
        <v>0.63456028212475202</v>
      </c>
      <c r="F192" t="s">
        <v>70</v>
      </c>
    </row>
    <row r="193" spans="1:6">
      <c r="A193" t="s">
        <v>16</v>
      </c>
      <c r="B193">
        <v>2018</v>
      </c>
      <c r="C193">
        <v>0.66673511293634502</v>
      </c>
      <c r="D193">
        <v>0.51759834368530022</v>
      </c>
      <c r="E193">
        <v>0.63456028212475202</v>
      </c>
      <c r="F193" t="s">
        <v>71</v>
      </c>
    </row>
    <row r="194" spans="1:6">
      <c r="A194" t="s">
        <v>16</v>
      </c>
      <c r="B194">
        <v>2019</v>
      </c>
      <c r="C194">
        <v>0.63237165888841751</v>
      </c>
      <c r="D194">
        <v>0.52740213523131674</v>
      </c>
      <c r="E194">
        <v>0.60447284300000004</v>
      </c>
      <c r="F194" t="s">
        <v>72</v>
      </c>
    </row>
    <row r="195" spans="1:6">
      <c r="A195" t="s">
        <v>16</v>
      </c>
      <c r="B195">
        <v>2020</v>
      </c>
      <c r="C195">
        <v>0.63972389222890225</v>
      </c>
      <c r="D195">
        <v>0.51881331403762665</v>
      </c>
      <c r="E195">
        <v>0.55268552699999995</v>
      </c>
      <c r="F195" t="s">
        <v>73</v>
      </c>
    </row>
    <row r="196" spans="1:6">
      <c r="A196" t="s">
        <v>16</v>
      </c>
      <c r="B196">
        <v>2021</v>
      </c>
      <c r="C196">
        <v>0.64432632308758953</v>
      </c>
      <c r="D196">
        <v>0.52677916400000002</v>
      </c>
      <c r="E196">
        <v>0.53866082104424073</v>
      </c>
      <c r="F196" t="s">
        <v>74</v>
      </c>
    </row>
    <row r="197" spans="1:6">
      <c r="A197" t="s">
        <v>16</v>
      </c>
      <c r="B197" s="3">
        <v>2022</v>
      </c>
      <c r="C197">
        <v>0.63537382046939272</v>
      </c>
      <c r="D197">
        <v>0.52027027027027029</v>
      </c>
      <c r="E197">
        <v>0.57684170032698601</v>
      </c>
      <c r="F197" s="7" t="s">
        <v>75</v>
      </c>
    </row>
    <row r="198" spans="1:6">
      <c r="A198" t="s">
        <v>13</v>
      </c>
      <c r="B198" s="53">
        <v>2016</v>
      </c>
    </row>
    <row r="199" spans="1:6">
      <c r="A199" t="s">
        <v>13</v>
      </c>
      <c r="B199">
        <v>2017</v>
      </c>
      <c r="C199">
        <v>0.7898656542056075</v>
      </c>
      <c r="D199">
        <v>0.70341854019094552</v>
      </c>
      <c r="E199">
        <v>0.72211511980170751</v>
      </c>
      <c r="F199" t="s">
        <v>70</v>
      </c>
    </row>
    <row r="200" spans="1:6">
      <c r="A200" t="s">
        <v>13</v>
      </c>
      <c r="B200">
        <v>2018</v>
      </c>
      <c r="C200">
        <v>0.7898656542056075</v>
      </c>
      <c r="D200">
        <v>0.70341854019094552</v>
      </c>
      <c r="E200">
        <v>0.72211512</v>
      </c>
      <c r="F200" t="s">
        <v>71</v>
      </c>
    </row>
    <row r="201" spans="1:6">
      <c r="A201" t="s">
        <v>13</v>
      </c>
      <c r="B201">
        <v>2019</v>
      </c>
      <c r="C201">
        <v>0.7842863784286378</v>
      </c>
      <c r="D201">
        <v>0.70430107526881724</v>
      </c>
      <c r="E201">
        <v>0.72782956099999996</v>
      </c>
      <c r="F201" t="s">
        <v>72</v>
      </c>
    </row>
    <row r="202" spans="1:6">
      <c r="A202" t="s">
        <v>13</v>
      </c>
      <c r="B202">
        <v>2020</v>
      </c>
      <c r="C202">
        <v>0.72359183673469385</v>
      </c>
      <c r="D202">
        <v>0.66355741395947254</v>
      </c>
      <c r="E202">
        <v>0.70558510638297878</v>
      </c>
      <c r="F202" t="s">
        <v>73</v>
      </c>
    </row>
    <row r="203" spans="1:6">
      <c r="A203" t="s">
        <v>13</v>
      </c>
      <c r="B203">
        <v>2021</v>
      </c>
      <c r="C203">
        <v>0.73353188507358091</v>
      </c>
      <c r="D203">
        <v>0.67346256699999996</v>
      </c>
      <c r="E203">
        <v>0.70857596611964002</v>
      </c>
      <c r="F203" t="s">
        <v>74</v>
      </c>
    </row>
    <row r="204" spans="1:6">
      <c r="A204" t="s">
        <v>13</v>
      </c>
      <c r="B204" s="3">
        <v>2022</v>
      </c>
      <c r="C204">
        <v>0.75786339102922018</v>
      </c>
      <c r="D204">
        <v>0.68920765027322406</v>
      </c>
      <c r="E204">
        <v>0.71135646687697163</v>
      </c>
      <c r="F204" s="7" t="s">
        <v>75</v>
      </c>
    </row>
    <row r="205" spans="1:6">
      <c r="A205" t="s">
        <v>37</v>
      </c>
      <c r="B205" s="53">
        <v>2016</v>
      </c>
    </row>
    <row r="206" spans="1:6">
      <c r="A206" t="s">
        <v>37</v>
      </c>
      <c r="B206">
        <v>2017</v>
      </c>
      <c r="C206">
        <v>0.67674858223062384</v>
      </c>
      <c r="D206" s="25">
        <v>0.61155594027266824</v>
      </c>
      <c r="E206" s="25">
        <v>0.54491017964071853</v>
      </c>
      <c r="F206" t="s">
        <v>70</v>
      </c>
    </row>
    <row r="207" spans="1:6">
      <c r="A207" t="s">
        <v>37</v>
      </c>
      <c r="B207">
        <v>2018</v>
      </c>
      <c r="C207" s="25">
        <v>0.72340425531914898</v>
      </c>
      <c r="D207" s="25">
        <v>0.63414634146341464</v>
      </c>
      <c r="E207" s="25">
        <v>0.5178571428571429</v>
      </c>
      <c r="F207" t="s">
        <v>71</v>
      </c>
    </row>
    <row r="208" spans="1:6">
      <c r="A208" t="s">
        <v>37</v>
      </c>
      <c r="B208">
        <v>2019</v>
      </c>
      <c r="C208" s="25">
        <v>0.73754789272030652</v>
      </c>
      <c r="D208" s="25">
        <v>0.63798219584569738</v>
      </c>
      <c r="E208" s="25">
        <v>0.5803108808290155</v>
      </c>
      <c r="F208" t="s">
        <v>72</v>
      </c>
    </row>
    <row r="209" spans="1:6">
      <c r="A209" t="s">
        <v>37</v>
      </c>
      <c r="B209">
        <v>2020</v>
      </c>
      <c r="C209" s="25">
        <v>0.72393822393822393</v>
      </c>
      <c r="D209" s="25">
        <v>0.63636363636363635</v>
      </c>
      <c r="E209" s="25">
        <v>0.586046511627907</v>
      </c>
      <c r="F209" t="s">
        <v>73</v>
      </c>
    </row>
    <row r="210" spans="1:6">
      <c r="A210" t="s">
        <v>37</v>
      </c>
      <c r="B210">
        <v>2021</v>
      </c>
      <c r="C210" s="25">
        <v>0.69488188976377951</v>
      </c>
      <c r="D210" s="25">
        <v>0.63073684210526315</v>
      </c>
      <c r="E210" s="25">
        <v>0.56521739130434778</v>
      </c>
      <c r="F210" t="s">
        <v>74</v>
      </c>
    </row>
    <row r="211" spans="1:6">
      <c r="A211" t="s">
        <v>37</v>
      </c>
      <c r="B211" s="3">
        <v>2022</v>
      </c>
      <c r="C211" s="25">
        <v>0.71115537848605581</v>
      </c>
      <c r="D211" s="25">
        <v>0.63796315462637132</v>
      </c>
      <c r="E211" s="25">
        <v>0.55465587044534415</v>
      </c>
      <c r="F211" s="7" t="s">
        <v>81</v>
      </c>
    </row>
    <row r="212" spans="1:6">
      <c r="A212" t="s">
        <v>27</v>
      </c>
      <c r="B212" s="53">
        <v>2016</v>
      </c>
    </row>
    <row r="213" spans="1:6">
      <c r="A213" t="s">
        <v>27</v>
      </c>
      <c r="B213">
        <v>2017</v>
      </c>
      <c r="C213">
        <v>0.74780426599749061</v>
      </c>
      <c r="D213">
        <v>0.70442571127502629</v>
      </c>
      <c r="E213">
        <v>0.69219105382865809</v>
      </c>
      <c r="F213" t="s">
        <v>70</v>
      </c>
    </row>
    <row r="214" spans="1:6">
      <c r="A214" t="s">
        <v>27</v>
      </c>
      <c r="B214">
        <v>2018</v>
      </c>
      <c r="C214">
        <v>0.74780426599749061</v>
      </c>
      <c r="D214">
        <v>0.70442571127502629</v>
      </c>
      <c r="E214">
        <v>0.69219105382865809</v>
      </c>
      <c r="F214" t="s">
        <v>71</v>
      </c>
    </row>
    <row r="215" spans="1:6">
      <c r="A215" t="s">
        <v>27</v>
      </c>
      <c r="B215">
        <v>2019</v>
      </c>
      <c r="C215">
        <v>0.73667308927424535</v>
      </c>
      <c r="D215">
        <v>0.70356371500000003</v>
      </c>
      <c r="E215">
        <v>0.6843267108167771</v>
      </c>
      <c r="F215" t="s">
        <v>72</v>
      </c>
    </row>
    <row r="216" spans="1:6">
      <c r="A216" t="s">
        <v>27</v>
      </c>
      <c r="B216">
        <v>2020</v>
      </c>
      <c r="C216">
        <v>0.68129642133693447</v>
      </c>
      <c r="D216">
        <v>0.67020681945220795</v>
      </c>
      <c r="E216">
        <v>0.63455882399999997</v>
      </c>
      <c r="F216" t="s">
        <v>73</v>
      </c>
    </row>
    <row r="217" spans="1:6">
      <c r="A217" t="s">
        <v>27</v>
      </c>
      <c r="B217">
        <v>2021</v>
      </c>
      <c r="C217">
        <v>0.70956399400000003</v>
      </c>
      <c r="D217">
        <v>0.682883939</v>
      </c>
      <c r="E217">
        <v>0.66495601199999999</v>
      </c>
      <c r="F217" t="s">
        <v>74</v>
      </c>
    </row>
    <row r="218" spans="1:6">
      <c r="A218" t="s">
        <v>27</v>
      </c>
      <c r="B218" s="3">
        <v>2022</v>
      </c>
      <c r="C218">
        <v>0.66100443099999995</v>
      </c>
      <c r="D218">
        <v>0.66444579043004237</v>
      </c>
      <c r="E218">
        <v>0.65557163531114326</v>
      </c>
      <c r="F218" s="7" t="s">
        <v>75</v>
      </c>
    </row>
    <row r="219" spans="1:6">
      <c r="A219" t="s">
        <v>18</v>
      </c>
      <c r="B219" s="53">
        <v>2016</v>
      </c>
    </row>
    <row r="220" spans="1:6">
      <c r="A220" t="s">
        <v>18</v>
      </c>
      <c r="B220">
        <v>2017</v>
      </c>
      <c r="C220">
        <v>0.73604710701484899</v>
      </c>
      <c r="D220">
        <v>0.58517555266579979</v>
      </c>
      <c r="E220">
        <v>0.70430733410942958</v>
      </c>
      <c r="F220" t="s">
        <v>70</v>
      </c>
    </row>
    <row r="221" spans="1:6">
      <c r="A221" t="s">
        <v>18</v>
      </c>
      <c r="B221">
        <v>2018</v>
      </c>
      <c r="C221">
        <v>0.75884495317377731</v>
      </c>
      <c r="D221">
        <v>0.62615148413510746</v>
      </c>
      <c r="E221">
        <v>0.72797356800000002</v>
      </c>
      <c r="F221" t="s">
        <v>71</v>
      </c>
    </row>
    <row r="222" spans="1:6">
      <c r="A222" t="s">
        <v>18</v>
      </c>
      <c r="B222">
        <v>2019</v>
      </c>
      <c r="C222">
        <v>0.80866888945883564</v>
      </c>
      <c r="D222">
        <v>0.66285998013902681</v>
      </c>
      <c r="E222">
        <v>0.75</v>
      </c>
      <c r="F222" t="s">
        <v>72</v>
      </c>
    </row>
    <row r="223" spans="1:6">
      <c r="A223" t="s">
        <v>18</v>
      </c>
      <c r="B223">
        <v>2020</v>
      </c>
      <c r="C223">
        <v>0.80443548387096775</v>
      </c>
      <c r="D223">
        <v>0.68092428711897734</v>
      </c>
      <c r="E223">
        <v>0.75504032258064513</v>
      </c>
      <c r="F223" t="s">
        <v>73</v>
      </c>
    </row>
    <row r="224" spans="1:6">
      <c r="A224" t="s">
        <v>18</v>
      </c>
      <c r="B224">
        <v>2021</v>
      </c>
      <c r="C224">
        <v>0.80570995452248606</v>
      </c>
      <c r="D224">
        <v>0.68515815085158149</v>
      </c>
      <c r="E224">
        <v>0.75420067210753716</v>
      </c>
      <c r="F224" t="s">
        <v>74</v>
      </c>
    </row>
    <row r="225" spans="1:6">
      <c r="A225" t="s">
        <v>18</v>
      </c>
      <c r="B225" s="3">
        <v>2022</v>
      </c>
      <c r="C225">
        <v>0.81198559670781889</v>
      </c>
      <c r="D225">
        <v>0.68648648599999995</v>
      </c>
      <c r="E225">
        <v>0.76668159426780114</v>
      </c>
    </row>
    <row r="226" spans="1:6">
      <c r="A226" t="s">
        <v>41</v>
      </c>
      <c r="B226" s="53">
        <v>2016</v>
      </c>
    </row>
    <row r="227" spans="1:6">
      <c r="A227" t="s">
        <v>41</v>
      </c>
      <c r="B227">
        <v>2017</v>
      </c>
      <c r="C227">
        <v>0.81104833647206531</v>
      </c>
      <c r="D227">
        <v>0.67400881057268724</v>
      </c>
      <c r="E227">
        <v>0.74134552580013058</v>
      </c>
      <c r="F227" t="s">
        <v>70</v>
      </c>
    </row>
    <row r="228" spans="1:6">
      <c r="A228" t="s">
        <v>41</v>
      </c>
      <c r="B228">
        <v>2018</v>
      </c>
      <c r="C228">
        <v>0.75543140906269401</v>
      </c>
      <c r="D228">
        <v>0.68454258675078861</v>
      </c>
      <c r="E228">
        <v>0.72449602932193036</v>
      </c>
      <c r="F228" t="s">
        <v>71</v>
      </c>
    </row>
    <row r="229" spans="1:6">
      <c r="A229" t="s">
        <v>41</v>
      </c>
      <c r="B229">
        <v>2019</v>
      </c>
      <c r="C229">
        <v>0.78272789581905411</v>
      </c>
      <c r="D229">
        <v>0.65919811320754718</v>
      </c>
      <c r="E229">
        <v>0.76518804243008676</v>
      </c>
      <c r="F229" t="s">
        <v>72</v>
      </c>
    </row>
    <row r="230" spans="1:6">
      <c r="A230" t="s">
        <v>41</v>
      </c>
      <c r="B230">
        <v>2020</v>
      </c>
      <c r="C230">
        <v>0.7058461538461539</v>
      </c>
      <c r="D230">
        <v>0.64</v>
      </c>
      <c r="E230">
        <v>0.67367822626492324</v>
      </c>
      <c r="F230" t="s">
        <v>73</v>
      </c>
    </row>
    <row r="231" spans="1:6">
      <c r="A231" t="s">
        <v>41</v>
      </c>
      <c r="B231">
        <v>2021</v>
      </c>
      <c r="C231">
        <v>0.72005124919923125</v>
      </c>
      <c r="D231">
        <v>0.64803921568627454</v>
      </c>
      <c r="E231">
        <v>0.69102990033222589</v>
      </c>
      <c r="F231" t="s">
        <v>74</v>
      </c>
    </row>
    <row r="232" spans="1:6">
      <c r="A232" t="s">
        <v>41</v>
      </c>
      <c r="B232" s="3">
        <v>2022</v>
      </c>
      <c r="C232">
        <v>0.73567708300000001</v>
      </c>
      <c r="D232">
        <v>0.66217516843118385</v>
      </c>
      <c r="E232">
        <v>0.70445996775926922</v>
      </c>
    </row>
    <row r="233" spans="1:6">
      <c r="A233" t="s">
        <v>28</v>
      </c>
      <c r="B233" s="53">
        <v>2016</v>
      </c>
    </row>
    <row r="234" spans="1:6">
      <c r="A234" t="s">
        <v>28</v>
      </c>
      <c r="B234">
        <v>2017</v>
      </c>
      <c r="C234">
        <v>0.77970297029702973</v>
      </c>
      <c r="D234">
        <v>0.66116807846633974</v>
      </c>
      <c r="E234">
        <v>0.70042194092827004</v>
      </c>
      <c r="F234" t="s">
        <v>70</v>
      </c>
    </row>
    <row r="235" spans="1:6">
      <c r="A235" t="s">
        <v>28</v>
      </c>
      <c r="B235">
        <v>2018</v>
      </c>
      <c r="C235">
        <v>0.79415204678362572</v>
      </c>
      <c r="D235">
        <v>0.66794871794871791</v>
      </c>
      <c r="E235">
        <v>0.70260222999999999</v>
      </c>
      <c r="F235" t="s">
        <v>71</v>
      </c>
    </row>
    <row r="236" spans="1:6">
      <c r="A236" t="s">
        <v>28</v>
      </c>
      <c r="B236">
        <v>2019</v>
      </c>
      <c r="C236">
        <v>0.79837775202780992</v>
      </c>
      <c r="D236">
        <v>0.67049968638929547</v>
      </c>
      <c r="E236">
        <v>0.73519163763066198</v>
      </c>
      <c r="F236" t="s">
        <v>72</v>
      </c>
    </row>
    <row r="237" spans="1:6">
      <c r="A237" t="s">
        <v>28</v>
      </c>
      <c r="B237">
        <v>2020</v>
      </c>
      <c r="C237">
        <v>0.74031890660592259</v>
      </c>
      <c r="D237">
        <v>0.61976235099999999</v>
      </c>
      <c r="E237">
        <v>0.72</v>
      </c>
      <c r="F237" t="s">
        <v>73</v>
      </c>
    </row>
    <row r="238" spans="1:6">
      <c r="A238" t="s">
        <v>28</v>
      </c>
      <c r="B238">
        <v>2021</v>
      </c>
      <c r="C238">
        <v>0.77675489067894132</v>
      </c>
      <c r="D238">
        <v>0.65921673159729344</v>
      </c>
      <c r="E238">
        <v>0.75375375375375375</v>
      </c>
      <c r="F238" t="s">
        <v>74</v>
      </c>
    </row>
    <row r="239" spans="1:6">
      <c r="A239" t="s">
        <v>28</v>
      </c>
      <c r="B239" s="3">
        <v>2022</v>
      </c>
      <c r="C239">
        <v>0.74434389140271495</v>
      </c>
      <c r="D239">
        <v>0.653116531</v>
      </c>
      <c r="E239">
        <v>0.71794871794871795</v>
      </c>
    </row>
    <row r="240" spans="1:6">
      <c r="B240" s="53"/>
    </row>
    <row r="246" spans="2:2">
      <c r="B246"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6F78B-65CA-433B-8712-9238E0229CAD}">
  <dimension ref="A1:P246"/>
  <sheetViews>
    <sheetView zoomScale="85" zoomScaleNormal="85" workbookViewId="0">
      <pane ySplit="1" topLeftCell="A2" activePane="bottomLeft" state="frozen"/>
      <selection pane="bottomLeft" activeCell="C240" sqref="C240:E240"/>
    </sheetView>
  </sheetViews>
  <sheetFormatPr defaultRowHeight="14.25"/>
  <cols>
    <col min="6" max="6" width="21.875" customWidth="1"/>
    <col min="7" max="7" width="87.875" customWidth="1"/>
  </cols>
  <sheetData>
    <row r="1" spans="1:7" ht="15">
      <c r="A1" s="1" t="s">
        <v>0</v>
      </c>
      <c r="B1" s="2" t="s">
        <v>1</v>
      </c>
      <c r="C1" s="1" t="s">
        <v>2</v>
      </c>
      <c r="D1" s="1" t="s">
        <v>3</v>
      </c>
      <c r="E1" s="1" t="s">
        <v>4</v>
      </c>
      <c r="F1" s="1" t="s">
        <v>82</v>
      </c>
      <c r="G1" s="1" t="s">
        <v>5</v>
      </c>
    </row>
    <row r="2" spans="1:7">
      <c r="A2" s="23" t="s">
        <v>83</v>
      </c>
      <c r="B2" s="23">
        <v>2016</v>
      </c>
      <c r="C2" s="23"/>
      <c r="D2" s="23"/>
      <c r="E2" s="23"/>
      <c r="F2" s="23">
        <v>1933</v>
      </c>
      <c r="G2" s="22"/>
    </row>
    <row r="3" spans="1:7">
      <c r="A3" t="s">
        <v>83</v>
      </c>
      <c r="B3">
        <v>2017</v>
      </c>
      <c r="C3">
        <v>0.20399999999999999</v>
      </c>
      <c r="D3">
        <v>0.18</v>
      </c>
      <c r="E3">
        <v>0.23300000000000001</v>
      </c>
      <c r="F3">
        <v>1801</v>
      </c>
      <c r="G3" t="s">
        <v>84</v>
      </c>
    </row>
    <row r="4" spans="1:7">
      <c r="A4" t="s">
        <v>83</v>
      </c>
      <c r="B4">
        <v>2018</v>
      </c>
      <c r="C4">
        <v>0.127</v>
      </c>
      <c r="D4">
        <v>0.15</v>
      </c>
      <c r="E4">
        <v>0.16500000000000001</v>
      </c>
      <c r="F4">
        <v>1751</v>
      </c>
    </row>
    <row r="5" spans="1:7">
      <c r="A5" t="s">
        <v>83</v>
      </c>
      <c r="B5">
        <v>2019</v>
      </c>
      <c r="C5">
        <v>0.14000000000000001</v>
      </c>
      <c r="D5">
        <v>9.0999999999999998E-2</v>
      </c>
      <c r="E5">
        <v>0.183</v>
      </c>
      <c r="F5">
        <v>1287</v>
      </c>
      <c r="G5" s="8"/>
    </row>
    <row r="6" spans="1:7">
      <c r="A6" t="s">
        <v>83</v>
      </c>
      <c r="B6">
        <v>2020</v>
      </c>
      <c r="C6">
        <v>0.16300000000000001</v>
      </c>
      <c r="D6">
        <v>0.154</v>
      </c>
      <c r="E6">
        <v>0.24</v>
      </c>
      <c r="F6">
        <v>1448</v>
      </c>
      <c r="G6" s="8"/>
    </row>
    <row r="7" spans="1:7">
      <c r="A7" t="s">
        <v>83</v>
      </c>
      <c r="B7">
        <v>2021</v>
      </c>
      <c r="C7">
        <v>0.14899999999999999</v>
      </c>
      <c r="D7">
        <v>0.17399999999999999</v>
      </c>
      <c r="E7">
        <v>0.20399999999999999</v>
      </c>
      <c r="F7">
        <v>1544</v>
      </c>
      <c r="G7" s="8"/>
    </row>
    <row r="8" spans="1:7">
      <c r="A8" s="3" t="s">
        <v>83</v>
      </c>
      <c r="B8" s="3">
        <v>2022</v>
      </c>
      <c r="C8" s="3">
        <v>0.20499999999999999</v>
      </c>
      <c r="D8" s="3">
        <v>0.16500000000000001</v>
      </c>
      <c r="E8" s="3">
        <v>0.22800000000000001</v>
      </c>
      <c r="F8" s="3">
        <v>1625</v>
      </c>
      <c r="G8" s="21"/>
    </row>
    <row r="9" spans="1:7">
      <c r="A9" s="23" t="s">
        <v>85</v>
      </c>
      <c r="B9" s="23">
        <v>2016</v>
      </c>
      <c r="C9" s="23"/>
      <c r="D9" s="23"/>
      <c r="E9" s="23"/>
      <c r="F9" s="23">
        <v>351</v>
      </c>
      <c r="G9" s="22"/>
    </row>
    <row r="10" spans="1:7">
      <c r="A10" t="s">
        <v>85</v>
      </c>
      <c r="B10">
        <v>2017</v>
      </c>
      <c r="C10">
        <v>0.20399999999999999</v>
      </c>
      <c r="D10">
        <v>0.18</v>
      </c>
      <c r="E10">
        <v>0.23300000000000001</v>
      </c>
      <c r="F10">
        <v>314</v>
      </c>
      <c r="G10" t="s">
        <v>84</v>
      </c>
    </row>
    <row r="11" spans="1:7">
      <c r="A11" t="s">
        <v>85</v>
      </c>
      <c r="B11">
        <v>2018</v>
      </c>
      <c r="C11">
        <v>0.184</v>
      </c>
      <c r="D11">
        <v>0.191</v>
      </c>
      <c r="E11">
        <v>0.217</v>
      </c>
      <c r="F11">
        <v>287</v>
      </c>
    </row>
    <row r="12" spans="1:7">
      <c r="A12" t="s">
        <v>85</v>
      </c>
      <c r="B12">
        <v>2019</v>
      </c>
      <c r="C12">
        <v>0.20499999999999999</v>
      </c>
      <c r="D12">
        <v>0.15</v>
      </c>
      <c r="E12">
        <v>0.223</v>
      </c>
      <c r="F12">
        <v>253</v>
      </c>
      <c r="G12" s="8"/>
    </row>
    <row r="13" spans="1:7">
      <c r="A13" t="s">
        <v>85</v>
      </c>
      <c r="B13">
        <v>2020</v>
      </c>
      <c r="C13">
        <v>0.215</v>
      </c>
      <c r="D13">
        <v>0.186</v>
      </c>
      <c r="E13">
        <v>0.246</v>
      </c>
      <c r="F13">
        <v>264</v>
      </c>
      <c r="G13" s="8"/>
    </row>
    <row r="14" spans="1:7">
      <c r="A14" t="s">
        <v>85</v>
      </c>
      <c r="B14">
        <v>2021</v>
      </c>
      <c r="C14">
        <v>0.20499999999999999</v>
      </c>
      <c r="D14">
        <v>0.20200000000000001</v>
      </c>
      <c r="E14">
        <v>0.23899999999999999</v>
      </c>
      <c r="F14">
        <v>267</v>
      </c>
      <c r="G14" s="8"/>
    </row>
    <row r="15" spans="1:7">
      <c r="A15" s="3" t="s">
        <v>85</v>
      </c>
      <c r="B15" s="3">
        <v>2022</v>
      </c>
      <c r="C15" s="3">
        <v>0.20499999999999999</v>
      </c>
      <c r="D15" s="3">
        <v>0.16500000000000001</v>
      </c>
      <c r="E15" s="3">
        <v>0.22800000000000001</v>
      </c>
      <c r="F15" s="3">
        <v>259</v>
      </c>
      <c r="G15" s="21"/>
    </row>
    <row r="16" spans="1:7">
      <c r="A16" s="23" t="s">
        <v>86</v>
      </c>
      <c r="B16" s="23">
        <v>2016</v>
      </c>
      <c r="C16" s="23"/>
      <c r="D16" s="23"/>
      <c r="E16" s="23"/>
      <c r="F16" s="23">
        <v>295</v>
      </c>
      <c r="G16" s="22"/>
    </row>
    <row r="17" spans="1:7">
      <c r="A17" t="s">
        <v>86</v>
      </c>
      <c r="B17">
        <v>2017</v>
      </c>
      <c r="C17">
        <v>0.20399999999999999</v>
      </c>
      <c r="D17">
        <v>0.18</v>
      </c>
      <c r="E17">
        <v>0.23300000000000001</v>
      </c>
      <c r="F17">
        <v>231</v>
      </c>
      <c r="G17" t="s">
        <v>84</v>
      </c>
    </row>
    <row r="18" spans="1:7">
      <c r="A18" t="s">
        <v>86</v>
      </c>
      <c r="B18">
        <v>2018</v>
      </c>
      <c r="C18">
        <v>0.184</v>
      </c>
      <c r="D18">
        <v>0.191</v>
      </c>
      <c r="E18">
        <v>0.217</v>
      </c>
      <c r="F18">
        <v>263</v>
      </c>
    </row>
    <row r="19" spans="1:7">
      <c r="A19" t="s">
        <v>86</v>
      </c>
      <c r="B19">
        <v>2019</v>
      </c>
      <c r="C19">
        <v>0.20499999999999999</v>
      </c>
      <c r="D19">
        <v>0.15</v>
      </c>
      <c r="E19">
        <v>0.223</v>
      </c>
      <c r="F19">
        <v>283</v>
      </c>
      <c r="G19" s="8"/>
    </row>
    <row r="20" spans="1:7">
      <c r="A20" t="s">
        <v>86</v>
      </c>
      <c r="B20">
        <v>2020</v>
      </c>
      <c r="C20">
        <v>0.215</v>
      </c>
      <c r="D20">
        <v>0.186</v>
      </c>
      <c r="E20">
        <v>0.246</v>
      </c>
      <c r="F20">
        <v>240</v>
      </c>
      <c r="G20" s="8"/>
    </row>
    <row r="21" spans="1:7">
      <c r="A21" t="s">
        <v>86</v>
      </c>
      <c r="B21">
        <v>2021</v>
      </c>
      <c r="C21">
        <v>0.20499999999999999</v>
      </c>
      <c r="D21">
        <v>0.20200000000000001</v>
      </c>
      <c r="E21">
        <v>0.23899999999999999</v>
      </c>
      <c r="F21">
        <v>273</v>
      </c>
      <c r="G21" s="8"/>
    </row>
    <row r="22" spans="1:7">
      <c r="A22" s="3" t="s">
        <v>86</v>
      </c>
      <c r="B22" s="3">
        <v>2022</v>
      </c>
      <c r="C22" s="3">
        <v>0.20499999999999999</v>
      </c>
      <c r="D22" s="3">
        <v>0.16500000000000001</v>
      </c>
      <c r="E22" s="3">
        <v>0.22800000000000001</v>
      </c>
      <c r="F22" s="3">
        <v>322</v>
      </c>
      <c r="G22" s="21"/>
    </row>
    <row r="23" spans="1:7">
      <c r="A23" s="23" t="s">
        <v>87</v>
      </c>
      <c r="B23" s="23">
        <v>2016</v>
      </c>
      <c r="C23" s="23"/>
      <c r="D23" s="23"/>
      <c r="E23" s="23"/>
      <c r="F23" s="23">
        <v>221</v>
      </c>
      <c r="G23" s="22"/>
    </row>
    <row r="24" spans="1:7">
      <c r="A24" t="s">
        <v>87</v>
      </c>
      <c r="B24">
        <v>2017</v>
      </c>
      <c r="C24">
        <v>0.20399999999999999</v>
      </c>
      <c r="D24">
        <v>0.18</v>
      </c>
      <c r="E24">
        <v>0.23300000000000001</v>
      </c>
      <c r="F24">
        <v>323</v>
      </c>
      <c r="G24" t="s">
        <v>84</v>
      </c>
    </row>
    <row r="25" spans="1:7">
      <c r="A25" t="s">
        <v>87</v>
      </c>
      <c r="B25">
        <v>2018</v>
      </c>
      <c r="C25">
        <v>0.184</v>
      </c>
      <c r="D25">
        <v>0.191</v>
      </c>
      <c r="E25">
        <v>0.217</v>
      </c>
      <c r="F25">
        <v>261</v>
      </c>
    </row>
    <row r="26" spans="1:7">
      <c r="A26" t="s">
        <v>87</v>
      </c>
      <c r="B26">
        <v>2019</v>
      </c>
      <c r="C26">
        <v>0.20499999999999999</v>
      </c>
      <c r="D26">
        <v>0.15</v>
      </c>
      <c r="E26">
        <v>0.223</v>
      </c>
      <c r="F26">
        <v>248</v>
      </c>
      <c r="G26" s="8"/>
    </row>
    <row r="27" spans="1:7">
      <c r="A27" t="s">
        <v>87</v>
      </c>
      <c r="B27">
        <v>2020</v>
      </c>
      <c r="C27">
        <v>0.215</v>
      </c>
      <c r="D27">
        <v>0.186</v>
      </c>
      <c r="E27">
        <v>0.246</v>
      </c>
      <c r="F27">
        <v>268</v>
      </c>
      <c r="G27" s="8"/>
    </row>
    <row r="28" spans="1:7">
      <c r="A28" t="s">
        <v>87</v>
      </c>
      <c r="B28">
        <v>2021</v>
      </c>
      <c r="C28">
        <v>0.20499999999999999</v>
      </c>
      <c r="D28">
        <v>0.20200000000000001</v>
      </c>
      <c r="E28">
        <v>0.23899999999999999</v>
      </c>
      <c r="F28">
        <v>300</v>
      </c>
      <c r="G28" s="8"/>
    </row>
    <row r="29" spans="1:7">
      <c r="A29" s="3" t="s">
        <v>87</v>
      </c>
      <c r="B29" s="3">
        <v>2022</v>
      </c>
      <c r="C29" s="3">
        <v>0.20499999999999999</v>
      </c>
      <c r="D29" s="3">
        <v>0.16500000000000001</v>
      </c>
      <c r="E29" s="3">
        <v>0.22800000000000001</v>
      </c>
      <c r="F29" s="3">
        <v>293</v>
      </c>
      <c r="G29" s="21"/>
    </row>
    <row r="30" spans="1:7">
      <c r="A30" s="37" t="s">
        <v>14</v>
      </c>
      <c r="B30" s="37">
        <v>2016</v>
      </c>
      <c r="C30" s="37"/>
      <c r="D30" s="37"/>
      <c r="E30" s="37"/>
      <c r="F30" s="41"/>
      <c r="G30" s="38"/>
    </row>
    <row r="31" spans="1:7">
      <c r="A31" s="7" t="s">
        <v>14</v>
      </c>
      <c r="B31" s="7">
        <v>2017</v>
      </c>
      <c r="C31" s="7">
        <f>C3*F3/SUM(F3,F10,F17,F24)+C10*F10/SUM(F3,F10,F17,F24)+C17*F17/SUM(F3,F10,F17,F24)+C24*F24/SUM(F3,F10,F17,F24)</f>
        <v>0.20399999999999996</v>
      </c>
      <c r="D31" s="7">
        <f>D3*F3/SUM(F3,F10,F17,F24)+D10*F10/SUM(F3,F10,F17,F24)+D17*F17/SUM(F3,F10,F17,F24)+D24*F24/SUM(F3,F10,F17,F24)</f>
        <v>0.18</v>
      </c>
      <c r="E31" s="7">
        <f>E3*F3/SUM(F3,F10,F17,F24)+E10*F10/SUM(F3,F10,F17,F24)+E17*F17/SUM(F3,F10,F17,F24)+E24*F24/SUM(F3,F10,F17,F24)</f>
        <v>0.23300000000000004</v>
      </c>
      <c r="F31" s="42"/>
      <c r="G31" s="7"/>
    </row>
    <row r="32" spans="1:7">
      <c r="A32" s="7" t="s">
        <v>14</v>
      </c>
      <c r="B32" s="7">
        <v>2018</v>
      </c>
      <c r="C32" s="7">
        <f>C4*F4/SUM(F4,F11,F18,F25)+C11*F11/SUM(F4,F11,F18,F25)+C18*F18/SUM(F4,F11,F18,F25)+C25*F25/SUM(F4,F11,F18,F25)</f>
        <v>0.14504332552693208</v>
      </c>
      <c r="D32" s="7">
        <f>D4*F4/SUM(F4,F11,F18,F25)+D11*F11/SUM(F4,F11,F18,F25)+D18*F18/SUM(F4,F11,F18,F25)+D25*F25/SUM(F4,F11,F18,F25)</f>
        <v>0.16297853239656515</v>
      </c>
      <c r="E32" s="7">
        <f>E4*F4/SUM(F4,F11,F18,F25)+E11*F11/SUM(F4,F11,F18,F25)+E18*F18/SUM(F4,F11,F18,F25)+E25*F25/SUM(F4,F11,F18,F25)</f>
        <v>0.18146057767369242</v>
      </c>
      <c r="F32" s="42"/>
      <c r="G32" s="7"/>
    </row>
    <row r="33" spans="1:7">
      <c r="A33" s="7" t="s">
        <v>14</v>
      </c>
      <c r="B33" s="7">
        <v>2019</v>
      </c>
      <c r="C33" s="7">
        <f t="shared" ref="C33:C35" si="0">C5*F5/SUM(F5,F12,F19,F26)+C12*F12/SUM(F5,F12,F19,F26)+C19*F19/SUM(F5,F12,F19,F26)+C26*F26/SUM(F5,F12,F19,F26)</f>
        <v>0.16460647030420089</v>
      </c>
      <c r="D33" s="7">
        <f t="shared" ref="D33:D36" si="1">D5*F5/SUM(F5,F12,F19,F26)+D12*F12/SUM(F5,F12,F19,F26)+D19*F19/SUM(F5,F12,F19,F26)+D26*F26/SUM(F5,F12,F19,F26)</f>
        <v>0.11333510381458232</v>
      </c>
      <c r="E33" s="7">
        <f t="shared" ref="E33:E36" si="2">E5*F5/SUM(F5,F12,F19,F26)+E12*F12/SUM(F5,F12,F19,F26)+E19*F19/SUM(F5,F12,F19,F26)+E26*F26/SUM(F5,F12,F19,F26)</f>
        <v>0.19814244326412361</v>
      </c>
      <c r="F33" s="42"/>
      <c r="G33" s="33"/>
    </row>
    <row r="34" spans="1:7">
      <c r="A34" s="7" t="s">
        <v>14</v>
      </c>
      <c r="B34" s="7">
        <v>2020</v>
      </c>
      <c r="C34" s="7">
        <f t="shared" si="0"/>
        <v>0.18108288288288291</v>
      </c>
      <c r="D34" s="7">
        <f t="shared" si="1"/>
        <v>0.16512792792792791</v>
      </c>
      <c r="E34" s="7">
        <f t="shared" si="2"/>
        <v>0.24208648648648645</v>
      </c>
      <c r="F34" s="42"/>
      <c r="G34" s="33"/>
    </row>
    <row r="35" spans="1:7">
      <c r="A35" s="7" t="s">
        <v>14</v>
      </c>
      <c r="B35" s="7">
        <v>2021</v>
      </c>
      <c r="C35" s="7">
        <f t="shared" si="0"/>
        <v>0.16873154362416107</v>
      </c>
      <c r="D35" s="7">
        <f t="shared" si="1"/>
        <v>0.18386577181208055</v>
      </c>
      <c r="E35" s="7">
        <f t="shared" si="2"/>
        <v>0.21633221476510064</v>
      </c>
      <c r="F35" s="42"/>
      <c r="G35" s="33"/>
    </row>
    <row r="36" spans="1:7">
      <c r="A36" s="39" t="s">
        <v>14</v>
      </c>
      <c r="B36" s="39">
        <v>2022</v>
      </c>
      <c r="C36" s="39">
        <f>C8*F8/SUM(F8,F15,F22,F29)+C15*F15/SUM(F8,F15,F22,F29)+C22*F22/SUM(F8,F15,F22,F29)+C29*F29/SUM(F8,F15,F22,F29)</f>
        <v>0.20499999999999999</v>
      </c>
      <c r="D36" s="39">
        <f t="shared" si="1"/>
        <v>0.16500000000000001</v>
      </c>
      <c r="E36" s="39">
        <f t="shared" si="2"/>
        <v>0.22799999999999998</v>
      </c>
      <c r="F36" s="43"/>
      <c r="G36" s="40"/>
    </row>
    <row r="37" spans="1:7">
      <c r="A37" s="23" t="s">
        <v>88</v>
      </c>
      <c r="B37" s="23">
        <v>2016</v>
      </c>
      <c r="F37" s="23">
        <v>639</v>
      </c>
      <c r="G37" s="22"/>
    </row>
    <row r="38" spans="1:7">
      <c r="A38" t="s">
        <v>88</v>
      </c>
      <c r="B38">
        <v>2017</v>
      </c>
      <c r="C38" s="7">
        <f>AVERAGE(C39:C43)</f>
        <v>0.18519999999999998</v>
      </c>
      <c r="D38" s="7">
        <f t="shared" ref="D38:E38" si="3">AVERAGE(D39:D43)</f>
        <v>0.2384</v>
      </c>
      <c r="E38" s="7">
        <f t="shared" si="3"/>
        <v>0.18639999999999998</v>
      </c>
      <c r="F38">
        <v>622</v>
      </c>
    </row>
    <row r="39" spans="1:7">
      <c r="A39" t="s">
        <v>88</v>
      </c>
      <c r="B39">
        <v>2018</v>
      </c>
      <c r="C39">
        <v>0.21099999999999999</v>
      </c>
      <c r="D39">
        <v>0.22600000000000001</v>
      </c>
      <c r="E39">
        <v>0.20100000000000001</v>
      </c>
      <c r="F39">
        <v>544</v>
      </c>
    </row>
    <row r="40" spans="1:7">
      <c r="A40" t="s">
        <v>88</v>
      </c>
      <c r="B40">
        <v>2019</v>
      </c>
      <c r="C40">
        <v>0.17899999999999999</v>
      </c>
      <c r="D40">
        <v>0.25700000000000001</v>
      </c>
      <c r="E40">
        <v>0.16800000000000001</v>
      </c>
      <c r="F40">
        <v>519</v>
      </c>
      <c r="G40" s="8"/>
    </row>
    <row r="41" spans="1:7">
      <c r="A41" t="s">
        <v>88</v>
      </c>
      <c r="B41">
        <v>2020</v>
      </c>
      <c r="C41">
        <v>0.17499999999999999</v>
      </c>
      <c r="D41">
        <v>0.26900000000000002</v>
      </c>
      <c r="E41">
        <v>0.19800000000000001</v>
      </c>
      <c r="F41">
        <v>405</v>
      </c>
      <c r="G41" s="8"/>
    </row>
    <row r="42" spans="1:7">
      <c r="A42" t="s">
        <v>88</v>
      </c>
      <c r="B42">
        <v>2021</v>
      </c>
      <c r="C42">
        <v>0.14000000000000001</v>
      </c>
      <c r="D42">
        <v>0.222</v>
      </c>
      <c r="E42">
        <v>0.17100000000000001</v>
      </c>
      <c r="F42">
        <v>543</v>
      </c>
      <c r="G42" s="8"/>
    </row>
    <row r="43" spans="1:7">
      <c r="A43" s="3" t="s">
        <v>88</v>
      </c>
      <c r="B43" s="3">
        <v>2022</v>
      </c>
      <c r="C43" s="3">
        <v>0.221</v>
      </c>
      <c r="D43" s="3">
        <v>0.218</v>
      </c>
      <c r="E43" s="3">
        <v>0.19400000000000001</v>
      </c>
      <c r="F43" s="3">
        <v>570</v>
      </c>
      <c r="G43" s="21"/>
    </row>
    <row r="44" spans="1:7">
      <c r="A44" s="23" t="s">
        <v>89</v>
      </c>
      <c r="B44" s="23">
        <v>2016</v>
      </c>
      <c r="C44" s="23"/>
      <c r="D44" s="23"/>
      <c r="E44" s="23"/>
      <c r="F44" s="23">
        <v>1173</v>
      </c>
      <c r="G44" s="22"/>
    </row>
    <row r="45" spans="1:7">
      <c r="A45" t="s">
        <v>89</v>
      </c>
      <c r="B45">
        <v>2017</v>
      </c>
      <c r="C45" s="7">
        <f>AVERAGE(C46:C50)</f>
        <v>0.15459999999999999</v>
      </c>
      <c r="D45" s="7">
        <f t="shared" ref="D45" si="4">AVERAGE(D46:D50)</f>
        <v>0.19680000000000003</v>
      </c>
      <c r="E45" s="7">
        <f t="shared" ref="E45" si="5">AVERAGE(E46:E50)</f>
        <v>0.19439999999999999</v>
      </c>
      <c r="F45">
        <v>1045</v>
      </c>
    </row>
    <row r="46" spans="1:7">
      <c r="A46" t="s">
        <v>89</v>
      </c>
      <c r="B46">
        <v>2018</v>
      </c>
      <c r="C46">
        <v>0.21099999999999999</v>
      </c>
      <c r="D46">
        <v>0.22600000000000001</v>
      </c>
      <c r="E46">
        <v>0.20100000000000001</v>
      </c>
      <c r="F46">
        <v>1057</v>
      </c>
    </row>
    <row r="47" spans="1:7">
      <c r="A47" t="s">
        <v>89</v>
      </c>
      <c r="B47">
        <v>2019</v>
      </c>
      <c r="C47">
        <v>8.8999999999999996E-2</v>
      </c>
      <c r="D47">
        <v>0.19900000000000001</v>
      </c>
      <c r="E47">
        <v>0.19600000000000001</v>
      </c>
      <c r="F47">
        <v>1011</v>
      </c>
      <c r="G47" s="8"/>
    </row>
    <row r="48" spans="1:7">
      <c r="A48" t="s">
        <v>89</v>
      </c>
      <c r="B48">
        <v>2020</v>
      </c>
      <c r="C48">
        <v>0.11799999999999999</v>
      </c>
      <c r="D48">
        <v>0.17299999999999999</v>
      </c>
      <c r="E48">
        <v>0.20499999999999999</v>
      </c>
      <c r="F48">
        <v>723</v>
      </c>
      <c r="G48" s="8"/>
    </row>
    <row r="49" spans="1:7">
      <c r="A49" t="s">
        <v>89</v>
      </c>
      <c r="B49">
        <v>2021</v>
      </c>
      <c r="C49">
        <v>0.16700000000000001</v>
      </c>
      <c r="D49">
        <v>0.16500000000000001</v>
      </c>
      <c r="E49">
        <v>0.188</v>
      </c>
      <c r="F49">
        <v>868</v>
      </c>
      <c r="G49" s="8"/>
    </row>
    <row r="50" spans="1:7">
      <c r="A50" s="3" t="s">
        <v>89</v>
      </c>
      <c r="B50" s="3">
        <v>2022</v>
      </c>
      <c r="C50" s="3">
        <v>0.188</v>
      </c>
      <c r="D50" s="3">
        <v>0.221</v>
      </c>
      <c r="E50" s="3">
        <v>0.182</v>
      </c>
      <c r="F50" s="3">
        <v>1013</v>
      </c>
      <c r="G50" s="21"/>
    </row>
    <row r="51" spans="1:7">
      <c r="A51" s="23" t="s">
        <v>90</v>
      </c>
      <c r="B51" s="23">
        <v>2016</v>
      </c>
      <c r="C51" s="23"/>
      <c r="D51" s="23"/>
      <c r="E51" s="23"/>
      <c r="F51" s="23">
        <v>274</v>
      </c>
      <c r="G51" s="22"/>
    </row>
    <row r="52" spans="1:7">
      <c r="A52" t="s">
        <v>90</v>
      </c>
      <c r="B52">
        <v>2017</v>
      </c>
      <c r="C52" s="7">
        <f>AVERAGE(C53:C57)</f>
        <v>0.2036</v>
      </c>
      <c r="D52" s="7">
        <f t="shared" ref="D52" si="6">AVERAGE(D53:D57)</f>
        <v>0.24460000000000001</v>
      </c>
      <c r="E52" s="7">
        <f t="shared" ref="E52" si="7">AVERAGE(E53:E57)</f>
        <v>0.21880000000000002</v>
      </c>
      <c r="F52">
        <v>274</v>
      </c>
    </row>
    <row r="53" spans="1:7">
      <c r="A53" t="s">
        <v>90</v>
      </c>
      <c r="B53">
        <v>2018</v>
      </c>
      <c r="C53">
        <v>0.21099999999999999</v>
      </c>
      <c r="D53">
        <v>0.22600000000000001</v>
      </c>
      <c r="E53">
        <v>0.20100000000000001</v>
      </c>
      <c r="F53">
        <v>256</v>
      </c>
    </row>
    <row r="54" spans="1:7">
      <c r="A54" t="s">
        <v>90</v>
      </c>
      <c r="B54">
        <v>2019</v>
      </c>
      <c r="C54">
        <v>0.14499999999999999</v>
      </c>
      <c r="D54">
        <v>0.26300000000000001</v>
      </c>
      <c r="E54">
        <v>0.308</v>
      </c>
      <c r="F54">
        <v>218</v>
      </c>
      <c r="G54" s="8"/>
    </row>
    <row r="55" spans="1:7">
      <c r="A55" t="s">
        <v>90</v>
      </c>
      <c r="B55">
        <v>2020</v>
      </c>
      <c r="C55">
        <v>0.121</v>
      </c>
      <c r="D55">
        <v>0.186</v>
      </c>
      <c r="E55">
        <v>0.20499999999999999</v>
      </c>
      <c r="F55">
        <v>198</v>
      </c>
      <c r="G55" s="8"/>
    </row>
    <row r="56" spans="1:7">
      <c r="A56" t="s">
        <v>90</v>
      </c>
      <c r="B56">
        <v>2021</v>
      </c>
      <c r="C56">
        <v>0.23100000000000001</v>
      </c>
      <c r="D56">
        <v>0.23100000000000001</v>
      </c>
      <c r="E56">
        <v>0.183</v>
      </c>
      <c r="F56">
        <v>268</v>
      </c>
      <c r="G56" s="8"/>
    </row>
    <row r="57" spans="1:7">
      <c r="A57" s="3" t="s">
        <v>90</v>
      </c>
      <c r="B57" s="3">
        <v>2022</v>
      </c>
      <c r="C57">
        <v>0.31</v>
      </c>
      <c r="D57">
        <v>0.317</v>
      </c>
      <c r="E57">
        <v>0.19700000000000001</v>
      </c>
      <c r="F57" s="3">
        <v>284</v>
      </c>
      <c r="G57" s="21"/>
    </row>
    <row r="58" spans="1:7">
      <c r="A58" s="37" t="s">
        <v>19</v>
      </c>
      <c r="B58" s="37">
        <v>2016</v>
      </c>
      <c r="C58" s="37"/>
      <c r="D58" s="37"/>
      <c r="E58" s="37"/>
      <c r="F58" s="41"/>
      <c r="G58" s="38"/>
    </row>
    <row r="59" spans="1:7">
      <c r="A59" s="7" t="s">
        <v>19</v>
      </c>
      <c r="B59" s="7">
        <v>2017</v>
      </c>
      <c r="C59" s="7">
        <f t="shared" ref="C59:C64" si="8">C38*F38/SUM(F38,F45,F52)+C45*F45/SUM(F38,F45,F52)+C52*F52/SUM(F38,F45,F52)</f>
        <v>0.17132292632663576</v>
      </c>
      <c r="D59" s="7">
        <f t="shared" ref="D59:D64" si="9">D38*F38/SUM(F38,F45,F52)+D45*F45/SUM(F38,F45,F52)+D52*F52/SUM(F38,F45,F52)</f>
        <v>0.2168785162287481</v>
      </c>
      <c r="E59" s="7">
        <f t="shared" ref="E59:E64" si="10">E38*F38/SUM(F38,F45,F52)+E45*F45/SUM(F38,F45,F52)+E52*F52/SUM(F38,F45,F52)</f>
        <v>0.19528078310149405</v>
      </c>
      <c r="F59" s="42"/>
      <c r="G59" s="7"/>
    </row>
    <row r="60" spans="1:7">
      <c r="A60" s="7" t="s">
        <v>19</v>
      </c>
      <c r="B60" s="7">
        <v>2018</v>
      </c>
      <c r="C60" s="7">
        <f t="shared" si="8"/>
        <v>0.21099999999999999</v>
      </c>
      <c r="D60" s="7">
        <f t="shared" si="9"/>
        <v>0.22600000000000001</v>
      </c>
      <c r="E60" s="7">
        <f t="shared" si="10"/>
        <v>0.20100000000000001</v>
      </c>
      <c r="F60" s="42"/>
      <c r="G60" s="7"/>
    </row>
    <row r="61" spans="1:7">
      <c r="A61" s="7" t="s">
        <v>19</v>
      </c>
      <c r="B61" s="7">
        <v>2019</v>
      </c>
      <c r="C61" s="7">
        <f t="shared" si="8"/>
        <v>0.12270594965675057</v>
      </c>
      <c r="D61" s="7">
        <f>D40*F40/SUM(F40,F47,F54)+D47*F47/SUM(F40,F47,F54)+D54*F54/SUM(F40,F47,F54)</f>
        <v>0.22420251716247142</v>
      </c>
      <c r="E61" s="7">
        <f t="shared" si="10"/>
        <v>0.20165446224256295</v>
      </c>
      <c r="F61" s="42"/>
      <c r="G61" s="33"/>
    </row>
    <row r="62" spans="1:7">
      <c r="A62" s="7" t="s">
        <v>19</v>
      </c>
      <c r="B62" s="7">
        <v>2020</v>
      </c>
      <c r="C62" s="7">
        <f t="shared" si="8"/>
        <v>0.13585746606334842</v>
      </c>
      <c r="D62" s="7">
        <f t="shared" si="9"/>
        <v>0.20426244343891403</v>
      </c>
      <c r="E62" s="7">
        <f t="shared" si="10"/>
        <v>0.20286199095022622</v>
      </c>
      <c r="F62" s="42"/>
      <c r="G62" s="33"/>
    </row>
    <row r="63" spans="1:7">
      <c r="A63" s="7" t="s">
        <v>19</v>
      </c>
      <c r="B63" s="7">
        <v>2021</v>
      </c>
      <c r="C63" s="7">
        <f t="shared" si="8"/>
        <v>0.16848362120309707</v>
      </c>
      <c r="D63" s="7">
        <f t="shared" si="9"/>
        <v>0.19396902918403813</v>
      </c>
      <c r="E63" s="7">
        <f>E42*F42/SUM(F42,F49,F56)+E49*F49/SUM(F42,F49,F56)+E56*F56/SUM(F42,F49,F56)</f>
        <v>0.18170399047051816</v>
      </c>
      <c r="F63" s="42"/>
      <c r="G63" s="33"/>
    </row>
    <row r="64" spans="1:7">
      <c r="A64" s="39" t="s">
        <v>19</v>
      </c>
      <c r="B64" s="39">
        <v>2022</v>
      </c>
      <c r="C64" s="39">
        <f t="shared" si="8"/>
        <v>0.21663310123192286</v>
      </c>
      <c r="D64" s="39">
        <f t="shared" si="9"/>
        <v>0.23468719871451527</v>
      </c>
      <c r="E64" s="39">
        <f t="shared" si="10"/>
        <v>0.18794536689876809</v>
      </c>
      <c r="F64" s="43"/>
      <c r="G64" s="40"/>
    </row>
    <row r="65" spans="1:7">
      <c r="A65" s="23" t="s">
        <v>91</v>
      </c>
      <c r="B65" s="23">
        <v>2016</v>
      </c>
      <c r="F65" s="23">
        <v>159</v>
      </c>
      <c r="G65" t="s">
        <v>84</v>
      </c>
    </row>
    <row r="66" spans="1:7">
      <c r="A66" t="s">
        <v>91</v>
      </c>
      <c r="B66">
        <v>2017</v>
      </c>
      <c r="C66">
        <v>0.23</v>
      </c>
      <c r="D66">
        <v>0.223</v>
      </c>
      <c r="E66">
        <v>0.29099999999999998</v>
      </c>
      <c r="F66">
        <v>155</v>
      </c>
    </row>
    <row r="67" spans="1:7">
      <c r="A67" t="s">
        <v>91</v>
      </c>
      <c r="B67">
        <v>2018</v>
      </c>
      <c r="C67">
        <v>0.218</v>
      </c>
      <c r="D67">
        <v>0.21299999999999999</v>
      </c>
      <c r="E67">
        <v>0.25</v>
      </c>
      <c r="F67">
        <v>156</v>
      </c>
    </row>
    <row r="68" spans="1:7">
      <c r="A68" t="s">
        <v>91</v>
      </c>
      <c r="B68">
        <v>2019</v>
      </c>
      <c r="C68">
        <v>0.18099999999999999</v>
      </c>
      <c r="D68">
        <v>0.20699999999999999</v>
      </c>
      <c r="E68">
        <v>0.19400000000000001</v>
      </c>
      <c r="F68">
        <v>180</v>
      </c>
      <c r="G68" s="8"/>
    </row>
    <row r="69" spans="1:7">
      <c r="A69" t="s">
        <v>91</v>
      </c>
      <c r="B69">
        <v>2020</v>
      </c>
      <c r="C69">
        <v>0.22700000000000001</v>
      </c>
      <c r="D69">
        <v>0.223</v>
      </c>
      <c r="E69">
        <v>0.26</v>
      </c>
      <c r="F69">
        <v>138</v>
      </c>
      <c r="G69" s="8"/>
    </row>
    <row r="70" spans="1:7">
      <c r="A70" t="s">
        <v>91</v>
      </c>
      <c r="B70">
        <v>2021</v>
      </c>
      <c r="C70">
        <v>0.248</v>
      </c>
      <c r="D70">
        <v>0.22500000000000001</v>
      </c>
      <c r="E70">
        <v>0.26900000000000002</v>
      </c>
      <c r="F70">
        <v>144</v>
      </c>
      <c r="G70" s="8"/>
    </row>
    <row r="71" spans="1:7">
      <c r="A71" s="3" t="s">
        <v>91</v>
      </c>
      <c r="B71" s="3">
        <v>2022</v>
      </c>
      <c r="C71" s="3">
        <v>0.23200000000000001</v>
      </c>
      <c r="D71" s="3">
        <v>0.22700000000000001</v>
      </c>
      <c r="E71" s="3">
        <v>0.25900000000000001</v>
      </c>
      <c r="F71" s="3">
        <v>167</v>
      </c>
      <c r="G71" s="21"/>
    </row>
    <row r="72" spans="1:7">
      <c r="A72" s="23" t="s">
        <v>92</v>
      </c>
      <c r="B72" s="23">
        <v>2016</v>
      </c>
      <c r="C72" s="23"/>
      <c r="D72" s="23"/>
      <c r="E72" s="23"/>
      <c r="F72" s="23">
        <v>363</v>
      </c>
      <c r="G72" t="s">
        <v>84</v>
      </c>
    </row>
    <row r="73" spans="1:7">
      <c r="A73" t="s">
        <v>92</v>
      </c>
      <c r="B73">
        <v>2017</v>
      </c>
      <c r="C73">
        <v>0.23</v>
      </c>
      <c r="D73">
        <v>0.223</v>
      </c>
      <c r="E73">
        <v>0.29099999999999998</v>
      </c>
      <c r="F73">
        <v>360</v>
      </c>
    </row>
    <row r="74" spans="1:7">
      <c r="A74" t="s">
        <v>92</v>
      </c>
      <c r="B74">
        <v>2018</v>
      </c>
      <c r="C74">
        <v>0.218</v>
      </c>
      <c r="D74">
        <v>0.21299999999999999</v>
      </c>
      <c r="E74">
        <v>0.25</v>
      </c>
      <c r="F74">
        <v>357</v>
      </c>
    </row>
    <row r="75" spans="1:7">
      <c r="A75" t="s">
        <v>92</v>
      </c>
      <c r="B75">
        <v>2019</v>
      </c>
      <c r="C75">
        <v>0.18099999999999999</v>
      </c>
      <c r="D75">
        <v>0.20699999999999999</v>
      </c>
      <c r="E75">
        <v>0.19400000000000001</v>
      </c>
      <c r="F75">
        <v>343</v>
      </c>
      <c r="G75" s="8"/>
    </row>
    <row r="76" spans="1:7">
      <c r="A76" t="s">
        <v>92</v>
      </c>
      <c r="B76">
        <v>2020</v>
      </c>
      <c r="C76">
        <v>0.22700000000000001</v>
      </c>
      <c r="D76">
        <v>0.223</v>
      </c>
      <c r="E76">
        <v>0.26</v>
      </c>
      <c r="F76">
        <v>265</v>
      </c>
      <c r="G76" s="8"/>
    </row>
    <row r="77" spans="1:7">
      <c r="A77" t="s">
        <v>92</v>
      </c>
      <c r="B77">
        <v>2021</v>
      </c>
      <c r="C77">
        <v>0.248</v>
      </c>
      <c r="D77">
        <v>0.22500000000000001</v>
      </c>
      <c r="E77">
        <v>0.26900000000000002</v>
      </c>
      <c r="F77">
        <v>334</v>
      </c>
      <c r="G77" s="8"/>
    </row>
    <row r="78" spans="1:7">
      <c r="A78" s="3" t="s">
        <v>92</v>
      </c>
      <c r="B78" s="3">
        <v>2022</v>
      </c>
      <c r="C78" s="3">
        <v>0.23200000000000001</v>
      </c>
      <c r="D78" s="3">
        <v>0.22700000000000001</v>
      </c>
      <c r="E78" s="3">
        <v>0.25900000000000001</v>
      </c>
      <c r="F78" s="3">
        <v>357</v>
      </c>
      <c r="G78" s="21"/>
    </row>
    <row r="79" spans="1:7">
      <c r="A79" s="23" t="s">
        <v>93</v>
      </c>
      <c r="B79" s="23">
        <v>2016</v>
      </c>
      <c r="C79" s="23"/>
      <c r="D79" s="23"/>
      <c r="E79" s="23"/>
      <c r="F79" s="23">
        <v>580</v>
      </c>
      <c r="G79" t="s">
        <v>84</v>
      </c>
    </row>
    <row r="80" spans="1:7">
      <c r="A80" t="s">
        <v>93</v>
      </c>
      <c r="B80">
        <v>2017</v>
      </c>
      <c r="C80">
        <v>0.23</v>
      </c>
      <c r="D80">
        <v>0.223</v>
      </c>
      <c r="E80">
        <v>0.29099999999999998</v>
      </c>
      <c r="F80">
        <v>614</v>
      </c>
    </row>
    <row r="81" spans="1:7">
      <c r="A81" t="s">
        <v>93</v>
      </c>
      <c r="B81">
        <v>2018</v>
      </c>
      <c r="C81">
        <v>0.218</v>
      </c>
      <c r="D81">
        <v>0.21299999999999999</v>
      </c>
      <c r="E81">
        <v>0.25</v>
      </c>
      <c r="F81">
        <v>589</v>
      </c>
    </row>
    <row r="82" spans="1:7">
      <c r="A82" t="s">
        <v>93</v>
      </c>
      <c r="B82">
        <v>2019</v>
      </c>
      <c r="C82">
        <v>0.18099999999999999</v>
      </c>
      <c r="D82">
        <v>0.20699999999999999</v>
      </c>
      <c r="E82">
        <v>0.19400000000000001</v>
      </c>
      <c r="F82">
        <v>533</v>
      </c>
      <c r="G82" s="8"/>
    </row>
    <row r="83" spans="1:7">
      <c r="A83" t="s">
        <v>93</v>
      </c>
      <c r="B83">
        <v>2020</v>
      </c>
      <c r="C83">
        <v>0.22700000000000001</v>
      </c>
      <c r="D83">
        <v>0.223</v>
      </c>
      <c r="E83">
        <v>0.26</v>
      </c>
      <c r="F83">
        <v>469</v>
      </c>
      <c r="G83" s="8"/>
    </row>
    <row r="84" spans="1:7">
      <c r="A84" t="s">
        <v>93</v>
      </c>
      <c r="B84">
        <v>2021</v>
      </c>
      <c r="C84">
        <v>0.248</v>
      </c>
      <c r="D84">
        <v>0.22500000000000001</v>
      </c>
      <c r="E84">
        <v>0.26900000000000002</v>
      </c>
      <c r="F84">
        <v>510</v>
      </c>
      <c r="G84" s="8"/>
    </row>
    <row r="85" spans="1:7">
      <c r="A85" s="3" t="s">
        <v>93</v>
      </c>
      <c r="B85" s="3">
        <v>2022</v>
      </c>
      <c r="C85" s="3">
        <v>0.23200000000000001</v>
      </c>
      <c r="D85" s="3">
        <v>0.22700000000000001</v>
      </c>
      <c r="E85" s="3">
        <v>0.25900000000000001</v>
      </c>
      <c r="F85" s="3">
        <v>504</v>
      </c>
      <c r="G85" s="21"/>
    </row>
    <row r="86" spans="1:7">
      <c r="A86" s="23" t="s">
        <v>94</v>
      </c>
      <c r="B86" s="23">
        <v>2016</v>
      </c>
      <c r="C86" s="23"/>
      <c r="D86" s="23"/>
      <c r="E86" s="23"/>
      <c r="F86" s="23">
        <v>146</v>
      </c>
      <c r="G86" t="s">
        <v>84</v>
      </c>
    </row>
    <row r="87" spans="1:7">
      <c r="A87" t="s">
        <v>94</v>
      </c>
      <c r="B87">
        <v>2017</v>
      </c>
      <c r="C87">
        <v>0.23</v>
      </c>
      <c r="D87">
        <v>0.223</v>
      </c>
      <c r="E87">
        <v>0.29099999999999998</v>
      </c>
      <c r="F87">
        <v>178</v>
      </c>
    </row>
    <row r="88" spans="1:7">
      <c r="A88" t="s">
        <v>94</v>
      </c>
      <c r="B88">
        <v>2018</v>
      </c>
      <c r="C88">
        <v>0.218</v>
      </c>
      <c r="D88">
        <v>0.21299999999999999</v>
      </c>
      <c r="E88">
        <v>0.25</v>
      </c>
      <c r="F88">
        <v>148</v>
      </c>
    </row>
    <row r="89" spans="1:7">
      <c r="A89" t="s">
        <v>94</v>
      </c>
      <c r="B89">
        <v>2019</v>
      </c>
      <c r="C89">
        <v>0.18099999999999999</v>
      </c>
      <c r="D89">
        <v>0.20699999999999999</v>
      </c>
      <c r="E89">
        <v>0.19400000000000001</v>
      </c>
      <c r="F89">
        <v>212</v>
      </c>
      <c r="G89" s="8"/>
    </row>
    <row r="90" spans="1:7">
      <c r="A90" t="s">
        <v>94</v>
      </c>
      <c r="B90">
        <v>2020</v>
      </c>
      <c r="C90">
        <v>0.22700000000000001</v>
      </c>
      <c r="D90">
        <v>0.223</v>
      </c>
      <c r="E90">
        <v>0.26</v>
      </c>
      <c r="F90">
        <v>149</v>
      </c>
      <c r="G90" s="8"/>
    </row>
    <row r="91" spans="1:7">
      <c r="A91" t="s">
        <v>94</v>
      </c>
      <c r="B91">
        <v>2021</v>
      </c>
      <c r="C91">
        <v>0.248</v>
      </c>
      <c r="D91">
        <v>0.22500000000000001</v>
      </c>
      <c r="E91">
        <v>0.26900000000000002</v>
      </c>
      <c r="F91">
        <v>161</v>
      </c>
      <c r="G91" s="8"/>
    </row>
    <row r="92" spans="1:7">
      <c r="A92" s="3" t="s">
        <v>94</v>
      </c>
      <c r="B92" s="3">
        <v>2022</v>
      </c>
      <c r="C92" s="3">
        <v>0.23200000000000001</v>
      </c>
      <c r="D92" s="3">
        <v>0.22700000000000001</v>
      </c>
      <c r="E92" s="3">
        <v>0.25900000000000001</v>
      </c>
      <c r="F92" s="3">
        <v>209</v>
      </c>
      <c r="G92" s="21"/>
    </row>
    <row r="93" spans="1:7">
      <c r="A93" s="37" t="s">
        <v>21</v>
      </c>
      <c r="B93" s="37">
        <v>2016</v>
      </c>
      <c r="C93" s="37"/>
      <c r="D93" s="37"/>
      <c r="E93" s="37"/>
      <c r="F93" s="41"/>
      <c r="G93" s="38"/>
    </row>
    <row r="94" spans="1:7">
      <c r="A94" s="7" t="s">
        <v>21</v>
      </c>
      <c r="B94" s="7">
        <v>2017</v>
      </c>
      <c r="C94" s="7">
        <f t="shared" ref="C94:C98" si="11">C66*F66/SUM(F66,F73,F80,F87)+C73*F73/SUM(F66,F73,F80,F87)+C80*F80/SUM(F66,F73,F80,F87)+C87*F87/SUM(F66,F73,F80,F87)</f>
        <v>0.22999999999999998</v>
      </c>
      <c r="D94" s="7">
        <f>D66*F66/SUM(F66,F73,F80,F87)+D73*F73/SUM(F66,F73,F80,F87)+D80*F80/SUM(F66,F73,F80,F87)+D87*F87/SUM(F66,F73,F80,F87)</f>
        <v>0.223</v>
      </c>
      <c r="E94" s="7">
        <f>E66*F66/SUM(F66,F73,F80,F87)+E73*F73/SUM(F66,F73,F80,F87)+E80*F80/SUM(F66,F73,F80,F87)+E87*F87/SUM(F66,F73,F80,F87)</f>
        <v>0.29099999999999998</v>
      </c>
      <c r="F94" s="42"/>
      <c r="G94" s="7"/>
    </row>
    <row r="95" spans="1:7">
      <c r="A95" s="7" t="s">
        <v>21</v>
      </c>
      <c r="B95" s="7">
        <v>2018</v>
      </c>
      <c r="C95" s="7">
        <f t="shared" si="11"/>
        <v>0.218</v>
      </c>
      <c r="D95" s="7">
        <f t="shared" ref="D95:D99" si="12">D67*F67/SUM(F67,F74,F81,F88)+D74*F74/SUM(F67,F74,F81,F88)+D81*F81/SUM(F67,F74,F81,F88)+D88*F88/SUM(F67,F74,F81,F88)</f>
        <v>0.21299999999999999</v>
      </c>
      <c r="E95" s="7">
        <f>E67*F67/SUM(F67,F74,F81,F88)+E74*F74/SUM(F67,F74,F81,F88)+E81*F81/SUM(F67,F74,F81,F88)+E88*F88/SUM(F67,F74,F81,F88)</f>
        <v>0.25</v>
      </c>
      <c r="F95" s="42"/>
      <c r="G95" s="7"/>
    </row>
    <row r="96" spans="1:7">
      <c r="A96" s="7" t="s">
        <v>21</v>
      </c>
      <c r="B96" s="7">
        <v>2019</v>
      </c>
      <c r="C96" s="7">
        <f t="shared" si="11"/>
        <v>0.18099999999999999</v>
      </c>
      <c r="D96" s="7">
        <f>D68*F68/SUM(F68,F75,F82,F89)+D75*F75/SUM(F68,F75,F82,F89)+D82*F82/SUM(F68,F75,F82,F89)+D89*F89/SUM(F68,F75,F82,F89)</f>
        <v>0.20699999999999999</v>
      </c>
      <c r="E96" s="7">
        <f t="shared" ref="E96:E99" si="13">E68*F68/SUM(F68,F75,F82,F89)+E75*F75/SUM(F68,F75,F82,F89)+E82*F82/SUM(F68,F75,F82,F89)+E89*F89/SUM(F68,F75,F82,F89)</f>
        <v>0.19400000000000001</v>
      </c>
      <c r="F96" s="42"/>
      <c r="G96" s="33"/>
    </row>
    <row r="97" spans="1:16">
      <c r="A97" s="7" t="s">
        <v>21</v>
      </c>
      <c r="B97" s="7">
        <v>2020</v>
      </c>
      <c r="C97" s="7">
        <f t="shared" si="11"/>
        <v>0.22700000000000004</v>
      </c>
      <c r="D97" s="7">
        <f t="shared" si="12"/>
        <v>0.223</v>
      </c>
      <c r="E97" s="7">
        <f t="shared" si="13"/>
        <v>0.26</v>
      </c>
      <c r="F97" s="42"/>
      <c r="G97" s="33"/>
    </row>
    <row r="98" spans="1:16">
      <c r="A98" s="7" t="s">
        <v>21</v>
      </c>
      <c r="B98" s="7">
        <v>2021</v>
      </c>
      <c r="C98" s="7">
        <f t="shared" si="11"/>
        <v>0.248</v>
      </c>
      <c r="D98" s="7">
        <f t="shared" si="12"/>
        <v>0.22499999999999998</v>
      </c>
      <c r="E98" s="7">
        <f t="shared" si="13"/>
        <v>0.26900000000000002</v>
      </c>
      <c r="F98" s="42"/>
      <c r="G98" s="33"/>
    </row>
    <row r="99" spans="1:16">
      <c r="A99" s="39" t="s">
        <v>21</v>
      </c>
      <c r="B99" s="39">
        <v>2022</v>
      </c>
      <c r="C99" s="39">
        <f>C71*F71/SUM(F71,F78,F85,F92)+C78*F78/SUM(F71,F78,F85,F92)+C85*F85/SUM(F71,F78,F85,F92)+C92*F92/SUM(F71,F78,F85,F92)</f>
        <v>0.23199999999999998</v>
      </c>
      <c r="D99" s="39">
        <f t="shared" si="12"/>
        <v>0.22700000000000001</v>
      </c>
      <c r="E99" s="39">
        <f t="shared" si="13"/>
        <v>0.25900000000000001</v>
      </c>
      <c r="F99" s="43"/>
      <c r="G99" s="40"/>
    </row>
    <row r="100" spans="1:16">
      <c r="A100" s="23" t="s">
        <v>88</v>
      </c>
      <c r="B100" s="23">
        <v>2016</v>
      </c>
      <c r="C100" s="23"/>
      <c r="D100" s="23"/>
      <c r="E100" s="23"/>
      <c r="F100">
        <v>527</v>
      </c>
      <c r="G100" s="22"/>
    </row>
    <row r="101" spans="1:16">
      <c r="A101" t="s">
        <v>88</v>
      </c>
      <c r="B101">
        <v>2017</v>
      </c>
      <c r="C101">
        <v>0.16699999999999998</v>
      </c>
      <c r="D101">
        <v>0.19500000000000001</v>
      </c>
      <c r="E101">
        <v>0.14199999999999999</v>
      </c>
      <c r="F101">
        <v>503</v>
      </c>
    </row>
    <row r="102" spans="1:16">
      <c r="A102" t="s">
        <v>88</v>
      </c>
      <c r="B102">
        <v>2018</v>
      </c>
      <c r="C102">
        <v>0.25</v>
      </c>
      <c r="D102">
        <v>0.20699999999999999</v>
      </c>
      <c r="E102">
        <v>0.16500000000000001</v>
      </c>
      <c r="F102">
        <v>465</v>
      </c>
    </row>
    <row r="103" spans="1:16">
      <c r="A103" t="s">
        <v>88</v>
      </c>
      <c r="B103">
        <v>2019</v>
      </c>
      <c r="C103">
        <v>0.111</v>
      </c>
      <c r="D103">
        <v>0.16899999999999998</v>
      </c>
      <c r="E103">
        <v>0.2</v>
      </c>
      <c r="F103">
        <v>510</v>
      </c>
      <c r="G103" s="8"/>
    </row>
    <row r="104" spans="1:16">
      <c r="A104" t="s">
        <v>88</v>
      </c>
      <c r="B104">
        <v>2020</v>
      </c>
      <c r="C104">
        <v>0.222</v>
      </c>
      <c r="D104">
        <v>0.17699999999999999</v>
      </c>
      <c r="E104">
        <v>0.121</v>
      </c>
      <c r="F104">
        <v>348</v>
      </c>
      <c r="G104" s="8"/>
    </row>
    <row r="105" spans="1:16">
      <c r="A105" t="s">
        <v>88</v>
      </c>
      <c r="B105">
        <v>2021</v>
      </c>
      <c r="C105">
        <v>0.154</v>
      </c>
      <c r="D105">
        <v>0.19</v>
      </c>
      <c r="E105">
        <v>0.192</v>
      </c>
      <c r="F105">
        <v>424</v>
      </c>
      <c r="G105" s="8"/>
    </row>
    <row r="106" spans="1:16">
      <c r="A106" t="s">
        <v>88</v>
      </c>
      <c r="B106" s="3">
        <v>2022</v>
      </c>
      <c r="C106" s="3">
        <v>6.7000000000000004E-2</v>
      </c>
      <c r="D106" s="3">
        <v>0.154</v>
      </c>
      <c r="E106" s="3">
        <v>0.17800000000000002</v>
      </c>
      <c r="F106">
        <v>409</v>
      </c>
      <c r="G106" s="21"/>
    </row>
    <row r="107" spans="1:16">
      <c r="A107" s="23" t="s">
        <v>95</v>
      </c>
      <c r="B107" s="23">
        <v>2016</v>
      </c>
      <c r="C107" s="23"/>
      <c r="D107" s="23"/>
      <c r="E107" s="23"/>
      <c r="F107">
        <v>569</v>
      </c>
      <c r="G107" s="22"/>
    </row>
    <row r="108" spans="1:16">
      <c r="A108" t="s">
        <v>95</v>
      </c>
      <c r="B108">
        <v>2017</v>
      </c>
      <c r="C108">
        <v>0.13800000000000001</v>
      </c>
      <c r="D108">
        <v>0.22500000000000001</v>
      </c>
      <c r="E108">
        <v>0.191</v>
      </c>
      <c r="F108">
        <v>624</v>
      </c>
      <c r="J108">
        <v>451</v>
      </c>
      <c r="K108">
        <v>436</v>
      </c>
      <c r="L108">
        <v>424</v>
      </c>
      <c r="M108">
        <v>362</v>
      </c>
      <c r="N108">
        <v>332</v>
      </c>
      <c r="O108">
        <v>333</v>
      </c>
      <c r="P108">
        <v>353</v>
      </c>
    </row>
    <row r="109" spans="1:16">
      <c r="A109" t="s">
        <v>95</v>
      </c>
      <c r="B109">
        <v>2018</v>
      </c>
      <c r="C109">
        <v>0.121</v>
      </c>
      <c r="D109">
        <v>0.182</v>
      </c>
      <c r="E109">
        <v>0.24199999999999999</v>
      </c>
      <c r="F109">
        <v>539</v>
      </c>
    </row>
    <row r="110" spans="1:16">
      <c r="A110" t="s">
        <v>95</v>
      </c>
      <c r="B110">
        <v>2019</v>
      </c>
      <c r="C110">
        <v>9.0999999999999998E-2</v>
      </c>
      <c r="D110">
        <v>0.14899999999999999</v>
      </c>
      <c r="E110">
        <v>0.15</v>
      </c>
      <c r="F110">
        <v>469</v>
      </c>
      <c r="G110" s="8"/>
    </row>
    <row r="111" spans="1:16">
      <c r="A111" t="s">
        <v>95</v>
      </c>
      <c r="B111">
        <v>2020</v>
      </c>
      <c r="C111">
        <v>0.22600000000000001</v>
      </c>
      <c r="D111">
        <v>0.223</v>
      </c>
      <c r="E111">
        <v>0.26400000000000001</v>
      </c>
      <c r="F111">
        <v>446</v>
      </c>
      <c r="G111" s="8"/>
    </row>
    <row r="112" spans="1:16">
      <c r="A112" t="s">
        <v>95</v>
      </c>
      <c r="B112">
        <v>2021</v>
      </c>
      <c r="C112">
        <v>0.182</v>
      </c>
      <c r="D112">
        <v>0.19</v>
      </c>
      <c r="E112">
        <v>0.21</v>
      </c>
      <c r="F112">
        <v>433</v>
      </c>
      <c r="G112" s="8"/>
    </row>
    <row r="113" spans="1:7">
      <c r="A113" s="3" t="s">
        <v>95</v>
      </c>
      <c r="B113" s="3">
        <v>2022</v>
      </c>
      <c r="C113" s="3">
        <v>0.23100000000000001</v>
      </c>
      <c r="D113" s="3">
        <v>0.152</v>
      </c>
      <c r="E113" s="3">
        <v>0.17499999999999999</v>
      </c>
      <c r="F113">
        <v>466</v>
      </c>
      <c r="G113" s="21"/>
    </row>
    <row r="114" spans="1:7">
      <c r="A114" s="23" t="s">
        <v>96</v>
      </c>
      <c r="B114" s="23">
        <v>2016</v>
      </c>
      <c r="C114" s="23"/>
      <c r="D114" s="23"/>
      <c r="E114" s="23"/>
      <c r="F114">
        <v>450</v>
      </c>
      <c r="G114" s="22"/>
    </row>
    <row r="115" spans="1:7">
      <c r="A115" t="s">
        <v>96</v>
      </c>
      <c r="B115">
        <v>2017</v>
      </c>
      <c r="C115">
        <v>0.13900000000000001</v>
      </c>
      <c r="D115">
        <v>0.16899999999999998</v>
      </c>
      <c r="E115">
        <v>0.17199999999999999</v>
      </c>
      <c r="F115">
        <v>401</v>
      </c>
    </row>
    <row r="116" spans="1:7">
      <c r="A116" t="s">
        <v>96</v>
      </c>
      <c r="B116">
        <v>2018</v>
      </c>
      <c r="C116">
        <v>0.17100000000000001</v>
      </c>
      <c r="D116">
        <v>0.2</v>
      </c>
      <c r="E116">
        <v>9.9000000000000005E-2</v>
      </c>
      <c r="F116">
        <v>372</v>
      </c>
    </row>
    <row r="117" spans="1:7">
      <c r="A117" t="s">
        <v>96</v>
      </c>
      <c r="B117">
        <v>2019</v>
      </c>
      <c r="C117">
        <v>7.0999999999999994E-2</v>
      </c>
      <c r="D117">
        <v>0.14000000000000001</v>
      </c>
      <c r="E117">
        <v>0.19</v>
      </c>
      <c r="F117">
        <v>348</v>
      </c>
      <c r="G117" s="8"/>
    </row>
    <row r="118" spans="1:7">
      <c r="A118" t="s">
        <v>96</v>
      </c>
      <c r="B118">
        <v>2020</v>
      </c>
      <c r="C118">
        <v>0.17199999999999999</v>
      </c>
      <c r="D118">
        <v>0.13900000000000001</v>
      </c>
      <c r="E118">
        <v>0.19399999999999998</v>
      </c>
      <c r="F118">
        <v>301</v>
      </c>
      <c r="G118" s="8"/>
    </row>
    <row r="119" spans="1:7">
      <c r="A119" t="s">
        <v>96</v>
      </c>
      <c r="B119">
        <v>2021</v>
      </c>
      <c r="C119">
        <v>0.16699999999999998</v>
      </c>
      <c r="D119">
        <v>0.17800000000000002</v>
      </c>
      <c r="E119">
        <v>0.20199999999999999</v>
      </c>
      <c r="F119">
        <v>328</v>
      </c>
      <c r="G119" s="8"/>
    </row>
    <row r="120" spans="1:7">
      <c r="A120" s="3" t="s">
        <v>96</v>
      </c>
      <c r="B120" s="3">
        <v>2022</v>
      </c>
      <c r="C120" s="3">
        <v>0.21100000000000002</v>
      </c>
      <c r="D120" s="3">
        <v>0.17100000000000001</v>
      </c>
      <c r="E120" s="3">
        <v>0.16500000000000001</v>
      </c>
      <c r="F120">
        <v>338</v>
      </c>
      <c r="G120" s="21"/>
    </row>
    <row r="121" spans="1:7">
      <c r="A121" s="23" t="s">
        <v>97</v>
      </c>
      <c r="B121" s="23">
        <v>2016</v>
      </c>
      <c r="C121" s="23"/>
      <c r="D121" s="23"/>
      <c r="E121" s="23"/>
      <c r="F121">
        <v>451</v>
      </c>
      <c r="G121" s="22"/>
    </row>
    <row r="122" spans="1:7">
      <c r="A122" t="s">
        <v>97</v>
      </c>
      <c r="B122">
        <v>2017</v>
      </c>
      <c r="C122">
        <v>0.161</v>
      </c>
      <c r="D122">
        <v>0.11599999999999999</v>
      </c>
      <c r="E122">
        <v>0.16</v>
      </c>
      <c r="F122">
        <v>436</v>
      </c>
    </row>
    <row r="123" spans="1:7">
      <c r="A123" t="s">
        <v>97</v>
      </c>
      <c r="B123">
        <v>2018</v>
      </c>
      <c r="C123">
        <v>0.16699999999999998</v>
      </c>
      <c r="D123">
        <v>0.26800000000000002</v>
      </c>
      <c r="E123">
        <v>0.19</v>
      </c>
      <c r="F123">
        <v>424</v>
      </c>
    </row>
    <row r="124" spans="1:7">
      <c r="A124" t="s">
        <v>97</v>
      </c>
      <c r="B124">
        <v>2019</v>
      </c>
      <c r="C124">
        <v>0.33299999999999996</v>
      </c>
      <c r="D124">
        <v>0.22800000000000001</v>
      </c>
      <c r="E124">
        <v>0.214</v>
      </c>
      <c r="F124">
        <v>362</v>
      </c>
      <c r="G124" s="8"/>
    </row>
    <row r="125" spans="1:7">
      <c r="A125" t="s">
        <v>97</v>
      </c>
      <c r="B125">
        <v>2020</v>
      </c>
      <c r="C125">
        <v>0.23699999999999999</v>
      </c>
      <c r="D125">
        <v>0.17899999999999999</v>
      </c>
      <c r="E125">
        <v>0.217</v>
      </c>
      <c r="F125">
        <v>332</v>
      </c>
      <c r="G125" s="8"/>
    </row>
    <row r="126" spans="1:7">
      <c r="A126" t="s">
        <v>97</v>
      </c>
      <c r="B126">
        <v>2021</v>
      </c>
      <c r="C126">
        <v>0.158</v>
      </c>
      <c r="D126">
        <v>0.193</v>
      </c>
      <c r="E126">
        <v>0.23600000000000002</v>
      </c>
      <c r="F126">
        <v>333</v>
      </c>
      <c r="G126" s="8"/>
    </row>
    <row r="127" spans="1:7">
      <c r="A127" t="s">
        <v>97</v>
      </c>
      <c r="B127" s="3">
        <v>2022</v>
      </c>
      <c r="C127" s="3">
        <v>0.36</v>
      </c>
      <c r="D127" s="3">
        <v>0.155</v>
      </c>
      <c r="E127" s="3">
        <v>0.25</v>
      </c>
      <c r="F127">
        <v>353</v>
      </c>
      <c r="G127" s="21"/>
    </row>
    <row r="128" spans="1:7">
      <c r="A128" s="37" t="s">
        <v>30</v>
      </c>
      <c r="B128" s="37">
        <v>2016</v>
      </c>
      <c r="C128" s="37"/>
      <c r="D128" s="37"/>
      <c r="E128" s="37"/>
      <c r="F128" s="41"/>
      <c r="G128" s="38"/>
    </row>
    <row r="129" spans="1:7">
      <c r="A129" s="7" t="s">
        <v>30</v>
      </c>
      <c r="B129" s="7">
        <v>2017</v>
      </c>
      <c r="C129" s="7">
        <f t="shared" ref="C129:C133" si="14">C101*F101/SUM(F101,F108,F115,F122)+C108*F108/SUM(F101,F108,F115,F122)+C115*F115/SUM(F101,F108,F115,F122)+C122*F122/SUM(F101,F108,F115,F122)</f>
        <v>0.15073727087576372</v>
      </c>
      <c r="D129" s="7">
        <f>D101*F101/SUM(F101,F108,F115,F122)+D108*F108/SUM(F101,F108,F115,F122)+D115*F115/SUM(F101,F108,F115,F122)+D122*F122/SUM(F101,F108,F115,F122)</f>
        <v>0.18168533604887982</v>
      </c>
      <c r="E129" s="7">
        <f>E101*F101/SUM(F101,F108,F115,F122)+E108*F108/SUM(F101,F108,F115,F122)+E115*F115/SUM(F101,F108,F115,F122)+E122*F122/SUM(F101,F108,F115,F122)</f>
        <v>0.16768940936863541</v>
      </c>
      <c r="F129" s="42"/>
      <c r="G129" s="7"/>
    </row>
    <row r="130" spans="1:7">
      <c r="A130" s="7" t="s">
        <v>30</v>
      </c>
      <c r="B130" s="7">
        <v>2018</v>
      </c>
      <c r="C130" s="7">
        <f t="shared" si="14"/>
        <v>0.17549388888888889</v>
      </c>
      <c r="D130" s="7">
        <f t="shared" ref="D130" si="15">D102*F102/SUM(F102,F109,F116,F123)+D109*F109/SUM(F102,F109,F116,F123)+D116*F116/SUM(F102,F109,F116,F123)+D123*F123/SUM(F102,F109,F116,F123)</f>
        <v>0.2124361111111111</v>
      </c>
      <c r="E130" s="7">
        <f>E102*F102/SUM(F102,F109,F116,F123)+E109*F109/SUM(F102,F109,F116,F123)+E116*F116/SUM(F102,F109,F116,F123)+E123*F123/SUM(F102,F109,F116,F123)</f>
        <v>0.18030611111111111</v>
      </c>
      <c r="F130" s="42"/>
      <c r="G130" s="7"/>
    </row>
    <row r="131" spans="1:7">
      <c r="A131" s="7" t="s">
        <v>30</v>
      </c>
      <c r="B131" s="7">
        <v>2019</v>
      </c>
      <c r="C131" s="7">
        <f t="shared" si="14"/>
        <v>0.14478567199526349</v>
      </c>
      <c r="D131" s="7">
        <f>D103*F103/SUM(F103,F110,F117,F124)+D110*F110/SUM(F103,F110,F117,F124)+D117*F117/SUM(F103,F110,F117,F124)+D124*F124/SUM(F103,F110,F117,F124)</f>
        <v>0.17011663706335109</v>
      </c>
      <c r="E131" s="7">
        <f>E103*F103/SUM(F103,F110,F117,F124)+E110*F110/SUM(F103,F110,F117,F124)+E117*F117/SUM(F103,F110,F117,F124)+E124*F124/SUM(F103,F110,F117,F124)</f>
        <v>0.18705624629958553</v>
      </c>
      <c r="F131" s="42"/>
      <c r="G131" s="33"/>
    </row>
    <row r="132" spans="1:7">
      <c r="A132" s="7" t="s">
        <v>30</v>
      </c>
      <c r="B132" s="7">
        <v>2020</v>
      </c>
      <c r="C132" s="7">
        <f t="shared" si="14"/>
        <v>0.21619341275402942</v>
      </c>
      <c r="D132" s="7">
        <f t="shared" ref="D132:D134" si="16">D104*F104/SUM(F104,F111,F118,F125)+D111*F111/SUM(F104,F111,F118,F125)+D118*F118/SUM(F104,F111,F118,F125)+D125*F125/SUM(F104,F111,F118,F125)</f>
        <v>0.18382690960056061</v>
      </c>
      <c r="E132" s="7">
        <f t="shared" ref="E132:E134" si="17">E104*F104/SUM(F104,F111,F118,F125)+E111*F111/SUM(F104,F111,F118,F125)+E118*F118/SUM(F104,F111,F118,F125)+E125*F125/SUM(F104,F111,F118,F125)</f>
        <v>0.20342676944639101</v>
      </c>
      <c r="F132" s="42"/>
      <c r="G132" s="33"/>
    </row>
    <row r="133" spans="1:7">
      <c r="A133" s="7" t="s">
        <v>30</v>
      </c>
      <c r="B133" s="7">
        <v>2021</v>
      </c>
      <c r="C133" s="7">
        <f t="shared" si="14"/>
        <v>0.1656732542819499</v>
      </c>
      <c r="D133" s="7">
        <f t="shared" si="16"/>
        <v>0.18806521739130436</v>
      </c>
      <c r="E133" s="7">
        <f t="shared" si="17"/>
        <v>0.20894729907773388</v>
      </c>
      <c r="F133" s="42"/>
      <c r="G133" s="33"/>
    </row>
    <row r="134" spans="1:7">
      <c r="A134" s="39" t="s">
        <v>30</v>
      </c>
      <c r="B134" s="39">
        <v>2022</v>
      </c>
      <c r="C134" s="39">
        <f>C106*F106/SUM(F106,F113,F120,F127)+C113*F113/SUM(F106,F113,F120,F127)+C120*F120/SUM(F106,F113,F120,F127)+C127*F127/SUM(F106,F113,F120,F127)</f>
        <v>0.21292911877394638</v>
      </c>
      <c r="D134" s="39">
        <f t="shared" si="16"/>
        <v>0.15729948914431674</v>
      </c>
      <c r="E134" s="39">
        <f t="shared" si="17"/>
        <v>0.19053128991060025</v>
      </c>
      <c r="F134" s="43"/>
      <c r="G134" s="40"/>
    </row>
    <row r="135" spans="1:7">
      <c r="A135" s="23" t="s">
        <v>98</v>
      </c>
      <c r="B135" s="23">
        <v>2016</v>
      </c>
      <c r="F135">
        <v>855</v>
      </c>
      <c r="G135" s="22"/>
    </row>
    <row r="136" spans="1:7">
      <c r="A136" t="s">
        <v>98</v>
      </c>
      <c r="B136">
        <v>2017</v>
      </c>
      <c r="C136">
        <v>0.21299999999999999</v>
      </c>
      <c r="D136">
        <v>0.16900000000000001</v>
      </c>
      <c r="E136">
        <v>0.23100000000000001</v>
      </c>
      <c r="F136" s="23">
        <v>818</v>
      </c>
      <c r="G136" t="s">
        <v>99</v>
      </c>
    </row>
    <row r="137" spans="1:7">
      <c r="A137" t="s">
        <v>98</v>
      </c>
      <c r="B137">
        <v>2018</v>
      </c>
      <c r="C137">
        <v>0.21299999999999999</v>
      </c>
      <c r="D137">
        <v>0.16900000000000001</v>
      </c>
      <c r="E137">
        <v>0.23100000000000001</v>
      </c>
      <c r="F137">
        <v>788</v>
      </c>
    </row>
    <row r="138" spans="1:7">
      <c r="A138" t="s">
        <v>98</v>
      </c>
      <c r="B138">
        <v>2019</v>
      </c>
      <c r="C138">
        <v>0.21299999999999999</v>
      </c>
      <c r="D138">
        <v>0.16900000000000001</v>
      </c>
      <c r="E138">
        <v>0.23100000000000001</v>
      </c>
      <c r="F138">
        <v>762</v>
      </c>
      <c r="G138" s="8"/>
    </row>
    <row r="139" spans="1:7">
      <c r="A139" t="s">
        <v>98</v>
      </c>
      <c r="B139">
        <v>2020</v>
      </c>
      <c r="C139">
        <v>0.21299999999999999</v>
      </c>
      <c r="D139">
        <v>0.16900000000000001</v>
      </c>
      <c r="E139">
        <v>0.23100000000000001</v>
      </c>
      <c r="F139">
        <v>665</v>
      </c>
      <c r="G139" t="s">
        <v>65</v>
      </c>
    </row>
    <row r="140" spans="1:7">
      <c r="A140" t="s">
        <v>98</v>
      </c>
      <c r="B140">
        <v>2021</v>
      </c>
      <c r="C140">
        <v>0.21199999999999999</v>
      </c>
      <c r="D140">
        <v>0.18</v>
      </c>
      <c r="E140">
        <v>0.22800000000000001</v>
      </c>
      <c r="F140">
        <v>791</v>
      </c>
      <c r="G140" t="s">
        <v>65</v>
      </c>
    </row>
    <row r="141" spans="1:7">
      <c r="A141" s="3" t="s">
        <v>98</v>
      </c>
      <c r="B141" s="3">
        <v>2022</v>
      </c>
      <c r="C141">
        <v>0.188</v>
      </c>
      <c r="D141">
        <v>0.183</v>
      </c>
      <c r="E141">
        <v>0.223</v>
      </c>
      <c r="F141" s="3">
        <v>887</v>
      </c>
      <c r="G141" t="s">
        <v>65</v>
      </c>
    </row>
    <row r="142" spans="1:7">
      <c r="A142" s="23" t="s">
        <v>100</v>
      </c>
      <c r="B142" s="23">
        <v>2016</v>
      </c>
      <c r="F142">
        <v>300</v>
      </c>
      <c r="G142" s="22"/>
    </row>
    <row r="143" spans="1:7">
      <c r="A143" t="s">
        <v>100</v>
      </c>
      <c r="B143">
        <v>2017</v>
      </c>
      <c r="C143">
        <v>0.21299999999999999</v>
      </c>
      <c r="D143">
        <v>0.16900000000000001</v>
      </c>
      <c r="E143">
        <v>0.23100000000000001</v>
      </c>
      <c r="F143" s="23">
        <v>303</v>
      </c>
      <c r="G143" t="s">
        <v>99</v>
      </c>
    </row>
    <row r="144" spans="1:7">
      <c r="A144" t="s">
        <v>100</v>
      </c>
      <c r="B144">
        <v>2018</v>
      </c>
      <c r="C144">
        <v>0.21299999999999999</v>
      </c>
      <c r="D144">
        <v>0.16900000000000001</v>
      </c>
      <c r="E144">
        <v>0.23100000000000001</v>
      </c>
      <c r="F144">
        <v>281</v>
      </c>
    </row>
    <row r="145" spans="1:7">
      <c r="A145" t="s">
        <v>100</v>
      </c>
      <c r="B145">
        <v>2019</v>
      </c>
      <c r="C145">
        <v>0.21299999999999999</v>
      </c>
      <c r="D145">
        <v>0.16900000000000001</v>
      </c>
      <c r="E145">
        <v>0.23100000000000001</v>
      </c>
      <c r="F145">
        <v>322</v>
      </c>
      <c r="G145" s="8"/>
    </row>
    <row r="146" spans="1:7">
      <c r="A146" t="s">
        <v>100</v>
      </c>
      <c r="B146">
        <v>2020</v>
      </c>
      <c r="C146">
        <v>0.21299999999999999</v>
      </c>
      <c r="D146">
        <v>0.16900000000000001</v>
      </c>
      <c r="E146">
        <v>0.23100000000000001</v>
      </c>
      <c r="F146">
        <v>292</v>
      </c>
      <c r="G146" t="s">
        <v>65</v>
      </c>
    </row>
    <row r="147" spans="1:7">
      <c r="A147" t="s">
        <v>100</v>
      </c>
      <c r="B147">
        <v>2021</v>
      </c>
      <c r="C147">
        <v>0.21199999999999999</v>
      </c>
      <c r="D147">
        <v>0.18</v>
      </c>
      <c r="E147">
        <v>0.22800000000000001</v>
      </c>
      <c r="F147">
        <v>309</v>
      </c>
      <c r="G147" t="s">
        <v>65</v>
      </c>
    </row>
    <row r="148" spans="1:7">
      <c r="A148" t="s">
        <v>100</v>
      </c>
      <c r="B148" s="3">
        <v>2022</v>
      </c>
      <c r="C148">
        <v>0.188</v>
      </c>
      <c r="D148">
        <v>0.183</v>
      </c>
      <c r="E148">
        <v>0.223</v>
      </c>
      <c r="F148" s="3">
        <v>321</v>
      </c>
      <c r="G148" t="s">
        <v>65</v>
      </c>
    </row>
    <row r="149" spans="1:7">
      <c r="A149" s="37" t="s">
        <v>39</v>
      </c>
      <c r="B149" s="37">
        <v>2016</v>
      </c>
      <c r="C149" s="37"/>
      <c r="D149" s="37"/>
      <c r="E149" s="37"/>
      <c r="F149" s="41"/>
      <c r="G149" s="38"/>
    </row>
    <row r="150" spans="1:7">
      <c r="A150" s="7" t="s">
        <v>39</v>
      </c>
      <c r="B150" s="7">
        <v>2017</v>
      </c>
      <c r="C150" s="37">
        <f t="shared" ref="C150:C155" si="18">C136*F136/SUM(F129,F136,F143)+C143*F143/SUM(F129,F136,F143)</f>
        <v>0.21300000000000002</v>
      </c>
      <c r="D150" s="37">
        <f t="shared" ref="D150:D155" si="19">D136*F136/SUM(G129,F136,F143)+D143*F143/SUM(G129,F136,F143)</f>
        <v>0.16900000000000004</v>
      </c>
      <c r="E150" s="7">
        <f t="shared" ref="E150:E155" si="20">E129*F129/SUM(F129,F136,F143)+E136*F136/SUM(F129,F136,F143)+E143*F143/SUM(F129,F136,F143)</f>
        <v>0.23099999999999998</v>
      </c>
      <c r="F150" s="42"/>
      <c r="G150" s="7"/>
    </row>
    <row r="151" spans="1:7">
      <c r="A151" s="7" t="s">
        <v>39</v>
      </c>
      <c r="B151" s="7">
        <v>2018</v>
      </c>
      <c r="C151" s="37">
        <f t="shared" si="18"/>
        <v>0.21299999999999999</v>
      </c>
      <c r="D151" s="37">
        <f t="shared" si="19"/>
        <v>0.16900000000000001</v>
      </c>
      <c r="E151" s="7">
        <f t="shared" si="20"/>
        <v>0.23100000000000001</v>
      </c>
      <c r="F151" s="42"/>
      <c r="G151" s="7"/>
    </row>
    <row r="152" spans="1:7">
      <c r="A152" s="7" t="s">
        <v>39</v>
      </c>
      <c r="B152" s="7">
        <v>2019</v>
      </c>
      <c r="C152" s="37">
        <f t="shared" si="18"/>
        <v>0.21299999999999997</v>
      </c>
      <c r="D152" s="37">
        <f t="shared" si="19"/>
        <v>0.16900000000000004</v>
      </c>
      <c r="E152" s="7">
        <f t="shared" si="20"/>
        <v>0.23100000000000001</v>
      </c>
      <c r="F152" s="42"/>
      <c r="G152" s="33"/>
    </row>
    <row r="153" spans="1:7">
      <c r="A153" s="7" t="s">
        <v>39</v>
      </c>
      <c r="B153" s="7">
        <v>2020</v>
      </c>
      <c r="C153" s="37">
        <f t="shared" si="18"/>
        <v>0.21300000000000002</v>
      </c>
      <c r="D153" s="37">
        <f t="shared" si="19"/>
        <v>0.16900000000000001</v>
      </c>
      <c r="E153" s="7">
        <f t="shared" si="20"/>
        <v>0.23100000000000004</v>
      </c>
      <c r="F153" s="42"/>
      <c r="G153" s="33"/>
    </row>
    <row r="154" spans="1:7">
      <c r="A154" s="7" t="s">
        <v>39</v>
      </c>
      <c r="B154" s="7">
        <v>2021</v>
      </c>
      <c r="C154" s="37">
        <f t="shared" si="18"/>
        <v>0.21200000000000002</v>
      </c>
      <c r="D154" s="37">
        <f>D140*F140/SUM(G133,F140,F147)+D147*F147/SUM(G133,F140,F147)</f>
        <v>0.18</v>
      </c>
      <c r="E154" s="7">
        <f>E133*F133/SUM(F133,F140,F147)+E140*F140/SUM(F133,F140,F147)+E147*F147/SUM(F133,F140,F147)</f>
        <v>0.22800000000000001</v>
      </c>
      <c r="F154" s="42"/>
      <c r="G154" s="33"/>
    </row>
    <row r="155" spans="1:7">
      <c r="A155" s="39" t="s">
        <v>39</v>
      </c>
      <c r="B155" s="39">
        <v>2022</v>
      </c>
      <c r="C155" s="37">
        <f t="shared" si="18"/>
        <v>0.188</v>
      </c>
      <c r="D155" s="37">
        <f t="shared" si="19"/>
        <v>0.183</v>
      </c>
      <c r="E155" s="39">
        <f t="shared" si="20"/>
        <v>0.22300000000000003</v>
      </c>
      <c r="F155" s="43"/>
      <c r="G155" s="40"/>
    </row>
    <row r="156" spans="1:7">
      <c r="A156" s="23" t="s">
        <v>101</v>
      </c>
      <c r="B156" s="23">
        <v>2016</v>
      </c>
      <c r="C156" s="23"/>
      <c r="D156" s="23"/>
      <c r="E156" s="23"/>
      <c r="F156" s="23">
        <v>158</v>
      </c>
      <c r="G156" s="22"/>
    </row>
    <row r="157" spans="1:7">
      <c r="A157" t="s">
        <v>101</v>
      </c>
      <c r="B157">
        <v>2017</v>
      </c>
      <c r="C157">
        <v>0.25</v>
      </c>
      <c r="D157">
        <v>0.27600000000000002</v>
      </c>
      <c r="E157">
        <v>0.32400000000000001</v>
      </c>
      <c r="F157">
        <v>160</v>
      </c>
    </row>
    <row r="158" spans="1:7">
      <c r="A158" t="s">
        <v>101</v>
      </c>
      <c r="B158">
        <v>2018</v>
      </c>
      <c r="C158">
        <v>0.25</v>
      </c>
      <c r="D158">
        <v>0.21299999999999999</v>
      </c>
      <c r="E158">
        <v>0.27300000000000002</v>
      </c>
      <c r="F158">
        <v>124</v>
      </c>
    </row>
    <row r="159" spans="1:7">
      <c r="A159" t="s">
        <v>101</v>
      </c>
      <c r="B159">
        <v>2019</v>
      </c>
      <c r="C159">
        <v>0.29399999999999998</v>
      </c>
      <c r="D159">
        <v>0.33300000000000002</v>
      </c>
      <c r="E159">
        <v>0.379</v>
      </c>
      <c r="F159">
        <v>131</v>
      </c>
      <c r="G159" s="8"/>
    </row>
    <row r="160" spans="1:7">
      <c r="A160" t="s">
        <v>101</v>
      </c>
      <c r="B160">
        <v>2020</v>
      </c>
      <c r="C160">
        <v>0.29399999999999998</v>
      </c>
      <c r="D160">
        <v>0.30199999999999999</v>
      </c>
      <c r="E160">
        <v>0.379</v>
      </c>
      <c r="F160">
        <v>78</v>
      </c>
      <c r="G160" s="8"/>
    </row>
    <row r="161" spans="1:7">
      <c r="A161" t="s">
        <v>101</v>
      </c>
      <c r="B161">
        <v>2021</v>
      </c>
      <c r="C161">
        <v>0.29399999999999998</v>
      </c>
      <c r="D161">
        <v>0.27300000000000002</v>
      </c>
      <c r="E161">
        <v>0.36699999999999999</v>
      </c>
      <c r="F161">
        <v>92</v>
      </c>
      <c r="G161" s="8"/>
    </row>
    <row r="162" spans="1:7">
      <c r="A162" s="3" t="s">
        <v>101</v>
      </c>
      <c r="B162" s="3">
        <v>2022</v>
      </c>
      <c r="C162">
        <v>0.29399999999999998</v>
      </c>
      <c r="D162" s="3">
        <v>0.318</v>
      </c>
      <c r="E162" s="3">
        <v>0.25800000000000001</v>
      </c>
      <c r="F162" s="3">
        <v>105</v>
      </c>
      <c r="G162" s="21"/>
    </row>
    <row r="163" spans="1:7">
      <c r="A163" s="23" t="s">
        <v>102</v>
      </c>
      <c r="B163" s="23">
        <v>2016</v>
      </c>
      <c r="C163" s="23"/>
      <c r="D163" s="23"/>
      <c r="E163" s="23"/>
      <c r="F163" s="23">
        <v>303</v>
      </c>
      <c r="G163" s="22"/>
    </row>
    <row r="164" spans="1:7">
      <c r="A164" t="s">
        <v>102</v>
      </c>
      <c r="B164">
        <v>2017</v>
      </c>
      <c r="C164">
        <v>0.38500000000000001</v>
      </c>
      <c r="D164">
        <v>0.29799999999999999</v>
      </c>
      <c r="E164">
        <v>0.42499999999999999</v>
      </c>
      <c r="F164">
        <v>299</v>
      </c>
    </row>
    <row r="165" spans="1:7">
      <c r="A165" t="s">
        <v>102</v>
      </c>
      <c r="B165">
        <v>2018</v>
      </c>
      <c r="C165">
        <v>0.38500000000000001</v>
      </c>
      <c r="D165">
        <v>0.224</v>
      </c>
      <c r="E165">
        <v>0.28000000000000003</v>
      </c>
      <c r="F165">
        <v>302</v>
      </c>
    </row>
    <row r="166" spans="1:7">
      <c r="A166" t="s">
        <v>102</v>
      </c>
      <c r="B166">
        <v>2019</v>
      </c>
      <c r="C166">
        <v>0.38500000000000001</v>
      </c>
      <c r="D166">
        <v>0.20799999999999999</v>
      </c>
      <c r="E166">
        <v>0.28100000000000003</v>
      </c>
      <c r="F166">
        <v>285</v>
      </c>
      <c r="G166" s="8"/>
    </row>
    <row r="167" spans="1:7">
      <c r="A167" t="s">
        <v>102</v>
      </c>
      <c r="B167">
        <v>2020</v>
      </c>
      <c r="C167">
        <v>0.38500000000000001</v>
      </c>
      <c r="D167">
        <v>0.27100000000000002</v>
      </c>
      <c r="E167">
        <v>0.33300000000000002</v>
      </c>
      <c r="F167">
        <v>221</v>
      </c>
      <c r="G167" s="8"/>
    </row>
    <row r="168" spans="1:7">
      <c r="A168" t="s">
        <v>102</v>
      </c>
      <c r="B168">
        <v>2021</v>
      </c>
      <c r="C168">
        <v>0.38500000000000001</v>
      </c>
      <c r="D168">
        <v>0.23699999999999999</v>
      </c>
      <c r="E168">
        <v>0.314</v>
      </c>
      <c r="F168">
        <v>224</v>
      </c>
      <c r="G168" s="8"/>
    </row>
    <row r="169" spans="1:7">
      <c r="A169" s="3" t="s">
        <v>102</v>
      </c>
      <c r="B169" s="3">
        <v>2022</v>
      </c>
      <c r="C169">
        <v>0.38500000000000001</v>
      </c>
      <c r="D169" s="3">
        <v>0.216</v>
      </c>
      <c r="E169" s="3">
        <v>0.29299999999999998</v>
      </c>
      <c r="F169" s="3">
        <v>251</v>
      </c>
      <c r="G169" s="21"/>
    </row>
    <row r="170" spans="1:7">
      <c r="A170" s="23" t="s">
        <v>103</v>
      </c>
      <c r="B170" s="23">
        <v>2016</v>
      </c>
      <c r="C170" s="23"/>
      <c r="D170" s="23"/>
      <c r="E170" s="23"/>
      <c r="F170" s="23">
        <v>350</v>
      </c>
      <c r="G170" s="22" t="s">
        <v>99</v>
      </c>
    </row>
    <row r="171" spans="1:7">
      <c r="A171" t="s">
        <v>103</v>
      </c>
      <c r="B171">
        <v>2017</v>
      </c>
      <c r="C171">
        <v>0.222</v>
      </c>
      <c r="D171">
        <v>0.19900000000000001</v>
      </c>
      <c r="E171">
        <v>0.13600000000000001</v>
      </c>
      <c r="F171">
        <v>310</v>
      </c>
    </row>
    <row r="172" spans="1:7">
      <c r="A172" t="s">
        <v>103</v>
      </c>
      <c r="B172">
        <v>2018</v>
      </c>
      <c r="C172">
        <v>0.222</v>
      </c>
      <c r="D172">
        <v>0.19900000000000001</v>
      </c>
      <c r="E172">
        <v>0.13600000000000001</v>
      </c>
      <c r="F172">
        <v>273</v>
      </c>
    </row>
    <row r="173" spans="1:7">
      <c r="A173" t="s">
        <v>103</v>
      </c>
      <c r="B173">
        <v>2019</v>
      </c>
      <c r="C173">
        <v>0.222</v>
      </c>
      <c r="D173">
        <v>0.19900000000000001</v>
      </c>
      <c r="E173">
        <v>0.13600000000000001</v>
      </c>
      <c r="F173">
        <v>258</v>
      </c>
      <c r="G173" s="8"/>
    </row>
    <row r="174" spans="1:7">
      <c r="A174" t="s">
        <v>103</v>
      </c>
      <c r="B174">
        <v>2020</v>
      </c>
      <c r="C174">
        <v>0.222</v>
      </c>
      <c r="D174">
        <v>0.19900000000000001</v>
      </c>
      <c r="E174">
        <v>0.13600000000000001</v>
      </c>
      <c r="F174">
        <v>197</v>
      </c>
      <c r="G174" s="8" t="s">
        <v>65</v>
      </c>
    </row>
    <row r="175" spans="1:7">
      <c r="A175" t="s">
        <v>103</v>
      </c>
      <c r="B175">
        <v>2021</v>
      </c>
      <c r="C175">
        <v>0.222</v>
      </c>
      <c r="D175">
        <v>0.2</v>
      </c>
      <c r="E175">
        <v>0.17899999999999999</v>
      </c>
      <c r="F175">
        <v>198</v>
      </c>
      <c r="G175" s="8"/>
    </row>
    <row r="176" spans="1:7">
      <c r="A176" t="s">
        <v>103</v>
      </c>
      <c r="B176" s="3">
        <v>2022</v>
      </c>
      <c r="C176" s="3">
        <v>7.0999999999999994E-2</v>
      </c>
      <c r="D176" s="3">
        <v>0.18099999999999999</v>
      </c>
      <c r="E176" s="3">
        <v>9.4E-2</v>
      </c>
      <c r="F176" s="3">
        <v>214</v>
      </c>
      <c r="G176" s="8" t="s">
        <v>65</v>
      </c>
    </row>
    <row r="177" spans="1:7">
      <c r="A177" s="37" t="s">
        <v>43</v>
      </c>
      <c r="B177" s="37">
        <v>2016</v>
      </c>
      <c r="C177" s="37"/>
      <c r="D177" s="37"/>
      <c r="E177" s="37"/>
      <c r="F177" s="41"/>
      <c r="G177" s="38"/>
    </row>
    <row r="178" spans="1:7">
      <c r="A178" s="7" t="s">
        <v>43</v>
      </c>
      <c r="B178" s="7">
        <v>2017</v>
      </c>
      <c r="C178" s="7">
        <f t="shared" ref="C178:C183" si="21">C157*F157/SUM(F157,F164,F171)+C164*F164/SUM(F157,F164,F171)+C171*F171/SUM(F157,F164,F171)</f>
        <v>0.29120286085825753</v>
      </c>
      <c r="D178" s="7">
        <f t="shared" ref="D178:D179" si="22">D157*F157/SUM(F157,F164,F171)+D164*F164/SUM(F157,F164,F171)+D171*F171/SUM(F157,F164,F171)</f>
        <v>0.25351365409622884</v>
      </c>
      <c r="E178" s="7">
        <f t="shared" ref="E178:E183" si="23">E157*F157/SUM(F157,F164,F171)+E164*F164/SUM(F157,F164,F171)+E171*F171/SUM(F157,F164,F171)</f>
        <v>0.28748374512353708</v>
      </c>
      <c r="F178" s="42"/>
      <c r="G178" s="7"/>
    </row>
    <row r="179" spans="1:7">
      <c r="A179" s="7" t="s">
        <v>43</v>
      </c>
      <c r="B179" s="7">
        <v>2018</v>
      </c>
      <c r="C179" s="7">
        <f t="shared" si="21"/>
        <v>0.29739055793991415</v>
      </c>
      <c r="D179" s="7">
        <f t="shared" si="22"/>
        <v>0.21228469241773962</v>
      </c>
      <c r="E179" s="7">
        <f t="shared" si="23"/>
        <v>0.22251788268955652</v>
      </c>
      <c r="F179" s="42"/>
      <c r="G179" s="7"/>
    </row>
    <row r="180" spans="1:7">
      <c r="A180" s="7" t="s">
        <v>43</v>
      </c>
      <c r="B180" s="7">
        <v>2019</v>
      </c>
      <c r="C180" s="7">
        <f t="shared" si="21"/>
        <v>0.30491839762611278</v>
      </c>
      <c r="D180" s="7">
        <f>D159*F159/SUM(F159,F166,F173)+D166*F166/SUM(F159,F166,F173)+D173*F173/SUM(F159,F166,F173)</f>
        <v>0.22885014836795253</v>
      </c>
      <c r="E180" s="7">
        <f t="shared" si="23"/>
        <v>0.24454302670623146</v>
      </c>
      <c r="F180" s="42"/>
      <c r="G180" s="33"/>
    </row>
    <row r="181" spans="1:7">
      <c r="A181" s="7" t="s">
        <v>43</v>
      </c>
      <c r="B181" s="7">
        <v>2020</v>
      </c>
      <c r="C181" s="7">
        <f>C160*F160/SUM(F160,F167,F174)+C167*F167/SUM(F160,F167,F174)+C174*F174/SUM(F160,F167,F174)</f>
        <v>0.30594959677419353</v>
      </c>
      <c r="D181" s="7">
        <f t="shared" ref="D181:D183" si="24">D160*F160/SUM(F160,F167,F174)+D167*F167/SUM(F160,F167,F174)+D174*F174/SUM(F160,F167,F174)</f>
        <v>0.24727822580645165</v>
      </c>
      <c r="E181" s="7">
        <f t="shared" si="23"/>
        <v>0.26198991935483873</v>
      </c>
      <c r="F181" s="42"/>
      <c r="G181" s="33"/>
    </row>
    <row r="182" spans="1:7">
      <c r="A182" s="7" t="s">
        <v>43</v>
      </c>
      <c r="B182" s="7">
        <v>2021</v>
      </c>
      <c r="C182" s="7">
        <f t="shared" si="21"/>
        <v>0.30592217898832685</v>
      </c>
      <c r="D182" s="7">
        <f t="shared" si="24"/>
        <v>0.22919066147859923</v>
      </c>
      <c r="E182" s="7">
        <f>E161*F161/SUM(F161,F168,F175)+E168*F168/SUM(F161,F168,F175)+E175*F175/SUM(F161,F168,F175)</f>
        <v>0.27148249027237353</v>
      </c>
      <c r="F182" s="42"/>
      <c r="G182" s="33"/>
    </row>
    <row r="183" spans="1:7">
      <c r="A183" s="39" t="s">
        <v>43</v>
      </c>
      <c r="B183" s="39">
        <v>2022</v>
      </c>
      <c r="C183" s="39">
        <f t="shared" si="21"/>
        <v>0.25034912280701754</v>
      </c>
      <c r="D183" s="39">
        <f t="shared" si="24"/>
        <v>0.22164912280701754</v>
      </c>
      <c r="E183" s="39">
        <f t="shared" si="23"/>
        <v>0.21184035087719297</v>
      </c>
      <c r="F183" s="43"/>
      <c r="G183" s="40"/>
    </row>
    <row r="184" spans="1:7">
      <c r="A184" s="23" t="s">
        <v>104</v>
      </c>
      <c r="B184" s="23">
        <v>2016</v>
      </c>
      <c r="F184" s="23">
        <v>266</v>
      </c>
      <c r="G184" s="22"/>
    </row>
    <row r="185" spans="1:7">
      <c r="A185" s="23" t="s">
        <v>104</v>
      </c>
      <c r="B185">
        <v>2017</v>
      </c>
      <c r="C185" s="23">
        <v>0.16900000000000001</v>
      </c>
      <c r="D185" s="23">
        <v>0.20200000000000001</v>
      </c>
      <c r="E185" s="23">
        <v>0.23300000000000001</v>
      </c>
      <c r="F185">
        <v>202</v>
      </c>
    </row>
    <row r="186" spans="1:7">
      <c r="A186" s="23" t="s">
        <v>104</v>
      </c>
      <c r="B186">
        <v>2018</v>
      </c>
      <c r="C186">
        <v>0.16900000000000001</v>
      </c>
      <c r="D186">
        <v>0.20200000000000001</v>
      </c>
      <c r="E186">
        <v>0.23300000000000001</v>
      </c>
      <c r="F186">
        <v>204</v>
      </c>
    </row>
    <row r="187" spans="1:7">
      <c r="A187" s="23" t="s">
        <v>104</v>
      </c>
      <c r="B187">
        <v>2019</v>
      </c>
      <c r="C187">
        <v>0.20499999999999999</v>
      </c>
      <c r="D187">
        <v>0.15</v>
      </c>
      <c r="E187">
        <v>0.223</v>
      </c>
      <c r="F187">
        <v>219</v>
      </c>
      <c r="G187" s="8" t="s">
        <v>105</v>
      </c>
    </row>
    <row r="188" spans="1:7">
      <c r="A188" s="23" t="s">
        <v>104</v>
      </c>
      <c r="B188">
        <v>2020</v>
      </c>
      <c r="C188">
        <v>0.215</v>
      </c>
      <c r="D188">
        <v>0.186</v>
      </c>
      <c r="E188">
        <v>0.246</v>
      </c>
      <c r="F188">
        <v>163</v>
      </c>
      <c r="G188" s="8"/>
    </row>
    <row r="189" spans="1:7">
      <c r="A189" s="23" t="s">
        <v>104</v>
      </c>
      <c r="B189">
        <v>2021</v>
      </c>
      <c r="C189">
        <v>0.20499999999999999</v>
      </c>
      <c r="D189">
        <v>0.20200000000000001</v>
      </c>
      <c r="E189">
        <v>0.23899999999999999</v>
      </c>
      <c r="F189">
        <v>190</v>
      </c>
      <c r="G189" s="8"/>
    </row>
    <row r="190" spans="1:7">
      <c r="A190" s="23" t="s">
        <v>104</v>
      </c>
      <c r="B190" s="3">
        <v>2022</v>
      </c>
      <c r="C190" s="3">
        <v>0.20499999999999999</v>
      </c>
      <c r="D190" s="3">
        <v>0.16500000000000001</v>
      </c>
      <c r="E190" s="3">
        <v>0.22800000000000001</v>
      </c>
      <c r="F190" s="3">
        <v>208</v>
      </c>
      <c r="G190" s="21"/>
    </row>
    <row r="191" spans="1:7">
      <c r="A191" s="23" t="s">
        <v>106</v>
      </c>
      <c r="B191" s="23">
        <v>2016</v>
      </c>
      <c r="F191" s="23">
        <v>258</v>
      </c>
      <c r="G191" s="22"/>
    </row>
    <row r="192" spans="1:7">
      <c r="A192" s="23" t="s">
        <v>106</v>
      </c>
      <c r="B192">
        <v>2017</v>
      </c>
      <c r="C192" s="23">
        <v>0.17</v>
      </c>
      <c r="D192" s="23">
        <v>0.16</v>
      </c>
      <c r="E192" s="23">
        <v>0.19</v>
      </c>
      <c r="F192">
        <v>240</v>
      </c>
    </row>
    <row r="193" spans="1:7">
      <c r="A193" s="23" t="s">
        <v>106</v>
      </c>
      <c r="B193">
        <v>2018</v>
      </c>
      <c r="C193">
        <v>0.15</v>
      </c>
      <c r="D193">
        <v>7.0000000000000007E-2</v>
      </c>
      <c r="E193">
        <v>0.17</v>
      </c>
      <c r="F193">
        <v>235</v>
      </c>
    </row>
    <row r="194" spans="1:7">
      <c r="A194" s="23" t="s">
        <v>106</v>
      </c>
      <c r="B194">
        <v>2019</v>
      </c>
      <c r="C194">
        <v>0.12</v>
      </c>
      <c r="D194">
        <v>0.21</v>
      </c>
      <c r="E194">
        <v>0.08</v>
      </c>
      <c r="F194">
        <v>210</v>
      </c>
      <c r="G194" s="8"/>
    </row>
    <row r="195" spans="1:7">
      <c r="A195" s="23" t="s">
        <v>106</v>
      </c>
      <c r="B195">
        <v>2020</v>
      </c>
      <c r="C195">
        <v>0.23</v>
      </c>
      <c r="D195">
        <v>0.11</v>
      </c>
      <c r="E195">
        <v>0.16</v>
      </c>
      <c r="F195">
        <v>157</v>
      </c>
      <c r="G195" s="8"/>
    </row>
    <row r="196" spans="1:7">
      <c r="A196" s="23" t="s">
        <v>106</v>
      </c>
      <c r="B196">
        <v>2021</v>
      </c>
      <c r="C196">
        <v>0.14000000000000001</v>
      </c>
      <c r="D196">
        <v>0.14000000000000001</v>
      </c>
      <c r="E196">
        <v>0.14000000000000001</v>
      </c>
      <c r="F196">
        <v>191</v>
      </c>
      <c r="G196" s="8"/>
    </row>
    <row r="197" spans="1:7">
      <c r="A197" s="23" t="s">
        <v>106</v>
      </c>
      <c r="B197" s="3">
        <v>2022</v>
      </c>
      <c r="C197" s="3">
        <v>0.17</v>
      </c>
      <c r="D197" s="3">
        <v>0.12</v>
      </c>
      <c r="E197" s="3">
        <v>0.12</v>
      </c>
      <c r="F197" s="3">
        <v>208</v>
      </c>
      <c r="G197" s="21"/>
    </row>
    <row r="198" spans="1:7">
      <c r="A198" s="37" t="s">
        <v>13</v>
      </c>
      <c r="B198" s="37">
        <v>2016</v>
      </c>
      <c r="C198" s="37"/>
      <c r="D198" s="37"/>
      <c r="E198" s="37"/>
      <c r="F198" s="41"/>
      <c r="G198" s="38"/>
    </row>
    <row r="199" spans="1:7">
      <c r="A199" s="37" t="s">
        <v>13</v>
      </c>
      <c r="B199" s="7">
        <v>2017</v>
      </c>
      <c r="C199" s="37">
        <f t="shared" ref="C199:C204" si="25">$C185*$F185/SUM($F185,$F192)+$C192*$F192/SUM($F185,$F192)</f>
        <v>0.16954298642533938</v>
      </c>
      <c r="D199" s="37">
        <f t="shared" ref="D199:E204" si="26">D185*$F185/SUM($F185,$F192)+D192*$F192/SUM($F185,$F192)</f>
        <v>0.17919457013574661</v>
      </c>
      <c r="E199" s="37">
        <f t="shared" si="26"/>
        <v>0.20965158371040726</v>
      </c>
      <c r="F199" s="42"/>
      <c r="G199" s="7"/>
    </row>
    <row r="200" spans="1:7">
      <c r="A200" s="37" t="s">
        <v>13</v>
      </c>
      <c r="B200" s="7">
        <v>2018</v>
      </c>
      <c r="C200" s="37">
        <f t="shared" si="25"/>
        <v>0.15882915717539864</v>
      </c>
      <c r="D200" s="37">
        <f t="shared" si="26"/>
        <v>0.13133940774487474</v>
      </c>
      <c r="E200" s="37">
        <f t="shared" si="26"/>
        <v>0.19927562642369023</v>
      </c>
      <c r="F200" s="42"/>
      <c r="G200" s="7"/>
    </row>
    <row r="201" spans="1:7">
      <c r="A201" s="37" t="s">
        <v>13</v>
      </c>
      <c r="B201" s="7">
        <v>2019</v>
      </c>
      <c r="C201" s="37">
        <f t="shared" si="25"/>
        <v>0.16339160839160838</v>
      </c>
      <c r="D201" s="37">
        <f t="shared" si="26"/>
        <v>0.17937062937062936</v>
      </c>
      <c r="E201" s="37">
        <f t="shared" si="26"/>
        <v>0.15300000000000002</v>
      </c>
      <c r="F201" s="42"/>
      <c r="G201" s="33"/>
    </row>
    <row r="202" spans="1:7">
      <c r="A202" s="37" t="s">
        <v>13</v>
      </c>
      <c r="B202" s="7">
        <v>2020</v>
      </c>
      <c r="C202" s="37">
        <f t="shared" si="25"/>
        <v>0.222359375</v>
      </c>
      <c r="D202" s="37">
        <f t="shared" si="26"/>
        <v>0.1487125</v>
      </c>
      <c r="E202" s="37">
        <f t="shared" si="26"/>
        <v>0.20380625000000002</v>
      </c>
      <c r="F202" s="42"/>
      <c r="G202" s="33"/>
    </row>
    <row r="203" spans="1:7">
      <c r="A203" s="37" t="s">
        <v>13</v>
      </c>
      <c r="B203" s="7">
        <v>2021</v>
      </c>
      <c r="C203" s="37">
        <f t="shared" si="25"/>
        <v>0.17241469816272964</v>
      </c>
      <c r="D203" s="37">
        <f t="shared" si="26"/>
        <v>0.17091863517060368</v>
      </c>
      <c r="E203" s="37">
        <f t="shared" si="26"/>
        <v>0.18937007874015749</v>
      </c>
      <c r="F203" s="42"/>
      <c r="G203" s="33"/>
    </row>
    <row r="204" spans="1:7">
      <c r="A204" s="37" t="s">
        <v>13</v>
      </c>
      <c r="B204" s="39">
        <v>2022</v>
      </c>
      <c r="C204" s="37">
        <f t="shared" si="25"/>
        <v>0.1875</v>
      </c>
      <c r="D204" s="37">
        <f t="shared" si="26"/>
        <v>0.14250000000000002</v>
      </c>
      <c r="E204" s="37">
        <f t="shared" si="26"/>
        <v>0.17400000000000002</v>
      </c>
      <c r="F204" s="43"/>
      <c r="G204" s="40"/>
    </row>
    <row r="205" spans="1:7">
      <c r="A205" s="54" t="s">
        <v>107</v>
      </c>
      <c r="B205" s="23">
        <v>2016</v>
      </c>
      <c r="F205">
        <v>274</v>
      </c>
      <c r="G205" s="22"/>
    </row>
    <row r="206" spans="1:7">
      <c r="A206" s="54" t="s">
        <v>107</v>
      </c>
      <c r="B206">
        <v>2017</v>
      </c>
      <c r="C206" s="23">
        <v>0.21099999999999999</v>
      </c>
      <c r="D206" s="23">
        <v>0.22600000000000001</v>
      </c>
      <c r="E206" s="23">
        <v>0.20100000000000001</v>
      </c>
      <c r="F206" s="23">
        <v>282</v>
      </c>
      <c r="G206" t="s">
        <v>108</v>
      </c>
    </row>
    <row r="207" spans="1:7">
      <c r="A207" s="54" t="s">
        <v>107</v>
      </c>
      <c r="B207">
        <v>2018</v>
      </c>
      <c r="C207" s="23">
        <v>0.21099999999999999</v>
      </c>
      <c r="D207" s="23">
        <v>0.22600000000000001</v>
      </c>
      <c r="E207" s="23">
        <v>0.20100000000000001</v>
      </c>
      <c r="F207">
        <v>277</v>
      </c>
      <c r="G207" t="s">
        <v>65</v>
      </c>
    </row>
    <row r="208" spans="1:7">
      <c r="A208" s="54" t="s">
        <v>107</v>
      </c>
      <c r="B208">
        <v>2019</v>
      </c>
      <c r="C208">
        <v>0.19700000000000001</v>
      </c>
      <c r="D208">
        <v>0.224</v>
      </c>
      <c r="E208">
        <v>0.153</v>
      </c>
      <c r="F208">
        <v>244</v>
      </c>
      <c r="G208" s="8"/>
    </row>
    <row r="209" spans="1:7">
      <c r="A209" s="54" t="s">
        <v>107</v>
      </c>
      <c r="B209">
        <v>2020</v>
      </c>
      <c r="C209">
        <v>0.23499999999999999</v>
      </c>
      <c r="D209">
        <v>0.17100000000000001</v>
      </c>
      <c r="E209">
        <v>0.24199999999999999</v>
      </c>
      <c r="F209">
        <v>233</v>
      </c>
      <c r="G209" s="8"/>
    </row>
    <row r="210" spans="1:7">
      <c r="A210" s="54" t="s">
        <v>107</v>
      </c>
      <c r="B210">
        <v>2021</v>
      </c>
      <c r="C210">
        <v>0.22900000000000001</v>
      </c>
      <c r="D210">
        <v>0.17199999999999999</v>
      </c>
      <c r="E210">
        <v>0.32900000000000001</v>
      </c>
      <c r="F210">
        <v>279</v>
      </c>
      <c r="G210" s="8"/>
    </row>
    <row r="211" spans="1:7">
      <c r="A211" s="54" t="s">
        <v>107</v>
      </c>
      <c r="B211" s="3">
        <v>2022</v>
      </c>
      <c r="C211" s="3">
        <v>0.192</v>
      </c>
      <c r="D211" s="3">
        <v>0.23300000000000001</v>
      </c>
      <c r="E211" s="3">
        <v>0.253</v>
      </c>
      <c r="F211" s="3">
        <v>283</v>
      </c>
      <c r="G211" s="21"/>
    </row>
    <row r="212" spans="1:7">
      <c r="A212" s="55" t="s">
        <v>109</v>
      </c>
      <c r="B212" s="23">
        <v>2016</v>
      </c>
      <c r="F212">
        <v>159</v>
      </c>
      <c r="G212" s="22"/>
    </row>
    <row r="213" spans="1:7">
      <c r="A213" s="55" t="s">
        <v>109</v>
      </c>
      <c r="B213">
        <v>2017</v>
      </c>
      <c r="C213" s="23">
        <v>0.21099999999999999</v>
      </c>
      <c r="D213" s="23">
        <v>0.22600000000000001</v>
      </c>
      <c r="E213" s="23">
        <v>0.20100000000000001</v>
      </c>
      <c r="F213" s="23">
        <v>156</v>
      </c>
      <c r="G213" t="s">
        <v>108</v>
      </c>
    </row>
    <row r="214" spans="1:7">
      <c r="A214" s="55" t="s">
        <v>109</v>
      </c>
      <c r="B214">
        <v>2018</v>
      </c>
      <c r="C214" s="23">
        <v>0.21099999999999999</v>
      </c>
      <c r="D214" s="23">
        <v>0.22600000000000001</v>
      </c>
      <c r="E214" s="23">
        <v>0.20100000000000001</v>
      </c>
      <c r="F214">
        <v>173</v>
      </c>
      <c r="G214" t="s">
        <v>65</v>
      </c>
    </row>
    <row r="215" spans="1:7">
      <c r="A215" s="55" t="s">
        <v>109</v>
      </c>
      <c r="B215">
        <v>2019</v>
      </c>
      <c r="C215">
        <v>0.27900000000000003</v>
      </c>
      <c r="D215">
        <v>0.26500000000000001</v>
      </c>
      <c r="E215">
        <v>0.36</v>
      </c>
      <c r="F215">
        <v>176</v>
      </c>
      <c r="G215" s="8"/>
    </row>
    <row r="216" spans="1:7">
      <c r="A216" s="55" t="s">
        <v>109</v>
      </c>
      <c r="B216">
        <v>2020</v>
      </c>
      <c r="C216">
        <v>0.188</v>
      </c>
      <c r="D216">
        <v>0.28899999999999998</v>
      </c>
      <c r="E216">
        <v>0.27300000000000002</v>
      </c>
      <c r="F216">
        <v>148</v>
      </c>
      <c r="G216" s="8"/>
    </row>
    <row r="217" spans="1:7">
      <c r="A217" s="55" t="s">
        <v>109</v>
      </c>
      <c r="B217">
        <v>2021</v>
      </c>
      <c r="C217">
        <v>0.23400000000000001</v>
      </c>
      <c r="D217">
        <v>0.24299999999999999</v>
      </c>
      <c r="E217">
        <v>0.125</v>
      </c>
      <c r="F217">
        <v>117</v>
      </c>
      <c r="G217" s="8"/>
    </row>
    <row r="218" spans="1:7">
      <c r="A218" s="55" t="s">
        <v>109</v>
      </c>
      <c r="B218" s="3">
        <v>2022</v>
      </c>
      <c r="C218" s="3">
        <v>0.20899999999999999</v>
      </c>
      <c r="D218" s="3">
        <v>0.23699999999999999</v>
      </c>
      <c r="E218" s="3">
        <v>0.222</v>
      </c>
      <c r="F218" s="3">
        <v>116</v>
      </c>
      <c r="G218" s="21"/>
    </row>
    <row r="219" spans="1:7">
      <c r="A219" s="37" t="s">
        <v>18</v>
      </c>
      <c r="B219" s="37">
        <v>2016</v>
      </c>
      <c r="C219" s="37"/>
      <c r="D219" s="37"/>
      <c r="E219" s="37"/>
      <c r="F219" s="41"/>
      <c r="G219" s="38"/>
    </row>
    <row r="220" spans="1:7">
      <c r="A220" s="37" t="s">
        <v>18</v>
      </c>
      <c r="B220" s="7">
        <v>2017</v>
      </c>
      <c r="C220" s="37">
        <f t="shared" ref="C220:C225" si="27">$C206*$F206/SUM($F206,$F213)+$C213*$F213/SUM($F206,$F213)</f>
        <v>0.21099999999999999</v>
      </c>
      <c r="D220" s="37">
        <f t="shared" ref="D220:E220" si="28">D206*$F206/SUM($F206,$F213)+D213*$F213/SUM($F206,$F213)</f>
        <v>0.22600000000000001</v>
      </c>
      <c r="E220" s="37">
        <f t="shared" si="28"/>
        <v>0.20100000000000001</v>
      </c>
      <c r="F220" s="42"/>
      <c r="G220" s="7"/>
    </row>
    <row r="221" spans="1:7">
      <c r="A221" s="37" t="s">
        <v>18</v>
      </c>
      <c r="B221" s="7">
        <v>2018</v>
      </c>
      <c r="C221" s="37">
        <f t="shared" si="27"/>
        <v>0.21099999999999997</v>
      </c>
      <c r="D221" s="37">
        <f t="shared" ref="D221:E221" si="29">D207*$F207/SUM($F207,$F214)+D214*$F214/SUM($F207,$F214)</f>
        <v>0.22600000000000003</v>
      </c>
      <c r="E221" s="37">
        <f t="shared" si="29"/>
        <v>0.20100000000000001</v>
      </c>
      <c r="F221" s="42"/>
      <c r="G221" s="7"/>
    </row>
    <row r="222" spans="1:7">
      <c r="A222" s="37" t="s">
        <v>18</v>
      </c>
      <c r="B222" s="7">
        <v>2019</v>
      </c>
      <c r="C222" s="37">
        <f t="shared" si="27"/>
        <v>0.2313619047619048</v>
      </c>
      <c r="D222" s="37">
        <f t="shared" ref="D222:E222" si="30">D208*$F208/SUM($F208,$F215)+D215*$F215/SUM($F208,$F215)</f>
        <v>0.24118095238095238</v>
      </c>
      <c r="E222" s="37">
        <f t="shared" si="30"/>
        <v>0.23974285714285715</v>
      </c>
      <c r="F222" s="42"/>
      <c r="G222" s="33"/>
    </row>
    <row r="223" spans="1:7">
      <c r="A223" s="37" t="s">
        <v>18</v>
      </c>
      <c r="B223" s="7">
        <v>2020</v>
      </c>
      <c r="C223" s="37">
        <f t="shared" si="27"/>
        <v>0.21674278215223097</v>
      </c>
      <c r="D223" s="37">
        <f t="shared" ref="D223:E223" si="31">D209*$F209/SUM($F209,$F216)+D216*$F216/SUM($F209,$F216)</f>
        <v>0.21683727034120737</v>
      </c>
      <c r="E223" s="37">
        <f t="shared" si="31"/>
        <v>0.25404199475065614</v>
      </c>
      <c r="F223" s="42"/>
      <c r="G223" s="33"/>
    </row>
    <row r="224" spans="1:7">
      <c r="A224" s="37" t="s">
        <v>18</v>
      </c>
      <c r="B224" s="7">
        <v>2021</v>
      </c>
      <c r="C224" s="37">
        <f t="shared" si="27"/>
        <v>0.23047727272727275</v>
      </c>
      <c r="D224" s="37">
        <f t="shared" ref="D224:E224" si="32">D210*$F210/SUM($F210,$F217)+D217*$F217/SUM($F210,$F217)</f>
        <v>0.19297727272727272</v>
      </c>
      <c r="E224" s="37">
        <f t="shared" si="32"/>
        <v>0.26872727272727276</v>
      </c>
      <c r="F224" s="42"/>
      <c r="G224" s="33"/>
    </row>
    <row r="225" spans="1:7">
      <c r="A225" s="37" t="s">
        <v>18</v>
      </c>
      <c r="B225" s="39">
        <v>2022</v>
      </c>
      <c r="C225" s="37">
        <f t="shared" si="27"/>
        <v>0.19694235588972431</v>
      </c>
      <c r="D225" s="37">
        <f t="shared" ref="D225:E225" si="33">D211*$F211/SUM($F211,$F218)+D218*$F218/SUM($F211,$F218)</f>
        <v>0.23416290726817043</v>
      </c>
      <c r="E225" s="37">
        <f t="shared" si="33"/>
        <v>0.2439874686716792</v>
      </c>
      <c r="F225" s="43"/>
      <c r="G225" s="40"/>
    </row>
    <row r="226" spans="1:7">
      <c r="A226" s="54" t="s">
        <v>110</v>
      </c>
      <c r="B226" s="23">
        <v>2016</v>
      </c>
      <c r="F226">
        <v>304</v>
      </c>
      <c r="G226" s="22"/>
    </row>
    <row r="227" spans="1:7">
      <c r="A227" s="54" t="s">
        <v>110</v>
      </c>
      <c r="B227">
        <v>2017</v>
      </c>
      <c r="C227" s="23">
        <v>0.26500000000000001</v>
      </c>
      <c r="D227" s="23">
        <v>0.19</v>
      </c>
      <c r="E227" s="23">
        <v>0.221</v>
      </c>
      <c r="F227" s="23">
        <v>305</v>
      </c>
      <c r="G227" t="s">
        <v>99</v>
      </c>
    </row>
    <row r="228" spans="1:7">
      <c r="A228" s="54" t="s">
        <v>110</v>
      </c>
      <c r="B228">
        <v>2018</v>
      </c>
      <c r="C228" s="23">
        <v>0.26500000000000001</v>
      </c>
      <c r="D228" s="23">
        <v>0.19</v>
      </c>
      <c r="E228" s="23">
        <v>0.221</v>
      </c>
      <c r="F228">
        <v>253</v>
      </c>
    </row>
    <row r="229" spans="1:7">
      <c r="A229" s="54" t="s">
        <v>110</v>
      </c>
      <c r="B229">
        <v>2019</v>
      </c>
      <c r="C229" s="23">
        <v>0.26500000000000001</v>
      </c>
      <c r="D229" s="23">
        <v>0.19</v>
      </c>
      <c r="E229" s="23">
        <v>0.221</v>
      </c>
      <c r="F229">
        <v>219</v>
      </c>
      <c r="G229" s="8"/>
    </row>
    <row r="230" spans="1:7">
      <c r="A230" s="54" t="s">
        <v>110</v>
      </c>
      <c r="B230">
        <v>2020</v>
      </c>
      <c r="C230" s="23">
        <v>0.26500000000000001</v>
      </c>
      <c r="D230" s="23">
        <v>0.19</v>
      </c>
      <c r="E230" s="23">
        <v>0.221</v>
      </c>
      <c r="F230">
        <v>183</v>
      </c>
      <c r="G230" t="s">
        <v>65</v>
      </c>
    </row>
    <row r="231" spans="1:7">
      <c r="A231" s="54" t="s">
        <v>110</v>
      </c>
      <c r="B231">
        <v>2021</v>
      </c>
      <c r="C231">
        <v>0.159</v>
      </c>
      <c r="D231">
        <v>0.20200000000000001</v>
      </c>
      <c r="E231">
        <v>0.21</v>
      </c>
      <c r="F231">
        <v>226</v>
      </c>
      <c r="G231" t="s">
        <v>65</v>
      </c>
    </row>
    <row r="232" spans="1:7">
      <c r="A232" s="54" t="s">
        <v>110</v>
      </c>
      <c r="B232" s="3">
        <v>2022</v>
      </c>
      <c r="C232" s="3">
        <v>0.28100000000000003</v>
      </c>
      <c r="D232" s="3">
        <v>0.23200000000000001</v>
      </c>
      <c r="E232" s="3">
        <v>0.21299999999999999</v>
      </c>
      <c r="F232" s="3">
        <v>223</v>
      </c>
      <c r="G232" t="s">
        <v>65</v>
      </c>
    </row>
    <row r="233" spans="1:7">
      <c r="A233" s="55" t="s">
        <v>111</v>
      </c>
      <c r="B233" s="23">
        <v>2016</v>
      </c>
      <c r="F233">
        <v>164</v>
      </c>
      <c r="G233" s="22"/>
    </row>
    <row r="234" spans="1:7">
      <c r="A234" s="55" t="s">
        <v>111</v>
      </c>
      <c r="B234">
        <v>2017</v>
      </c>
      <c r="C234" s="23">
        <v>0.26500000000000001</v>
      </c>
      <c r="D234" s="23">
        <v>0.19</v>
      </c>
      <c r="E234" s="23">
        <v>0.221</v>
      </c>
      <c r="F234" s="23">
        <v>150</v>
      </c>
      <c r="G234" t="s">
        <v>99</v>
      </c>
    </row>
    <row r="235" spans="1:7">
      <c r="A235" s="55" t="s">
        <v>111</v>
      </c>
      <c r="B235">
        <v>2018</v>
      </c>
      <c r="C235" s="23">
        <v>0.26500000000000001</v>
      </c>
      <c r="D235" s="23">
        <v>0.19</v>
      </c>
      <c r="E235" s="23">
        <v>0.221</v>
      </c>
      <c r="F235">
        <v>159</v>
      </c>
    </row>
    <row r="236" spans="1:7">
      <c r="A236" s="55" t="s">
        <v>111</v>
      </c>
      <c r="B236">
        <v>2019</v>
      </c>
      <c r="C236" s="23">
        <v>0.26500000000000001</v>
      </c>
      <c r="D236" s="23">
        <v>0.19</v>
      </c>
      <c r="E236" s="23">
        <v>0.221</v>
      </c>
      <c r="F236">
        <v>142</v>
      </c>
      <c r="G236" s="8"/>
    </row>
    <row r="237" spans="1:7">
      <c r="A237" s="55" t="s">
        <v>111</v>
      </c>
      <c r="B237">
        <v>2020</v>
      </c>
      <c r="C237" s="23">
        <v>0.26500000000000001</v>
      </c>
      <c r="D237" s="23">
        <v>0.19</v>
      </c>
      <c r="E237" s="23">
        <v>0.221</v>
      </c>
      <c r="F237">
        <v>110</v>
      </c>
      <c r="G237" t="s">
        <v>65</v>
      </c>
    </row>
    <row r="238" spans="1:7">
      <c r="A238" s="55" t="s">
        <v>111</v>
      </c>
      <c r="B238">
        <v>2021</v>
      </c>
      <c r="C238">
        <v>0.159</v>
      </c>
      <c r="D238">
        <v>0.20200000000000001</v>
      </c>
      <c r="E238">
        <v>0.21</v>
      </c>
      <c r="F238">
        <v>131</v>
      </c>
      <c r="G238" t="s">
        <v>65</v>
      </c>
    </row>
    <row r="239" spans="1:7">
      <c r="A239" s="55" t="s">
        <v>111</v>
      </c>
      <c r="B239" s="3">
        <v>2022</v>
      </c>
      <c r="C239" s="3">
        <v>0.28100000000000003</v>
      </c>
      <c r="D239" s="3">
        <v>0.23200000000000001</v>
      </c>
      <c r="E239" s="3">
        <v>0.21299999999999999</v>
      </c>
      <c r="F239" s="3">
        <v>155</v>
      </c>
      <c r="G239" t="s">
        <v>65</v>
      </c>
    </row>
    <row r="240" spans="1:7">
      <c r="A240" s="37" t="s">
        <v>31</v>
      </c>
      <c r="B240" s="37">
        <v>2016</v>
      </c>
      <c r="C240" s="37"/>
      <c r="D240" s="37"/>
      <c r="E240" s="37"/>
      <c r="F240" s="41"/>
      <c r="G240" s="38"/>
    </row>
    <row r="241" spans="1:7">
      <c r="A241" s="37" t="s">
        <v>31</v>
      </c>
      <c r="B241" s="7">
        <v>2017</v>
      </c>
      <c r="C241" s="37">
        <f>$C227*$F227/SUM($F227,$F234)+$C234*$F234/SUM($F227,$F234)</f>
        <v>0.26500000000000001</v>
      </c>
      <c r="D241" s="37">
        <f t="shared" ref="D241:E241" si="34">D227*$F227/SUM($F227,$F234)+D234*$F234/SUM($F227,$F234)</f>
        <v>0.19</v>
      </c>
      <c r="E241" s="37">
        <f t="shared" si="34"/>
        <v>0.22099999999999997</v>
      </c>
      <c r="F241" s="42"/>
      <c r="G241" s="7"/>
    </row>
    <row r="242" spans="1:7">
      <c r="A242" s="37" t="s">
        <v>31</v>
      </c>
      <c r="B242" s="7">
        <v>2018</v>
      </c>
      <c r="C242" s="37">
        <f t="shared" ref="C242:C246" si="35">$C228*$F228/SUM($F228,$F235)+$C235*$F235/SUM($F228,$F235)</f>
        <v>0.26500000000000001</v>
      </c>
      <c r="D242" s="37">
        <f t="shared" ref="D242:E242" si="36">D228*$F228/SUM($F228,$F235)+D235*$F235/SUM($F228,$F235)</f>
        <v>0.19</v>
      </c>
      <c r="E242" s="37">
        <f t="shared" si="36"/>
        <v>0.22100000000000003</v>
      </c>
      <c r="F242" s="42"/>
      <c r="G242" s="7"/>
    </row>
    <row r="243" spans="1:7">
      <c r="A243" s="37" t="s">
        <v>31</v>
      </c>
      <c r="B243" s="7">
        <v>2019</v>
      </c>
      <c r="C243" s="37">
        <f t="shared" si="35"/>
        <v>0.26500000000000001</v>
      </c>
      <c r="D243" s="37">
        <f t="shared" ref="D243:E243" si="37">D229*$F229/SUM($F229,$F236)+D236*$F236/SUM($F229,$F236)</f>
        <v>0.19</v>
      </c>
      <c r="E243" s="37">
        <f t="shared" si="37"/>
        <v>0.22099999999999997</v>
      </c>
      <c r="F243" s="42"/>
      <c r="G243" s="33"/>
    </row>
    <row r="244" spans="1:7">
      <c r="A244" s="37" t="s">
        <v>31</v>
      </c>
      <c r="B244" s="7">
        <v>2020</v>
      </c>
      <c r="C244" s="37">
        <f t="shared" si="35"/>
        <v>0.26500000000000001</v>
      </c>
      <c r="D244" s="37">
        <f t="shared" ref="D244:E244" si="38">D230*$F230/SUM($F230,$F237)+D237*$F237/SUM($F230,$F237)</f>
        <v>0.19</v>
      </c>
      <c r="E244" s="37">
        <f t="shared" si="38"/>
        <v>0.22099999999999997</v>
      </c>
      <c r="F244" s="42"/>
      <c r="G244" s="33"/>
    </row>
    <row r="245" spans="1:7">
      <c r="A245" s="37" t="s">
        <v>31</v>
      </c>
      <c r="B245" s="7">
        <v>2021</v>
      </c>
      <c r="C245" s="37">
        <f t="shared" si="35"/>
        <v>0.15899999999999997</v>
      </c>
      <c r="D245" s="37">
        <f t="shared" ref="D245:E245" si="39">D231*$F231/SUM($F231,$F238)+D238*$F238/SUM($F231,$F238)</f>
        <v>0.20200000000000001</v>
      </c>
      <c r="E245" s="37">
        <f t="shared" si="39"/>
        <v>0.21</v>
      </c>
      <c r="F245" s="42"/>
      <c r="G245" s="33"/>
    </row>
    <row r="246" spans="1:7">
      <c r="A246" s="37" t="s">
        <v>31</v>
      </c>
      <c r="B246" s="39">
        <v>2022</v>
      </c>
      <c r="C246" s="37">
        <f t="shared" si="35"/>
        <v>0.28100000000000003</v>
      </c>
      <c r="D246" s="37">
        <f t="shared" ref="D246:E246" si="40">D232*$F232/SUM($F232,$F239)+D239*$F239/SUM($F232,$F239)</f>
        <v>0.23200000000000004</v>
      </c>
      <c r="E246" s="37">
        <f t="shared" si="40"/>
        <v>0.21300000000000002</v>
      </c>
      <c r="F246" s="43"/>
      <c r="G246" s="4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412B1-977D-4F08-98A6-626882C65EB6}">
  <dimension ref="A1:E205"/>
  <sheetViews>
    <sheetView workbookViewId="0">
      <selection sqref="A1:B1048576"/>
    </sheetView>
  </sheetViews>
  <sheetFormatPr defaultRowHeight="14.25"/>
  <sheetData>
    <row r="1" spans="1:5" ht="15">
      <c r="A1" s="1" t="s">
        <v>0</v>
      </c>
      <c r="B1" s="2" t="s">
        <v>1</v>
      </c>
      <c r="C1" s="3" t="s">
        <v>112</v>
      </c>
      <c r="D1" s="3" t="s">
        <v>113</v>
      </c>
      <c r="E1" s="3" t="s">
        <v>114</v>
      </c>
    </row>
    <row r="2" spans="1:5">
      <c r="A2" t="s">
        <v>115</v>
      </c>
      <c r="B2">
        <v>2017</v>
      </c>
      <c r="C2">
        <v>2061.3254203758656</v>
      </c>
      <c r="D2">
        <v>1855.1928783382789</v>
      </c>
      <c r="E2">
        <v>2226.2314540059347</v>
      </c>
    </row>
    <row r="3" spans="1:5">
      <c r="A3" t="s">
        <v>115</v>
      </c>
      <c r="B3">
        <v>2018</v>
      </c>
      <c r="C3">
        <v>2061.3254203758656</v>
      </c>
      <c r="D3">
        <v>1855.1928783382789</v>
      </c>
      <c r="E3">
        <v>2226.2314540059347</v>
      </c>
    </row>
    <row r="4" spans="1:5">
      <c r="A4" t="s">
        <v>115</v>
      </c>
      <c r="B4">
        <v>2019</v>
      </c>
      <c r="C4" s="4">
        <v>2061.3254203758656</v>
      </c>
      <c r="D4" s="4">
        <v>1855.1928783382789</v>
      </c>
      <c r="E4" s="4">
        <v>2226.2314540059347</v>
      </c>
    </row>
    <row r="5" spans="1:5">
      <c r="A5" t="s">
        <v>115</v>
      </c>
      <c r="B5">
        <v>2020</v>
      </c>
      <c r="C5" s="4">
        <v>1822.7708022983611</v>
      </c>
      <c r="D5" s="4">
        <v>1599.5743775271335</v>
      </c>
      <c r="E5" s="4">
        <v>2008.7678229410512</v>
      </c>
    </row>
    <row r="6" spans="1:5">
      <c r="A6" t="s">
        <v>115</v>
      </c>
      <c r="B6">
        <v>2021</v>
      </c>
      <c r="C6" s="4">
        <v>2136.3140463666477</v>
      </c>
      <c r="D6" s="4">
        <v>1854.1593609974675</v>
      </c>
      <c r="E6" s="4">
        <v>2418.468731735828</v>
      </c>
    </row>
    <row r="7" spans="1:5">
      <c r="A7" t="s">
        <v>115</v>
      </c>
      <c r="B7" s="3">
        <v>2022</v>
      </c>
      <c r="C7" s="5">
        <v>2030.5839855508734</v>
      </c>
      <c r="D7" s="5">
        <v>1712.0610074252461</v>
      </c>
      <c r="E7" s="5">
        <v>2349.1069636765001</v>
      </c>
    </row>
    <row r="8" spans="1:5">
      <c r="A8" t="s">
        <v>6</v>
      </c>
      <c r="B8">
        <v>2017</v>
      </c>
      <c r="C8" s="4">
        <v>1214.3974960876371</v>
      </c>
      <c r="D8" s="4">
        <v>982.61577503521335</v>
      </c>
      <c r="E8" s="4">
        <v>1446.1792171400609</v>
      </c>
    </row>
    <row r="9" spans="1:5">
      <c r="A9" t="s">
        <v>6</v>
      </c>
      <c r="B9">
        <v>2018</v>
      </c>
      <c r="C9" s="4">
        <v>1214.3974960876371</v>
      </c>
      <c r="D9" s="4">
        <v>982.61577503521335</v>
      </c>
      <c r="E9" s="4">
        <v>1446.1792171400609</v>
      </c>
    </row>
    <row r="10" spans="1:5">
      <c r="A10" t="s">
        <v>6</v>
      </c>
      <c r="B10">
        <v>2019</v>
      </c>
      <c r="C10" s="4">
        <v>1214.3974960876371</v>
      </c>
      <c r="D10">
        <f>C10-(C16-D16)/C16*C10</f>
        <v>982.61577503521335</v>
      </c>
      <c r="E10">
        <f>C10+(C16-D16)/C16*C10</f>
        <v>1446.1792171400609</v>
      </c>
    </row>
    <row r="11" spans="1:5">
      <c r="A11" t="s">
        <v>6</v>
      </c>
      <c r="B11">
        <v>2020</v>
      </c>
      <c r="C11" s="4">
        <v>1170.1379310344826</v>
      </c>
      <c r="D11">
        <f>C11-(C17-D17)/C17*C11</f>
        <v>994.2754591902135</v>
      </c>
      <c r="E11">
        <f>C11+(C17-D17)/C17*C11</f>
        <v>1346.0004028787516</v>
      </c>
    </row>
    <row r="12" spans="1:5">
      <c r="A12" t="s">
        <v>6</v>
      </c>
      <c r="B12">
        <v>2021</v>
      </c>
      <c r="C12" s="4">
        <v>1207.7396657871593</v>
      </c>
      <c r="D12">
        <f>C12-(C18-D18)/C18*C12</f>
        <v>1020.6250696792896</v>
      </c>
      <c r="E12">
        <f>C12+(C18-D18)/C18*C12</f>
        <v>1394.8542618950291</v>
      </c>
    </row>
    <row r="13" spans="1:5">
      <c r="A13" s="3" t="s">
        <v>6</v>
      </c>
      <c r="B13" s="3">
        <v>2022</v>
      </c>
      <c r="C13" s="5">
        <v>1434.7718907269114</v>
      </c>
      <c r="D13" s="3">
        <f>C13-(C19-D19)/C19*C13</f>
        <v>1184.3635890434409</v>
      </c>
      <c r="E13" s="3">
        <f>C13+(C19-D19)/C19*C13</f>
        <v>1685.1801924103818</v>
      </c>
    </row>
    <row r="14" spans="1:5">
      <c r="A14" t="s">
        <v>11</v>
      </c>
      <c r="B14" s="23">
        <v>2017</v>
      </c>
      <c r="C14" s="4">
        <v>2101</v>
      </c>
      <c r="D14">
        <v>1700</v>
      </c>
      <c r="E14">
        <v>2500</v>
      </c>
    </row>
    <row r="15" spans="1:5">
      <c r="A15" t="s">
        <v>11</v>
      </c>
      <c r="B15">
        <v>2018</v>
      </c>
      <c r="C15" s="4">
        <v>2101</v>
      </c>
      <c r="D15">
        <v>1700</v>
      </c>
      <c r="E15">
        <v>2500</v>
      </c>
    </row>
    <row r="16" spans="1:5">
      <c r="A16" t="s">
        <v>11</v>
      </c>
      <c r="B16">
        <v>2019</v>
      </c>
      <c r="C16">
        <v>2101</v>
      </c>
      <c r="D16">
        <v>1700</v>
      </c>
      <c r="E16">
        <v>2500</v>
      </c>
    </row>
    <row r="17" spans="1:5">
      <c r="A17" t="s">
        <v>11</v>
      </c>
      <c r="B17">
        <v>2020</v>
      </c>
      <c r="C17">
        <v>1883</v>
      </c>
      <c r="D17">
        <v>1600</v>
      </c>
      <c r="E17">
        <v>2250</v>
      </c>
    </row>
    <row r="18" spans="1:5">
      <c r="A18" t="s">
        <v>11</v>
      </c>
      <c r="B18">
        <v>2021</v>
      </c>
      <c r="C18">
        <v>1775</v>
      </c>
      <c r="D18">
        <v>1500</v>
      </c>
      <c r="E18">
        <v>2100</v>
      </c>
    </row>
    <row r="19" spans="1:5">
      <c r="A19" s="3" t="s">
        <v>11</v>
      </c>
      <c r="B19" s="3">
        <v>2022</v>
      </c>
      <c r="C19" s="3">
        <v>1696</v>
      </c>
      <c r="D19" s="3">
        <v>1400</v>
      </c>
      <c r="E19" s="3">
        <v>2100</v>
      </c>
    </row>
    <row r="20" spans="1:5">
      <c r="A20" t="s">
        <v>13</v>
      </c>
    </row>
    <row r="21" spans="1:5">
      <c r="A21" t="s">
        <v>13</v>
      </c>
    </row>
    <row r="22" spans="1:5">
      <c r="A22" t="s">
        <v>13</v>
      </c>
    </row>
    <row r="23" spans="1:5">
      <c r="A23" t="s">
        <v>13</v>
      </c>
    </row>
    <row r="24" spans="1:5">
      <c r="A24" t="s">
        <v>13</v>
      </c>
    </row>
    <row r="25" spans="1:5">
      <c r="A25" t="s">
        <v>13</v>
      </c>
    </row>
    <row r="26" spans="1:5">
      <c r="A26" t="s">
        <v>14</v>
      </c>
    </row>
    <row r="27" spans="1:5">
      <c r="A27" t="s">
        <v>14</v>
      </c>
      <c r="B27">
        <v>2017</v>
      </c>
    </row>
    <row r="28" spans="1:5">
      <c r="A28" t="s">
        <v>14</v>
      </c>
      <c r="B28">
        <v>2018</v>
      </c>
    </row>
    <row r="29" spans="1:5">
      <c r="A29" t="s">
        <v>14</v>
      </c>
      <c r="B29">
        <v>2019</v>
      </c>
    </row>
    <row r="30" spans="1:5">
      <c r="A30" t="s">
        <v>14</v>
      </c>
      <c r="B30">
        <v>2020</v>
      </c>
    </row>
    <row r="31" spans="1:5">
      <c r="A31" t="s">
        <v>14</v>
      </c>
      <c r="B31">
        <v>2021</v>
      </c>
    </row>
    <row r="32" spans="1:5">
      <c r="A32" t="s">
        <v>15</v>
      </c>
      <c r="B32">
        <v>2022</v>
      </c>
    </row>
    <row r="33" spans="1:1">
      <c r="A33" t="s">
        <v>15</v>
      </c>
    </row>
    <row r="34" spans="1:1">
      <c r="A34" t="s">
        <v>15</v>
      </c>
    </row>
    <row r="35" spans="1:1">
      <c r="A35" t="s">
        <v>15</v>
      </c>
    </row>
    <row r="36" spans="1:1">
      <c r="A36" t="s">
        <v>15</v>
      </c>
    </row>
    <row r="37" spans="1:1">
      <c r="A37" t="s">
        <v>15</v>
      </c>
    </row>
    <row r="38" spans="1:1">
      <c r="A38" t="s">
        <v>16</v>
      </c>
    </row>
    <row r="39" spans="1:1">
      <c r="A39" t="s">
        <v>16</v>
      </c>
    </row>
    <row r="40" spans="1:1">
      <c r="A40" t="s">
        <v>16</v>
      </c>
    </row>
    <row r="41" spans="1:1">
      <c r="A41" t="s">
        <v>16</v>
      </c>
    </row>
    <row r="42" spans="1:1">
      <c r="A42" t="s">
        <v>16</v>
      </c>
    </row>
    <row r="43" spans="1:1">
      <c r="A43" t="s">
        <v>16</v>
      </c>
    </row>
    <row r="44" spans="1:1">
      <c r="A44" t="s">
        <v>17</v>
      </c>
    </row>
    <row r="45" spans="1:1">
      <c r="A45" t="s">
        <v>17</v>
      </c>
    </row>
    <row r="46" spans="1:1">
      <c r="A46" t="s">
        <v>17</v>
      </c>
    </row>
    <row r="47" spans="1:1">
      <c r="A47" t="s">
        <v>17</v>
      </c>
    </row>
    <row r="48" spans="1:1">
      <c r="A48" t="s">
        <v>17</v>
      </c>
    </row>
    <row r="49" spans="1:1">
      <c r="A49" t="s">
        <v>17</v>
      </c>
    </row>
    <row r="50" spans="1:1">
      <c r="A50" t="s">
        <v>18</v>
      </c>
    </row>
    <row r="51" spans="1:1">
      <c r="A51" t="s">
        <v>18</v>
      </c>
    </row>
    <row r="52" spans="1:1">
      <c r="A52" t="s">
        <v>18</v>
      </c>
    </row>
    <row r="53" spans="1:1">
      <c r="A53" t="s">
        <v>18</v>
      </c>
    </row>
    <row r="54" spans="1:1">
      <c r="A54" t="s">
        <v>18</v>
      </c>
    </row>
    <row r="55" spans="1:1">
      <c r="A55" t="s">
        <v>18</v>
      </c>
    </row>
    <row r="56" spans="1:1">
      <c r="A56" t="s">
        <v>19</v>
      </c>
    </row>
    <row r="57" spans="1:1">
      <c r="A57" t="s">
        <v>19</v>
      </c>
    </row>
    <row r="58" spans="1:1">
      <c r="A58" t="s">
        <v>19</v>
      </c>
    </row>
    <row r="59" spans="1:1">
      <c r="A59" t="s">
        <v>19</v>
      </c>
    </row>
    <row r="60" spans="1:1">
      <c r="A60" t="s">
        <v>19</v>
      </c>
    </row>
    <row r="61" spans="1:1">
      <c r="A61" t="s">
        <v>19</v>
      </c>
    </row>
    <row r="62" spans="1:1">
      <c r="A62" t="s">
        <v>20</v>
      </c>
    </row>
    <row r="63" spans="1:1">
      <c r="A63" t="s">
        <v>20</v>
      </c>
    </row>
    <row r="64" spans="1:1">
      <c r="A64" t="s">
        <v>20</v>
      </c>
    </row>
    <row r="65" spans="1:1">
      <c r="A65" t="s">
        <v>20</v>
      </c>
    </row>
    <row r="66" spans="1:1">
      <c r="A66" t="s">
        <v>20</v>
      </c>
    </row>
    <row r="67" spans="1:1">
      <c r="A67" t="s">
        <v>20</v>
      </c>
    </row>
    <row r="68" spans="1:1">
      <c r="A68" t="s">
        <v>21</v>
      </c>
    </row>
    <row r="69" spans="1:1">
      <c r="A69" t="s">
        <v>21</v>
      </c>
    </row>
    <row r="70" spans="1:1">
      <c r="A70" t="s">
        <v>21</v>
      </c>
    </row>
    <row r="71" spans="1:1">
      <c r="A71" t="s">
        <v>21</v>
      </c>
    </row>
    <row r="72" spans="1:1">
      <c r="A72" t="s">
        <v>21</v>
      </c>
    </row>
    <row r="73" spans="1:1">
      <c r="A73" t="s">
        <v>21</v>
      </c>
    </row>
    <row r="74" spans="1:1">
      <c r="A74" t="s">
        <v>22</v>
      </c>
    </row>
    <row r="75" spans="1:1">
      <c r="A75" t="s">
        <v>22</v>
      </c>
    </row>
    <row r="76" spans="1:1">
      <c r="A76" t="s">
        <v>22</v>
      </c>
    </row>
    <row r="77" spans="1:1">
      <c r="A77" t="s">
        <v>22</v>
      </c>
    </row>
    <row r="78" spans="1:1">
      <c r="A78" t="s">
        <v>22</v>
      </c>
    </row>
    <row r="79" spans="1:1">
      <c r="A79" t="s">
        <v>22</v>
      </c>
    </row>
    <row r="80" spans="1:1">
      <c r="A80" t="s">
        <v>23</v>
      </c>
    </row>
    <row r="81" spans="1:1">
      <c r="A81" t="s">
        <v>23</v>
      </c>
    </row>
    <row r="82" spans="1:1">
      <c r="A82" t="s">
        <v>23</v>
      </c>
    </row>
    <row r="83" spans="1:1">
      <c r="A83" t="s">
        <v>23</v>
      </c>
    </row>
    <row r="84" spans="1:1">
      <c r="A84" t="s">
        <v>23</v>
      </c>
    </row>
    <row r="85" spans="1:1">
      <c r="A85" t="s">
        <v>23</v>
      </c>
    </row>
    <row r="86" spans="1:1">
      <c r="A86" t="s">
        <v>24</v>
      </c>
    </row>
    <row r="87" spans="1:1">
      <c r="A87" t="s">
        <v>24</v>
      </c>
    </row>
    <row r="88" spans="1:1">
      <c r="A88" t="s">
        <v>24</v>
      </c>
    </row>
    <row r="89" spans="1:1">
      <c r="A89" t="s">
        <v>24</v>
      </c>
    </row>
    <row r="90" spans="1:1">
      <c r="A90" t="s">
        <v>24</v>
      </c>
    </row>
    <row r="91" spans="1:1">
      <c r="A91" t="s">
        <v>24</v>
      </c>
    </row>
    <row r="92" spans="1:1">
      <c r="A92" t="s">
        <v>25</v>
      </c>
    </row>
    <row r="93" spans="1:1">
      <c r="A93" t="s">
        <v>25</v>
      </c>
    </row>
    <row r="94" spans="1:1">
      <c r="A94" t="s">
        <v>25</v>
      </c>
    </row>
    <row r="95" spans="1:1">
      <c r="A95" t="s">
        <v>25</v>
      </c>
    </row>
    <row r="96" spans="1:1">
      <c r="A96" t="s">
        <v>25</v>
      </c>
    </row>
    <row r="97" spans="1:2">
      <c r="A97" t="s">
        <v>25</v>
      </c>
    </row>
    <row r="98" spans="1:2">
      <c r="A98" t="s">
        <v>26</v>
      </c>
      <c r="B98" s="23">
        <v>2017</v>
      </c>
    </row>
    <row r="99" spans="1:2">
      <c r="A99" t="s">
        <v>26</v>
      </c>
      <c r="B99">
        <v>2018</v>
      </c>
    </row>
    <row r="100" spans="1:2">
      <c r="A100" t="s">
        <v>26</v>
      </c>
      <c r="B100">
        <v>2019</v>
      </c>
    </row>
    <row r="101" spans="1:2">
      <c r="A101" t="s">
        <v>26</v>
      </c>
      <c r="B101">
        <v>2020</v>
      </c>
    </row>
    <row r="102" spans="1:2">
      <c r="A102" t="s">
        <v>26</v>
      </c>
      <c r="B102">
        <v>2021</v>
      </c>
    </row>
    <row r="103" spans="1:2">
      <c r="A103" t="s">
        <v>26</v>
      </c>
      <c r="B103" s="3">
        <v>2022</v>
      </c>
    </row>
    <row r="104" spans="1:2">
      <c r="A104" t="s">
        <v>27</v>
      </c>
    </row>
    <row r="105" spans="1:2">
      <c r="A105" t="s">
        <v>27</v>
      </c>
    </row>
    <row r="106" spans="1:2">
      <c r="A106" t="s">
        <v>27</v>
      </c>
    </row>
    <row r="107" spans="1:2">
      <c r="A107" t="s">
        <v>27</v>
      </c>
    </row>
    <row r="108" spans="1:2">
      <c r="A108" t="s">
        <v>27</v>
      </c>
    </row>
    <row r="109" spans="1:2">
      <c r="A109" t="s">
        <v>27</v>
      </c>
    </row>
    <row r="110" spans="1:2">
      <c r="A110" t="s">
        <v>28</v>
      </c>
    </row>
    <row r="111" spans="1:2">
      <c r="A111" t="s">
        <v>28</v>
      </c>
    </row>
    <row r="112" spans="1:2">
      <c r="A112" t="s">
        <v>28</v>
      </c>
    </row>
    <row r="113" spans="1:2">
      <c r="A113" t="s">
        <v>28</v>
      </c>
    </row>
    <row r="114" spans="1:2">
      <c r="A114" t="s">
        <v>28</v>
      </c>
    </row>
    <row r="115" spans="1:2">
      <c r="A115" t="s">
        <v>28</v>
      </c>
    </row>
    <row r="116" spans="1:2">
      <c r="A116" t="s">
        <v>29</v>
      </c>
    </row>
    <row r="117" spans="1:2">
      <c r="A117" t="s">
        <v>29</v>
      </c>
    </row>
    <row r="118" spans="1:2">
      <c r="A118" t="s">
        <v>29</v>
      </c>
    </row>
    <row r="119" spans="1:2">
      <c r="A119" t="s">
        <v>29</v>
      </c>
    </row>
    <row r="120" spans="1:2">
      <c r="A120" t="s">
        <v>29</v>
      </c>
    </row>
    <row r="121" spans="1:2">
      <c r="A121" t="s">
        <v>29</v>
      </c>
    </row>
    <row r="122" spans="1:2">
      <c r="A122" t="s">
        <v>30</v>
      </c>
      <c r="B122">
        <v>2017</v>
      </c>
    </row>
    <row r="123" spans="1:2">
      <c r="A123" t="s">
        <v>30</v>
      </c>
      <c r="B123">
        <v>2018</v>
      </c>
    </row>
    <row r="124" spans="1:2">
      <c r="A124" t="s">
        <v>30</v>
      </c>
      <c r="B124">
        <v>2019</v>
      </c>
    </row>
    <row r="125" spans="1:2">
      <c r="A125" t="s">
        <v>30</v>
      </c>
      <c r="B125">
        <v>2020</v>
      </c>
    </row>
    <row r="126" spans="1:2">
      <c r="A126" t="s">
        <v>30</v>
      </c>
      <c r="B126">
        <v>2021</v>
      </c>
    </row>
    <row r="127" spans="1:2">
      <c r="A127" t="s">
        <v>30</v>
      </c>
      <c r="B127" s="3">
        <v>2022</v>
      </c>
    </row>
    <row r="128" spans="1:2">
      <c r="A128" t="s">
        <v>31</v>
      </c>
    </row>
    <row r="129" spans="1:1">
      <c r="A129" t="s">
        <v>31</v>
      </c>
    </row>
    <row r="130" spans="1:1">
      <c r="A130" t="s">
        <v>31</v>
      </c>
    </row>
    <row r="131" spans="1:1">
      <c r="A131" t="s">
        <v>31</v>
      </c>
    </row>
    <row r="132" spans="1:1">
      <c r="A132" t="s">
        <v>31</v>
      </c>
    </row>
    <row r="133" spans="1:1">
      <c r="A133" t="s">
        <v>31</v>
      </c>
    </row>
    <row r="134" spans="1:1">
      <c r="A134" t="s">
        <v>32</v>
      </c>
    </row>
    <row r="135" spans="1:1">
      <c r="A135" t="s">
        <v>32</v>
      </c>
    </row>
    <row r="136" spans="1:1">
      <c r="A136" t="s">
        <v>32</v>
      </c>
    </row>
    <row r="137" spans="1:1">
      <c r="A137" t="s">
        <v>32</v>
      </c>
    </row>
    <row r="138" spans="1:1">
      <c r="A138" t="s">
        <v>32</v>
      </c>
    </row>
    <row r="139" spans="1:1">
      <c r="A139" t="s">
        <v>32</v>
      </c>
    </row>
    <row r="140" spans="1:1">
      <c r="A140" t="s">
        <v>33</v>
      </c>
    </row>
    <row r="141" spans="1:1">
      <c r="A141" t="s">
        <v>33</v>
      </c>
    </row>
    <row r="142" spans="1:1">
      <c r="A142" t="s">
        <v>33</v>
      </c>
    </row>
    <row r="143" spans="1:1">
      <c r="A143" t="s">
        <v>33</v>
      </c>
    </row>
    <row r="144" spans="1:1">
      <c r="A144" t="s">
        <v>33</v>
      </c>
    </row>
    <row r="145" spans="1:2">
      <c r="A145" t="s">
        <v>33</v>
      </c>
    </row>
    <row r="146" spans="1:2">
      <c r="A146" t="s">
        <v>34</v>
      </c>
    </row>
    <row r="147" spans="1:2">
      <c r="A147" t="s">
        <v>34</v>
      </c>
    </row>
    <row r="148" spans="1:2">
      <c r="A148" t="s">
        <v>34</v>
      </c>
    </row>
    <row r="149" spans="1:2">
      <c r="A149" t="s">
        <v>34</v>
      </c>
    </row>
    <row r="150" spans="1:2">
      <c r="A150" t="s">
        <v>34</v>
      </c>
    </row>
    <row r="151" spans="1:2">
      <c r="A151" t="s">
        <v>34</v>
      </c>
    </row>
    <row r="152" spans="1:2">
      <c r="A152" t="s">
        <v>35</v>
      </c>
    </row>
    <row r="153" spans="1:2">
      <c r="A153" t="s">
        <v>35</v>
      </c>
    </row>
    <row r="154" spans="1:2">
      <c r="A154" t="s">
        <v>35</v>
      </c>
    </row>
    <row r="155" spans="1:2">
      <c r="A155" t="s">
        <v>35</v>
      </c>
    </row>
    <row r="156" spans="1:2">
      <c r="A156" t="s">
        <v>35</v>
      </c>
    </row>
    <row r="157" spans="1:2">
      <c r="A157" t="s">
        <v>35</v>
      </c>
    </row>
    <row r="158" spans="1:2">
      <c r="A158" t="s">
        <v>36</v>
      </c>
      <c r="B158" s="23">
        <v>2017</v>
      </c>
    </row>
    <row r="159" spans="1:2">
      <c r="A159" t="s">
        <v>36</v>
      </c>
      <c r="B159">
        <v>2018</v>
      </c>
    </row>
    <row r="160" spans="1:2">
      <c r="A160" t="s">
        <v>36</v>
      </c>
      <c r="B160">
        <v>2019</v>
      </c>
    </row>
    <row r="161" spans="1:2">
      <c r="A161" t="s">
        <v>36</v>
      </c>
      <c r="B161">
        <v>2020</v>
      </c>
    </row>
    <row r="162" spans="1:2">
      <c r="A162" t="s">
        <v>36</v>
      </c>
      <c r="B162">
        <v>2021</v>
      </c>
    </row>
    <row r="163" spans="1:2">
      <c r="A163" t="s">
        <v>36</v>
      </c>
      <c r="B163" s="3">
        <v>2022</v>
      </c>
    </row>
    <row r="164" spans="1:2">
      <c r="A164" t="s">
        <v>37</v>
      </c>
      <c r="B164" s="23">
        <v>2017</v>
      </c>
    </row>
    <row r="165" spans="1:2">
      <c r="A165" t="s">
        <v>37</v>
      </c>
      <c r="B165">
        <v>2018</v>
      </c>
    </row>
    <row r="166" spans="1:2">
      <c r="A166" t="s">
        <v>37</v>
      </c>
      <c r="B166">
        <v>2019</v>
      </c>
    </row>
    <row r="167" spans="1:2">
      <c r="A167" t="s">
        <v>37</v>
      </c>
      <c r="B167">
        <v>2020</v>
      </c>
    </row>
    <row r="168" spans="1:2">
      <c r="A168" t="s">
        <v>37</v>
      </c>
      <c r="B168">
        <v>2021</v>
      </c>
    </row>
    <row r="169" spans="1:2">
      <c r="A169" t="s">
        <v>37</v>
      </c>
      <c r="B169" s="3">
        <v>2022</v>
      </c>
    </row>
    <row r="170" spans="1:2">
      <c r="A170" t="s">
        <v>38</v>
      </c>
    </row>
    <row r="171" spans="1:2">
      <c r="A171" t="s">
        <v>38</v>
      </c>
    </row>
    <row r="172" spans="1:2">
      <c r="A172" t="s">
        <v>38</v>
      </c>
    </row>
    <row r="173" spans="1:2">
      <c r="A173" t="s">
        <v>38</v>
      </c>
    </row>
    <row r="174" spans="1:2">
      <c r="A174" t="s">
        <v>38</v>
      </c>
    </row>
    <row r="175" spans="1:2">
      <c r="A175" t="s">
        <v>38</v>
      </c>
    </row>
    <row r="176" spans="1:2">
      <c r="A176" t="s">
        <v>39</v>
      </c>
    </row>
    <row r="177" spans="1:1">
      <c r="A177" t="s">
        <v>39</v>
      </c>
    </row>
    <row r="178" spans="1:1">
      <c r="A178" t="s">
        <v>39</v>
      </c>
    </row>
    <row r="179" spans="1:1">
      <c r="A179" t="s">
        <v>39</v>
      </c>
    </row>
    <row r="180" spans="1:1">
      <c r="A180" t="s">
        <v>39</v>
      </c>
    </row>
    <row r="181" spans="1:1">
      <c r="A181" t="s">
        <v>39</v>
      </c>
    </row>
    <row r="182" spans="1:1">
      <c r="A182" t="s">
        <v>40</v>
      </c>
    </row>
    <row r="183" spans="1:1">
      <c r="A183" t="s">
        <v>40</v>
      </c>
    </row>
    <row r="184" spans="1:1">
      <c r="A184" t="s">
        <v>40</v>
      </c>
    </row>
    <row r="185" spans="1:1">
      <c r="A185" t="s">
        <v>40</v>
      </c>
    </row>
    <row r="186" spans="1:1">
      <c r="A186" t="s">
        <v>40</v>
      </c>
    </row>
    <row r="187" spans="1:1">
      <c r="A187" t="s">
        <v>40</v>
      </c>
    </row>
    <row r="188" spans="1:1">
      <c r="A188" t="s">
        <v>41</v>
      </c>
    </row>
    <row r="189" spans="1:1">
      <c r="A189" t="s">
        <v>41</v>
      </c>
    </row>
    <row r="190" spans="1:1">
      <c r="A190" t="s">
        <v>41</v>
      </c>
    </row>
    <row r="191" spans="1:1">
      <c r="A191" t="s">
        <v>41</v>
      </c>
    </row>
    <row r="192" spans="1:1">
      <c r="A192" t="s">
        <v>41</v>
      </c>
    </row>
    <row r="193" spans="1:2">
      <c r="A193" t="s">
        <v>41</v>
      </c>
    </row>
    <row r="194" spans="1:2">
      <c r="A194" t="s">
        <v>42</v>
      </c>
      <c r="B194" s="23">
        <v>2017</v>
      </c>
    </row>
    <row r="195" spans="1:2">
      <c r="A195" t="s">
        <v>42</v>
      </c>
      <c r="B195">
        <v>2018</v>
      </c>
    </row>
    <row r="196" spans="1:2">
      <c r="A196" t="s">
        <v>42</v>
      </c>
      <c r="B196">
        <v>2019</v>
      </c>
    </row>
    <row r="197" spans="1:2">
      <c r="A197" t="s">
        <v>42</v>
      </c>
      <c r="B197">
        <v>2020</v>
      </c>
    </row>
    <row r="198" spans="1:2">
      <c r="A198" t="s">
        <v>42</v>
      </c>
      <c r="B198">
        <v>2021</v>
      </c>
    </row>
    <row r="199" spans="1:2">
      <c r="A199" t="s">
        <v>42</v>
      </c>
      <c r="B199" s="3">
        <v>2022</v>
      </c>
    </row>
    <row r="200" spans="1:2">
      <c r="A200" t="s">
        <v>43</v>
      </c>
    </row>
    <row r="201" spans="1:2">
      <c r="A201" t="s">
        <v>43</v>
      </c>
    </row>
    <row r="202" spans="1:2">
      <c r="A202" t="s">
        <v>43</v>
      </c>
    </row>
    <row r="203" spans="1:2">
      <c r="A203" t="s">
        <v>43</v>
      </c>
    </row>
    <row r="204" spans="1:2">
      <c r="A204" t="s">
        <v>43</v>
      </c>
    </row>
    <row r="205" spans="1:2">
      <c r="A205" t="s">
        <v>43</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81B0-84E7-46D2-8CBC-B5BA9BC560A6}">
  <dimension ref="A1:E205"/>
  <sheetViews>
    <sheetView workbookViewId="0">
      <selection activeCell="I13" sqref="I13"/>
    </sheetView>
  </sheetViews>
  <sheetFormatPr defaultRowHeight="14.25"/>
  <sheetData>
    <row r="1" spans="1:5" ht="15">
      <c r="A1" s="1" t="s">
        <v>0</v>
      </c>
      <c r="B1" s="2" t="s">
        <v>1</v>
      </c>
      <c r="C1" s="1" t="s">
        <v>112</v>
      </c>
      <c r="D1" s="1" t="s">
        <v>113</v>
      </c>
      <c r="E1" s="1" t="s">
        <v>114</v>
      </c>
    </row>
    <row r="2" spans="1:5">
      <c r="A2" t="s">
        <v>115</v>
      </c>
      <c r="B2">
        <v>2017</v>
      </c>
      <c r="C2" s="4">
        <v>1732.8778238431626</v>
      </c>
      <c r="D2" s="4">
        <v>1559.5900414588464</v>
      </c>
      <c r="E2" s="4">
        <v>1871.5080497506156</v>
      </c>
    </row>
    <row r="3" spans="1:5">
      <c r="A3" t="s">
        <v>115</v>
      </c>
      <c r="B3">
        <v>2018</v>
      </c>
      <c r="C3" s="4">
        <v>1732.8778238431626</v>
      </c>
      <c r="D3" s="4">
        <v>1559.5900414588464</v>
      </c>
      <c r="E3" s="4">
        <v>1871.5080497506156</v>
      </c>
    </row>
    <row r="4" spans="1:5">
      <c r="A4" t="s">
        <v>115</v>
      </c>
      <c r="B4">
        <v>2019</v>
      </c>
      <c r="C4" s="4">
        <v>1732.8778238431626</v>
      </c>
      <c r="D4" s="4">
        <v>1559.5900414588464</v>
      </c>
      <c r="E4" s="4">
        <v>1871.5080497506156</v>
      </c>
    </row>
    <row r="5" spans="1:5">
      <c r="A5" t="s">
        <v>115</v>
      </c>
      <c r="B5">
        <v>2020</v>
      </c>
      <c r="C5" s="4">
        <v>1497.1297263821373</v>
      </c>
      <c r="D5" s="4">
        <v>1313.807719070039</v>
      </c>
      <c r="E5" s="4">
        <v>1649.8980658088863</v>
      </c>
    </row>
    <row r="6" spans="1:5">
      <c r="A6" t="s">
        <v>115</v>
      </c>
      <c r="B6">
        <v>2021</v>
      </c>
      <c r="C6" s="4">
        <v>1789.2264435840377</v>
      </c>
      <c r="D6" s="4">
        <v>1552.9135170729382</v>
      </c>
      <c r="E6" s="4">
        <v>2025.539370095137</v>
      </c>
    </row>
    <row r="7" spans="1:5">
      <c r="A7" t="s">
        <v>115</v>
      </c>
      <c r="B7" s="3">
        <v>2022</v>
      </c>
      <c r="C7" s="5">
        <v>1706.8968353789023</v>
      </c>
      <c r="D7" s="5">
        <v>1439.1483121822116</v>
      </c>
      <c r="E7" s="5">
        <v>1974.6453585755926</v>
      </c>
    </row>
    <row r="8" spans="1:5">
      <c r="A8" t="s">
        <v>6</v>
      </c>
      <c r="B8">
        <v>2017</v>
      </c>
      <c r="C8" s="4">
        <v>728.84555604918717</v>
      </c>
      <c r="D8" s="4">
        <v>572.7666452252945</v>
      </c>
      <c r="E8" s="4">
        <v>884.92446687307984</v>
      </c>
    </row>
    <row r="9" spans="1:5">
      <c r="A9" t="s">
        <v>6</v>
      </c>
      <c r="B9">
        <v>2018</v>
      </c>
      <c r="C9" s="4">
        <v>728.84555604918717</v>
      </c>
      <c r="D9" s="4">
        <v>572.7666452252945</v>
      </c>
      <c r="E9" s="4">
        <v>884.92446687307984</v>
      </c>
    </row>
    <row r="10" spans="1:5">
      <c r="A10" t="s">
        <v>6</v>
      </c>
      <c r="B10">
        <v>2019</v>
      </c>
      <c r="C10" s="4">
        <v>728.84555604918717</v>
      </c>
      <c r="D10">
        <f>C10-(C16-D16)/C16*C10</f>
        <v>572.7666452252945</v>
      </c>
      <c r="E10">
        <f>C10+(C16-D16)/C16*C10</f>
        <v>884.92446687307984</v>
      </c>
    </row>
    <row r="11" spans="1:5">
      <c r="A11" t="s">
        <v>6</v>
      </c>
      <c r="B11">
        <v>2020</v>
      </c>
      <c r="C11" s="4">
        <v>740.39700945987204</v>
      </c>
      <c r="D11">
        <f>C11-(C17-D17)/C17*C11</f>
        <v>594.59257044612627</v>
      </c>
      <c r="E11">
        <f>C11+(C17-D17)/C17*C11</f>
        <v>886.2014484736178</v>
      </c>
    </row>
    <row r="12" spans="1:5">
      <c r="A12" t="s">
        <v>6</v>
      </c>
      <c r="B12">
        <v>2021</v>
      </c>
      <c r="C12" s="4">
        <v>830.13120364247334</v>
      </c>
      <c r="D12">
        <f>C12-(C18-D18)/C18*C12</f>
        <v>688.28470381315378</v>
      </c>
      <c r="E12">
        <f>C12+(C18-D18)/C18*C12</f>
        <v>971.97770347179289</v>
      </c>
    </row>
    <row r="13" spans="1:5">
      <c r="A13" s="3" t="s">
        <v>6</v>
      </c>
      <c r="B13" s="3">
        <v>2022</v>
      </c>
      <c r="C13" s="5">
        <v>991.12531925214262</v>
      </c>
      <c r="D13" s="3">
        <f>C13-(C19-D19)/C19*C13</f>
        <v>731.03187367199962</v>
      </c>
      <c r="E13" s="3">
        <f>C13+(C19-D19)/C19*C13</f>
        <v>1251.2187648322856</v>
      </c>
    </row>
    <row r="14" spans="1:5">
      <c r="A14" t="s">
        <v>11</v>
      </c>
      <c r="B14" s="23">
        <v>2017</v>
      </c>
      <c r="C14" s="4">
        <v>1527</v>
      </c>
      <c r="D14">
        <v>1200</v>
      </c>
      <c r="E14">
        <v>1750</v>
      </c>
    </row>
    <row r="15" spans="1:5">
      <c r="A15" t="s">
        <v>11</v>
      </c>
      <c r="B15">
        <v>2018</v>
      </c>
      <c r="C15" s="4">
        <v>1527</v>
      </c>
      <c r="D15">
        <v>1200</v>
      </c>
      <c r="E15">
        <v>1750</v>
      </c>
    </row>
    <row r="16" spans="1:5">
      <c r="A16" t="s">
        <v>11</v>
      </c>
      <c r="B16">
        <v>2019</v>
      </c>
      <c r="C16">
        <v>1527</v>
      </c>
      <c r="D16">
        <v>1200</v>
      </c>
      <c r="E16">
        <v>1750</v>
      </c>
    </row>
    <row r="17" spans="1:5">
      <c r="A17" t="s">
        <v>11</v>
      </c>
      <c r="B17">
        <v>2020</v>
      </c>
      <c r="C17">
        <v>1432</v>
      </c>
      <c r="D17">
        <v>1150</v>
      </c>
      <c r="E17">
        <v>1650</v>
      </c>
    </row>
    <row r="18" spans="1:5">
      <c r="A18" t="s">
        <v>11</v>
      </c>
      <c r="B18">
        <v>2021</v>
      </c>
      <c r="C18">
        <v>1387</v>
      </c>
      <c r="D18">
        <v>1150</v>
      </c>
      <c r="E18">
        <v>1625</v>
      </c>
    </row>
    <row r="19" spans="1:5">
      <c r="A19" s="3" t="s">
        <v>11</v>
      </c>
      <c r="B19" s="3">
        <v>2022</v>
      </c>
      <c r="C19" s="3">
        <v>1288</v>
      </c>
      <c r="D19" s="3">
        <v>950</v>
      </c>
      <c r="E19" s="3">
        <v>1625</v>
      </c>
    </row>
    <row r="20" spans="1:5">
      <c r="A20" t="s">
        <v>13</v>
      </c>
    </row>
    <row r="21" spans="1:5">
      <c r="A21" t="s">
        <v>13</v>
      </c>
    </row>
    <row r="22" spans="1:5">
      <c r="A22" t="s">
        <v>13</v>
      </c>
    </row>
    <row r="23" spans="1:5">
      <c r="A23" t="s">
        <v>13</v>
      </c>
    </row>
    <row r="24" spans="1:5">
      <c r="A24" t="s">
        <v>13</v>
      </c>
    </row>
    <row r="25" spans="1:5">
      <c r="A25" t="s">
        <v>13</v>
      </c>
    </row>
    <row r="26" spans="1:5">
      <c r="A26" t="s">
        <v>14</v>
      </c>
    </row>
    <row r="27" spans="1:5">
      <c r="A27" t="s">
        <v>14</v>
      </c>
      <c r="B27">
        <v>2017</v>
      </c>
    </row>
    <row r="28" spans="1:5">
      <c r="A28" t="s">
        <v>14</v>
      </c>
      <c r="B28">
        <v>2018</v>
      </c>
    </row>
    <row r="29" spans="1:5">
      <c r="A29" t="s">
        <v>14</v>
      </c>
      <c r="B29">
        <v>2019</v>
      </c>
    </row>
    <row r="30" spans="1:5">
      <c r="A30" t="s">
        <v>14</v>
      </c>
      <c r="B30">
        <v>2020</v>
      </c>
    </row>
    <row r="31" spans="1:5">
      <c r="A31" t="s">
        <v>14</v>
      </c>
      <c r="B31">
        <v>2021</v>
      </c>
    </row>
    <row r="32" spans="1:5">
      <c r="A32" t="s">
        <v>15</v>
      </c>
      <c r="B32">
        <v>2022</v>
      </c>
    </row>
    <row r="33" spans="1:1">
      <c r="A33" t="s">
        <v>15</v>
      </c>
    </row>
    <row r="34" spans="1:1">
      <c r="A34" t="s">
        <v>15</v>
      </c>
    </row>
    <row r="35" spans="1:1">
      <c r="A35" t="s">
        <v>15</v>
      </c>
    </row>
    <row r="36" spans="1:1">
      <c r="A36" t="s">
        <v>15</v>
      </c>
    </row>
    <row r="37" spans="1:1">
      <c r="A37" t="s">
        <v>15</v>
      </c>
    </row>
    <row r="38" spans="1:1">
      <c r="A38" t="s">
        <v>16</v>
      </c>
    </row>
    <row r="39" spans="1:1">
      <c r="A39" t="s">
        <v>16</v>
      </c>
    </row>
    <row r="40" spans="1:1">
      <c r="A40" t="s">
        <v>16</v>
      </c>
    </row>
    <row r="41" spans="1:1">
      <c r="A41" t="s">
        <v>16</v>
      </c>
    </row>
    <row r="42" spans="1:1">
      <c r="A42" t="s">
        <v>16</v>
      </c>
    </row>
    <row r="43" spans="1:1">
      <c r="A43" t="s">
        <v>16</v>
      </c>
    </row>
    <row r="44" spans="1:1">
      <c r="A44" t="s">
        <v>17</v>
      </c>
    </row>
    <row r="45" spans="1:1">
      <c r="A45" t="s">
        <v>17</v>
      </c>
    </row>
    <row r="46" spans="1:1">
      <c r="A46" t="s">
        <v>17</v>
      </c>
    </row>
    <row r="47" spans="1:1">
      <c r="A47" t="s">
        <v>17</v>
      </c>
    </row>
    <row r="48" spans="1:1">
      <c r="A48" t="s">
        <v>17</v>
      </c>
    </row>
    <row r="49" spans="1:1">
      <c r="A49" t="s">
        <v>17</v>
      </c>
    </row>
    <row r="50" spans="1:1">
      <c r="A50" t="s">
        <v>18</v>
      </c>
    </row>
    <row r="51" spans="1:1">
      <c r="A51" t="s">
        <v>18</v>
      </c>
    </row>
    <row r="52" spans="1:1">
      <c r="A52" t="s">
        <v>18</v>
      </c>
    </row>
    <row r="53" spans="1:1">
      <c r="A53" t="s">
        <v>18</v>
      </c>
    </row>
    <row r="54" spans="1:1">
      <c r="A54" t="s">
        <v>18</v>
      </c>
    </row>
    <row r="55" spans="1:1">
      <c r="A55" t="s">
        <v>18</v>
      </c>
    </row>
    <row r="56" spans="1:1">
      <c r="A56" t="s">
        <v>19</v>
      </c>
    </row>
    <row r="57" spans="1:1">
      <c r="A57" t="s">
        <v>19</v>
      </c>
    </row>
    <row r="58" spans="1:1">
      <c r="A58" t="s">
        <v>19</v>
      </c>
    </row>
    <row r="59" spans="1:1">
      <c r="A59" t="s">
        <v>19</v>
      </c>
    </row>
    <row r="60" spans="1:1">
      <c r="A60" t="s">
        <v>19</v>
      </c>
    </row>
    <row r="61" spans="1:1">
      <c r="A61" t="s">
        <v>19</v>
      </c>
    </row>
    <row r="62" spans="1:1">
      <c r="A62" t="s">
        <v>20</v>
      </c>
    </row>
    <row r="63" spans="1:1">
      <c r="A63" t="s">
        <v>20</v>
      </c>
    </row>
    <row r="64" spans="1:1">
      <c r="A64" t="s">
        <v>20</v>
      </c>
    </row>
    <row r="65" spans="1:1">
      <c r="A65" t="s">
        <v>20</v>
      </c>
    </row>
    <row r="66" spans="1:1">
      <c r="A66" t="s">
        <v>20</v>
      </c>
    </row>
    <row r="67" spans="1:1">
      <c r="A67" t="s">
        <v>20</v>
      </c>
    </row>
    <row r="68" spans="1:1">
      <c r="A68" t="s">
        <v>21</v>
      </c>
    </row>
    <row r="69" spans="1:1">
      <c r="A69" t="s">
        <v>21</v>
      </c>
    </row>
    <row r="70" spans="1:1">
      <c r="A70" t="s">
        <v>21</v>
      </c>
    </row>
    <row r="71" spans="1:1">
      <c r="A71" t="s">
        <v>21</v>
      </c>
    </row>
    <row r="72" spans="1:1">
      <c r="A72" t="s">
        <v>21</v>
      </c>
    </row>
    <row r="73" spans="1:1">
      <c r="A73" t="s">
        <v>21</v>
      </c>
    </row>
    <row r="74" spans="1:1">
      <c r="A74" t="s">
        <v>22</v>
      </c>
    </row>
    <row r="75" spans="1:1">
      <c r="A75" t="s">
        <v>22</v>
      </c>
    </row>
    <row r="76" spans="1:1">
      <c r="A76" t="s">
        <v>22</v>
      </c>
    </row>
    <row r="77" spans="1:1">
      <c r="A77" t="s">
        <v>22</v>
      </c>
    </row>
    <row r="78" spans="1:1">
      <c r="A78" t="s">
        <v>22</v>
      </c>
    </row>
    <row r="79" spans="1:1">
      <c r="A79" t="s">
        <v>22</v>
      </c>
    </row>
    <row r="80" spans="1:1">
      <c r="A80" t="s">
        <v>23</v>
      </c>
    </row>
    <row r="81" spans="1:1">
      <c r="A81" t="s">
        <v>23</v>
      </c>
    </row>
    <row r="82" spans="1:1">
      <c r="A82" t="s">
        <v>23</v>
      </c>
    </row>
    <row r="83" spans="1:1">
      <c r="A83" t="s">
        <v>23</v>
      </c>
    </row>
    <row r="84" spans="1:1">
      <c r="A84" t="s">
        <v>23</v>
      </c>
    </row>
    <row r="85" spans="1:1">
      <c r="A85" t="s">
        <v>23</v>
      </c>
    </row>
    <row r="86" spans="1:1">
      <c r="A86" t="s">
        <v>24</v>
      </c>
    </row>
    <row r="87" spans="1:1">
      <c r="A87" t="s">
        <v>24</v>
      </c>
    </row>
    <row r="88" spans="1:1">
      <c r="A88" t="s">
        <v>24</v>
      </c>
    </row>
    <row r="89" spans="1:1">
      <c r="A89" t="s">
        <v>24</v>
      </c>
    </row>
    <row r="90" spans="1:1">
      <c r="A90" t="s">
        <v>24</v>
      </c>
    </row>
    <row r="91" spans="1:1">
      <c r="A91" t="s">
        <v>24</v>
      </c>
    </row>
    <row r="92" spans="1:1">
      <c r="A92" t="s">
        <v>25</v>
      </c>
    </row>
    <row r="93" spans="1:1">
      <c r="A93" t="s">
        <v>25</v>
      </c>
    </row>
    <row r="94" spans="1:1">
      <c r="A94" t="s">
        <v>25</v>
      </c>
    </row>
    <row r="95" spans="1:1">
      <c r="A95" t="s">
        <v>25</v>
      </c>
    </row>
    <row r="96" spans="1:1">
      <c r="A96" t="s">
        <v>25</v>
      </c>
    </row>
    <row r="97" spans="1:2">
      <c r="A97" t="s">
        <v>25</v>
      </c>
    </row>
    <row r="98" spans="1:2">
      <c r="A98" t="s">
        <v>26</v>
      </c>
      <c r="B98" s="23">
        <v>2017</v>
      </c>
    </row>
    <row r="99" spans="1:2">
      <c r="A99" t="s">
        <v>26</v>
      </c>
      <c r="B99">
        <v>2018</v>
      </c>
    </row>
    <row r="100" spans="1:2">
      <c r="A100" t="s">
        <v>26</v>
      </c>
      <c r="B100">
        <v>2019</v>
      </c>
    </row>
    <row r="101" spans="1:2">
      <c r="A101" t="s">
        <v>26</v>
      </c>
      <c r="B101">
        <v>2020</v>
      </c>
    </row>
    <row r="102" spans="1:2">
      <c r="A102" t="s">
        <v>26</v>
      </c>
      <c r="B102">
        <v>2021</v>
      </c>
    </row>
    <row r="103" spans="1:2">
      <c r="A103" t="s">
        <v>26</v>
      </c>
      <c r="B103" s="3">
        <v>2022</v>
      </c>
    </row>
    <row r="104" spans="1:2">
      <c r="A104" t="s">
        <v>27</v>
      </c>
    </row>
    <row r="105" spans="1:2">
      <c r="A105" t="s">
        <v>27</v>
      </c>
    </row>
    <row r="106" spans="1:2">
      <c r="A106" t="s">
        <v>27</v>
      </c>
    </row>
    <row r="107" spans="1:2">
      <c r="A107" t="s">
        <v>27</v>
      </c>
    </row>
    <row r="108" spans="1:2">
      <c r="A108" t="s">
        <v>27</v>
      </c>
    </row>
    <row r="109" spans="1:2">
      <c r="A109" t="s">
        <v>27</v>
      </c>
    </row>
    <row r="110" spans="1:2">
      <c r="A110" t="s">
        <v>28</v>
      </c>
    </row>
    <row r="111" spans="1:2">
      <c r="A111" t="s">
        <v>28</v>
      </c>
    </row>
    <row r="112" spans="1:2">
      <c r="A112" t="s">
        <v>28</v>
      </c>
    </row>
    <row r="113" spans="1:2">
      <c r="A113" t="s">
        <v>28</v>
      </c>
    </row>
    <row r="114" spans="1:2">
      <c r="A114" t="s">
        <v>28</v>
      </c>
    </row>
    <row r="115" spans="1:2">
      <c r="A115" t="s">
        <v>28</v>
      </c>
    </row>
    <row r="116" spans="1:2">
      <c r="A116" t="s">
        <v>29</v>
      </c>
    </row>
    <row r="117" spans="1:2">
      <c r="A117" t="s">
        <v>29</v>
      </c>
    </row>
    <row r="118" spans="1:2">
      <c r="A118" t="s">
        <v>29</v>
      </c>
    </row>
    <row r="119" spans="1:2">
      <c r="A119" t="s">
        <v>29</v>
      </c>
    </row>
    <row r="120" spans="1:2">
      <c r="A120" t="s">
        <v>29</v>
      </c>
    </row>
    <row r="121" spans="1:2">
      <c r="A121" t="s">
        <v>29</v>
      </c>
    </row>
    <row r="122" spans="1:2">
      <c r="A122" t="s">
        <v>30</v>
      </c>
      <c r="B122">
        <v>2017</v>
      </c>
    </row>
    <row r="123" spans="1:2">
      <c r="A123" t="s">
        <v>30</v>
      </c>
      <c r="B123">
        <v>2018</v>
      </c>
    </row>
    <row r="124" spans="1:2">
      <c r="A124" t="s">
        <v>30</v>
      </c>
      <c r="B124">
        <v>2019</v>
      </c>
    </row>
    <row r="125" spans="1:2">
      <c r="A125" t="s">
        <v>30</v>
      </c>
      <c r="B125">
        <v>2020</v>
      </c>
    </row>
    <row r="126" spans="1:2">
      <c r="A126" t="s">
        <v>30</v>
      </c>
      <c r="B126">
        <v>2021</v>
      </c>
    </row>
    <row r="127" spans="1:2">
      <c r="A127" t="s">
        <v>30</v>
      </c>
      <c r="B127" s="3">
        <v>2022</v>
      </c>
    </row>
    <row r="128" spans="1:2">
      <c r="A128" t="s">
        <v>31</v>
      </c>
    </row>
    <row r="129" spans="1:1">
      <c r="A129" t="s">
        <v>31</v>
      </c>
    </row>
    <row r="130" spans="1:1">
      <c r="A130" t="s">
        <v>31</v>
      </c>
    </row>
    <row r="131" spans="1:1">
      <c r="A131" t="s">
        <v>31</v>
      </c>
    </row>
    <row r="132" spans="1:1">
      <c r="A132" t="s">
        <v>31</v>
      </c>
    </row>
    <row r="133" spans="1:1">
      <c r="A133" t="s">
        <v>31</v>
      </c>
    </row>
    <row r="134" spans="1:1">
      <c r="A134" t="s">
        <v>32</v>
      </c>
    </row>
    <row r="135" spans="1:1">
      <c r="A135" t="s">
        <v>32</v>
      </c>
    </row>
    <row r="136" spans="1:1">
      <c r="A136" t="s">
        <v>32</v>
      </c>
    </row>
    <row r="137" spans="1:1">
      <c r="A137" t="s">
        <v>32</v>
      </c>
    </row>
    <row r="138" spans="1:1">
      <c r="A138" t="s">
        <v>32</v>
      </c>
    </row>
    <row r="139" spans="1:1">
      <c r="A139" t="s">
        <v>32</v>
      </c>
    </row>
    <row r="140" spans="1:1">
      <c r="A140" t="s">
        <v>33</v>
      </c>
    </row>
    <row r="141" spans="1:1">
      <c r="A141" t="s">
        <v>33</v>
      </c>
    </row>
    <row r="142" spans="1:1">
      <c r="A142" t="s">
        <v>33</v>
      </c>
    </row>
    <row r="143" spans="1:1">
      <c r="A143" t="s">
        <v>33</v>
      </c>
    </row>
    <row r="144" spans="1:1">
      <c r="A144" t="s">
        <v>33</v>
      </c>
    </row>
    <row r="145" spans="1:2">
      <c r="A145" t="s">
        <v>33</v>
      </c>
    </row>
    <row r="146" spans="1:2">
      <c r="A146" t="s">
        <v>34</v>
      </c>
    </row>
    <row r="147" spans="1:2">
      <c r="A147" t="s">
        <v>34</v>
      </c>
    </row>
    <row r="148" spans="1:2">
      <c r="A148" t="s">
        <v>34</v>
      </c>
    </row>
    <row r="149" spans="1:2">
      <c r="A149" t="s">
        <v>34</v>
      </c>
    </row>
    <row r="150" spans="1:2">
      <c r="A150" t="s">
        <v>34</v>
      </c>
    </row>
    <row r="151" spans="1:2">
      <c r="A151" t="s">
        <v>34</v>
      </c>
    </row>
    <row r="152" spans="1:2">
      <c r="A152" t="s">
        <v>35</v>
      </c>
    </row>
    <row r="153" spans="1:2">
      <c r="A153" t="s">
        <v>35</v>
      </c>
    </row>
    <row r="154" spans="1:2">
      <c r="A154" t="s">
        <v>35</v>
      </c>
    </row>
    <row r="155" spans="1:2">
      <c r="A155" t="s">
        <v>35</v>
      </c>
    </row>
    <row r="156" spans="1:2">
      <c r="A156" t="s">
        <v>35</v>
      </c>
    </row>
    <row r="157" spans="1:2">
      <c r="A157" t="s">
        <v>35</v>
      </c>
    </row>
    <row r="158" spans="1:2">
      <c r="A158" t="s">
        <v>36</v>
      </c>
      <c r="B158" s="23">
        <v>2017</v>
      </c>
    </row>
    <row r="159" spans="1:2">
      <c r="A159" t="s">
        <v>36</v>
      </c>
      <c r="B159">
        <v>2018</v>
      </c>
    </row>
    <row r="160" spans="1:2">
      <c r="A160" t="s">
        <v>36</v>
      </c>
      <c r="B160">
        <v>2019</v>
      </c>
    </row>
    <row r="161" spans="1:2">
      <c r="A161" t="s">
        <v>36</v>
      </c>
      <c r="B161">
        <v>2020</v>
      </c>
    </row>
    <row r="162" spans="1:2">
      <c r="A162" t="s">
        <v>36</v>
      </c>
      <c r="B162">
        <v>2021</v>
      </c>
    </row>
    <row r="163" spans="1:2">
      <c r="A163" t="s">
        <v>36</v>
      </c>
      <c r="B163" s="3">
        <v>2022</v>
      </c>
    </row>
    <row r="164" spans="1:2">
      <c r="A164" t="s">
        <v>37</v>
      </c>
      <c r="B164" s="23">
        <v>2017</v>
      </c>
    </row>
    <row r="165" spans="1:2">
      <c r="A165" t="s">
        <v>37</v>
      </c>
      <c r="B165">
        <v>2018</v>
      </c>
    </row>
    <row r="166" spans="1:2">
      <c r="A166" t="s">
        <v>37</v>
      </c>
      <c r="B166">
        <v>2019</v>
      </c>
    </row>
    <row r="167" spans="1:2">
      <c r="A167" t="s">
        <v>37</v>
      </c>
      <c r="B167">
        <v>2020</v>
      </c>
    </row>
    <row r="168" spans="1:2">
      <c r="A168" t="s">
        <v>37</v>
      </c>
      <c r="B168">
        <v>2021</v>
      </c>
    </row>
    <row r="169" spans="1:2">
      <c r="A169" t="s">
        <v>37</v>
      </c>
      <c r="B169" s="3">
        <v>2022</v>
      </c>
    </row>
    <row r="170" spans="1:2">
      <c r="A170" t="s">
        <v>38</v>
      </c>
    </row>
    <row r="171" spans="1:2">
      <c r="A171" t="s">
        <v>38</v>
      </c>
    </row>
    <row r="172" spans="1:2">
      <c r="A172" t="s">
        <v>38</v>
      </c>
    </row>
    <row r="173" spans="1:2">
      <c r="A173" t="s">
        <v>38</v>
      </c>
    </row>
    <row r="174" spans="1:2">
      <c r="A174" t="s">
        <v>38</v>
      </c>
    </row>
    <row r="175" spans="1:2">
      <c r="A175" t="s">
        <v>38</v>
      </c>
    </row>
    <row r="176" spans="1:2">
      <c r="A176" t="s">
        <v>39</v>
      </c>
    </row>
    <row r="177" spans="1:1">
      <c r="A177" t="s">
        <v>39</v>
      </c>
    </row>
    <row r="178" spans="1:1">
      <c r="A178" t="s">
        <v>39</v>
      </c>
    </row>
    <row r="179" spans="1:1">
      <c r="A179" t="s">
        <v>39</v>
      </c>
    </row>
    <row r="180" spans="1:1">
      <c r="A180" t="s">
        <v>39</v>
      </c>
    </row>
    <row r="181" spans="1:1">
      <c r="A181" t="s">
        <v>39</v>
      </c>
    </row>
    <row r="182" spans="1:1">
      <c r="A182" t="s">
        <v>40</v>
      </c>
    </row>
    <row r="183" spans="1:1">
      <c r="A183" t="s">
        <v>40</v>
      </c>
    </row>
    <row r="184" spans="1:1">
      <c r="A184" t="s">
        <v>40</v>
      </c>
    </row>
    <row r="185" spans="1:1">
      <c r="A185" t="s">
        <v>40</v>
      </c>
    </row>
    <row r="186" spans="1:1">
      <c r="A186" t="s">
        <v>40</v>
      </c>
    </row>
    <row r="187" spans="1:1">
      <c r="A187" t="s">
        <v>40</v>
      </c>
    </row>
    <row r="188" spans="1:1">
      <c r="A188" t="s">
        <v>41</v>
      </c>
    </row>
    <row r="189" spans="1:1">
      <c r="A189" t="s">
        <v>41</v>
      </c>
    </row>
    <row r="190" spans="1:1">
      <c r="A190" t="s">
        <v>41</v>
      </c>
    </row>
    <row r="191" spans="1:1">
      <c r="A191" t="s">
        <v>41</v>
      </c>
    </row>
    <row r="192" spans="1:1">
      <c r="A192" t="s">
        <v>41</v>
      </c>
    </row>
    <row r="193" spans="1:2">
      <c r="A193" t="s">
        <v>41</v>
      </c>
    </row>
    <row r="194" spans="1:2">
      <c r="A194" t="s">
        <v>42</v>
      </c>
      <c r="B194" s="23">
        <v>2017</v>
      </c>
    </row>
    <row r="195" spans="1:2">
      <c r="A195" t="s">
        <v>42</v>
      </c>
      <c r="B195">
        <v>2018</v>
      </c>
    </row>
    <row r="196" spans="1:2">
      <c r="A196" t="s">
        <v>42</v>
      </c>
      <c r="B196">
        <v>2019</v>
      </c>
    </row>
    <row r="197" spans="1:2">
      <c r="A197" t="s">
        <v>42</v>
      </c>
      <c r="B197">
        <v>2020</v>
      </c>
    </row>
    <row r="198" spans="1:2">
      <c r="A198" t="s">
        <v>42</v>
      </c>
      <c r="B198">
        <v>2021</v>
      </c>
    </row>
    <row r="199" spans="1:2">
      <c r="A199" t="s">
        <v>42</v>
      </c>
      <c r="B199" s="3">
        <v>2022</v>
      </c>
    </row>
    <row r="200" spans="1:2">
      <c r="A200" t="s">
        <v>43</v>
      </c>
    </row>
    <row r="201" spans="1:2">
      <c r="A201" t="s">
        <v>43</v>
      </c>
    </row>
    <row r="202" spans="1:2">
      <c r="A202" t="s">
        <v>43</v>
      </c>
    </row>
    <row r="203" spans="1:2">
      <c r="A203" t="s">
        <v>43</v>
      </c>
    </row>
    <row r="204" spans="1:2">
      <c r="A204" t="s">
        <v>43</v>
      </c>
    </row>
    <row r="205" spans="1:2">
      <c r="A205" t="s">
        <v>43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5835E-4351-4418-B874-4A792866F4C5}">
  <dimension ref="A1:P35"/>
  <sheetViews>
    <sheetView workbookViewId="0">
      <selection activeCell="T11" sqref="T11"/>
    </sheetView>
  </sheetViews>
  <sheetFormatPr defaultRowHeight="14.25"/>
  <cols>
    <col min="16" max="16" width="9" style="36"/>
  </cols>
  <sheetData>
    <row r="1" spans="1:16">
      <c r="P1" s="34" t="s">
        <v>116</v>
      </c>
    </row>
    <row r="2" spans="1:16" ht="15">
      <c r="A2" s="6" t="s">
        <v>117</v>
      </c>
      <c r="P2" s="34" t="s">
        <v>12</v>
      </c>
    </row>
    <row r="3" spans="1:16">
      <c r="A3" t="s">
        <v>118</v>
      </c>
      <c r="P3" s="34" t="s">
        <v>13</v>
      </c>
    </row>
    <row r="4" spans="1:16">
      <c r="A4" t="s">
        <v>119</v>
      </c>
      <c r="P4" s="35" t="s">
        <v>14</v>
      </c>
    </row>
    <row r="5" spans="1:16" ht="15">
      <c r="A5" s="6" t="s">
        <v>120</v>
      </c>
      <c r="P5" s="34" t="s">
        <v>15</v>
      </c>
    </row>
    <row r="6" spans="1:16">
      <c r="A6" t="s">
        <v>121</v>
      </c>
      <c r="P6" s="34" t="s">
        <v>16</v>
      </c>
    </row>
    <row r="7" spans="1:16">
      <c r="A7" t="s">
        <v>122</v>
      </c>
      <c r="P7" s="34" t="s">
        <v>17</v>
      </c>
    </row>
    <row r="8" spans="1:16">
      <c r="A8" t="s">
        <v>123</v>
      </c>
      <c r="P8" s="34" t="s">
        <v>18</v>
      </c>
    </row>
    <row r="9" spans="1:16">
      <c r="A9" t="s">
        <v>124</v>
      </c>
      <c r="P9" s="34" t="s">
        <v>19</v>
      </c>
    </row>
    <row r="10" spans="1:16">
      <c r="P10" s="34" t="s">
        <v>20</v>
      </c>
    </row>
    <row r="11" spans="1:16" ht="15">
      <c r="A11" s="6" t="s">
        <v>125</v>
      </c>
      <c r="P11" s="34" t="s">
        <v>21</v>
      </c>
    </row>
    <row r="12" spans="1:16">
      <c r="A12" t="s">
        <v>126</v>
      </c>
      <c r="P12" s="34" t="s">
        <v>22</v>
      </c>
    </row>
    <row r="13" spans="1:16">
      <c r="A13" t="s">
        <v>127</v>
      </c>
      <c r="P13" s="34" t="s">
        <v>23</v>
      </c>
    </row>
    <row r="14" spans="1:16">
      <c r="A14" t="s">
        <v>128</v>
      </c>
      <c r="P14" s="34" t="s">
        <v>24</v>
      </c>
    </row>
    <row r="15" spans="1:16">
      <c r="A15" t="s">
        <v>129</v>
      </c>
      <c r="P15" s="34" t="s">
        <v>25</v>
      </c>
    </row>
    <row r="16" spans="1:16">
      <c r="P16" s="35" t="s">
        <v>26</v>
      </c>
    </row>
    <row r="17" spans="1:16" ht="15" thickBot="1">
      <c r="P17" s="34" t="s">
        <v>27</v>
      </c>
    </row>
    <row r="18" spans="1:16" ht="15">
      <c r="A18" s="10" t="s">
        <v>130</v>
      </c>
      <c r="B18" s="11"/>
      <c r="C18" s="11"/>
      <c r="D18" s="11"/>
      <c r="E18" s="11"/>
      <c r="F18" s="11"/>
      <c r="G18" s="11"/>
      <c r="H18" s="11"/>
      <c r="I18" s="11"/>
      <c r="J18" s="11"/>
      <c r="K18" s="11"/>
      <c r="L18" s="11"/>
      <c r="M18" s="11"/>
      <c r="N18" s="11"/>
      <c r="O18" s="12"/>
      <c r="P18" s="34" t="s">
        <v>28</v>
      </c>
    </row>
    <row r="19" spans="1:16" ht="15">
      <c r="A19" s="67" t="s">
        <v>131</v>
      </c>
      <c r="B19" s="68"/>
      <c r="C19" s="68"/>
      <c r="D19" s="68"/>
      <c r="E19" s="68"/>
      <c r="F19" s="68"/>
      <c r="G19" s="68"/>
      <c r="H19" s="68"/>
      <c r="I19" s="68"/>
      <c r="J19" s="68"/>
      <c r="K19" s="68"/>
      <c r="L19" s="68"/>
      <c r="M19" s="68"/>
      <c r="N19" s="68"/>
      <c r="O19" s="69"/>
      <c r="P19" s="34" t="s">
        <v>29</v>
      </c>
    </row>
    <row r="20" spans="1:16">
      <c r="A20" s="13" t="s">
        <v>132</v>
      </c>
      <c r="B20" s="7"/>
      <c r="C20" s="7"/>
      <c r="D20" s="7"/>
      <c r="E20" s="7"/>
      <c r="F20" s="7"/>
      <c r="G20" s="7"/>
      <c r="H20" s="7"/>
      <c r="I20" s="7"/>
      <c r="J20" s="7"/>
      <c r="K20" s="7"/>
      <c r="L20" s="7"/>
      <c r="M20" s="7"/>
      <c r="N20" s="7"/>
      <c r="O20" s="14"/>
      <c r="P20" s="34" t="s">
        <v>30</v>
      </c>
    </row>
    <row r="21" spans="1:16">
      <c r="A21" s="13" t="s">
        <v>133</v>
      </c>
      <c r="B21" s="7"/>
      <c r="C21" s="7"/>
      <c r="D21" s="7"/>
      <c r="E21" s="7"/>
      <c r="F21" s="7"/>
      <c r="G21" s="7"/>
      <c r="H21" s="7"/>
      <c r="I21" s="7"/>
      <c r="J21" s="7"/>
      <c r="K21" s="7"/>
      <c r="L21" s="7"/>
      <c r="M21" s="7"/>
      <c r="N21" s="7"/>
      <c r="O21" s="14"/>
      <c r="P21" s="34" t="s">
        <v>31</v>
      </c>
    </row>
    <row r="22" spans="1:16">
      <c r="A22" s="13" t="s">
        <v>134</v>
      </c>
      <c r="B22" s="7"/>
      <c r="C22" s="7"/>
      <c r="D22" s="7"/>
      <c r="E22" s="7"/>
      <c r="F22" s="7"/>
      <c r="G22" s="7"/>
      <c r="H22" s="7"/>
      <c r="I22" s="7"/>
      <c r="J22" s="7"/>
      <c r="K22" s="7"/>
      <c r="L22" s="7"/>
      <c r="M22" s="7"/>
      <c r="N22" s="7"/>
      <c r="O22" s="14"/>
      <c r="P22" s="34" t="s">
        <v>32</v>
      </c>
    </row>
    <row r="23" spans="1:16" ht="15" thickBot="1">
      <c r="A23" s="15" t="s">
        <v>135</v>
      </c>
      <c r="B23" s="16"/>
      <c r="C23" s="16"/>
      <c r="D23" s="16"/>
      <c r="E23" s="16"/>
      <c r="F23" s="16"/>
      <c r="G23" s="16"/>
      <c r="H23" s="16"/>
      <c r="I23" s="16"/>
      <c r="J23" s="16"/>
      <c r="K23" s="16"/>
      <c r="L23" s="16"/>
      <c r="M23" s="16"/>
      <c r="N23" s="16"/>
      <c r="O23" s="17"/>
      <c r="P23" s="34" t="s">
        <v>33</v>
      </c>
    </row>
    <row r="24" spans="1:16">
      <c r="P24" s="34" t="s">
        <v>34</v>
      </c>
    </row>
    <row r="25" spans="1:16">
      <c r="P25" s="34" t="s">
        <v>35</v>
      </c>
    </row>
    <row r="26" spans="1:16">
      <c r="P26" s="34" t="s">
        <v>36</v>
      </c>
    </row>
    <row r="27" spans="1:16">
      <c r="A27" t="s">
        <v>136</v>
      </c>
      <c r="P27" s="34" t="s">
        <v>37</v>
      </c>
    </row>
    <row r="28" spans="1:16">
      <c r="A28" t="s">
        <v>137</v>
      </c>
      <c r="P28" s="34" t="s">
        <v>38</v>
      </c>
    </row>
    <row r="29" spans="1:16">
      <c r="P29" s="34" t="s">
        <v>39</v>
      </c>
    </row>
    <row r="30" spans="1:16">
      <c r="A30" t="s">
        <v>138</v>
      </c>
      <c r="P30" s="34" t="s">
        <v>40</v>
      </c>
    </row>
    <row r="31" spans="1:16" ht="15" thickBot="1">
      <c r="P31" s="34" t="s">
        <v>41</v>
      </c>
    </row>
    <row r="32" spans="1:16" ht="26.45" customHeight="1">
      <c r="A32" s="70" t="s">
        <v>139</v>
      </c>
      <c r="B32" s="71"/>
      <c r="C32" s="71"/>
      <c r="D32" s="71"/>
      <c r="E32" s="71"/>
      <c r="F32" s="71"/>
      <c r="G32" s="71"/>
      <c r="H32" s="71"/>
      <c r="I32" s="71"/>
      <c r="J32" s="71"/>
      <c r="K32" s="71"/>
      <c r="L32" s="71"/>
      <c r="M32" s="72"/>
      <c r="P32" s="35" t="s">
        <v>42</v>
      </c>
    </row>
    <row r="33" spans="1:16">
      <c r="A33" s="73"/>
      <c r="B33" s="74"/>
      <c r="C33" s="74"/>
      <c r="D33" s="74"/>
      <c r="E33" s="74"/>
      <c r="F33" s="74"/>
      <c r="G33" s="74"/>
      <c r="H33" s="74"/>
      <c r="I33" s="74"/>
      <c r="J33" s="74"/>
      <c r="K33" s="74"/>
      <c r="L33" s="74"/>
      <c r="M33" s="75"/>
      <c r="P33" s="34" t="s">
        <v>43</v>
      </c>
    </row>
    <row r="34" spans="1:16">
      <c r="A34" s="73"/>
      <c r="B34" s="74"/>
      <c r="C34" s="74"/>
      <c r="D34" s="74"/>
      <c r="E34" s="74"/>
      <c r="F34" s="74"/>
      <c r="G34" s="74"/>
      <c r="H34" s="74"/>
      <c r="I34" s="74"/>
      <c r="J34" s="74"/>
      <c r="K34" s="74"/>
      <c r="L34" s="74"/>
      <c r="M34" s="75"/>
    </row>
    <row r="35" spans="1:16" ht="15" thickBot="1">
      <c r="A35" s="76"/>
      <c r="B35" s="77"/>
      <c r="C35" s="77"/>
      <c r="D35" s="77"/>
      <c r="E35" s="77"/>
      <c r="F35" s="77"/>
      <c r="G35" s="77"/>
      <c r="H35" s="77"/>
      <c r="I35" s="77"/>
      <c r="J35" s="77"/>
      <c r="K35" s="77"/>
      <c r="L35" s="77"/>
      <c r="M35" s="78"/>
    </row>
  </sheetData>
  <mergeCells count="2">
    <mergeCell ref="A19:O19"/>
    <mergeCell ref="A32:M3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030083-3515-496a-999b-20b44c2991e3" xsi:nil="true"/>
    <lcf76f155ced4ddcb4097134ff3c332f xmlns="09918acb-cd44-4abe-82a9-3b4b0015eb75">
      <Terms xmlns="http://schemas.microsoft.com/office/infopath/2007/PartnerControls"/>
    </lcf76f155ced4ddcb4097134ff3c332f>
    <Person xmlns="09918acb-cd44-4abe-82a9-3b4b0015eb75">
      <UserInfo>
        <DisplayName/>
        <AccountId xsi:nil="true"/>
        <AccountType/>
      </UserInfo>
    </Person>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90F270044FE074CB4C9729CCA24D457" ma:contentTypeVersion="18" ma:contentTypeDescription="Create a new document." ma:contentTypeScope="" ma:versionID="27ea79bf2fc703624687b2e445340742">
  <xsd:schema xmlns:xsd="http://www.w3.org/2001/XMLSchema" xmlns:xs="http://www.w3.org/2001/XMLSchema" xmlns:p="http://schemas.microsoft.com/office/2006/metadata/properties" xmlns:ns2="09918acb-cd44-4abe-82a9-3b4b0015eb75" xmlns:ns3="56030083-3515-496a-999b-20b44c2991e3" targetNamespace="http://schemas.microsoft.com/office/2006/metadata/properties" ma:root="true" ma:fieldsID="ffa586e9cfc1f46ec34774da57ca8600" ns2:_="" ns3:_="">
    <xsd:import namespace="09918acb-cd44-4abe-82a9-3b4b0015eb75"/>
    <xsd:import namespace="56030083-3515-496a-999b-20b44c2991e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LengthInSeconds" minOccurs="0"/>
                <xsd:element ref="ns2:Person"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918acb-cd44-4abe-82a9-3b4b0015eb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a891f56-e4be-45ab-8c65-71fe36eaf858"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Person" ma:index="21"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030083-3515-496a-999b-20b44c2991e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e45930b1-9ed9-4529-bca2-9cbe05e4341a}" ma:internalName="TaxCatchAll" ma:showField="CatchAllData" ma:web="56030083-3515-496a-999b-20b44c2991e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6CBB60-B525-42AF-A6CD-3153C133F49D}">
  <ds:schemaRefs>
    <ds:schemaRef ds:uri="09918acb-cd44-4abe-82a9-3b4b0015eb75"/>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2006/metadata/properties"/>
    <ds:schemaRef ds:uri="http://schemas.microsoft.com/office/infopath/2007/PartnerControls"/>
    <ds:schemaRef ds:uri="56030083-3515-496a-999b-20b44c2991e3"/>
    <ds:schemaRef ds:uri="http://purl.org/dc/terms/"/>
  </ds:schemaRefs>
</ds:datastoreItem>
</file>

<file path=customXml/itemProps2.xml><?xml version="1.0" encoding="utf-8"?>
<ds:datastoreItem xmlns:ds="http://schemas.openxmlformats.org/officeDocument/2006/customXml" ds:itemID="{4BB322D2-272D-400C-A9E6-99551C8DDF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918acb-cd44-4abe-82a9-3b4b0015eb75"/>
    <ds:schemaRef ds:uri="56030083-3515-496a-999b-20b44c2991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B1A7269-DB16-49B7-A358-14E2671C93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TotalDiagnosedPLHIV</vt:lpstr>
      <vt:lpstr>NewDiagnoses</vt:lpstr>
      <vt:lpstr>LateDiagnoses</vt:lpstr>
      <vt:lpstr>ViralSuppression</vt:lpstr>
      <vt:lpstr>Multi-County LateDiagnoses</vt:lpstr>
      <vt:lpstr>obs.inc.all</vt:lpstr>
      <vt:lpstr>obs.inc.msm</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Carolina Guerra Alejos</dc:creator>
  <cp:keywords/>
  <dc:description/>
  <cp:lastModifiedBy>Tri Van</cp:lastModifiedBy>
  <cp:revision/>
  <dcterms:created xsi:type="dcterms:W3CDTF">2025-04-24T21:31:10Z</dcterms:created>
  <dcterms:modified xsi:type="dcterms:W3CDTF">2026-05-17T06:23:06Z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0x010100290F270044FE074CB4C9729CCA24D457</vt:lpwstr>
  </property>
  <property fmtid="{D5CDD505-2E9C-101B-9397-08002B2CF9AE}" pid="3" name="MediaServiceImageTags">
    <vt:lpwstr/>
  </property>
</Properties>
</file>