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eln1-project-2020-ak-team\data\"/>
    </mc:Choice>
  </mc:AlternateContent>
  <xr:revisionPtr revIDLastSave="0" documentId="13_ncr:1_{7493286A-2428-4DC1-BF0A-45DD6B3375BE}" xr6:coauthVersionLast="45" xr6:coauthVersionMax="45" xr10:uidLastSave="{00000000-0000-0000-0000-000000000000}"/>
  <bookViews>
    <workbookView xWindow="-110" yWindow="-110" windowWidth="19420" windowHeight="10560" xr2:uid="{3145E575-7A47-4844-BACF-6827AFB2B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10" i="1"/>
  <c r="M13" i="1"/>
  <c r="M12" i="1"/>
  <c r="M11" i="1"/>
  <c r="H26" i="1"/>
  <c r="H13" i="1"/>
  <c r="H11" i="1"/>
  <c r="H10" i="1"/>
  <c r="H9" i="1"/>
  <c r="H28" i="1"/>
  <c r="H29" i="1"/>
  <c r="F27" i="1"/>
  <c r="H27" i="1" s="1"/>
  <c r="H12" i="1"/>
  <c r="F13" i="1" l="1"/>
  <c r="K13" i="1"/>
  <c r="F20" i="1"/>
  <c r="H30" i="1"/>
  <c r="H19" i="1"/>
  <c r="H21" i="1" s="1"/>
  <c r="H14" i="1" l="1"/>
  <c r="J25" i="1" s="1"/>
  <c r="M14" i="1"/>
  <c r="J28" i="1" s="1"/>
  <c r="H20" i="1"/>
</calcChain>
</file>

<file path=xl/sharedStrings.xml><?xml version="1.0" encoding="utf-8"?>
<sst xmlns="http://schemas.openxmlformats.org/spreadsheetml/2006/main" count="44" uniqueCount="21">
  <si>
    <t>Parameter</t>
  </si>
  <si>
    <t>CPU running</t>
  </si>
  <si>
    <t>Sleep mode</t>
  </si>
  <si>
    <t>Circuit</t>
  </si>
  <si>
    <t>Current consumption - Living Room</t>
  </si>
  <si>
    <t>Current consumption - Laundry Room</t>
  </si>
  <si>
    <t>Current consumption - At Night</t>
  </si>
  <si>
    <t>ADC</t>
  </si>
  <si>
    <t>Total</t>
  </si>
  <si>
    <t>Current [A]</t>
  </si>
  <si>
    <t>Time [s]</t>
  </si>
  <si>
    <t>Time in "At night" mode</t>
  </si>
  <si>
    <t>From 01:00 to 06:00</t>
  </si>
  <si>
    <t>Average consumption per hour in 24 hours - Living Room</t>
  </si>
  <si>
    <t>Average consumption per hour in 24 hours - Laundry Room</t>
  </si>
  <si>
    <t>Current Consumed [A]</t>
  </si>
  <si>
    <t>Measurements</t>
  </si>
  <si>
    <t>2 Timers running</t>
  </si>
  <si>
    <t>Radio sending advert.</t>
  </si>
  <si>
    <t>Radio sending data</t>
  </si>
  <si>
    <t>CPU running with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</si>
</sst>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 applyFill="1" applyBorder="1" applyAlignment="1"/>
    <xf numFmtId="11" fontId="1" fillId="0" borderId="15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D981-C7C5-45E5-B2D3-9FE0D0EE5FE3}">
  <dimension ref="E6:M30"/>
  <sheetViews>
    <sheetView tabSelected="1" topLeftCell="B4" zoomScale="65" workbookViewId="0">
      <selection activeCell="E23" sqref="E23"/>
    </sheetView>
  </sheetViews>
  <sheetFormatPr baseColWidth="10" defaultRowHeight="14.5" x14ac:dyDescent="0.35"/>
  <cols>
    <col min="5" max="5" width="20.6328125" bestFit="1" customWidth="1"/>
    <col min="6" max="6" width="10.1796875" bestFit="1" customWidth="1"/>
    <col min="7" max="7" width="8.54296875" bestFit="1" customWidth="1"/>
    <col min="8" max="8" width="27.6328125" bestFit="1" customWidth="1"/>
    <col min="9" max="9" width="12.54296875" bestFit="1" customWidth="1"/>
    <col min="10" max="10" width="32.6328125" bestFit="1" customWidth="1"/>
    <col min="11" max="11" width="10.1796875" bestFit="1" customWidth="1"/>
    <col min="12" max="12" width="8.26953125" bestFit="1" customWidth="1"/>
    <col min="13" max="13" width="27.6328125" bestFit="1" customWidth="1"/>
    <col min="14" max="14" width="10.1796875" bestFit="1" customWidth="1"/>
    <col min="15" max="15" width="8.26953125" bestFit="1" customWidth="1"/>
    <col min="16" max="16" width="24.6328125" bestFit="1" customWidth="1"/>
  </cols>
  <sheetData>
    <row r="6" spans="5:13" ht="15" thickBot="1" x14ac:dyDescent="0.4"/>
    <row r="7" spans="5:13" ht="15" thickBot="1" x14ac:dyDescent="0.4">
      <c r="E7" s="29" t="s">
        <v>4</v>
      </c>
      <c r="F7" s="30"/>
      <c r="G7" s="30"/>
      <c r="H7" s="31"/>
      <c r="J7" s="29" t="s">
        <v>5</v>
      </c>
      <c r="K7" s="30"/>
      <c r="L7" s="30"/>
      <c r="M7" s="31"/>
    </row>
    <row r="8" spans="5:13" ht="15" thickBot="1" x14ac:dyDescent="0.4">
      <c r="E8" s="12" t="s">
        <v>0</v>
      </c>
      <c r="F8" s="12" t="s">
        <v>9</v>
      </c>
      <c r="G8" s="12" t="s">
        <v>10</v>
      </c>
      <c r="H8" s="13" t="s">
        <v>15</v>
      </c>
      <c r="J8" s="14" t="s">
        <v>0</v>
      </c>
      <c r="K8" s="15" t="s">
        <v>9</v>
      </c>
      <c r="L8" s="15" t="s">
        <v>10</v>
      </c>
      <c r="M8" s="14" t="s">
        <v>15</v>
      </c>
    </row>
    <row r="9" spans="5:13" x14ac:dyDescent="0.35">
      <c r="E9" s="20" t="s">
        <v>20</v>
      </c>
      <c r="F9" s="7">
        <v>2.2000000000000001E-3</v>
      </c>
      <c r="G9" s="4">
        <v>10</v>
      </c>
      <c r="H9" s="10">
        <f>(F9*G9)*2/3600</f>
        <v>1.2222222222222224E-5</v>
      </c>
      <c r="J9" s="20" t="s">
        <v>20</v>
      </c>
      <c r="K9" s="7">
        <v>2.2000000000000001E-3</v>
      </c>
      <c r="L9" s="4">
        <v>10</v>
      </c>
      <c r="M9" s="10">
        <f>(K9*L9)*12/3600</f>
        <v>7.3333333333333331E-5</v>
      </c>
    </row>
    <row r="10" spans="5:13" x14ac:dyDescent="0.35">
      <c r="E10" s="19" t="s">
        <v>18</v>
      </c>
      <c r="F10" s="5">
        <v>2.7800000000000001E-5</v>
      </c>
      <c r="G10" s="22">
        <v>10</v>
      </c>
      <c r="H10" s="8">
        <f>(F10*G10)*2/3600</f>
        <v>1.5444444444444446E-7</v>
      </c>
      <c r="J10" s="19" t="s">
        <v>18</v>
      </c>
      <c r="K10" s="5">
        <v>4.6000000000000002E-8</v>
      </c>
      <c r="L10" s="22">
        <v>10</v>
      </c>
      <c r="M10" s="8">
        <f>(K10*L10)*12/3600</f>
        <v>1.5333333333333334E-9</v>
      </c>
    </row>
    <row r="11" spans="5:13" x14ac:dyDescent="0.35">
      <c r="E11" s="19" t="s">
        <v>19</v>
      </c>
      <c r="F11" s="5">
        <v>1.08E-4</v>
      </c>
      <c r="G11" s="5">
        <v>3.7799999999999999E-3</v>
      </c>
      <c r="H11" s="8">
        <f>(F11*G11)*2/3600</f>
        <v>2.2679999999999998E-10</v>
      </c>
      <c r="J11" s="19" t="s">
        <v>19</v>
      </c>
      <c r="K11" s="5">
        <v>1.08E-4</v>
      </c>
      <c r="L11" s="5">
        <v>3.7799999999999999E-3</v>
      </c>
      <c r="M11" s="8">
        <f>(K11*L11)*2/3600</f>
        <v>2.2679999999999998E-10</v>
      </c>
    </row>
    <row r="12" spans="5:13" x14ac:dyDescent="0.35">
      <c r="E12" s="19" t="s">
        <v>2</v>
      </c>
      <c r="F12" s="5">
        <v>1.3999999999999999E-6</v>
      </c>
      <c r="G12" s="3">
        <v>1800</v>
      </c>
      <c r="H12" s="8">
        <f>(F12*G12)*2/3600</f>
        <v>1.3999999999999997E-6</v>
      </c>
      <c r="J12" s="19" t="s">
        <v>2</v>
      </c>
      <c r="K12" s="5">
        <v>1.3999999999999999E-6</v>
      </c>
      <c r="L12" s="3">
        <v>300</v>
      </c>
      <c r="M12" s="8">
        <f>(K12*L12)*20/3600</f>
        <v>2.3333333333333332E-6</v>
      </c>
    </row>
    <row r="13" spans="5:13" ht="15" thickBot="1" x14ac:dyDescent="0.4">
      <c r="E13" s="18" t="s">
        <v>16</v>
      </c>
      <c r="F13" s="6">
        <f>SUM(F26:F29)</f>
        <v>4.3046999999999998E-3</v>
      </c>
      <c r="G13" s="6">
        <v>2.128E-2</v>
      </c>
      <c r="H13" s="9">
        <f>H30</f>
        <v>5.0891120000000001E-8</v>
      </c>
      <c r="J13" s="18" t="s">
        <v>16</v>
      </c>
      <c r="K13" s="6">
        <f>SUM(F26:F29)</f>
        <v>4.3046999999999998E-3</v>
      </c>
      <c r="L13" s="6">
        <v>2.128E-2</v>
      </c>
      <c r="M13" s="9">
        <f>H30</f>
        <v>5.0891120000000001E-8</v>
      </c>
    </row>
    <row r="14" spans="5:13" ht="15" thickBot="1" x14ac:dyDescent="0.4">
      <c r="E14" s="15" t="s">
        <v>8</v>
      </c>
      <c r="F14" s="2"/>
      <c r="G14" s="1"/>
      <c r="H14" s="17">
        <f>SUM(H9:H13)</f>
        <v>1.3827784586666667E-5</v>
      </c>
      <c r="J14" s="15" t="s">
        <v>8</v>
      </c>
      <c r="K14" s="2"/>
      <c r="L14" s="2"/>
      <c r="M14" s="32">
        <f>SUM(M9:M13)</f>
        <v>7.5719317920000003E-5</v>
      </c>
    </row>
    <row r="15" spans="5:13" x14ac:dyDescent="0.35">
      <c r="E15" s="1"/>
      <c r="F15" s="1"/>
      <c r="G15" s="1"/>
      <c r="M15" s="38"/>
    </row>
    <row r="16" spans="5:13" ht="15" thickBot="1" x14ac:dyDescent="0.4"/>
    <row r="17" spans="5:13" ht="15" thickBot="1" x14ac:dyDescent="0.4">
      <c r="E17" s="29" t="s">
        <v>6</v>
      </c>
      <c r="F17" s="30"/>
      <c r="G17" s="30"/>
      <c r="H17" s="31"/>
      <c r="K17" s="16"/>
      <c r="L17" s="16"/>
      <c r="M17" s="16"/>
    </row>
    <row r="18" spans="5:13" ht="15" thickBot="1" x14ac:dyDescent="0.4">
      <c r="E18" s="14" t="s">
        <v>0</v>
      </c>
      <c r="F18" s="15" t="s">
        <v>9</v>
      </c>
      <c r="G18" s="14" t="s">
        <v>10</v>
      </c>
      <c r="H18" s="14" t="s">
        <v>15</v>
      </c>
    </row>
    <row r="19" spans="5:13" ht="15" thickBot="1" x14ac:dyDescent="0.4">
      <c r="E19" s="19" t="s">
        <v>2</v>
      </c>
      <c r="F19" s="5">
        <v>1.3999999999999999E-6</v>
      </c>
      <c r="G19" s="3">
        <v>3600</v>
      </c>
      <c r="H19" s="8">
        <f t="shared" ref="H19" si="0">(F19*G19)/3600</f>
        <v>1.3999999999999997E-6</v>
      </c>
      <c r="J19" s="14" t="s">
        <v>11</v>
      </c>
    </row>
    <row r="20" spans="5:13" ht="15" thickBot="1" x14ac:dyDescent="0.4">
      <c r="E20" s="18" t="s">
        <v>16</v>
      </c>
      <c r="F20" s="6">
        <f>SUM(F26:F29)</f>
        <v>4.3046999999999998E-3</v>
      </c>
      <c r="G20" s="6">
        <v>2.128E-2</v>
      </c>
      <c r="H20" s="9">
        <f>H30</f>
        <v>5.0891120000000001E-8</v>
      </c>
      <c r="J20" s="11" t="s">
        <v>12</v>
      </c>
    </row>
    <row r="21" spans="5:13" ht="15" thickBot="1" x14ac:dyDescent="0.4">
      <c r="E21" s="15" t="s">
        <v>8</v>
      </c>
      <c r="F21" s="2"/>
      <c r="G21" s="1"/>
      <c r="H21" s="17">
        <f>SUM(H19:H19)</f>
        <v>1.3999999999999997E-6</v>
      </c>
    </row>
    <row r="23" spans="5:13" ht="15" thickBot="1" x14ac:dyDescent="0.4">
      <c r="E23" s="1"/>
    </row>
    <row r="24" spans="5:13" ht="15" thickBot="1" x14ac:dyDescent="0.4">
      <c r="E24" s="29" t="s">
        <v>16</v>
      </c>
      <c r="F24" s="30"/>
      <c r="G24" s="30"/>
      <c r="H24" s="31"/>
      <c r="J24" s="23" t="s">
        <v>13</v>
      </c>
      <c r="K24" s="24"/>
      <c r="L24" s="25"/>
    </row>
    <row r="25" spans="5:13" ht="15" thickBot="1" x14ac:dyDescent="0.4">
      <c r="E25" s="14" t="s">
        <v>0</v>
      </c>
      <c r="F25" s="15" t="s">
        <v>9</v>
      </c>
      <c r="G25" s="14" t="s">
        <v>10</v>
      </c>
      <c r="H25" s="14" t="s">
        <v>15</v>
      </c>
      <c r="J25" s="26">
        <f>(19*H14+5*H21)/24</f>
        <v>1.1238662797777779E-5</v>
      </c>
      <c r="K25" s="27"/>
      <c r="L25" s="28"/>
    </row>
    <row r="26" spans="5:13" ht="15" thickBot="1" x14ac:dyDescent="0.4">
      <c r="E26" s="20" t="s">
        <v>1</v>
      </c>
      <c r="F26" s="7">
        <v>2.2000000000000001E-3</v>
      </c>
      <c r="G26" s="6">
        <v>2.128E-2</v>
      </c>
      <c r="H26" s="37">
        <f>(F26*G26)*2/3600</f>
        <v>2.6008888888888891E-8</v>
      </c>
    </row>
    <row r="27" spans="5:13" ht="15" thickBot="1" x14ac:dyDescent="0.4">
      <c r="E27" s="35" t="s">
        <v>17</v>
      </c>
      <c r="F27" s="36">
        <f>2*0.000432</f>
        <v>8.6399999999999997E-4</v>
      </c>
      <c r="G27" s="6">
        <v>2.128E-2</v>
      </c>
      <c r="H27" s="37">
        <f>(F27*G27)*2/3600</f>
        <v>1.02144E-8</v>
      </c>
      <c r="J27" s="29" t="s">
        <v>14</v>
      </c>
      <c r="K27" s="30"/>
      <c r="L27" s="31"/>
    </row>
    <row r="28" spans="5:13" ht="15" thickBot="1" x14ac:dyDescent="0.4">
      <c r="E28" s="19" t="s">
        <v>3</v>
      </c>
      <c r="F28" s="5">
        <v>1.407E-4</v>
      </c>
      <c r="G28" s="6">
        <v>2.128E-2</v>
      </c>
      <c r="H28" s="37">
        <f t="shared" ref="H28:H29" si="1">(F28*G28)*2/3600</f>
        <v>1.6633866666666667E-9</v>
      </c>
      <c r="J28" s="26">
        <f>(19*M14+5*H21)/24</f>
        <v>6.0236126686666668E-5</v>
      </c>
      <c r="K28" s="33"/>
      <c r="L28" s="34"/>
    </row>
    <row r="29" spans="5:13" ht="15" thickBot="1" x14ac:dyDescent="0.4">
      <c r="E29" s="18" t="s">
        <v>7</v>
      </c>
      <c r="F29" s="6">
        <v>1.1000000000000001E-3</v>
      </c>
      <c r="G29" s="6">
        <v>2.128E-2</v>
      </c>
      <c r="H29" s="37">
        <f t="shared" si="1"/>
        <v>1.3004444444444445E-8</v>
      </c>
    </row>
    <row r="30" spans="5:13" ht="15" thickBot="1" x14ac:dyDescent="0.4">
      <c r="E30" s="15" t="s">
        <v>8</v>
      </c>
      <c r="H30" s="21">
        <f>SUM(H26:H29)</f>
        <v>5.0891120000000001E-8</v>
      </c>
    </row>
  </sheetData>
  <mergeCells count="8">
    <mergeCell ref="J27:L27"/>
    <mergeCell ref="J28:L28"/>
    <mergeCell ref="E24:H24"/>
    <mergeCell ref="J24:L24"/>
    <mergeCell ref="J25:L25"/>
    <mergeCell ref="E7:H7"/>
    <mergeCell ref="E17:H17"/>
    <mergeCell ref="J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Figueiredo Alexandre</dc:creator>
  <cp:lastModifiedBy>Ferreira Figueiredo Alexandre</cp:lastModifiedBy>
  <dcterms:created xsi:type="dcterms:W3CDTF">2020-04-23T12:35:07Z</dcterms:created>
  <dcterms:modified xsi:type="dcterms:W3CDTF">2020-05-07T10:28:40Z</dcterms:modified>
</cp:coreProperties>
</file>