
<file path=[Content_Types].xml><?xml version="1.0" encoding="utf-8"?>
<Types xmlns="http://schemas.openxmlformats.org/package/2006/content-types">
  <Default Extension="xml" ContentType="application/xml"/>
  <Default Extension="rels" ContentType="application/vnd.openxmlformats-package.relationships+xml"/>
  <Override PartName="/xl/charts/style5.xml" ContentType="application/vnd.ms-office.chartstyle+xml"/>
  <Override PartName="/xl/drawings/drawing1.xml" ContentType="application/vnd.openxmlformats-officedocument.drawing+xml"/>
  <Override PartName="/xl/charts/colors3.xml" ContentType="application/vnd.ms-office.chartcolorstyle+xml"/>
  <Override PartName="/xl/charts/style3.xml" ContentType="application/vnd.ms-office.chartstyle+xml"/>
  <Override PartName="/xl/worksheets/sheet6.xml" ContentType="application/vnd.openxmlformats-officedocument.spreadsheetml.worksheet+xml"/>
  <Override PartName="/xl/theme/theme1.xml" ContentType="application/vnd.openxmlformats-officedocument.theme+xml"/>
  <Override PartName="/xl/charts/chart3.xml" ContentType="application/vnd.openxmlformats-officedocument.drawingml.chart+xml"/>
  <Override PartName="/xl/charts/style2.xml" ContentType="application/vnd.ms-office.chartstyle+xml"/>
  <Override PartName="/xl/worksheets/sheet1.xml" ContentType="application/vnd.openxmlformats-officedocument.spreadsheetml.worksheet+xml"/>
  <Override PartName="/xl/worksheets/sheet2.xml" ContentType="application/vnd.openxmlformats-officedocument.spreadsheetml.worksheet+xml"/>
  <Override PartName="/xl/charts/style1.xml" ContentType="application/vnd.ms-office.chartstyle+xml"/>
  <Override PartName="/xl/charts/chart4.xml" ContentType="application/vnd.openxmlformats-officedocument.drawingml.chart+xml"/>
  <Override PartName="/xl/worksheets/sheet5.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charts/colors5.xml" ContentType="application/vnd.ms-office.chartcolorstyle+xml"/>
  <Override PartName="/xl/charts/chart1.xml" ContentType="application/vnd.openxmlformats-officedocument.drawingml.chart+xml"/>
  <Override PartName="/xl/charts/style6.xml" ContentType="application/vnd.ms-office.chartstyle+xml"/>
  <Override PartName="/xl/charts/chart6.xml" ContentType="application/vnd.openxmlformats-officedocument.drawingml.chart+xml"/>
  <Override PartName="/xl/charts/colors4.xml" ContentType="application/vnd.ms-office.chartcolorstyle+xml"/>
  <Override PartName="/xl/charts/colors1.xml" ContentType="application/vnd.ms-office.chartcolorstyle+xml"/>
  <Override PartName="/xl/charts/chart5.xml" ContentType="application/vnd.openxmlformats-officedocument.drawingml.chart+xml"/>
  <Override PartName="/xl/charts/colors6.xml" ContentType="application/vnd.ms-office.chartcolorstyle+xml"/>
  <Override PartName="/docProps/app.xml" ContentType="application/vnd.openxmlformats-officedocument.extended-properties+xml"/>
  <Override PartName="/xl/charts/chart2.xml" ContentType="application/vnd.openxmlformats-officedocument.drawingml.chart+xml"/>
  <Override PartName="/docProps/core.xml" ContentType="application/vnd.openxmlformats-package.core-properties+xml"/>
  <Override PartName="/xl/worksheets/sheet7.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charts/style4.xml" ContentType="application/vnd.ms-office.chartstyle+xml"/>
  <Override PartName="/xl/charts/colors2.xml" ContentType="application/vnd.ms-office.chartcolorstyle+xml"/>
  <Override PartName="/xl/worksheets/sheet8.xml" ContentType="application/vnd.openxmlformats-officedocument.spreadsheetml.worksheet+xml"/>
  <Override PartName="/xl/worksheets/sheet4.xml" ContentType="application/vnd.openxmlformats-officedocument.spreadsheetml.worksheet+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1" Type="http://schemas.openxmlformats.org/package/2006/relationships/metadata/core-properties" Target="docProps/core.xml" /><Relationship Id="rId0"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workbookPr/>
  <bookViews>
    <workbookView activeTab="0"/>
  </bookViews>
  <sheets>
    <sheet name="卡牌" sheetId="1" r:id="rId3"/>
    <sheet name="能力" sheetId="2" r:id="rId4"/>
    <sheet name="遗物" sheetId="3" r:id="rId5"/>
    <sheet name="角色" sheetId="4" r:id="rId6"/>
    <sheet name="药水" sheetId="5" r:id="rId7"/>
    <sheet name="关键词" sheetId="6" r:id="rId8"/>
    <sheet name="bug" sheetId="7" r:id="rId9"/>
    <sheet name="说明" sheetId="8" r:id="rId10"/>
  </sheets>
  <calcPr calcId="144525"/>
</workbook>
</file>

<file path=xl/sharedStrings.xml><?xml version="1.0" encoding="utf-8"?>
<sst xmlns="http://schemas.openxmlformats.org/spreadsheetml/2006/main" count="248" uniqueCount="248">
  <si>
    <t/>
  </si>
  <si>
    <t>符号说明</t>
  </si>
  <si>
    <t>这些符号由空格分隔开。</t>
  </si>
  <si>
    <t>NL</t>
  </si>
  <si>
    <t>换行。</t>
  </si>
  <si>
    <t>[E]</t>
  </si>
  <si>
    <t>游戏中能量的图标。</t>
  </si>
  <si>
    <t xml:space="preserve"> 关键词 </t>
  </si>
  <si>
    <t>被空格隔开的关键词，在游戏中会高亮显示，并载入相应的提示文本。</t>
  </si>
  <si>
    <t>bug</t>
  </si>
  <si>
    <t>描述</t>
  </si>
  <si>
    <t>等级</t>
  </si>
  <si>
    <t>已修复</t>
  </si>
  <si>
    <t>卡牌暴怒烈焰在商店和牌组中数值显示异常。</t>
  </si>
  <si>
    <t>一般</t>
  </si>
  <si>
    <t>√</t>
  </si>
  <si>
    <t>被白龙形态复制的烙印牌会显示两个烙印。</t>
  </si>
  <si>
    <t>次要</t>
  </si>
  <si>
    <t>烙印能力的描述有时不显示。</t>
  </si>
  <si>
    <t>能力发动时没有闪烁效果。</t>
  </si>
  <si>
    <t>卡牌使徒降临关键词错位。</t>
  </si>
  <si>
    <t>烙印消耗指向牌后，如果有敌人被消灭，则烙印有可能不会触发。</t>
  </si>
  <si>
    <t>重要</t>
  </si>
  <si>
    <t>卡牌剑之烙印被打出后有时导致游戏崩溃。</t>
  </si>
  <si>
    <t>致命</t>
  </si>
  <si>
    <t>卡牌王之烙印只能保留一个回合。</t>
  </si>
  <si>
    <t>复制后添加了新的关键字的牌，在卡牌升级后关键字消失。</t>
  </si>
  <si>
    <t>卡牌</t>
  </si>
  <si>
    <t>类型分布</t>
  </si>
  <si>
    <t>费用分布</t>
  </si>
  <si>
    <t>稀有度分布</t>
  </si>
  <si>
    <t>ID</t>
  </si>
  <si>
    <t>名称</t>
  </si>
  <si>
    <t>类型</t>
  </si>
  <si>
    <t>费用</t>
  </si>
  <si>
    <t>稀有度</t>
  </si>
  <si>
    <t>目标</t>
  </si>
  <si>
    <t>升级</t>
  </si>
  <si>
    <t>已实现</t>
  </si>
  <si>
    <t>图像</t>
  </si>
  <si>
    <t>攻击</t>
  </si>
  <si>
    <t>技能</t>
  </si>
  <si>
    <t>能力</t>
  </si>
  <si>
    <t>总计</t>
  </si>
  <si>
    <t>&gt;3</t>
  </si>
  <si>
    <t>X</t>
  </si>
  <si>
    <t>常见</t>
  </si>
  <si>
    <t>不常见</t>
  </si>
  <si>
    <t>稀有</t>
  </si>
  <si>
    <t>Strike_DK</t>
  </si>
  <si>
    <t>打击</t>
  </si>
  <si>
    <t>起始</t>
  </si>
  <si>
    <t>敌人</t>
  </si>
  <si>
    <t>造成6点伤害。</t>
  </si>
  <si>
    <t>加3伤害</t>
  </si>
  <si>
    <t>实际</t>
  </si>
  <si>
    <t>实际占比</t>
  </si>
  <si>
    <t>Defend_DK</t>
  </si>
  <si>
    <t>防御</t>
  </si>
  <si>
    <t>自身</t>
  </si>
  <si>
    <t>获得5点格挡。</t>
  </si>
  <si>
    <t>加3格挡</t>
  </si>
  <si>
    <t>参考值</t>
  </si>
  <si>
    <t>BeDragon</t>
  </si>
  <si>
    <t>化龙</t>
  </si>
  <si>
    <t>选择转变形态。 NL 化龙</t>
  </si>
  <si>
    <t>减1费用</t>
  </si>
  <si>
    <t>参考占比</t>
  </si>
  <si>
    <t>BattleRage</t>
  </si>
  <si>
    <t>战斗怒吼</t>
  </si>
  <si>
    <t>敌人和自身</t>
  </si>
  <si>
    <t>造成8点伤害。 NL 获得8点格挡。 NL 烙印</t>
  </si>
  <si>
    <t>加4伤害；加4格挡</t>
  </si>
  <si>
    <t>进度</t>
  </si>
  <si>
    <t>BrandAwaken</t>
  </si>
  <si>
    <t>烙印唤醒</t>
  </si>
  <si>
    <t>无</t>
  </si>
  <si>
    <t>触发烙印。 NL 烙印</t>
  </si>
  <si>
    <t>使用后加1能量</t>
  </si>
  <si>
    <t>AbyssForm</t>
  </si>
  <si>
    <t>深渊形态</t>
  </si>
  <si>
    <t>每回合第一次使用烙印牌将触发一次化龙。</t>
  </si>
  <si>
    <t>DragonScale</t>
  </si>
  <si>
    <t>龙鳞</t>
  </si>
  <si>
    <t>获得14点格挡。 NL 如果被 消耗 ，则再获得8点格挡。</t>
  </si>
  <si>
    <t>加4格挡；加4消耗后格挡</t>
  </si>
  <si>
    <t>Sweeping</t>
  </si>
  <si>
    <t>横扫</t>
  </si>
  <si>
    <t>全部敌人</t>
  </si>
  <si>
    <t>对所有敌人造成7点伤害。 NL 如果被 消耗 ，则再造成7点伤害。</t>
  </si>
  <si>
    <t>加4伤害；加4消耗后伤害</t>
  </si>
  <si>
    <t>WhiteRealm</t>
  </si>
  <si>
    <t>白界之力</t>
  </si>
  <si>
    <t>本回合结束时被烙印消耗的牌多触发一次。 NL 消耗</t>
  </si>
  <si>
    <t>FuriousFlames</t>
  </si>
  <si>
    <t>暴怒烈焰</t>
  </si>
  <si>
    <t>造成20点伤害。 NL 本次战斗每触发一次 烙印 ，增加5点伤害。</t>
  </si>
  <si>
    <t>BrandProtector</t>
  </si>
  <si>
    <t>烙印护体</t>
  </si>
  <si>
    <t>回合结束时，本回合每有一张牌因为烙印被消耗则获得2点护甲。</t>
  </si>
  <si>
    <t>加1效果</t>
  </si>
  <si>
    <t>WhiteBrand</t>
  </si>
  <si>
    <t>白色烙印</t>
  </si>
  <si>
    <t>每次化身白龙时，获得3点力量。</t>
  </si>
  <si>
    <t>BlackBrand</t>
  </si>
  <si>
    <t>黑色烙印</t>
  </si>
  <si>
    <t>每次化身黑龙时，就获得1点多层护甲。</t>
  </si>
  <si>
    <t>PhantomDragon</t>
  </si>
  <si>
    <t>幻影之龙</t>
  </si>
  <si>
    <t>本局战斗中，化身成龙后使用的第一张牌费用为0。</t>
  </si>
  <si>
    <t>增加固有</t>
  </si>
  <si>
    <t>KingsBrand</t>
  </si>
  <si>
    <t>王之烙印</t>
  </si>
  <si>
    <t>获得一层人工制品，使所有敌人失去1点力量。化龙后弃牌堆的这张牌会回到手牌。 NL 保留 NL 烙印</t>
  </si>
  <si>
    <t>Judgement</t>
  </si>
  <si>
    <t>审判</t>
  </si>
  <si>
    <t>造成14点伤害。 NL 被 消耗 后，将另一张审判加入抽牌堆中。</t>
  </si>
  <si>
    <t xml:space="preserve">加4伤害
</t>
  </si>
  <si>
    <t>Banish</t>
  </si>
  <si>
    <t>追放</t>
  </si>
  <si>
    <t>如果处于化龙状态，则将烙印改为可以选择一张抽牌堆里的卡牌。 NL 烙印</t>
  </si>
  <si>
    <t>Convict</t>
  </si>
  <si>
    <t>断罪</t>
  </si>
  <si>
    <t>造成12点伤害。如果这张牌被消耗，就对所有敌人造成12点伤害。</t>
  </si>
  <si>
    <t>加4伤害</t>
  </si>
  <si>
    <t>ApostlesComing</t>
  </si>
  <si>
    <t>使徒降临</t>
  </si>
  <si>
    <t>获得等同于本回合已经获得的护甲值一半数值的临时力量。 NL （获得X点临时力量） NL 化龙</t>
  </si>
  <si>
    <t>RebornScale</t>
  </si>
  <si>
    <t>再生鳞甲</t>
  </si>
  <si>
    <t>获得8点格挡。 NL 被 消耗 后，将另一张再生鳞甲加入抽牌堆中。</t>
  </si>
  <si>
    <t>加4格挡</t>
  </si>
  <si>
    <t>FusionBrand</t>
  </si>
  <si>
    <t>融合烙印</t>
  </si>
  <si>
    <t>在上回合消耗烙印牌后，获得相应数量的 [E] 并抽取同样数量的牌。 NL 被烙印 消耗 后，将另一张融合烙印加入弃牌堆中。</t>
  </si>
  <si>
    <t>MourningBrand</t>
  </si>
  <si>
    <t>悲恸烙印</t>
  </si>
  <si>
    <t>造成6点伤害。 NL 如果上个回合结束时有牌被烙印消耗，就从抽牌堆抽2张牌。</t>
  </si>
  <si>
    <t>加3伤害；多抽1张</t>
  </si>
  <si>
    <t>Trample</t>
  </si>
  <si>
    <t>践踏</t>
  </si>
  <si>
    <t>造成3点伤害。 NL 如果处于白龙形态就再获得1点力量，如果处于黑龙形态就再获得 [E] 。</t>
  </si>
  <si>
    <t>CrimsonBrand</t>
  </si>
  <si>
    <t>赤红烙印</t>
  </si>
  <si>
    <t>随机抽取一张烙印牌。如果抽牌堆不足10张牌，就再抽2张牌；如果不足5张，获得 [E] [E] 。被烙印 消耗 后，将另一张赤红烙印加入弃牌堆。</t>
  </si>
  <si>
    <t>多抽1张；多获得1点能量</t>
  </si>
  <si>
    <t>SwordBrand</t>
  </si>
  <si>
    <t>剑之烙印</t>
  </si>
  <si>
    <t>随机使1张手牌获得临时烙印。 NL 如果这张牌被烙印消耗，将另一张剑之烙印加入弃牌堆。 NL 烙印</t>
  </si>
  <si>
    <t>使2张手牌仅限本回合获得烙印</t>
  </si>
  <si>
    <t>ColdAirflow</t>
  </si>
  <si>
    <t>极寒气流</t>
  </si>
  <si>
    <t>所有敌人</t>
  </si>
  <si>
    <t>对所有敌人造成12点伤害，并使他们失去1点临时力量。被 消耗 后，首先摧毁所有敌人的护甲。</t>
  </si>
  <si>
    <t>加6伤害；改为失去2点临时力量</t>
  </si>
  <si>
    <t>SeparateBrand</t>
  </si>
  <si>
    <t>分离烙印</t>
  </si>
  <si>
    <t>造成16点伤害。 NL 如果上回合因烙印消耗的牌超过4张，再造成2次伤害。被烙印 消耗 后，将另一张分离烙印加入弃牌堆。 NL 烙印</t>
  </si>
  <si>
    <t>加8伤害</t>
  </si>
  <si>
    <t>Bite</t>
  </si>
  <si>
    <t>撕咬</t>
  </si>
  <si>
    <t>造成9点伤害，并使目标失去1点临时力量。</t>
  </si>
  <si>
    <t>AshBrand</t>
  </si>
  <si>
    <t>灰烬烙印</t>
  </si>
  <si>
    <t>每回合开始时，随机将上一回合的一张因烙印消耗的牌的具有消耗和虚无的复制加入手牌。</t>
  </si>
  <si>
    <t>备注</t>
  </si>
  <si>
    <t>BlackDragon</t>
  </si>
  <si>
    <t>黑龙形态</t>
  </si>
  <si>
    <t>化身黑龙，获得10点护甲，并随机使一张手牌获得消耗和烙印。</t>
  </si>
  <si>
    <t>见下。</t>
  </si>
  <si>
    <t>WhiteDragon</t>
  </si>
  <si>
    <t>白龙形态</t>
  </si>
  <si>
    <t>化身白龙，复制一张手牌并使其获得烙印。</t>
  </si>
  <si>
    <t>一回合中进入一种形态后就不能再进入另一种形态。形态会在下一回合开始时结束。已经有烙印的牌不能被复制。如果化龙黑龙失败，则加一费；如果化龙白龙失败，则抽一张牌。</t>
  </si>
  <si>
    <t>Brand</t>
  </si>
  <si>
    <t>烙印</t>
  </si>
  <si>
    <t>随机消耗抽牌堆的一张牌，并在回合结束时打出。</t>
  </si>
  <si>
    <t>消耗烙印牌或者化龙牌后，回合结束时不会触发烙印的效果。如果消耗的是单体指向的牌，则在回合结束时随机指向一个敌人。如果抽牌堆中没有牌，则不会消耗任何牌，回合结束时也什么都不发生。</t>
  </si>
  <si>
    <t>AbyssFormPower</t>
  </si>
  <si>
    <t>化龙将由玩家选择进入黑龙或白龙形态。</t>
  </si>
  <si>
    <t>WhiteRealmPower</t>
  </si>
  <si>
    <t>本回合结束时被烙印消耗的牌多触发一次。</t>
  </si>
  <si>
    <t>无。</t>
  </si>
  <si>
    <t>BrandProtectorPower</t>
  </si>
  <si>
    <t>回合结束时，本回合每有一张牌因为烙印被消耗则获得X点护甲。</t>
  </si>
  <si>
    <t>能力可叠加，X等于能力的叠加层数。</t>
  </si>
  <si>
    <t>WhiteBrandPower</t>
  </si>
  <si>
    <t>每次化身白龙时，获得X点力量。</t>
  </si>
  <si>
    <t>同上。</t>
  </si>
  <si>
    <t>BlackBrandPower</t>
  </si>
  <si>
    <t>每次化身黑龙时，获得X点多层护甲。</t>
  </si>
  <si>
    <t>NextCardFreePower</t>
  </si>
  <si>
    <t>幻象</t>
  </si>
  <si>
    <t>你打出的下X张牌将消耗0点能量。</t>
  </si>
  <si>
    <t>PhantomDragonPower</t>
  </si>
  <si>
    <t>幻象之龙</t>
  </si>
  <si>
    <t>AshBrandPower</t>
  </si>
  <si>
    <t>药水</t>
  </si>
  <si>
    <t>BrandPotion</t>
  </si>
  <si>
    <t>烙印药水</t>
  </si>
  <si>
    <t>普通</t>
  </si>
  <si>
    <t>从随机3张烙印牌中选一张加入本场战斗，第一次使用消耗0 [E] 。</t>
  </si>
  <si>
    <t>BeDragonPotion</t>
  </si>
  <si>
    <t>化龙药水</t>
  </si>
  <si>
    <t>选择变成一个化龙形态。</t>
  </si>
  <si>
    <t>关键词</t>
  </si>
  <si>
    <t>描述文本</t>
  </si>
  <si>
    <t>打出时，随机消耗抽牌堆中的一张牌，并在回合结束时将其打出。</t>
  </si>
  <si>
    <t>选择一种形态进行变换。</t>
  </si>
  <si>
    <t>临时烙印</t>
  </si>
  <si>
    <t>仅限本回合。打出时，随机消耗抽牌堆中的一张牌，并在回合结束时将其打出。</t>
  </si>
  <si>
    <t>反烙印</t>
  </si>
  <si>
    <t>不会因为烙印被消耗，也不会被刻上烙印。</t>
  </si>
  <si>
    <t xml:space="preserve"> </t>
  </si>
  <si>
    <t>角色</t>
  </si>
  <si>
    <t>DragonPrince</t>
  </si>
  <si>
    <t>深渊龙王子</t>
  </si>
  <si>
    <t>每回合能量</t>
  </si>
  <si>
    <t>最大HP</t>
  </si>
  <si>
    <t>初始金钱</t>
  </si>
  <si>
    <t>抽牌数</t>
  </si>
  <si>
    <t>初始牌组</t>
  </si>
  <si>
    <t>打击*5</t>
  </si>
  <si>
    <t>防御*4</t>
  </si>
  <si>
    <t>初始遗物</t>
  </si>
  <si>
    <t>深渊之印</t>
  </si>
  <si>
    <t>深渊龙王子来自深渊之地...</t>
  </si>
  <si>
    <t>遗物</t>
  </si>
  <si>
    <t>放大后描述</t>
  </si>
  <si>
    <t>AbyssSeal</t>
  </si>
  <si>
    <t>每场战斗开始时随机进入黑龙或白龙形态。</t>
  </si>
  <si>
    <t>起始遗物。</t>
  </si>
  <si>
    <t>暂无。</t>
  </si>
  <si>
    <t>AbyssApostles</t>
  </si>
  <si>
    <t>深渊的使徒像</t>
  </si>
  <si>
    <t>将本回合结束时因为烙印消耗的前三张牌的带有消耗和虚无的复制加入到下回合的手牌中。</t>
  </si>
  <si>
    <t>Boss遗物。</t>
  </si>
  <si>
    <t>BrandedCyclone</t>
  </si>
  <si>
    <t>烙印的气旋</t>
  </si>
  <si>
    <t>每回合第一次使用烙印抽一张牌。</t>
  </si>
  <si>
    <t>AbyssDragon</t>
  </si>
  <si>
    <t>深渊之龙</t>
  </si>
  <si>
    <t>替换深渊之印。每场战斗开始时选择变成一个化龙形态。每回合开始时，如果上个回合有至少6张牌被烙印消耗，就随机进入一个化龙形态。</t>
  </si>
  <si>
    <t>Boss遗物，替换初始遗物。</t>
  </si>
  <si>
    <t>BrandFate</t>
  </si>
  <si>
    <t>烙印的命数</t>
  </si>
  <si>
    <t>在篝火处休息时，可以选择给一张卡牌添加反烙印。</t>
  </si>
  <si>
    <r>
      <rPr>
        <rFont val="Helvetica Neue, Helvetica, PingFang SC, Microsoft YaHei, Source Han Sans SC, Noto Sans CJK SC, WenQuanYi Micro Hei, sans-serif"/>
        <b val="false"/>
        <i val="false"/>
        <strike val="false"/>
        <color rgb="FF000000"/>
        <sz val="11"/>
        <u val="none"/>
      </rPr>
      <t>Github地址：</t>
    </r>
    <r>
      <rPr>
        <color rgb="FF175CEB"/>
        <u/>
      </rPr>
      <t>https://github.com/HGBAN/DragonKnight</t>
    </r>
  </si>
</sst>
</file>

<file path=xl/styles.xml><?xml version="1.0" encoding="utf-8"?>
<styleSheet xmlns="http://schemas.openxmlformats.org/spreadsheetml/2006/main">
  <numFmts count="0"/>
  <fonts count="9">
    <font>
      <name val="宋体"/>
      <charset val="134"/>
      <color theme="1"/>
      <sz val="11"/>
      <scheme val="minor"/>
    </font>
    <font>
      <name val="等线"/>
      <color rgb="FF175CEB"/>
      <sz val="10"/>
      <u/>
      <scheme val="minor"/>
    </font>
    <font>
      <charset val="134"/>
      <color theme="1"/>
      <sz val="11"/>
      <scheme val="minor"/>
    </font>
    <font>
      <name val="宋体"/>
      <charset val="134"/>
      <color theme="1"/>
      <sz val="11"/>
      <scheme val="minor"/>
    </font>
    <font>
      <color theme="1"/>
      <sz val="11"/>
    </font>
    <font/>
    <font>
      <name val="宋体"/>
      <charset val="0"/>
      <color rgb="FF800080"/>
      <sz val="11"/>
      <u/>
      <scheme val="minor"/>
    </font>
    <font>
      <name val="宋体"/>
      <charset val="0"/>
      <color rgb="FF0000FF"/>
      <sz val="11"/>
      <u/>
      <scheme val="minor"/>
    </font>
    <font>
      <name val="宋体"/>
      <color rgb="FF0000FF"/>
      <sz val="11"/>
      <u/>
    </font>
  </fonts>
  <fills count="4">
    <fill>
      <patternFill patternType="none"/>
    </fill>
    <fill>
      <patternFill patternType="gray125"/>
    </fill>
    <fill>
      <patternFill patternType="none"/>
    </fill>
    <fill>
      <patternFill patternType="none"/>
    </fill>
  </fills>
  <borders count="9">
    <border>
      <left/>
      <right/>
      <top/>
      <bottom/>
      <diagonal/>
    </border>
    <border>
      <left/>
      <right/>
      <top/>
      <bottom/>
      <diagonal/>
    </border>
    <border>
      <left/>
      <top/>
      <bottom/>
    </border>
    <border>
      <left/>
      <top/>
      <bottom/>
    </border>
    <border>
      <left/>
      <top/>
      <bottom/>
      <diagonal/>
    </border>
    <border>
      <top/>
      <bottom/>
    </border>
    <border/>
    <border/>
    <border>
      <left/>
      <right/>
      <top/>
      <bottom/>
    </border>
  </borders>
  <cellStyleXfs>
    <xf numFmtId="0" fontId="3" fillId="2" borderId="1" xfId="0">
      <alignment vertical="center"/>
    </xf>
    <xf numFmtId="43" fontId="3" fillId="2" borderId="1" xfId="0">
      <alignment vertical="center"/>
    </xf>
    <xf numFmtId="44" fontId="3" fillId="2" borderId="1" xfId="0">
      <alignment vertical="center"/>
    </xf>
    <xf numFmtId="0" fontId="3" fillId="2" borderId="1" xfId="0">
      <alignment vertical="center"/>
    </xf>
    <xf numFmtId="41" fontId="3" fillId="2" borderId="1" xfId="0">
      <alignment vertical="center"/>
    </xf>
    <xf numFmtId="42" fontId="3" fillId="2" borderId="1" xfId="0">
      <alignment vertical="center"/>
    </xf>
    <xf numFmtId="0" fontId="7" fillId="2" borderId="1" xfId="0">
      <alignment vertical="center"/>
    </xf>
    <xf numFmtId="0" fontId="6" fillId="2" borderId="1" xfId="0">
      <alignment vertical="center"/>
    </xf>
    <xf numFmtId="0" fontId="3" fillId="0" borderId="0" xfId="0">
      <alignment vertical="center"/>
    </xf>
    <xf numFmtId="0" fontId="0" fillId="2" borderId="1" xfId="0">
      <alignment vertical="center"/>
    </xf>
    <xf numFmtId="0" fontId="0" fillId="2" borderId="1" xfId="0">
      <alignment vertical="center"/>
    </xf>
    <xf numFmtId="0" fontId="0" fillId="2" borderId="1" xfId="0">
      <alignment vertical="center"/>
    </xf>
    <xf numFmtId="0" fontId="0" fillId="2" borderId="1" xfId="0">
      <alignment vertical="center"/>
    </xf>
    <xf numFmtId="0" fontId="0" fillId="2" borderId="1" xfId="0">
      <alignment vertical="center"/>
    </xf>
    <xf numFmtId="0" fontId="0" fillId="2" borderId="1" xfId="0">
      <alignment vertical="center"/>
    </xf>
    <xf numFmtId="0" fontId="0" fillId="2" borderId="1"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2" borderId="1" xfId="0">
      <alignment vertical="center"/>
    </xf>
    <xf numFmtId="0" fontId="0" fillId="2" borderId="1"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cellStyleXfs>
  <cellXfs count="23">
    <xf numFmtId="0" fontId="0" fillId="0" borderId="0" xfId="0">
      <alignment vertical="center"/>
    </xf>
    <xf numFmtId="0" fontId="1" fillId="0" borderId="0" xfId="0">
      <alignment vertical="center"/>
    </xf>
    <xf fontId="0" fillId="0" borderId="0" xfId="0"/>
    <xf numFmtId="0" fontId="2" fillId="2" borderId="1" xfId="0">
      <alignment horizontal="left" vertical="top" wrapText="true"/>
    </xf>
    <xf numFmtId="0" fontId="3" fillId="2" borderId="1" xfId="0">
      <alignment horizontal="left" vertical="top" wrapText="true"/>
    </xf>
    <xf numFmtId="0" fontId="4" fillId="2" borderId="2" xfId="0">
      <alignment horizontal="center" vertical="center"/>
    </xf>
    <xf numFmtId="0" fontId="4" fillId="2" borderId="3" xfId="0">
      <alignment horizontal="center" vertical="center"/>
    </xf>
    <xf numFmtId="0" fontId="2" fillId="2" borderId="4" xfId="0">
      <alignment horizontal="center" vertical="center"/>
    </xf>
    <xf fontId="0" fillId="0" borderId="5" xfId="0"/>
    <xf fontId="0" fillId="0" borderId="6" xfId="0"/>
    <xf fontId="0" fillId="0" borderId="7" xfId="0"/>
    <xf numFmtId="0" fontId="2" fillId="2" borderId="1" xfId="0">
      <alignment horizontal="center" vertical="center"/>
    </xf>
    <xf numFmtId="0" fontId="3" fillId="2" borderId="1" xfId="0">
      <alignment horizontal="center" vertical="center"/>
    </xf>
    <xf fontId="5" fillId="0" borderId="0" xfId="0"/>
    <xf numFmtId="49" fontId="3" fillId="2" borderId="1" xfId="0">
      <alignment vertical="center"/>
    </xf>
    <xf numFmtId="0" fontId="4" fillId="2" borderId="0" xfId="0">
      <alignment horizontal="left" vertical="top" wrapText="true"/>
    </xf>
    <xf numFmtId="9" fontId="0" fillId="0" borderId="0" xfId="0"/>
    <xf numFmtId="0" fontId="4" fillId="2" borderId="8" xfId="0">
      <alignment horizontal="left" vertical="top" wrapText="true"/>
    </xf>
    <xf numFmtId="0" fontId="4" fillId="2" borderId="5" xfId="0">
      <alignment horizontal="center" vertical="center"/>
    </xf>
    <xf numFmtId="0" fontId="6" fillId="2" borderId="1" xfId="0">
      <alignment horizontal="left" vertical="top" wrapText="true"/>
    </xf>
    <xf numFmtId="0" fontId="7" fillId="2" borderId="1" xfId="0">
      <alignment vertical="center"/>
    </xf>
    <xf numFmtId="0" fontId="8" fillId="2" borderId="8" xfId="0">
      <alignment vertical="center"/>
    </xf>
    <xf numFmtId="0" fontId="3" fillId="3" borderId="1" xfId="0">
      <alignment horizontal="left" vertical="top" wrapText="true"/>
    </xf>
  </cellXfs>
</styleSheet>
</file>

<file path=xl/_rels/workbook.xml.rels><?xml version="1.0" encoding="UTF-8" standalone="yes"?><Relationships xmlns="http://schemas.openxmlformats.org/package/2006/relationships"><Relationship Id="rId9" Type="http://schemas.openxmlformats.org/officeDocument/2006/relationships/worksheet" Target="worksheets/sheet7.xml" /><Relationship Id="rId2" Type="http://schemas.openxmlformats.org/officeDocument/2006/relationships/styles" Target="styles.xml" /><Relationship Id="rId10" Type="http://schemas.openxmlformats.org/officeDocument/2006/relationships/worksheet" Target="worksheets/sheet8.xml" /><Relationship Id="rId3" Type="http://schemas.openxmlformats.org/officeDocument/2006/relationships/worksheet" Target="worksheets/sheet1.xml" /><Relationship Id="rId0" Type="http://schemas.openxmlformats.org/officeDocument/2006/relationships/sharedStrings" Target="sharedStrings.xml" /><Relationship Id="rId4" Type="http://schemas.openxmlformats.org/officeDocument/2006/relationships/worksheet" Target="worksheets/sheet2.xml" /><Relationship Id="rId6" Type="http://schemas.openxmlformats.org/officeDocument/2006/relationships/worksheet" Target="worksheets/sheet4.xml" /><Relationship Id="rId5" Type="http://schemas.openxmlformats.org/officeDocument/2006/relationships/worksheet" Target="worksheets/sheet3.xml" /><Relationship Id="rId7" Type="http://schemas.openxmlformats.org/officeDocument/2006/relationships/worksheet" Target="worksheets/sheet5.xml" /><Relationship Id="rId1" Type="http://schemas.openxmlformats.org/officeDocument/2006/relationships/theme" Target="theme/theme1.xml" /><Relationship Id="rId8" Type="http://schemas.openxmlformats.org/officeDocument/2006/relationships/worksheet" Target="worksheets/sheet6.xml" /></Relationships>
</file>

<file path=xl/charts/_rels/chart1.xml.rels><?xml version="1.0" encoding="UTF-8" standalone="yes"?><Relationships xmlns="http://schemas.openxmlformats.org/package/2006/relationships"><Relationship Id="rId1" Type="http://schemas.microsoft.com/office/2011/relationships/chartColorStyle" Target="colors1.xml" /><Relationship Id="rId0" Type="http://schemas.microsoft.com/office/2011/relationships/chartStyle" Target="style1.xml" /></Relationships>
</file>

<file path=xl/charts/_rels/chart2.xml.rels><?xml version="1.0" encoding="UTF-8" standalone="yes"?><Relationships xmlns="http://schemas.openxmlformats.org/package/2006/relationships"><Relationship Id="rId1" Type="http://schemas.microsoft.com/office/2011/relationships/chartColorStyle" Target="colors2.xml" /><Relationship Id="rId0" Type="http://schemas.microsoft.com/office/2011/relationships/chartStyle" Target="style2.xml" /></Relationships>
</file>

<file path=xl/charts/_rels/chart3.xml.rels><?xml version="1.0" encoding="UTF-8" standalone="yes"?><Relationships xmlns="http://schemas.openxmlformats.org/package/2006/relationships"><Relationship Id="rId1" Type="http://schemas.microsoft.com/office/2011/relationships/chartColorStyle" Target="colors3.xml" /><Relationship Id="rId0" Type="http://schemas.microsoft.com/office/2011/relationships/chartStyle" Target="style3.xml" /></Relationships>
</file>

<file path=xl/charts/_rels/chart4.xml.rels><?xml version="1.0" encoding="UTF-8" standalone="yes"?><Relationships xmlns="http://schemas.openxmlformats.org/package/2006/relationships"><Relationship Id="rId1" Type="http://schemas.microsoft.com/office/2011/relationships/chartColorStyle" Target="colors4.xml" /><Relationship Id="rId0" Type="http://schemas.microsoft.com/office/2011/relationships/chartStyle" Target="style4.xml" /></Relationships>
</file>

<file path=xl/charts/_rels/chart5.xml.rels><?xml version="1.0" encoding="UTF-8" standalone="yes"?><Relationships xmlns="http://schemas.openxmlformats.org/package/2006/relationships"><Relationship Id="rId1" Type="http://schemas.microsoft.com/office/2011/relationships/chartColorStyle" Target="colors5.xml" /><Relationship Id="rId0" Type="http://schemas.microsoft.com/office/2011/relationships/chartStyle" Target="style5.xml" /></Relationships>
</file>

<file path=xl/charts/_rels/chart6.xml.rels><?xml version="1.0" encoding="UTF-8" standalone="yes"?><Relationships xmlns="http://schemas.openxmlformats.org/package/2006/relationships"><Relationship Id="rId1" Type="http://schemas.microsoft.com/office/2011/relationships/chartColorStyle" Target="colors6.xml" /><Relationship Id="rId0" Type="http://schemas.microsoft.com/office/2011/relationships/chartStyle" Target="style6.xml" /></Relationships>
</file>

<file path=xl/charts/chart1.xml><?xml version="1.0" encoding="utf-8"?>
<c:chartSpace xmlns:c="http://schemas.openxmlformats.org/drawingml/2006/chart" xmlns:a="http://schemas.openxmlformats.org/drawingml/2006/main">
  <c:chart>
    <c:title>
      <c:tx>
        <c:rich>
          <a:bodyPr/>
          <a:p>
            <a:pPr>
              <a:defRPr b="false" i="false"/>
            </a:pPr>
            <a:r>
              <a:t>稀有度分布（参考）</a:t>
            </a:r>
          </a:p>
        </c:rich>
      </c:tx>
    </c:title>
    <c:plotArea>
      <c:pieChart>
        <c:ser>
          <c:idx val="0"/>
          <c:order val="0"/>
          <c:spPr/>
          <c:dPt>
            <c:idx val="0"/>
            <c:spPr>
              <a:solidFill>
                <a:schemeClr val="accent1"/>
              </a:solidFill>
            </c:spPr>
          </c:dPt>
          <c:dPt>
            <c:idx val="1"/>
            <c:spPr>
              <a:solidFill>
                <a:schemeClr val="accent2"/>
              </a:solidFill>
            </c:spPr>
          </c:dPt>
          <c:dPt>
            <c:idx val="2"/>
            <c:spPr>
              <a:solidFill>
                <a:schemeClr val="accent3"/>
              </a:solidFill>
            </c:spPr>
          </c:dPt>
          <c:cat>
            <c:strRef>
              <c:f>'卡牌'!$Y$2:$AA$2</c:f>
            </c:strRef>
          </c:cat>
          <c:val>
            <c:numRef>
              <c:f>'卡牌'!$Y$5:$AA$5</c:f>
            </c:numRef>
          </c:val>
        </c:ser>
      </c:pieChart>
    </c:plotArea>
    <c:legend>
      <c:legendPos val="b"/>
      <c:overlay val="false"/>
      <c:txPr>
        <a:bodyPr/>
        <a:p>
          <a:pPr>
            <a:defRPr b="false" i="false"/>
          </a:pPr>
        </a:p>
      </c:txPr>
    </c:legend>
    <c:plotVisOnly/>
    <c:dispBlanksAs val="zero"/>
  </c:chart>
  <c:spPr>
    <a:solidFill>
      <a:schemeClr val="bg1"/>
    </a:solidFill>
  </c:spPr>
</c:chartSpace>
</file>

<file path=xl/charts/chart2.xml><?xml version="1.0" encoding="utf-8"?>
<c:chartSpace xmlns:c="http://schemas.openxmlformats.org/drawingml/2006/chart" xmlns:a="http://schemas.openxmlformats.org/drawingml/2006/main">
  <c:chart>
    <c:title>
      <c:tx>
        <c:rich>
          <a:bodyPr/>
          <a:p>
            <a:pPr>
              <a:defRPr sz="1600" b="false" i="false">
                <a:latin typeface="Helvetica Neue, Helvetica, PingFang SC, Microsoft YaHei, Source Han Sans SC, Noto Sans CJK SC, WenQuanYi Micro Hei, sans-serif"/>
              </a:defRPr>
            </a:pPr>
            <a:r>
              <a:t>稀有度分布</a:t>
            </a:r>
          </a:p>
        </c:rich>
      </c:tx>
    </c:title>
    <c:plotArea>
      <c:pieChart>
        <c:ser>
          <c:idx val="0"/>
          <c:order val="0"/>
          <c:spPr/>
          <c:dPt>
            <c:idx val="0"/>
            <c:spPr>
              <a:solidFill>
                <a:schemeClr val="accent1"/>
              </a:solidFill>
              <a:ln>
                <a:solidFill>
                  <a:schemeClr val="bg1"/>
                </a:solidFill>
                <a:prstDash/>
                <a:headEnd/>
                <a:tailEnd/>
              </a:ln>
            </c:spPr>
          </c:dPt>
          <c:dPt>
            <c:idx val="1"/>
            <c:spPr>
              <a:solidFill>
                <a:schemeClr val="accent2"/>
              </a:solidFill>
              <a:ln>
                <a:solidFill>
                  <a:schemeClr val="bg1"/>
                </a:solidFill>
                <a:prstDash/>
                <a:headEnd/>
                <a:tailEnd/>
              </a:ln>
            </c:spPr>
          </c:dPt>
          <c:dPt>
            <c:idx val="2"/>
            <c:spPr>
              <a:solidFill>
                <a:schemeClr val="accent3"/>
              </a:solidFill>
              <a:ln>
                <a:solidFill>
                  <a:schemeClr val="bg1"/>
                </a:solidFill>
                <a:prstDash/>
                <a:headEnd/>
                <a:tailEnd/>
              </a:ln>
            </c:spPr>
          </c:dPt>
          <c:dLbls>
            <c:numFmt formatCode="General" sourceLinked="true"/>
            <c:txPr>
              <a:bodyPr/>
              <a:p>
                <a:pPr>
                  <a:defRPr b="false" i="false"/>
                </a:pPr>
              </a:p>
            </c:txPr>
            <c:dLblPos/>
            <c:showLegendKey val="false"/>
            <c:showVal val="false"/>
            <c:showCatName val="false"/>
            <c:showSerName val="false"/>
            <c:showPercent val="false"/>
            <c:showBubbleSize val="false"/>
            <c:showLeaderLines val="false"/>
          </c:dLbls>
          <c:cat>
            <c:strRef>
              <c:f>'卡牌'!$Y$2:$AA$2</c:f>
            </c:strRef>
          </c:cat>
          <c:val>
            <c:numRef>
              <c:f>'卡牌'!$Y$3:$AA$3</c:f>
            </c:numRef>
          </c:val>
        </c:ser>
        <c:dLbls>
          <c:numFmt formatCode="General" sourceLinked="true"/>
          <c:txPr>
            <a:bodyPr/>
            <a:p>
              <a:pPr>
                <a:defRPr b="false" i="false"/>
              </a:pPr>
            </a:p>
          </c:txPr>
          <c:dLblPos/>
          <c:showLegendKey val="false"/>
          <c:showVal val="false"/>
          <c:showCatName val="false"/>
          <c:showSerName val="false"/>
          <c:showPercent val="false"/>
          <c:showBubbleSize val="false"/>
          <c:showLeaderLines/>
        </c:dLbls>
      </c:pieChart>
    </c:plotArea>
    <c:legend>
      <c:legendPos val="t"/>
      <c:overlay val="false"/>
      <c:txPr>
        <a:bodyPr/>
        <a:p>
          <a:pPr>
            <a:defRPr sz="900" b="false" i="false">
              <a:latin typeface="+mn-lt"/>
            </a:defRPr>
          </a:pPr>
        </a:p>
      </c:txPr>
    </c:legend>
    <c:plotVisOnly/>
    <c:dispBlanksAs val="gap"/>
  </c:chart>
  <c:spPr>
    <a:solidFill>
      <a:schemeClr val="bg1"/>
    </a:solidFill>
    <a:ln w="9525">
      <a:solidFill>
        <a:schemeClr val="tx1">
          <a:lumMod val="15000"/>
          <a:lumOff val="85000"/>
        </a:schemeClr>
      </a:solidFill>
      <a:prstDash/>
      <a:headEnd/>
      <a:tailEnd/>
    </a:ln>
  </c:spPr>
  <c:txPr>
    <a:bodyPr/>
    <a:p>
      <a:pPr>
        <a:defRPr b="false" i="false"/>
      </a:pPr>
    </a:p>
  </c:txPr>
</c:chartSpace>
</file>

<file path=xl/charts/chart3.xml><?xml version="1.0" encoding="utf-8"?>
<c:chartSpace xmlns:c="http://schemas.openxmlformats.org/drawingml/2006/chart" xmlns:a="http://schemas.openxmlformats.org/drawingml/2006/main">
  <c:chart>
    <c:title>
      <c:tx>
        <c:rich>
          <a:bodyPr/>
          <a:p>
            <a:pPr>
              <a:defRPr sz="1600" b="false" i="false">
                <a:latin typeface="Helvetica Neue, Helvetica, PingFang SC, Microsoft YaHei, Source Han Sans SC, Noto Sans CJK SC, WenQuanYi Micro Hei, sans-serif"/>
              </a:defRPr>
            </a:pPr>
            <a:r>
              <a:t>类型分布</a:t>
            </a:r>
          </a:p>
        </c:rich>
      </c:tx>
    </c:title>
    <c:plotArea>
      <c:pieChart>
        <c:ser>
          <c:idx val="0"/>
          <c:order val="0"/>
          <c:spPr/>
          <c:dPt>
            <c:idx val="0"/>
            <c:spPr>
              <a:solidFill>
                <a:schemeClr val="accent1"/>
              </a:solidFill>
              <a:ln>
                <a:solidFill>
                  <a:schemeClr val="bg1"/>
                </a:solidFill>
                <a:prstDash/>
                <a:headEnd/>
                <a:tailEnd/>
              </a:ln>
            </c:spPr>
          </c:dPt>
          <c:dPt>
            <c:idx val="1"/>
            <c:spPr>
              <a:solidFill>
                <a:schemeClr val="accent2"/>
              </a:solidFill>
              <a:ln>
                <a:solidFill>
                  <a:schemeClr val="bg1"/>
                </a:solidFill>
                <a:prstDash/>
                <a:headEnd/>
                <a:tailEnd/>
              </a:ln>
            </c:spPr>
          </c:dPt>
          <c:dPt>
            <c:idx val="2"/>
            <c:spPr>
              <a:solidFill>
                <a:schemeClr val="accent3"/>
              </a:solidFill>
              <a:ln>
                <a:solidFill>
                  <a:schemeClr val="bg1"/>
                </a:solidFill>
                <a:prstDash/>
                <a:headEnd/>
                <a:tailEnd/>
              </a:ln>
            </c:spPr>
          </c:dPt>
          <c:dLbls>
            <c:numFmt formatCode="General" sourceLinked="true"/>
            <c:txPr>
              <a:bodyPr/>
              <a:p>
                <a:pPr>
                  <a:defRPr b="false" i="false"/>
                </a:pPr>
              </a:p>
            </c:txPr>
            <c:dLblPos/>
            <c:showLegendKey val="false"/>
            <c:showVal val="false"/>
            <c:showCatName val="false"/>
            <c:showSerName val="false"/>
            <c:showPercent val="false"/>
            <c:showBubbleSize val="false"/>
            <c:showLeaderLines val="false"/>
          </c:dLbls>
          <c:cat>
            <c:strRef>
              <c:f>'卡牌'!$M$2:$O$2</c:f>
            </c:strRef>
          </c:cat>
          <c:val>
            <c:numRef>
              <c:f>'卡牌'!$M$3:$O$3</c:f>
            </c:numRef>
          </c:val>
        </c:ser>
        <c:dLbls>
          <c:numFmt formatCode="General" sourceLinked="true"/>
          <c:txPr>
            <a:bodyPr/>
            <a:p>
              <a:pPr>
                <a:defRPr b="false" i="false"/>
              </a:pPr>
            </a:p>
          </c:txPr>
          <c:dLblPos/>
          <c:showLegendKey val="false"/>
          <c:showVal val="false"/>
          <c:showCatName val="false"/>
          <c:showSerName val="false"/>
          <c:showPercent val="false"/>
          <c:showBubbleSize val="false"/>
          <c:showLeaderLines/>
        </c:dLbls>
      </c:pieChart>
    </c:plotArea>
    <c:legend>
      <c:legendPos val="t"/>
      <c:overlay val="false"/>
      <c:txPr>
        <a:bodyPr/>
        <a:p>
          <a:pPr>
            <a:defRPr sz="900" b="false" i="false">
              <a:latin typeface="+mn-lt"/>
            </a:defRPr>
          </a:pPr>
        </a:p>
      </c:txPr>
    </c:legend>
    <c:plotVisOnly/>
    <c:dispBlanksAs val="gap"/>
  </c:chart>
  <c:spPr>
    <a:solidFill>
      <a:schemeClr val="bg1"/>
    </a:solidFill>
    <a:ln w="9525">
      <a:solidFill>
        <a:schemeClr val="tx1">
          <a:lumMod val="15000"/>
          <a:lumOff val="85000"/>
        </a:schemeClr>
      </a:solidFill>
      <a:prstDash/>
      <a:headEnd/>
      <a:tailEnd/>
    </a:ln>
  </c:spPr>
  <c:txPr>
    <a:bodyPr/>
    <a:p>
      <a:pPr>
        <a:defRPr b="false" i="false"/>
      </a:pPr>
    </a:p>
  </c:txPr>
</c:chartSpace>
</file>

<file path=xl/charts/chart4.xml><?xml version="1.0" encoding="utf-8"?>
<c:chartSpace xmlns:c="http://schemas.openxmlformats.org/drawingml/2006/chart" xmlns:a="http://schemas.openxmlformats.org/drawingml/2006/main">
  <c:chart>
    <c:title>
      <c:tx>
        <c:rich>
          <a:bodyPr/>
          <a:p>
            <a:pPr>
              <a:defRPr b="false" i="false"/>
            </a:pPr>
            <a:r>
              <a:t>类型分布（参考）</a:t>
            </a:r>
          </a:p>
        </c:rich>
      </c:tx>
    </c:title>
    <c:plotArea>
      <c:pieChart>
        <c:ser>
          <c:idx val="0"/>
          <c:order val="0"/>
          <c:spPr/>
          <c:dPt>
            <c:idx val="0"/>
            <c:spPr>
              <a:solidFill>
                <a:schemeClr val="accent1"/>
              </a:solidFill>
            </c:spPr>
          </c:dPt>
          <c:dPt>
            <c:idx val="1"/>
            <c:spPr>
              <a:solidFill>
                <a:schemeClr val="accent2"/>
              </a:solidFill>
            </c:spPr>
          </c:dPt>
          <c:dPt>
            <c:idx val="2"/>
            <c:spPr>
              <a:solidFill>
                <a:schemeClr val="accent3"/>
              </a:solidFill>
            </c:spPr>
          </c:dPt>
          <c:cat>
            <c:strRef>
              <c:f>'卡牌'!$M$2:$O$2</c:f>
            </c:strRef>
          </c:cat>
          <c:val>
            <c:numRef>
              <c:f>'卡牌'!$M$5:$O$5</c:f>
            </c:numRef>
          </c:val>
        </c:ser>
      </c:pieChart>
    </c:plotArea>
    <c:legend>
      <c:legendPos val="b"/>
      <c:overlay val="false"/>
      <c:txPr>
        <a:bodyPr/>
        <a:p>
          <a:pPr>
            <a:defRPr b="false" i="false"/>
          </a:pPr>
        </a:p>
      </c:txPr>
    </c:legend>
    <c:plotVisOnly/>
    <c:dispBlanksAs val="zero"/>
  </c:chart>
  <c:spPr>
    <a:solidFill>
      <a:schemeClr val="bg1"/>
    </a:solidFill>
  </c:spPr>
</c:chartSpace>
</file>

<file path=xl/charts/chart5.xml><?xml version="1.0" encoding="utf-8"?>
<c:chartSpace xmlns:c="http://schemas.openxmlformats.org/drawingml/2006/chart" xmlns:a="http://schemas.openxmlformats.org/drawingml/2006/main">
  <c:chart>
    <c:title>
      <c:tx>
        <c:rich>
          <a:bodyPr/>
          <a:p>
            <a:pPr>
              <a:defRPr b="false" i="false"/>
            </a:pPr>
            <a:r>
              <a:t>费用分布（参考）</a:t>
            </a:r>
          </a:p>
        </c:rich>
      </c:tx>
    </c:title>
    <c:plotArea>
      <c:pieChart>
        <c:ser>
          <c:idx val="0"/>
          <c:order val="0"/>
          <c:spPr/>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cat>
            <c:strRef>
              <c:f>'卡牌'!$R$2:$W$2</c:f>
            </c:strRef>
          </c:cat>
          <c:val>
            <c:numRef>
              <c:f>'卡牌'!$R$5:$W$5</c:f>
            </c:numRef>
          </c:val>
        </c:ser>
      </c:pieChart>
    </c:plotArea>
    <c:legend>
      <c:legendPos val="b"/>
      <c:overlay val="false"/>
      <c:txPr>
        <a:bodyPr/>
        <a:p>
          <a:pPr>
            <a:defRPr b="false" i="false"/>
          </a:pPr>
        </a:p>
      </c:txPr>
    </c:legend>
    <c:plotVisOnly/>
    <c:dispBlanksAs val="zero"/>
  </c:chart>
  <c:spPr>
    <a:solidFill>
      <a:schemeClr val="bg1"/>
    </a:solidFill>
  </c:spPr>
</c:chartSpace>
</file>

<file path=xl/charts/chart6.xml><?xml version="1.0" encoding="utf-8"?>
<c:chartSpace xmlns:c="http://schemas.openxmlformats.org/drawingml/2006/chart" xmlns:a="http://schemas.openxmlformats.org/drawingml/2006/main">
  <c:chart>
    <c:title>
      <c:tx>
        <c:rich>
          <a:bodyPr/>
          <a:p>
            <a:pPr>
              <a:defRPr sz="1600" b="false" i="false">
                <a:latin typeface="Helvetica Neue, Helvetica, PingFang SC, Microsoft YaHei, Source Han Sans SC, Noto Sans CJK SC, WenQuanYi Micro Hei, sans-serif"/>
              </a:defRPr>
            </a:pPr>
            <a:r>
              <a:t>费用分布</a:t>
            </a:r>
          </a:p>
        </c:rich>
      </c:tx>
    </c:title>
    <c:plotArea>
      <c:pieChart>
        <c:ser>
          <c:idx val="0"/>
          <c:order val="0"/>
          <c:spPr/>
          <c:dPt>
            <c:idx val="0"/>
            <c:spPr>
              <a:solidFill>
                <a:schemeClr val="accent1"/>
              </a:solidFill>
              <a:ln>
                <a:solidFill>
                  <a:schemeClr val="bg1"/>
                </a:solidFill>
                <a:prstDash/>
                <a:headEnd/>
                <a:tailEnd/>
              </a:ln>
            </c:spPr>
          </c:dPt>
          <c:dPt>
            <c:idx val="1"/>
            <c:spPr>
              <a:solidFill>
                <a:schemeClr val="accent2"/>
              </a:solidFill>
              <a:ln>
                <a:solidFill>
                  <a:schemeClr val="bg1"/>
                </a:solidFill>
                <a:prstDash/>
                <a:headEnd/>
                <a:tailEnd/>
              </a:ln>
            </c:spPr>
          </c:dPt>
          <c:dPt>
            <c:idx val="2"/>
            <c:spPr>
              <a:solidFill>
                <a:schemeClr val="accent3"/>
              </a:solidFill>
              <a:ln>
                <a:solidFill>
                  <a:schemeClr val="bg1"/>
                </a:solidFill>
                <a:prstDash/>
                <a:headEnd/>
                <a:tailEnd/>
              </a:ln>
            </c:spPr>
          </c:dPt>
          <c:dPt>
            <c:idx val="3"/>
            <c:spPr>
              <a:solidFill>
                <a:schemeClr val="accent4"/>
              </a:solidFill>
              <a:ln>
                <a:solidFill>
                  <a:schemeClr val="bg1"/>
                </a:solidFill>
                <a:prstDash/>
                <a:headEnd/>
                <a:tailEnd/>
              </a:ln>
            </c:spPr>
          </c:dPt>
          <c:dPt>
            <c:idx val="4"/>
            <c:spPr>
              <a:solidFill>
                <a:schemeClr val="accent5"/>
              </a:solidFill>
              <a:ln>
                <a:solidFill>
                  <a:schemeClr val="bg1"/>
                </a:solidFill>
                <a:prstDash/>
                <a:headEnd/>
                <a:tailEnd/>
              </a:ln>
            </c:spPr>
          </c:dPt>
          <c:dPt>
            <c:idx val="5"/>
            <c:spPr>
              <a:solidFill>
                <a:schemeClr val="accent6"/>
              </a:solidFill>
              <a:ln>
                <a:solidFill>
                  <a:schemeClr val="bg1"/>
                </a:solidFill>
                <a:prstDash/>
                <a:headEnd/>
                <a:tailEnd/>
              </a:ln>
            </c:spPr>
          </c:dPt>
          <c:dLbls>
            <c:numFmt formatCode="General" sourceLinked="true"/>
            <c:txPr>
              <a:bodyPr/>
              <a:p>
                <a:pPr>
                  <a:defRPr b="false" i="false"/>
                </a:pPr>
              </a:p>
            </c:txPr>
            <c:dLblPos/>
            <c:showLegendKey val="false"/>
            <c:showVal val="false"/>
            <c:showCatName val="false"/>
            <c:showSerName val="false"/>
            <c:showPercent val="false"/>
            <c:showBubbleSize val="false"/>
            <c:showLeaderLines val="false"/>
          </c:dLbls>
          <c:cat>
            <c:strRef>
              <c:f>'卡牌'!$R$2:$W$2</c:f>
            </c:strRef>
          </c:cat>
          <c:val>
            <c:numRef>
              <c:f>'卡牌'!$R$3:$W$3</c:f>
            </c:numRef>
          </c:val>
        </c:ser>
        <c:dLbls>
          <c:numFmt formatCode="General" sourceLinked="true"/>
          <c:txPr>
            <a:bodyPr/>
            <a:p>
              <a:pPr>
                <a:defRPr b="false" i="false"/>
              </a:pPr>
            </a:p>
          </c:txPr>
          <c:dLblPos/>
          <c:showLegendKey val="false"/>
          <c:showVal val="false"/>
          <c:showCatName val="false"/>
          <c:showSerName val="false"/>
          <c:showPercent val="false"/>
          <c:showBubbleSize val="false"/>
          <c:showLeaderLines/>
        </c:dLbls>
      </c:pieChart>
    </c:plotArea>
    <c:legend>
      <c:legendPos val="t"/>
      <c:overlay val="false"/>
      <c:txPr>
        <a:bodyPr/>
        <a:p>
          <a:pPr>
            <a:defRPr sz="900" b="false" i="false">
              <a:latin typeface="+mn-lt"/>
            </a:defRPr>
          </a:pPr>
        </a:p>
      </c:txPr>
    </c:legend>
    <c:plotVisOnly/>
    <c:dispBlanksAs val="gap"/>
  </c:chart>
  <c:spPr>
    <a:solidFill>
      <a:schemeClr val="bg1"/>
    </a:solidFill>
    <a:ln w="9525">
      <a:solidFill>
        <a:schemeClr val="tx1">
          <a:lumMod val="15000"/>
          <a:lumOff val="85000"/>
        </a:schemeClr>
      </a:solidFill>
      <a:prstDash/>
      <a:headEnd/>
      <a:tailEnd/>
    </a:ln>
  </c:spPr>
  <c:txPr>
    <a:bodyPr/>
    <a:p>
      <a:pPr>
        <a:defRPr b="false" i="false"/>
      </a:pPr>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true"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false"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true" vertOverflow="clip" horzOverflow="clip" vert="horz" wrap="square" lIns="36576" tIns="18288" rIns="36576" bIns="18288" anchor="ctr" anchorCtr="true">
      <a:spAutoFit/>
    </cs:bodyPr>
  </cs:dataLabelCallout>
  <cs:dataPoint>
    <cs:lnRef idx="0">
      <cs:styleClr val="auto"/>
    </cs:lnRef>
    <cs:fillRef idx="1">
      <cs:styleClr val="auto"/>
    </cs:fillRef>
    <cs:effectRef idx="0"/>
    <cs:fontRef idx="minor">
      <a:schemeClr val="dk1"/>
    </cs:fontRef>
    <cs:spPr>
      <a:ln>
        <a:solidFill>
          <a:schemeClr val="bg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bg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dk1">
        <a:lumMod val="75000"/>
        <a:lumOff val="25000"/>
      </a:schemeClr>
    </cs:fontRef>
    <cs:defRPr sz="1400" b="true"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true" vertOverflow="clip" horzOverflow="clip" vert="horz" wrap="square" lIns="36576" tIns="18288" rIns="36576" bIns="18288" anchor="ctr" anchorCtr="true">
      <a:spAutoFit/>
    </cs:bodyPr>
  </cs:dataLabelCallout>
  <cs:dataPoint>
    <cs:lnRef idx="0">
      <cs:styleClr val="auto"/>
    </cs:lnRef>
    <cs:fillRef idx="1">
      <cs:styleClr val="auto"/>
    </cs:fillRef>
    <cs:effectRef idx="0"/>
    <cs:fontRef idx="minor">
      <a:schemeClr val="dk1"/>
    </cs:fontRef>
    <cs:spPr>
      <a:ln>
        <a:solidFill>
          <a:schemeClr val="bg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bg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dk1">
        <a:lumMod val="75000"/>
        <a:lumOff val="25000"/>
      </a:schemeClr>
    </cs:fontRef>
    <cs:defRPr sz="1400" b="true"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true"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false"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true"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false"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true" vertOverflow="clip" horzOverflow="clip" vert="horz" wrap="square" lIns="36576" tIns="18288" rIns="36576" bIns="18288" anchor="ctr" anchorCtr="true">
      <a:spAutoFit/>
    </cs:bodyPr>
  </cs:dataLabelCallout>
  <cs:dataPoint>
    <cs:lnRef idx="0">
      <cs:styleClr val="auto"/>
    </cs:lnRef>
    <cs:fillRef idx="1">
      <cs:styleClr val="auto"/>
    </cs:fillRef>
    <cs:effectRef idx="0"/>
    <cs:fontRef idx="minor">
      <a:schemeClr val="dk1"/>
    </cs:fontRef>
    <cs:spPr>
      <a:ln>
        <a:solidFill>
          <a:schemeClr val="bg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bg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dk1">
        <a:lumMod val="75000"/>
        <a:lumOff val="25000"/>
      </a:schemeClr>
    </cs:fontRef>
    <cs:defRPr sz="1400" b="true"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Relationships xmlns="http://schemas.openxmlformats.org/package/2006/relationships"><Relationship Id="rId5" Type="http://schemas.openxmlformats.org/officeDocument/2006/relationships/chart" Target="../charts/chart6.xml" /><Relationship Id="rId4" Type="http://schemas.openxmlformats.org/officeDocument/2006/relationships/chart" Target="../charts/chart5.xml" /><Relationship Id="rId0" Type="http://schemas.openxmlformats.org/officeDocument/2006/relationships/chart" Target="../charts/chart1.xml" /><Relationship Id="rId1" Type="http://schemas.openxmlformats.org/officeDocument/2006/relationships/chart" Target="../charts/chart2.xml" /><Relationship Id="rId2" Type="http://schemas.openxmlformats.org/officeDocument/2006/relationships/chart" Target="../charts/chart3.xml" /><Relationship Id="rId3" Type="http://schemas.openxmlformats.org/officeDocument/2006/relationships/chart" Target="../charts/chart4.xml" /></Relationships>
</file>

<file path=xl/drawings/drawing1.xml><?xml version="1.0" encoding="utf-8"?>
<xdr:wsDr xmlns:c="http://schemas.openxmlformats.org/drawingml/2006/chart" xmlns:a="http://schemas.openxmlformats.org/drawingml/2006/main" xmlns:xdr="http://schemas.openxmlformats.org/drawingml/2006/spreadsheetDrawing" xmlns:r="http://schemas.openxmlformats.org/officeDocument/2006/relationships">
  <xdr:oneCellAnchor>
    <xdr:from>
      <xdr:col>23</xdr:col>
      <xdr:colOff>485775</xdr:colOff>
      <xdr:row>13</xdr:row>
      <xdr:rowOff>371475</xdr:rowOff>
    </xdr:from>
    <xdr:ext cx="2581275" cy="1933575"/>
    <xdr:graphicFrame>
      <xdr:nvGraphicFramePr>
        <xdr:cNvPr id="1" name=""/>
        <xdr:cNvGraphicFramePr/>
      </xdr:nvGraphicFramePr>
      <xdr:xfrm/>
      <a:graphic>
        <a:graphicData uri="http://schemas.openxmlformats.org/drawingml/2006/chart">
          <c:chart r:id="rId0"/>
        </a:graphicData>
      </a:graphic>
    </xdr:graphicFrame>
    <xdr:clientData/>
  </xdr:oneCellAnchor>
  <xdr:oneCellAnchor>
    <xdr:from>
      <xdr:col>23</xdr:col>
      <xdr:colOff>476250</xdr:colOff>
      <xdr:row>9</xdr:row>
      <xdr:rowOff>38100</xdr:rowOff>
    </xdr:from>
    <xdr:ext cx="2552700" cy="1895475"/>
    <xdr:graphicFrame>
      <xdr:nvGraphicFramePr>
        <xdr:cNvPr id="2" name=""/>
        <xdr:cNvGraphicFramePr/>
      </xdr:nvGraphicFramePr>
      <xdr:xfrm/>
      <a:graphic>
        <a:graphicData uri="http://schemas.openxmlformats.org/drawingml/2006/chart">
          <c:chart r:id="rId1"/>
        </a:graphicData>
      </a:graphic>
    </xdr:graphicFrame>
    <xdr:clientData/>
  </xdr:oneCellAnchor>
  <xdr:oneCellAnchor>
    <xdr:from>
      <xdr:col>11</xdr:col>
      <xdr:colOff>628650</xdr:colOff>
      <xdr:row>8</xdr:row>
      <xdr:rowOff>323850</xdr:rowOff>
    </xdr:from>
    <xdr:ext cx="2562225" cy="1971675"/>
    <xdr:graphicFrame>
      <xdr:nvGraphicFramePr>
        <xdr:cNvPr id="3" name=""/>
        <xdr:cNvGraphicFramePr/>
      </xdr:nvGraphicFramePr>
      <xdr:xfrm/>
      <a:graphic>
        <a:graphicData uri="http://schemas.openxmlformats.org/drawingml/2006/chart">
          <c:chart r:id="rId2"/>
        </a:graphicData>
      </a:graphic>
    </xdr:graphicFrame>
    <xdr:clientData/>
  </xdr:oneCellAnchor>
  <xdr:oneCellAnchor>
    <xdr:from>
      <xdr:col>11</xdr:col>
      <xdr:colOff>571500</xdr:colOff>
      <xdr:row>13</xdr:row>
      <xdr:rowOff>133350</xdr:rowOff>
    </xdr:from>
    <xdr:ext cx="2619375" cy="1914525"/>
    <xdr:graphicFrame>
      <xdr:nvGraphicFramePr>
        <xdr:cNvPr id="4" name=""/>
        <xdr:cNvGraphicFramePr/>
      </xdr:nvGraphicFramePr>
      <xdr:xfrm/>
      <a:graphic>
        <a:graphicData uri="http://schemas.openxmlformats.org/drawingml/2006/chart">
          <c:chart r:id="rId3"/>
        </a:graphicData>
      </a:graphic>
    </xdr:graphicFrame>
    <xdr:clientData/>
  </xdr:oneCellAnchor>
  <xdr:oneCellAnchor>
    <xdr:from>
      <xdr:col>17</xdr:col>
      <xdr:colOff>628650</xdr:colOff>
      <xdr:row>13</xdr:row>
      <xdr:rowOff>238125</xdr:rowOff>
    </xdr:from>
    <xdr:ext cx="2781300" cy="1933575"/>
    <xdr:graphicFrame>
      <xdr:nvGraphicFramePr>
        <xdr:cNvPr id="5" name=""/>
        <xdr:cNvGraphicFramePr/>
      </xdr:nvGraphicFramePr>
      <xdr:xfrm/>
      <a:graphic>
        <a:graphicData uri="http://schemas.openxmlformats.org/drawingml/2006/chart">
          <c:chart r:id="rId4"/>
        </a:graphicData>
      </a:graphic>
    </xdr:graphicFrame>
    <xdr:clientData/>
  </xdr:oneCellAnchor>
  <xdr:oneCellAnchor>
    <xdr:from>
      <xdr:col>18</xdr:col>
      <xdr:colOff>57150</xdr:colOff>
      <xdr:row>8</xdr:row>
      <xdr:rowOff>361950</xdr:rowOff>
    </xdr:from>
    <xdr:ext cx="2714625" cy="1933575"/>
    <xdr:graphicFrame>
      <xdr:nvGraphicFramePr>
        <xdr:cNvPr id="6" name=""/>
        <xdr:cNvGraphicFramePr/>
      </xdr:nvGraphicFramePr>
      <xdr:xfrm/>
      <a:graphic>
        <a:graphicData uri="http://schemas.openxmlformats.org/drawingml/2006/chart">
          <c:chart r:id="rId5"/>
        </a:graphicData>
      </a:graphic>
    </xdr:graphicFrame>
    <xdr:clientData/>
  </xdr:one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false"/>
        </a:gradFill>
        <a:gradFill>
          <a:gsLst>
            <a:gs pos="0">
              <a:schemeClr val="phClr">
                <a:hueOff val="-2520000"/>
              </a:schemeClr>
            </a:gs>
            <a:gs pos="100000">
              <a:schemeClr val="phClr"/>
            </a:gs>
          </a:gsLst>
          <a:lin ang="2700000" scaled="false"/>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true"/>
          </a:gradFill>
          <a:prstDash val="solid"/>
          <a:miter lim="800000"/>
        </a:ln>
      </a:lnStyleLst>
      <a:effectStyleLst>
        <a:effectStyle>
          <a:effectLst>
            <a:outerShdw blurRad="101600" dist="50800" dir="5400000" algn="ctr" rotWithShape="false">
              <a:schemeClr val="phClr">
                <a:alpha val="60000"/>
              </a:schemeClr>
            </a:outerShdw>
          </a:effectLst>
        </a:effectStyle>
        <a:effectStyle>
          <a:effectLst>
            <a:reflection stA="50000" endA="300" endPos="40000" dist="25400" dir="5400000" sy="-100000" algn="bl" rotWithShape="fals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Relationships xmlns="http://schemas.openxmlformats.org/package/2006/relationships"><Relationship Id="rId0" Type="http://schemas.openxmlformats.org/officeDocument/2006/relationships/drawing" Target="../drawings/drawing1.xml" /></Relationships>
</file>

<file path=xl/worksheets/_rels/sheet8.xml.rels><?xml version="1.0" encoding="UTF-8" standalone="yes"?><Relationships xmlns="http://schemas.openxmlformats.org/package/2006/relationships"><Relationship Id="rId0" Type="http://schemas.openxmlformats.org/officeDocument/2006/relationships/hyperlink" Target="https://github.com/HGBAN/DragonKnight" TargetMode="External"/></Relationships>
</file>

<file path=xl/worksheets/sheet1.xml><?xml version="1.0" encoding="utf-8"?>
<worksheet xmlns:r="http://schemas.openxmlformats.org/officeDocument/2006/relationships" xmlns="http://schemas.openxmlformats.org/spreadsheetml/2006/main">
  <sheetPr/>
  <dimension ref="X35"/>
  <sheetViews>
    <sheetView showGridLines="true" workbookViewId="0">
      <selection activeCell="A4" sqref="A4"/>
    </sheetView>
  </sheetViews>
  <sheetFormatPr defaultColWidth="9" defaultRowHeight="14.4"/>
  <cols>
    <col min="1" max="1" width="15.2222" customWidth="true"/>
    <col min="6" max="6" width="11.8889" customWidth="true"/>
    <col min="7" max="7" width="22.7778" customWidth="true"/>
    <col min="8" max="8" width="15.2222" customWidth="true"/>
    <col min="9" max="9" width="6.49219" customWidth="true"/>
    <col min="10" max="10" width="4.70312" customWidth="true"/>
    <col min="13" max="13" width="10.3008" customWidth="true"/>
    <col min="25" max="25" width="9.22222" customWidth="true"/>
  </cols>
  <sheetData>
    <row r="1" spans="1:27">
      <c r="A1" s="7" t="s">
        <v>27</v>
      </c>
      <c r="B1" s="8" t="s"/>
      <c r="C1" s="8" t="s"/>
      <c r="D1" s="8" t="s"/>
      <c r="E1" s="8" t="s"/>
      <c r="F1" s="8" t="s"/>
      <c r="G1" s="8" t="s"/>
      <c r="H1" s="8" t="s"/>
      <c r="I1" s="9" t="s"/>
      <c r="J1" s="10" t="s"/>
      <c r="M1" s="11" t="s">
        <v>28</v>
      </c>
      <c r="N1" s="12" t="s"/>
      <c r="O1" s="12" t="s"/>
      <c r="P1" s="12" t="s"/>
      <c r="R1" s="11" t="s">
        <v>29</v>
      </c>
      <c r="S1" s="12" t="s"/>
      <c r="T1" s="12" t="s"/>
      <c r="U1" s="12" t="s"/>
      <c r="V1" s="12" t="s"/>
      <c r="W1" s="12" t="s"/>
      <c r="X1" s="13" t="s"/>
      <c r="Y1" s="11" t="s">
        <v>30</v>
      </c>
      <c r="Z1" s="12" t="s"/>
      <c r="AA1" s="12" t="s"/>
    </row>
    <row r="2" spans="1:27">
      <c r="A2" t="s">
        <v>31</v>
      </c>
      <c r="B2" t="s">
        <v>32</v>
      </c>
      <c r="C2" t="s">
        <v>33</v>
      </c>
      <c r="D2" t="s">
        <v>34</v>
      </c>
      <c r="E2" t="s">
        <v>35</v>
      </c>
      <c r="F2" t="s">
        <v>36</v>
      </c>
      <c r="G2" t="s">
        <v>10</v>
      </c>
      <c r="H2" t="s">
        <v>37</v>
      </c>
      <c r="I2" t="s">
        <v>38</v>
      </c>
      <c r="J2" t="s">
        <v>39</v>
      </c>
      <c r="M2" t="s">
        <v>40</v>
      </c>
      <c r="N2" t="s">
        <v>41</v>
      </c>
      <c r="O2" t="s">
        <v>42</v>
      </c>
      <c r="P2" t="s">
        <v>43</v>
      </c>
      <c r="R2" s="14">
        <v>0</v>
      </c>
      <c r="S2" s="14">
        <v>1</v>
      </c>
      <c r="T2" s="14">
        <v>2</v>
      </c>
      <c r="U2" s="14">
        <v>3</v>
      </c>
      <c r="V2" t="s">
        <v>44</v>
      </c>
      <c r="W2" t="s">
        <v>45</v>
      </c>
      <c r="Y2" t="s">
        <v>46</v>
      </c>
      <c r="Z2" t="s">
        <v>47</v>
      </c>
      <c r="AA2" t="s">
        <v>48</v>
      </c>
    </row>
    <row r="3" spans="1:27">
      <c r="A3" t="s">
        <v>49</v>
      </c>
      <c r="B3" t="s">
        <v>50</v>
      </c>
      <c r="C3" t="s">
        <v>40</v>
      </c>
      <c r="D3">
        <v>1</v>
      </c>
      <c r="E3" t="s">
        <v>51</v>
      </c>
      <c r="F3" t="s">
        <v>52</v>
      </c>
      <c r="G3" s="3" t="s">
        <v>53</v>
      </c>
      <c r="H3" s="3" t="s">
        <v>54</v>
      </c>
      <c r="I3" s="15" t="s">
        <v>15</v>
      </c>
      <c r="J3" s="15" t="s">
        <v>15</v>
      </c>
      <c r="L3" t="s">
        <v>55</v>
      </c>
      <c r="M3">
        <f>=COUNTIF($C$3:$C$51,"攻击")</f>
        <v>11</v>
      </c>
      <c r="N3">
        <f>=COUNTIF($C$3:$C$51,"技能")</f>
        <v>12</v>
      </c>
      <c r="O3">
        <f>=COUNTIF($C$3:$C$51,"能力")</f>
        <v>6</v>
      </c>
      <c r="P3">
        <f>=SUM(M3:O3)</f>
        <v>29</v>
      </c>
      <c r="R3">
        <f>=COUNTIF($D$3:$D$51,"0")</f>
        <v>1</v>
      </c>
      <c r="S3">
        <f>=COUNTIF($D$3:$D$51,"1")</f>
        <v>13</v>
      </c>
      <c r="T3">
        <f>=COUNTIF($D$3:$D$51,"2")</f>
        <v>11</v>
      </c>
      <c r="U3">
        <f>=COUNTIF($D$3:$D$51,"3")</f>
        <v>4</v>
      </c>
      <c r="V3">
        <f>=COUNTIF($D$3:$D$51,"&gt;3")</f>
        <v>0</v>
      </c>
      <c r="W3">
        <f>=COUNTIF($D$3:$D$51,"X")</f>
        <v>0</v>
      </c>
      <c r="Y3">
        <f>=COUNTIF($E$3:$E$51,"常见")</f>
        <v>7</v>
      </c>
      <c r="Z3">
        <f>=COUNTIF($E$3:$E$51,"不常见")</f>
        <v>10</v>
      </c>
      <c r="AA3">
        <f>=COUNTIF($E$3:$E$51,"稀有")</f>
        <v>7</v>
      </c>
    </row>
    <row r="4" spans="7:27">
      <c r="G4" s="15" t="s"/>
      <c r="H4" s="15" t="s"/>
      <c r="I4" s="15" t="s"/>
      <c r="J4" s="15" t="s"/>
      <c r="L4" t="s">
        <v>56</v>
      </c>
      <c r="M4" s="16">
        <f>=(M3/$P$3)</f>
        <v>0.379310344827586</v>
      </c>
      <c r="N4" s="16">
        <f>=(N3/$P$3)</f>
        <v>0.413793103448276</v>
      </c>
      <c r="O4" s="16">
        <f>=(O3/$P$3)</f>
        <v>0.206896551724138</v>
      </c>
      <c r="R4" s="16">
        <f>=R3/SUM($R$3:$W$3)</f>
        <v>0.03448275862069</v>
      </c>
      <c r="S4" s="16">
        <f>=S3/SUM($R$3:$W$3)</f>
        <v>0.448275862068966</v>
      </c>
      <c r="T4" s="16">
        <f>=T3/SUM($R$3:$W$3)</f>
        <v>0.379310344827586</v>
      </c>
      <c r="U4" s="16">
        <f>=U3/SUM($R$3:$W$3)</f>
        <v>0.137931034482759</v>
      </c>
      <c r="V4" s="16">
        <f>=V3/SUM($R$3:$W$3)</f>
        <v>0</v>
      </c>
      <c r="W4" s="16">
        <f>=W3/SUM($R$3:$W$3)</f>
        <v>0</v>
      </c>
      <c r="Y4" s="16">
        <f>=Y3/SUM($Y$3:$AA$3)</f>
        <v>0.291666666666667</v>
      </c>
      <c r="Z4" s="16">
        <f>=Z3/SUM($Y$3:$AA$3)</f>
        <v>0.416666666666667</v>
      </c>
      <c r="AA4" s="16">
        <f>=AA3/SUM($Y$3:$AA$3)</f>
        <v>0.291666666666667</v>
      </c>
    </row>
    <row r="5" spans="1:27">
      <c r="A5" t="s">
        <v>57</v>
      </c>
      <c r="B5" t="s">
        <v>58</v>
      </c>
      <c r="C5" t="s">
        <v>41</v>
      </c>
      <c r="D5">
        <v>1</v>
      </c>
      <c r="E5" t="s">
        <v>51</v>
      </c>
      <c r="F5" t="s">
        <v>59</v>
      </c>
      <c r="G5" s="3" t="s">
        <v>60</v>
      </c>
      <c r="H5" s="3" t="s">
        <v>61</v>
      </c>
      <c r="I5" s="15" t="s">
        <v>15</v>
      </c>
      <c r="J5" s="15" t="s">
        <v>15</v>
      </c>
      <c r="L5" t="s">
        <v>62</v>
      </c>
      <c r="M5">
        <v>28</v>
      </c>
      <c r="N5">
        <v>34</v>
      </c>
      <c r="O5">
        <v>13</v>
      </c>
      <c r="P5">
        <f>=SUM(M5:O5)</f>
        <v>75</v>
      </c>
      <c r="R5">
        <v>11</v>
      </c>
      <c r="S5">
        <v>41</v>
      </c>
      <c r="T5">
        <v>13</v>
      </c>
      <c r="U5">
        <v>3</v>
      </c>
      <c r="V5">
        <v>1</v>
      </c>
      <c r="W5">
        <v>2</v>
      </c>
      <c r="Y5">
        <v>19</v>
      </c>
      <c r="Z5">
        <v>35</v>
      </c>
      <c r="AA5">
        <v>17</v>
      </c>
    </row>
    <row r="6" spans="1:27">
      <c r="A6" t="s">
        <v>63</v>
      </c>
      <c r="B6" t="s">
        <v>64</v>
      </c>
      <c r="C6" t="s">
        <v>41</v>
      </c>
      <c r="D6">
        <v>1</v>
      </c>
      <c r="E6" t="s">
        <v>51</v>
      </c>
      <c r="F6" t="s">
        <v>59</v>
      </c>
      <c r="G6" s="3" t="s">
        <v>65</v>
      </c>
      <c r="H6" s="3" t="s">
        <v>66</v>
      </c>
      <c r="I6" s="15" t="s">
        <v>15</v>
      </c>
      <c r="J6" s="15" t="s">
        <v>15</v>
      </c>
      <c r="L6" t="s">
        <v>67</v>
      </c>
      <c r="M6" s="16">
        <f>=(M5/$P$5)</f>
        <v>0.373333333333333</v>
      </c>
      <c r="N6" s="16">
        <f>=(N5/$P$5)</f>
        <v>0.453333333333333</v>
      </c>
      <c r="O6" s="16">
        <f>=(O5/$P$5)</f>
        <v>0.173333333333333</v>
      </c>
      <c r="R6" s="16">
        <f>=R5/SUM($R$5:$W$5)</f>
        <v>0.154929577464789</v>
      </c>
      <c r="S6" s="16">
        <f>=S5/SUM($R$5:$W$5)</f>
        <v>0.577464788732394</v>
      </c>
      <c r="T6" s="16">
        <f>=T5/SUM($R$5:$W$5)</f>
        <v>0.183098591549296</v>
      </c>
      <c r="U6" s="16">
        <f>=U5/SUM($R$5:$W$5)</f>
        <v>0.042253521126761</v>
      </c>
      <c r="V6" s="16">
        <f>=V5/SUM($R$5:$W$5)</f>
        <v>0.014084507042254</v>
      </c>
      <c r="W6" s="16">
        <f>=W5/SUM($R$5:$W$5)</f>
        <v>0.028169014084507</v>
      </c>
      <c r="Y6" s="16">
        <f>=Y5/SUM($Y$5:$AA$5)</f>
        <v>0.267605633802817</v>
      </c>
      <c r="Z6" s="16">
        <f>=Z5/SUM($Y$5:$AA$5)</f>
        <v>0.492957746478873</v>
      </c>
      <c r="AA6" s="16">
        <f>=AA5/SUM($Y$5:$AA$5)</f>
        <v>0.23943661971831</v>
      </c>
    </row>
    <row r="7" spans="1:27" ht="28.8" customHeight="true">
      <c r="A7" t="s">
        <v>68</v>
      </c>
      <c r="B7" t="s">
        <v>69</v>
      </c>
      <c r="C7" t="s">
        <v>40</v>
      </c>
      <c r="D7">
        <v>2</v>
      </c>
      <c r="E7" t="s">
        <v>51</v>
      </c>
      <c r="F7" t="s">
        <v>70</v>
      </c>
      <c r="G7" s="3" t="s">
        <v>71</v>
      </c>
      <c r="H7" s="3" t="s">
        <v>72</v>
      </c>
      <c r="I7" s="15" t="s">
        <v>15</v>
      </c>
      <c r="J7" s="15" t="s">
        <v>15</v>
      </c>
      <c r="L7" t="s">
        <v>73</v>
      </c>
      <c r="M7" s="16">
        <f>=MIN(1,(M3/M5))</f>
        <v>0.392857142857143</v>
      </c>
      <c r="N7" s="16">
        <f>=MIN(1,(N3/N5))</f>
        <v>0.352941176470588</v>
      </c>
      <c r="O7" s="16">
        <f>=MIN(1,(O3/O5))</f>
        <v>0.461538461538462</v>
      </c>
      <c r="P7" s="16">
        <f>=MIN(1,(P3/P5))</f>
        <v>0.386666666666667</v>
      </c>
      <c r="R7" s="16">
        <f>=MIN(1,(R3/R5))</f>
        <v>0.090909090909091</v>
      </c>
      <c r="S7" s="16">
        <f>=MIN(1,(S3/S5))</f>
        <v>0.317073170731707</v>
      </c>
      <c r="T7" s="16">
        <f>=MIN(1,(T3/T5))</f>
        <v>0.846153846153846</v>
      </c>
      <c r="U7" s="16">
        <f>=MIN(1,(U3/U5))</f>
        <v>1</v>
      </c>
      <c r="V7" s="16">
        <f>=MIN(1,(V3/V5))</f>
        <v>0</v>
      </c>
      <c r="W7" s="16">
        <f>=MIN(1,(W3/W5))</f>
        <v>0</v>
      </c>
      <c r="Y7" s="16">
        <f>=MIN(1,(Y3/Y5))</f>
        <v>0.368421052631579</v>
      </c>
      <c r="Z7" s="16">
        <f>=MIN(1,(Z3/Z5))</f>
        <v>0.285714285714286</v>
      </c>
      <c r="AA7" s="16">
        <f>=MIN(1,(AA3/AA5))</f>
        <v>0.411764705882353</v>
      </c>
    </row>
    <row r="8" spans="1:10">
      <c r="A8" t="s">
        <v>74</v>
      </c>
      <c r="B8" t="s">
        <v>75</v>
      </c>
      <c r="C8" t="s">
        <v>41</v>
      </c>
      <c r="D8">
        <v>1</v>
      </c>
      <c r="E8" t="s">
        <v>51</v>
      </c>
      <c r="F8" t="s">
        <v>76</v>
      </c>
      <c r="G8" s="3" t="s">
        <v>77</v>
      </c>
      <c r="H8" s="3" t="s">
        <v>78</v>
      </c>
      <c r="I8" s="15" t="s">
        <v>15</v>
      </c>
      <c r="J8" s="15" t="s">
        <v>15</v>
      </c>
    </row>
    <row r="9" spans="1:10" ht="28.8" customHeight="true">
      <c r="A9" t="s">
        <v>79</v>
      </c>
      <c r="B9" t="s">
        <v>80</v>
      </c>
      <c r="C9" t="s">
        <v>42</v>
      </c>
      <c r="D9">
        <v>3</v>
      </c>
      <c r="E9" t="s">
        <v>48</v>
      </c>
      <c r="F9" t="s">
        <v>59</v>
      </c>
      <c r="G9" s="3" t="s">
        <v>81</v>
      </c>
      <c r="H9" s="3" t="s">
        <v>66</v>
      </c>
      <c r="I9" s="15" t="s">
        <v>15</v>
      </c>
      <c r="J9" s="15" t="s">
        <v>15</v>
      </c>
    </row>
    <row r="10" spans="1:10" ht="43.2" customHeight="true">
      <c r="A10" t="s">
        <v>82</v>
      </c>
      <c r="B10" t="s">
        <v>83</v>
      </c>
      <c r="C10" t="s">
        <v>41</v>
      </c>
      <c r="D10">
        <v>2</v>
      </c>
      <c r="E10" t="s">
        <v>46</v>
      </c>
      <c r="F10" t="s">
        <v>59</v>
      </c>
      <c r="G10" s="3" t="s">
        <v>84</v>
      </c>
      <c r="H10" s="3" t="s">
        <v>85</v>
      </c>
      <c r="I10" s="15" t="s">
        <v>15</v>
      </c>
      <c r="J10" s="15" t="s">
        <v>15</v>
      </c>
    </row>
    <row r="11" spans="1:10" ht="43.2" customHeight="true">
      <c r="A11" t="s">
        <v>86</v>
      </c>
      <c r="B11" t="s">
        <v>87</v>
      </c>
      <c r="C11" t="s">
        <v>40</v>
      </c>
      <c r="D11">
        <v>1</v>
      </c>
      <c r="E11" t="s">
        <v>46</v>
      </c>
      <c r="F11" t="s">
        <v>88</v>
      </c>
      <c r="G11" s="3" t="s">
        <v>89</v>
      </c>
      <c r="H11" s="3" t="s">
        <v>90</v>
      </c>
      <c r="I11" s="15" t="s">
        <v>15</v>
      </c>
      <c r="J11" s="15" t="s">
        <v>15</v>
      </c>
    </row>
    <row r="12" spans="1:10" ht="43.2" customHeight="true">
      <c r="A12" t="s">
        <v>91</v>
      </c>
      <c r="B12" t="s">
        <v>92</v>
      </c>
      <c r="C12" t="s">
        <v>41</v>
      </c>
      <c r="D12">
        <v>2</v>
      </c>
      <c r="E12" t="s">
        <v>48</v>
      </c>
      <c r="F12" t="s">
        <v>59</v>
      </c>
      <c r="G12" s="3" t="s">
        <v>93</v>
      </c>
      <c r="H12" s="3" t="s">
        <v>66</v>
      </c>
      <c r="I12" s="15" t="s">
        <v>15</v>
      </c>
      <c r="J12" s="15" t="s">
        <v>15</v>
      </c>
    </row>
    <row r="13" spans="1:10" ht="43.2" customHeight="true">
      <c r="A13" t="s">
        <v>94</v>
      </c>
      <c r="B13" t="s">
        <v>95</v>
      </c>
      <c r="C13" t="s">
        <v>40</v>
      </c>
      <c r="D13">
        <v>3</v>
      </c>
      <c r="E13" t="s">
        <v>47</v>
      </c>
      <c r="F13" t="s">
        <v>52</v>
      </c>
      <c r="G13" s="3" t="s">
        <v>96</v>
      </c>
      <c r="H13" s="3" t="s">
        <v>66</v>
      </c>
      <c r="I13" s="15" t="s">
        <v>15</v>
      </c>
      <c r="J13" s="15" t="s">
        <v>15</v>
      </c>
    </row>
    <row r="14" spans="1:10" ht="43.2" customHeight="true">
      <c r="A14" t="s">
        <v>97</v>
      </c>
      <c r="B14" t="s">
        <v>98</v>
      </c>
      <c r="C14" t="s">
        <v>42</v>
      </c>
      <c r="D14">
        <v>2</v>
      </c>
      <c r="E14" t="s">
        <v>46</v>
      </c>
      <c r="F14" t="s">
        <v>59</v>
      </c>
      <c r="G14" s="3" t="s">
        <v>99</v>
      </c>
      <c r="H14" s="3" t="s">
        <v>100</v>
      </c>
      <c r="I14" s="15" t="s">
        <v>15</v>
      </c>
      <c r="J14" s="15" t="s">
        <v>15</v>
      </c>
    </row>
    <row r="15" spans="1:10" ht="28.8" customHeight="true">
      <c r="A15" t="s">
        <v>101</v>
      </c>
      <c r="B15" t="s">
        <v>102</v>
      </c>
      <c r="C15" t="s">
        <v>42</v>
      </c>
      <c r="D15">
        <v>1</v>
      </c>
      <c r="E15" t="s">
        <v>47</v>
      </c>
      <c r="F15" t="s">
        <v>59</v>
      </c>
      <c r="G15" s="3" t="s">
        <v>103</v>
      </c>
      <c r="H15" s="3" t="s">
        <v>100</v>
      </c>
      <c r="I15" s="15" t="s">
        <v>15</v>
      </c>
      <c r="J15" s="15" t="s">
        <v>15</v>
      </c>
    </row>
    <row r="16" spans="1:10" ht="28.8" customHeight="true">
      <c r="A16" t="s">
        <v>104</v>
      </c>
      <c r="B16" t="s">
        <v>105</v>
      </c>
      <c r="C16" t="s">
        <v>42</v>
      </c>
      <c r="D16">
        <v>1</v>
      </c>
      <c r="E16" t="s">
        <v>47</v>
      </c>
      <c r="F16" t="s">
        <v>59</v>
      </c>
      <c r="G16" s="3" t="s">
        <v>106</v>
      </c>
      <c r="H16" s="3" t="s">
        <v>100</v>
      </c>
      <c r="I16" s="15" t="s">
        <v>15</v>
      </c>
      <c r="J16" s="15" t="s">
        <v>15</v>
      </c>
    </row>
    <row r="17" spans="1:10" ht="43.2" customHeight="true">
      <c r="A17" t="s">
        <v>107</v>
      </c>
      <c r="B17" t="s">
        <v>108</v>
      </c>
      <c r="C17" t="s">
        <v>42</v>
      </c>
      <c r="D17">
        <v>3</v>
      </c>
      <c r="E17" t="s">
        <v>48</v>
      </c>
      <c r="F17" t="s">
        <v>59</v>
      </c>
      <c r="G17" s="3" t="s">
        <v>109</v>
      </c>
      <c r="H17" s="3" t="s">
        <v>110</v>
      </c>
      <c r="I17" s="15" t="s">
        <v>15</v>
      </c>
      <c r="J17" s="15" t="s">
        <v>15</v>
      </c>
    </row>
    <row r="18" spans="1:10">
      <c r="A18" t="s">
        <v>111</v>
      </c>
      <c r="B18" t="s">
        <v>112</v>
      </c>
      <c r="C18" t="s">
        <v>41</v>
      </c>
      <c r="D18">
        <v>1</v>
      </c>
      <c r="E18" t="s">
        <v>48</v>
      </c>
      <c r="F18" t="s">
        <v>59</v>
      </c>
      <c r="G18" s="17" t="s">
        <v>113</v>
      </c>
      <c r="H18" s="17" t="s">
        <v>66</v>
      </c>
      <c r="I18" s="15" t="s">
        <v>15</v>
      </c>
      <c r="J18" s="15" t="s">
        <v>15</v>
      </c>
    </row>
    <row r="19" spans="1:10">
      <c r="A19" t="s">
        <v>114</v>
      </c>
      <c r="B19" t="s">
        <v>115</v>
      </c>
      <c r="C19" t="s">
        <v>40</v>
      </c>
      <c r="D19">
        <v>2</v>
      </c>
      <c r="E19" t="s">
        <v>46</v>
      </c>
      <c r="F19" t="s">
        <v>52</v>
      </c>
      <c r="G19" s="17" t="s">
        <v>116</v>
      </c>
      <c r="H19" s="17" t="s">
        <v>117</v>
      </c>
      <c r="I19" s="15" t="s">
        <v>15</v>
      </c>
      <c r="J19" s="15" t="s">
        <v>15</v>
      </c>
    </row>
    <row r="20" spans="1:10">
      <c r="A20" t="s">
        <v>118</v>
      </c>
      <c r="B20" t="s">
        <v>119</v>
      </c>
      <c r="C20" t="s">
        <v>41</v>
      </c>
      <c r="D20">
        <v>2</v>
      </c>
      <c r="E20" t="s">
        <v>47</v>
      </c>
      <c r="F20" t="s">
        <v>76</v>
      </c>
      <c r="G20" s="17" t="s">
        <v>120</v>
      </c>
      <c r="H20" s="17" t="s">
        <v>66</v>
      </c>
      <c r="I20" s="15" t="s">
        <v>15</v>
      </c>
      <c r="J20" s="15" t="s">
        <v>15</v>
      </c>
    </row>
    <row r="21" spans="1:10">
      <c r="A21" t="s">
        <v>121</v>
      </c>
      <c r="B21" t="s">
        <v>122</v>
      </c>
      <c r="C21" t="s">
        <v>40</v>
      </c>
      <c r="D21">
        <v>2</v>
      </c>
      <c r="E21" t="s">
        <v>46</v>
      </c>
      <c r="F21" t="s">
        <v>52</v>
      </c>
      <c r="G21" s="17" t="s">
        <v>123</v>
      </c>
      <c r="H21" s="17" t="s">
        <v>124</v>
      </c>
      <c r="I21" s="15" t="s">
        <v>15</v>
      </c>
      <c r="J21" s="15" t="s">
        <v>15</v>
      </c>
    </row>
    <row r="22" spans="1:10">
      <c r="A22" t="s">
        <v>125</v>
      </c>
      <c r="B22" t="s">
        <v>126</v>
      </c>
      <c r="C22" t="s">
        <v>41</v>
      </c>
      <c r="D22">
        <v>2</v>
      </c>
      <c r="E22" t="s">
        <v>47</v>
      </c>
      <c r="F22" t="s">
        <v>59</v>
      </c>
      <c r="G22" s="17" t="s">
        <v>127</v>
      </c>
      <c r="H22" s="17" t="s">
        <v>66</v>
      </c>
      <c r="I22" s="15" t="s">
        <v>15</v>
      </c>
      <c r="J22" s="15" t="s">
        <v>15</v>
      </c>
    </row>
    <row r="23" spans="1:10">
      <c r="A23" t="s">
        <v>128</v>
      </c>
      <c r="B23" t="s">
        <v>129</v>
      </c>
      <c r="C23" t="s">
        <v>41</v>
      </c>
      <c r="D23">
        <v>1</v>
      </c>
      <c r="E23" t="s">
        <v>46</v>
      </c>
      <c r="F23" t="s">
        <v>59</v>
      </c>
      <c r="G23" s="17" t="s">
        <v>130</v>
      </c>
      <c r="H23" s="17" t="s">
        <v>131</v>
      </c>
      <c r="I23" s="15" t="s">
        <v>15</v>
      </c>
      <c r="J23" s="15" t="s">
        <v>15</v>
      </c>
    </row>
    <row r="24" spans="1:10">
      <c r="A24" t="s">
        <v>132</v>
      </c>
      <c r="B24" t="s">
        <v>133</v>
      </c>
      <c r="C24" t="s">
        <v>41</v>
      </c>
      <c r="D24">
        <v>3</v>
      </c>
      <c r="E24" t="s">
        <v>48</v>
      </c>
      <c r="F24" t="s">
        <v>59</v>
      </c>
      <c r="G24" s="17" t="s">
        <v>134</v>
      </c>
      <c r="H24" s="17" t="s">
        <v>66</v>
      </c>
      <c r="I24" s="15" t="s">
        <v>15</v>
      </c>
      <c r="J24" s="15" t="s">
        <v>15</v>
      </c>
    </row>
    <row r="25" spans="1:10">
      <c r="A25" t="s">
        <v>135</v>
      </c>
      <c r="B25" t="s">
        <v>136</v>
      </c>
      <c r="C25" t="s">
        <v>40</v>
      </c>
      <c r="D25">
        <v>1</v>
      </c>
      <c r="E25" t="s">
        <v>47</v>
      </c>
      <c r="F25" t="s">
        <v>52</v>
      </c>
      <c r="G25" s="17" t="s">
        <v>137</v>
      </c>
      <c r="H25" s="17" t="s">
        <v>138</v>
      </c>
      <c r="I25" s="15" t="s">
        <v>15</v>
      </c>
      <c r="J25" s="15" t="s">
        <v>15</v>
      </c>
    </row>
    <row r="26" spans="1:10">
      <c r="A26" t="s">
        <v>139</v>
      </c>
      <c r="B26" t="s">
        <v>140</v>
      </c>
      <c r="C26" t="s">
        <v>40</v>
      </c>
      <c r="D26">
        <v>0</v>
      </c>
      <c r="E26" t="s">
        <v>47</v>
      </c>
      <c r="F26" t="s">
        <v>70</v>
      </c>
      <c r="G26" s="17" t="s">
        <v>141</v>
      </c>
      <c r="H26" s="17" t="s">
        <v>54</v>
      </c>
      <c r="I26" s="15" t="s">
        <v>15</v>
      </c>
      <c r="J26" s="15" t="s"/>
    </row>
    <row r="27" spans="1:10">
      <c r="A27" t="s">
        <v>142</v>
      </c>
      <c r="B27" t="s">
        <v>143</v>
      </c>
      <c r="C27" t="s">
        <v>41</v>
      </c>
      <c r="D27">
        <v>2</v>
      </c>
      <c r="E27" t="s">
        <v>47</v>
      </c>
      <c r="F27" t="s">
        <v>59</v>
      </c>
      <c r="G27" s="17" t="s">
        <v>144</v>
      </c>
      <c r="H27" s="17" t="s">
        <v>145</v>
      </c>
      <c r="I27" s="15" t="s">
        <v>15</v>
      </c>
      <c r="J27" s="15" t="s">
        <v>15</v>
      </c>
    </row>
    <row r="28" spans="1:10">
      <c r="A28" t="s">
        <v>146</v>
      </c>
      <c r="B28" t="s">
        <v>147</v>
      </c>
      <c r="C28" t="s">
        <v>41</v>
      </c>
      <c r="D28">
        <v>1</v>
      </c>
      <c r="E28" t="s">
        <v>47</v>
      </c>
      <c r="F28" t="s">
        <v>59</v>
      </c>
      <c r="G28" s="17" t="s">
        <v>148</v>
      </c>
      <c r="H28" s="17" t="s">
        <v>149</v>
      </c>
      <c r="I28" s="15" t="s">
        <v>15</v>
      </c>
      <c r="J28" s="15" t="s">
        <v>15</v>
      </c>
    </row>
    <row r="29" spans="1:10">
      <c r="A29" t="s">
        <v>150</v>
      </c>
      <c r="B29" t="s">
        <v>151</v>
      </c>
      <c r="C29" t="s">
        <v>40</v>
      </c>
      <c r="D29">
        <v>2</v>
      </c>
      <c r="E29" t="s">
        <v>47</v>
      </c>
      <c r="F29" t="s">
        <v>152</v>
      </c>
      <c r="G29" s="17" t="s">
        <v>153</v>
      </c>
      <c r="H29" s="17" t="s">
        <v>154</v>
      </c>
      <c r="I29" s="15" t="s">
        <v>15</v>
      </c>
      <c r="J29" s="15" t="s">
        <v>15</v>
      </c>
    </row>
    <row r="30" spans="1:10">
      <c r="A30" t="s">
        <v>155</v>
      </c>
      <c r="B30" t="s">
        <v>156</v>
      </c>
      <c r="C30" t="s">
        <v>40</v>
      </c>
      <c r="D30">
        <v>2</v>
      </c>
      <c r="E30" t="s">
        <v>48</v>
      </c>
      <c r="F30" t="s">
        <v>52</v>
      </c>
      <c r="G30" s="17" t="s">
        <v>157</v>
      </c>
      <c r="H30" s="17" t="s">
        <v>158</v>
      </c>
      <c r="I30" s="15" t="s">
        <v>15</v>
      </c>
      <c r="J30" s="15" t="s">
        <v>15</v>
      </c>
    </row>
    <row r="31" spans="1:10">
      <c r="A31" t="s">
        <v>159</v>
      </c>
      <c r="B31" t="s">
        <v>160</v>
      </c>
      <c r="C31" t="s">
        <v>40</v>
      </c>
      <c r="D31">
        <v>1</v>
      </c>
      <c r="E31" t="s">
        <v>46</v>
      </c>
      <c r="F31" t="s">
        <v>52</v>
      </c>
      <c r="G31" s="17" t="s">
        <v>161</v>
      </c>
      <c r="H31" s="17" t="s">
        <v>154</v>
      </c>
      <c r="I31" s="15" t="s">
        <v>15</v>
      </c>
      <c r="J31" s="15" t="s">
        <v>15</v>
      </c>
    </row>
    <row r="32" spans="1:10">
      <c r="A32" t="s">
        <v>162</v>
      </c>
      <c r="B32" t="s">
        <v>163</v>
      </c>
      <c r="C32" t="s">
        <v>42</v>
      </c>
      <c r="D32">
        <v>1</v>
      </c>
      <c r="E32" t="s">
        <v>48</v>
      </c>
      <c r="F32" t="s">
        <v>59</v>
      </c>
      <c r="G32" s="17" t="s">
        <v>164</v>
      </c>
      <c r="H32" s="17" t="s">
        <v>110</v>
      </c>
      <c r="I32" s="15" t="s">
        <v>15</v>
      </c>
      <c r="J32" s="15" t="s">
        <v>15</v>
      </c>
    </row>
    <row r="33" spans="7:8">
      <c r="G33" s="13" t="s"/>
      <c r="H33" s="13" t="s"/>
    </row>
    <row r="34" spans="7:8">
      <c r="G34" s="13" t="s"/>
      <c r="H34" s="13" t="s"/>
    </row>
    <row r="35" spans="7:8">
      <c r="G35" s="13" t="s"/>
      <c r="H35" s="13" t="s"/>
    </row>
  </sheetData>
  <mergeCells count="4">
    <mergeCell ref="M1:P1"/>
    <mergeCell ref="R1:W1"/>
    <mergeCell ref="Y1:AA1"/>
    <mergeCell ref="A1:J1"/>
  </mergeCells>
  <conditionalFormatting sqref="M7:P7 R7:W7 Y7:AA7">
    <cfRule type="dataBar" priority="1">
      <dataBar minLength="0" maxLength="100" showValue="true">
        <cfvo type="num" val="0"/>
        <cfvo type="num" val="1"/>
        <color rgb="FFFACAC8"/>
      </dataBar>
    </cfRule>
  </conditionalFormatting>
  <drawing r:id="rId0"/>
</worksheet>
</file>

<file path=xl/worksheets/sheet2.xml><?xml version="1.0" encoding="utf-8"?>
<worksheet xmlns="http://schemas.openxmlformats.org/spreadsheetml/2006/main">
  <sheetPr/>
  <dimension ref="E27"/>
  <sheetViews>
    <sheetView showGridLines="true" workbookViewId="0">
      <selection activeCell="D16" sqref="D16"/>
    </sheetView>
  </sheetViews>
  <sheetFormatPr defaultColWidth="9" defaultRowHeight="14.4" outlineLevelCol="3"/>
  <cols>
    <col min="1" max="1" width="22" customWidth="true"/>
    <col min="3" max="3" width="34.4444" customWidth="true"/>
    <col min="4" max="4" width="44.6667" customWidth="true"/>
  </cols>
  <sheetData>
    <row r="1" spans="1:6">
      <c r="A1" s="7" t="s">
        <v>42</v>
      </c>
      <c r="B1" s="8" t="s"/>
      <c r="C1" s="8" t="s"/>
      <c r="D1" s="8" t="s"/>
      <c r="E1" s="9" t="s"/>
      <c r="F1" s="10" t="s"/>
    </row>
    <row r="2" spans="1:6">
      <c r="A2" t="s">
        <v>31</v>
      </c>
      <c r="B2" t="s">
        <v>32</v>
      </c>
      <c r="C2" t="s">
        <v>10</v>
      </c>
      <c r="D2" t="s">
        <v>165</v>
      </c>
      <c r="E2" t="s">
        <v>38</v>
      </c>
      <c r="F2" t="s">
        <v>39</v>
      </c>
    </row>
    <row r="3" spans="1:6" ht="28.8" customHeight="true">
      <c r="A3" t="s">
        <v>166</v>
      </c>
      <c r="B3" t="s">
        <v>167</v>
      </c>
      <c r="C3" s="3" t="s">
        <v>168</v>
      </c>
      <c r="D3" s="3" t="s">
        <v>169</v>
      </c>
      <c r="E3" t="s">
        <v>15</v>
      </c>
      <c r="F3" t="s">
        <v>15</v>
      </c>
    </row>
    <row r="4" spans="1:6" ht="28.8" customHeight="true">
      <c r="A4" t="s">
        <v>170</v>
      </c>
      <c r="B4" t="s">
        <v>171</v>
      </c>
      <c r="C4" s="3" t="s">
        <v>172</v>
      </c>
      <c r="D4" s="3" t="s">
        <v>173</v>
      </c>
      <c r="E4" t="s">
        <v>15</v>
      </c>
      <c r="F4" t="s">
        <v>15</v>
      </c>
    </row>
    <row r="5" spans="1:6" ht="57.6" customHeight="true">
      <c r="A5" t="s">
        <v>174</v>
      </c>
      <c r="B5" t="s">
        <v>175</v>
      </c>
      <c r="C5" s="3" t="s">
        <v>176</v>
      </c>
      <c r="D5" s="3" t="s">
        <v>177</v>
      </c>
      <c r="E5" t="s">
        <v>15</v>
      </c>
      <c r="F5" t="s">
        <v>15</v>
      </c>
    </row>
    <row r="6" spans="1:6" ht="28.8" customHeight="true">
      <c r="A6" t="s">
        <v>178</v>
      </c>
      <c r="B6" t="s">
        <v>80</v>
      </c>
      <c r="C6" s="3" t="s">
        <v>81</v>
      </c>
      <c r="D6" s="3" t="s">
        <v>179</v>
      </c>
      <c r="E6" t="s">
        <v>15</v>
      </c>
      <c r="F6" t="s">
        <v>15</v>
      </c>
    </row>
    <row r="7" spans="1:6" ht="28.8" customHeight="true">
      <c r="A7" t="s">
        <v>180</v>
      </c>
      <c r="B7" t="s">
        <v>92</v>
      </c>
      <c r="C7" s="3" t="s">
        <v>181</v>
      </c>
      <c r="D7" s="3" t="s">
        <v>182</v>
      </c>
      <c r="E7" t="s">
        <v>15</v>
      </c>
      <c r="F7" t="s">
        <v>15</v>
      </c>
    </row>
    <row r="8" spans="1:6" ht="28.8" customHeight="true">
      <c r="A8" t="s">
        <v>183</v>
      </c>
      <c r="B8" t="s">
        <v>98</v>
      </c>
      <c r="C8" s="3" t="s">
        <v>184</v>
      </c>
      <c r="D8" s="3" t="s">
        <v>185</v>
      </c>
      <c r="E8" t="s">
        <v>15</v>
      </c>
      <c r="F8" t="s">
        <v>15</v>
      </c>
    </row>
    <row r="9" spans="1:5">
      <c r="A9" t="s">
        <v>186</v>
      </c>
      <c r="B9" t="s">
        <v>102</v>
      </c>
      <c r="C9" s="3" t="s">
        <v>187</v>
      </c>
      <c r="D9" s="3" t="s">
        <v>188</v>
      </c>
      <c r="E9" t="s">
        <v>15</v>
      </c>
    </row>
    <row r="10" spans="1:5">
      <c r="A10" t="s">
        <v>189</v>
      </c>
      <c r="B10" t="s">
        <v>105</v>
      </c>
      <c r="C10" s="3" t="s">
        <v>190</v>
      </c>
      <c r="D10" s="3" t="s">
        <v>188</v>
      </c>
      <c r="E10" t="s">
        <v>15</v>
      </c>
    </row>
    <row r="11" spans="1:5">
      <c r="A11" t="s">
        <v>191</v>
      </c>
      <c r="B11" t="s">
        <v>192</v>
      </c>
      <c r="C11" s="3" t="s">
        <v>193</v>
      </c>
      <c r="D11" s="3" t="s">
        <v>188</v>
      </c>
      <c r="E11" t="s">
        <v>15</v>
      </c>
    </row>
    <row r="12" spans="1:5" ht="28.8" customHeight="true">
      <c r="A12" t="s">
        <v>194</v>
      </c>
      <c r="B12" t="s">
        <v>195</v>
      </c>
      <c r="C12" s="3" t="s">
        <v>109</v>
      </c>
      <c r="D12" s="3" t="s">
        <v>182</v>
      </c>
      <c r="E12" t="s">
        <v>15</v>
      </c>
    </row>
    <row r="13" spans="1:5">
      <c r="A13" t="s">
        <v>196</v>
      </c>
      <c r="B13" t="s">
        <v>163</v>
      </c>
      <c r="C13" s="3" t="s">
        <v>164</v>
      </c>
      <c r="D13" s="3" t="s">
        <v>182</v>
      </c>
      <c r="E13" t="s">
        <v>15</v>
      </c>
    </row>
    <row r="14" spans="3:4">
      <c r="C14" s="4" t="s"/>
      <c r="D14" s="4" t="s"/>
    </row>
    <row r="15" spans="3:4">
      <c r="C15" s="4" t="s"/>
      <c r="D15" s="4" t="s"/>
    </row>
    <row r="16" spans="3:4">
      <c r="C16" s="4" t="s"/>
      <c r="D16" s="4" t="s"/>
    </row>
    <row r="17" spans="3:4">
      <c r="C17" s="4" t="s"/>
      <c r="D17" s="4" t="s"/>
    </row>
    <row r="18" spans="3:4">
      <c r="C18" s="4" t="s"/>
      <c r="D18" s="4" t="s"/>
    </row>
    <row r="19" spans="3:4">
      <c r="C19" s="4" t="s"/>
      <c r="D19" s="4" t="s"/>
    </row>
    <row r="20" spans="3:4">
      <c r="C20" s="4" t="s"/>
      <c r="D20" s="4" t="s"/>
    </row>
    <row r="21" spans="3:4">
      <c r="C21" s="4" t="s"/>
      <c r="D21" s="4" t="s"/>
    </row>
    <row r="22" spans="3:4">
      <c r="C22" s="4" t="s"/>
      <c r="D22" s="4" t="s"/>
    </row>
    <row r="23" spans="3:4">
      <c r="C23" s="4" t="s"/>
      <c r="D23" s="4" t="s"/>
    </row>
    <row r="24" spans="3:4">
      <c r="C24" s="4" t="s"/>
      <c r="D24" s="4" t="s"/>
    </row>
    <row r="25" spans="3:4">
      <c r="C25" s="4" t="s"/>
      <c r="D25" s="4" t="s"/>
    </row>
    <row r="26" spans="3:4">
      <c r="C26" s="4" t="s"/>
      <c r="D26" s="4" t="s"/>
    </row>
    <row r="27" spans="3:4">
      <c r="C27" s="4" t="s"/>
      <c r="D27" s="4" t="s"/>
    </row>
  </sheetData>
  <mergeCells count="1">
    <mergeCell ref="A1:F1"/>
  </mergeCells>
</worksheet>
</file>

<file path=xl/worksheets/sheet3.xml><?xml version="1.0" encoding="utf-8"?>
<worksheet xmlns="http://schemas.openxmlformats.org/spreadsheetml/2006/main">
  <sheetPr/>
  <dimension ref="F28"/>
  <sheetViews>
    <sheetView showGridLines="true" workbookViewId="0">
      <selection activeCell="A3" sqref="A3"/>
    </sheetView>
  </sheetViews>
  <sheetFormatPr defaultColWidth="9" defaultRowHeight="14.4" outlineLevelCol="4"/>
  <cols>
    <col min="1" max="1" width="15.2222" customWidth="true"/>
    <col min="2" max="2" width="14.1111" customWidth="true"/>
    <col min="3" max="3" width="36.2222" customWidth="true"/>
    <col min="4" max="4" width="37" customWidth="true"/>
    <col min="5" max="5" width="11.8889" customWidth="true"/>
  </cols>
  <sheetData>
    <row r="1" spans="1:7">
      <c r="A1" s="7" t="s">
        <v>227</v>
      </c>
      <c r="B1" s="8" t="s"/>
      <c r="C1" s="8" t="s"/>
      <c r="D1" s="8" t="s"/>
      <c r="E1" s="8" t="s"/>
      <c r="F1" s="9" t="s"/>
      <c r="G1" s="10" t="s"/>
    </row>
    <row r="2" spans="1:7">
      <c r="A2" t="s">
        <v>31</v>
      </c>
      <c r="B2" t="s">
        <v>32</v>
      </c>
      <c r="C2" t="s">
        <v>10</v>
      </c>
      <c r="D2" t="s">
        <v>165</v>
      </c>
      <c r="E2" t="s">
        <v>228</v>
      </c>
      <c r="F2" t="s">
        <v>38</v>
      </c>
      <c r="G2" t="s">
        <v>39</v>
      </c>
    </row>
    <row r="3" spans="1:7" ht="28.8" customHeight="true">
      <c r="A3" t="s">
        <v>229</v>
      </c>
      <c r="B3" t="s">
        <v>225</v>
      </c>
      <c r="C3" s="3" t="s">
        <v>230</v>
      </c>
      <c r="D3" s="3" t="s">
        <v>231</v>
      </c>
      <c r="E3" s="3" t="s">
        <v>232</v>
      </c>
      <c r="F3" t="s">
        <v>15</v>
      </c>
      <c r="G3" t="s">
        <v>15</v>
      </c>
    </row>
    <row r="4" spans="1:6" ht="43.2" customHeight="true">
      <c r="A4" t="s">
        <v>233</v>
      </c>
      <c r="B4" t="s">
        <v>234</v>
      </c>
      <c r="C4" s="3" t="s">
        <v>235</v>
      </c>
      <c r="D4" s="3" t="s">
        <v>236</v>
      </c>
      <c r="E4" s="3" t="s">
        <v>232</v>
      </c>
      <c r="F4" t="s">
        <v>15</v>
      </c>
    </row>
    <row r="5" spans="1:6">
      <c r="A5" t="s">
        <v>237</v>
      </c>
      <c r="B5" t="s">
        <v>238</v>
      </c>
      <c r="C5" s="3" t="s">
        <v>239</v>
      </c>
      <c r="D5" s="3" t="s">
        <v>182</v>
      </c>
      <c r="E5" s="3" t="s">
        <v>232</v>
      </c>
      <c r="F5" t="s">
        <v>15</v>
      </c>
    </row>
    <row r="6" spans="1:6">
      <c r="A6" t="s">
        <v>240</v>
      </c>
      <c r="B6" t="s">
        <v>241</v>
      </c>
      <c r="C6" s="3" t="s">
        <v>242</v>
      </c>
      <c r="D6" s="3" t="s">
        <v>243</v>
      </c>
      <c r="E6" s="3" t="s">
        <v>232</v>
      </c>
      <c r="F6" t="s">
        <v>15</v>
      </c>
    </row>
    <row r="7" spans="1:6">
      <c r="A7" t="s">
        <v>244</v>
      </c>
      <c r="B7" t="s">
        <v>245</v>
      </c>
      <c r="C7" s="3" t="s">
        <v>246</v>
      </c>
      <c r="D7" s="3" t="s">
        <v>182</v>
      </c>
      <c r="E7" s="3" t="s">
        <v>232</v>
      </c>
      <c r="F7" t="s">
        <v>15</v>
      </c>
    </row>
    <row r="8" spans="3:5">
      <c r="C8" s="22" t="s"/>
      <c r="D8" s="4" t="s"/>
      <c r="E8" s="4" t="s"/>
    </row>
    <row r="9" spans="3:5">
      <c r="C9" s="4" t="s"/>
      <c r="D9" s="4" t="s"/>
      <c r="E9" s="4" t="s"/>
    </row>
    <row r="10" spans="3:5">
      <c r="C10" s="4" t="s"/>
      <c r="D10" s="4" t="s"/>
      <c r="E10" s="4" t="s"/>
    </row>
    <row r="11" spans="3:5">
      <c r="C11" s="4" t="s"/>
      <c r="D11" s="4" t="s"/>
      <c r="E11" s="4" t="s"/>
    </row>
    <row r="12" spans="3:5">
      <c r="C12" s="4" t="s"/>
      <c r="D12" s="4" t="s"/>
      <c r="E12" s="4" t="s"/>
    </row>
    <row r="13" spans="3:5">
      <c r="C13" s="4" t="s"/>
      <c r="D13" s="4" t="s"/>
      <c r="E13" s="4" t="s"/>
    </row>
    <row r="14" spans="3:5">
      <c r="C14" s="4" t="s"/>
      <c r="D14" s="4" t="s"/>
      <c r="E14" s="4" t="s"/>
    </row>
    <row r="15" spans="3:5">
      <c r="C15" s="4" t="s"/>
      <c r="D15" s="4" t="s"/>
      <c r="E15" s="4" t="s"/>
    </row>
    <row r="16" spans="3:5">
      <c r="C16" s="4" t="s"/>
      <c r="D16" s="4" t="s"/>
      <c r="E16" s="4" t="s"/>
    </row>
    <row r="17" spans="3:5">
      <c r="C17" s="4" t="s"/>
      <c r="D17" s="4" t="s"/>
      <c r="E17" s="4" t="s"/>
    </row>
    <row r="18" spans="3:5">
      <c r="C18" s="4" t="s"/>
      <c r="D18" s="4" t="s"/>
      <c r="E18" s="4" t="s"/>
    </row>
    <row r="19" spans="3:5">
      <c r="C19" s="4" t="s"/>
      <c r="D19" s="4" t="s"/>
      <c r="E19" s="4" t="s"/>
    </row>
    <row r="20" spans="3:5">
      <c r="C20" s="4" t="s"/>
      <c r="D20" s="4" t="s"/>
      <c r="E20" s="4" t="s"/>
    </row>
    <row r="21" spans="3:5">
      <c r="C21" s="4" t="s"/>
      <c r="D21" s="4" t="s"/>
      <c r="E21" s="4" t="s"/>
    </row>
    <row r="22" spans="3:5">
      <c r="C22" s="4" t="s"/>
      <c r="D22" s="4" t="s"/>
      <c r="E22" s="4" t="s"/>
    </row>
    <row r="23" spans="3:5">
      <c r="C23" s="4" t="s"/>
      <c r="D23" s="4" t="s"/>
      <c r="E23" s="4" t="s"/>
    </row>
    <row r="24" spans="3:5">
      <c r="C24" s="4" t="s"/>
      <c r="D24" s="4" t="s"/>
      <c r="E24" s="4" t="s"/>
    </row>
    <row r="25" spans="3:5">
      <c r="C25" s="4" t="s"/>
      <c r="D25" s="4" t="s"/>
      <c r="E25" s="4" t="s"/>
    </row>
    <row r="26" spans="3:5">
      <c r="C26" s="4" t="s"/>
      <c r="D26" s="4" t="s"/>
      <c r="E26" s="4" t="s"/>
    </row>
    <row r="27" spans="3:5">
      <c r="C27" s="4" t="s"/>
      <c r="D27" s="4" t="s"/>
      <c r="E27" s="4" t="s"/>
    </row>
    <row r="28" spans="3:4">
      <c r="C28" s="4" t="s"/>
      <c r="D28" s="4" t="s"/>
    </row>
  </sheetData>
  <mergeCells count="1">
    <mergeCell ref="A1:G1"/>
  </mergeCells>
</worksheet>
</file>

<file path=xl/worksheets/sheet4.xml><?xml version="1.0" encoding="utf-8"?>
<worksheet xmlns="http://schemas.openxmlformats.org/spreadsheetml/2006/main">
  <sheetPr/>
  <dimension ref="J10"/>
  <sheetViews>
    <sheetView showGridLines="true" tabSelected="true" workbookViewId="0">
      <selection activeCell="E19" sqref="E19"/>
    </sheetView>
  </sheetViews>
  <sheetFormatPr defaultColWidth="8.88889" defaultRowHeight="14.4"/>
  <cols>
    <col min="1" max="1" width="14.1111" customWidth="true"/>
    <col min="2" max="2" width="19.1111" customWidth="true"/>
    <col min="3" max="3" width="6.74219" customWidth="true"/>
    <col min="4" max="4" width="4.78125" customWidth="true"/>
    <col min="7" max="7" width="19.4444" customWidth="true"/>
    <col min="8" max="9" width="26.2222" customWidth="true"/>
  </cols>
  <sheetData>
    <row r="1" spans="1:1">
      <c r="A1" t="s">
        <v>214</v>
      </c>
    </row>
    <row r="2" spans="1:2">
      <c r="A2" t="s">
        <v>31</v>
      </c>
      <c r="B2" t="s">
        <v>215</v>
      </c>
    </row>
    <row r="3" spans="1:9">
      <c r="A3" t="s">
        <v>32</v>
      </c>
      <c r="B3" t="s">
        <v>216</v>
      </c>
      <c r="G3" s="4" t="s"/>
      <c r="H3" s="4" t="s"/>
      <c r="I3" s="4" t="s"/>
    </row>
    <row r="4" spans="1:2">
      <c r="A4" t="s">
        <v>217</v>
      </c>
      <c r="B4">
        <v>3</v>
      </c>
    </row>
    <row r="5" spans="1:2">
      <c r="A5" t="s">
        <v>218</v>
      </c>
      <c r="B5">
        <v>80</v>
      </c>
    </row>
    <row r="6" spans="1:2">
      <c r="A6" t="s">
        <v>219</v>
      </c>
      <c r="B6">
        <v>99</v>
      </c>
    </row>
    <row r="7" spans="1:2">
      <c r="A7" t="s">
        <v>220</v>
      </c>
      <c r="B7">
        <v>5</v>
      </c>
    </row>
    <row r="8" spans="1:6">
      <c r="A8" t="s">
        <v>221</v>
      </c>
      <c r="B8" s="19" t="s">
        <v>222</v>
      </c>
      <c r="C8" s="20" t="s">
        <v>223</v>
      </c>
      <c r="D8" s="21" t="s">
        <v>64</v>
      </c>
      <c r="E8" s="21" t="s">
        <v>69</v>
      </c>
      <c r="F8" s="21" t="s">
        <v>75</v>
      </c>
    </row>
    <row r="9" spans="1:2">
      <c r="A9" t="s">
        <v>224</v>
      </c>
      <c r="B9" s="19" t="s">
        <v>225</v>
      </c>
    </row>
    <row r="10" spans="1:2" ht="28.8" customHeight="true">
      <c r="A10" t="s">
        <v>10</v>
      </c>
      <c r="B10" s="4" t="s">
        <v>226</v>
      </c>
    </row>
  </sheetData>
  <hyperlinks>
    <hyperlink ref="B8" location="'卡牌'!A3" display="打击*5"/>
    <hyperlink ref="C8" location="'卡牌'!A8" display="防御*4"/>
    <hyperlink ref="D8" location="'卡牌'!A8"/>
    <hyperlink ref="E8" location="'卡牌'!A8"/>
    <hyperlink ref="F8" location="'卡牌'!A8"/>
    <hyperlink ref="B9" location="'遗物'!A3" display="深渊之印"/>
  </hyperlinks>
</worksheet>
</file>

<file path=xl/worksheets/sheet5.xml><?xml version="1.0" encoding="utf-8"?>
<worksheet xmlns="http://schemas.openxmlformats.org/spreadsheetml/2006/main">
  <sheetPr/>
  <dimension ref="E29"/>
  <sheetViews>
    <sheetView showGridLines="true" workbookViewId="0">
      <selection activeCell="D3" sqref="D3"/>
    </sheetView>
  </sheetViews>
  <sheetFormatPr defaultColWidth="8.88889" defaultRowHeight="14.4" outlineLevelCol="3"/>
  <cols>
    <col min="1" max="1" width="14.3008" customWidth="true"/>
    <col min="4" max="5" width="42.4444" customWidth="true"/>
  </cols>
  <sheetData>
    <row r="1" spans="1:6">
      <c r="A1" s="7" t="s">
        <v>197</v>
      </c>
      <c r="B1" s="8" t="s"/>
      <c r="C1" s="18" t="s"/>
      <c r="D1" s="8" t="s"/>
      <c r="E1" s="8" t="s"/>
      <c r="F1" s="10" t="s"/>
    </row>
    <row r="2" spans="1:6">
      <c r="A2" t="s">
        <v>31</v>
      </c>
      <c r="B2" t="s">
        <v>32</v>
      </c>
      <c r="C2" t="s">
        <v>35</v>
      </c>
      <c r="D2" t="s">
        <v>10</v>
      </c>
      <c r="E2" t="s">
        <v>165</v>
      </c>
      <c r="F2" t="s">
        <v>38</v>
      </c>
    </row>
    <row r="3" spans="1:6" ht="28.8" customHeight="true">
      <c r="A3" t="s">
        <v>198</v>
      </c>
      <c r="B3" t="s">
        <v>199</v>
      </c>
      <c r="C3" t="s">
        <v>200</v>
      </c>
      <c r="D3" s="3" t="s">
        <v>201</v>
      </c>
      <c r="E3" s="3" t="s">
        <v>182</v>
      </c>
      <c r="F3" t="s">
        <v>15</v>
      </c>
    </row>
    <row r="4" spans="1:6">
      <c r="A4" t="s">
        <v>202</v>
      </c>
      <c r="B4" t="s">
        <v>203</v>
      </c>
      <c r="C4" t="s">
        <v>200</v>
      </c>
      <c r="D4" s="3" t="s">
        <v>204</v>
      </c>
      <c r="E4" s="3" t="s">
        <v>182</v>
      </c>
      <c r="F4" t="s">
        <v>15</v>
      </c>
    </row>
    <row r="5" spans="4:5">
      <c r="D5" s="4" t="s"/>
      <c r="E5" s="4" t="s"/>
    </row>
    <row r="6" spans="4:5">
      <c r="D6" s="4" t="s"/>
      <c r="E6" s="4" t="s"/>
    </row>
    <row r="7" spans="4:5">
      <c r="D7" s="4" t="s"/>
      <c r="E7" s="4" t="s"/>
    </row>
    <row r="8" spans="4:5">
      <c r="D8" s="4" t="s"/>
      <c r="E8" s="4" t="s"/>
    </row>
    <row r="9" spans="4:5">
      <c r="D9" s="4" t="s"/>
      <c r="E9" s="4" t="s"/>
    </row>
    <row r="10" spans="4:5">
      <c r="D10" s="4" t="s"/>
      <c r="E10" s="4" t="s"/>
    </row>
    <row r="11" spans="4:5">
      <c r="D11" s="4" t="s"/>
      <c r="E11" s="4" t="s"/>
    </row>
    <row r="12" spans="4:5">
      <c r="D12" s="4" t="s"/>
      <c r="E12" s="4" t="s"/>
    </row>
    <row r="13" spans="4:5">
      <c r="D13" s="4" t="s"/>
      <c r="E13" s="4" t="s"/>
    </row>
    <row r="14" spans="4:5">
      <c r="D14" s="4" t="s"/>
      <c r="E14" s="4" t="s"/>
    </row>
    <row r="15" spans="4:5">
      <c r="D15" s="4" t="s"/>
      <c r="E15" s="4" t="s"/>
    </row>
    <row r="16" spans="4:5">
      <c r="D16" s="4" t="s"/>
      <c r="E16" s="4" t="s"/>
    </row>
    <row r="17" spans="4:5">
      <c r="D17" s="4" t="s"/>
      <c r="E17" s="4" t="s"/>
    </row>
    <row r="18" spans="4:5">
      <c r="D18" s="4" t="s"/>
      <c r="E18" s="4" t="s"/>
    </row>
    <row r="19" spans="4:5">
      <c r="D19" s="4" t="s"/>
      <c r="E19" s="4" t="s"/>
    </row>
    <row r="20" spans="4:5">
      <c r="D20" s="4" t="s"/>
      <c r="E20" s="4" t="s"/>
    </row>
    <row r="21" spans="4:5">
      <c r="D21" s="4" t="s"/>
      <c r="E21" s="4" t="s"/>
    </row>
    <row r="22" spans="4:5">
      <c r="D22" s="4" t="s"/>
      <c r="E22" s="4" t="s"/>
    </row>
    <row r="23" spans="4:5">
      <c r="D23" s="4" t="s"/>
      <c r="E23" s="4" t="s"/>
    </row>
    <row r="24" spans="4:5">
      <c r="D24" s="4" t="s"/>
      <c r="E24" s="4" t="s"/>
    </row>
    <row r="25" spans="4:5">
      <c r="D25" s="4" t="s"/>
      <c r="E25" s="4" t="s"/>
    </row>
    <row r="26" spans="4:5">
      <c r="D26" s="4" t="s"/>
      <c r="E26" s="4" t="s"/>
    </row>
    <row r="27" spans="4:5">
      <c r="D27" s="4" t="s"/>
      <c r="E27" s="4" t="s"/>
    </row>
    <row r="28" spans="4:5">
      <c r="D28" s="4" t="s"/>
      <c r="E28" s="4" t="s"/>
    </row>
    <row r="29" spans="4:5">
      <c r="D29" s="4" t="s"/>
      <c r="E29" s="4" t="s"/>
    </row>
  </sheetData>
  <mergeCells count="1">
    <mergeCell ref="A1:F1"/>
  </mergeCells>
</worksheet>
</file>

<file path=xl/worksheets/sheet6.xml><?xml version="1.0" encoding="utf-8"?>
<worksheet xmlns="http://schemas.openxmlformats.org/spreadsheetml/2006/main">
  <sheetPr/>
  <dimension ref="C27"/>
  <sheetViews>
    <sheetView showGridLines="true" workbookViewId="0">
      <selection activeCell="B17" sqref="B17"/>
    </sheetView>
  </sheetViews>
  <sheetFormatPr defaultColWidth="8.88889" defaultRowHeight="14.4" outlineLevelCol="1"/>
  <cols>
    <col min="2" max="2" width="36.0625" customWidth="true"/>
  </cols>
  <sheetData>
    <row r="1" spans="1:1">
      <c r="A1" s="5" t="s">
        <v>205</v>
      </c>
    </row>
    <row r="2" spans="1:2">
      <c r="A2" t="s">
        <v>32</v>
      </c>
      <c r="B2" t="s">
        <v>206</v>
      </c>
    </row>
    <row r="3" spans="1:2" ht="28.8" customHeight="true">
      <c r="A3" t="s">
        <v>175</v>
      </c>
      <c r="B3" s="3" t="s">
        <v>207</v>
      </c>
    </row>
    <row r="4" spans="1:2">
      <c r="A4" t="s">
        <v>64</v>
      </c>
      <c r="B4" s="3" t="s">
        <v>208</v>
      </c>
    </row>
    <row r="5" spans="1:2">
      <c r="A5" t="s">
        <v>209</v>
      </c>
      <c r="B5" s="3" t="s">
        <v>210</v>
      </c>
    </row>
    <row r="6" spans="1:2">
      <c r="A6" t="s">
        <v>211</v>
      </c>
      <c r="B6" s="3" t="s">
        <v>212</v>
      </c>
    </row>
    <row r="7" spans="2:2">
      <c r="B7" s="3" t="s"/>
    </row>
    <row r="8" spans="2:2">
      <c r="B8" s="4" t="s"/>
    </row>
    <row r="9" spans="2:2">
      <c r="B9" s="4" t="s"/>
    </row>
    <row r="10" spans="2:2">
      <c r="B10" s="4" t="s"/>
    </row>
    <row r="11" spans="2:2">
      <c r="B11" s="4" t="s"/>
    </row>
    <row r="12" spans="2:2">
      <c r="B12" s="4" t="s"/>
    </row>
    <row r="13" spans="2:3">
      <c r="B13" s="4" t="s"/>
      <c r="C13" t="s">
        <v>213</v>
      </c>
    </row>
    <row r="14" spans="2:2">
      <c r="B14" s="4" t="s"/>
    </row>
    <row r="15" spans="2:2">
      <c r="B15" s="4" t="s"/>
    </row>
    <row r="16" spans="2:2">
      <c r="B16" s="4" t="s"/>
    </row>
    <row r="17" spans="2:2">
      <c r="B17" s="4" t="s"/>
    </row>
    <row r="18" spans="2:2">
      <c r="B18" s="4" t="s"/>
    </row>
    <row r="19" spans="2:2">
      <c r="B19" s="4" t="s"/>
    </row>
    <row r="20" spans="2:2">
      <c r="B20" s="4" t="s"/>
    </row>
    <row r="21" spans="2:2">
      <c r="B21" s="4" t="s"/>
    </row>
    <row r="22" spans="2:2">
      <c r="B22" s="4" t="s"/>
    </row>
    <row r="23" spans="2:2">
      <c r="B23" s="4" t="s"/>
    </row>
    <row r="24" spans="2:2">
      <c r="B24" s="4" t="s"/>
    </row>
    <row r="25" spans="2:2">
      <c r="B25" s="4" t="s"/>
    </row>
    <row r="26" spans="2:2">
      <c r="B26" s="4" t="s"/>
    </row>
    <row r="27" spans="2:2">
      <c r="B27" s="4" t="s"/>
    </row>
  </sheetData>
  <mergeCells count="1">
    <mergeCell ref="A1:B1"/>
  </mergeCells>
</worksheet>
</file>

<file path=xl/worksheets/sheet7.xml><?xml version="1.0" encoding="utf-8"?>
<worksheet xmlns="http://schemas.openxmlformats.org/spreadsheetml/2006/main">
  <sheetPr codeName="bug">
    <tabColor/>
  </sheetPr>
  <dimension ref="B11"/>
  <sheetViews>
    <sheetView showGridLines="true" workbookViewId="0"/>
  </sheetViews>
  <cols>
    <col min="1" max="1" width="53.7227" customWidth="true"/>
  </cols>
  <sheetData>
    <row r="1" spans="1:3">
      <c r="A1" s="5" t="s">
        <v>9</v>
      </c>
      <c r="C1" s="6" t="s"/>
    </row>
    <row r="2" spans="1:3">
      <c r="A2" t="s">
        <v>10</v>
      </c>
      <c r="B2" t="s">
        <v>11</v>
      </c>
      <c r="C2" t="s">
        <v>12</v>
      </c>
    </row>
    <row r="3" spans="1:3">
      <c r="A3" t="s">
        <v>13</v>
      </c>
      <c r="B3" t="s">
        <v>14</v>
      </c>
      <c r="C3" t="s">
        <v>15</v>
      </c>
    </row>
    <row r="4" spans="1:3">
      <c r="A4" t="s">
        <v>16</v>
      </c>
      <c r="B4" t="s">
        <v>17</v>
      </c>
      <c r="C4" t="s">
        <v>15</v>
      </c>
    </row>
    <row r="5" spans="1:3">
      <c r="A5" t="s">
        <v>18</v>
      </c>
      <c r="B5" t="s">
        <v>14</v>
      </c>
      <c r="C5" t="s">
        <v>15</v>
      </c>
    </row>
    <row r="6" spans="1:2">
      <c r="A6" t="s">
        <v>19</v>
      </c>
      <c r="B6" t="s">
        <v>17</v>
      </c>
    </row>
    <row r="7" spans="1:3">
      <c r="A7" t="s">
        <v>20</v>
      </c>
      <c r="B7" t="s">
        <v>17</v>
      </c>
      <c r="C7" t="s">
        <v>15</v>
      </c>
    </row>
    <row r="8" spans="1:2">
      <c r="A8" t="s">
        <v>21</v>
      </c>
      <c r="B8" t="s">
        <v>22</v>
      </c>
    </row>
    <row r="9" spans="1:3">
      <c r="A9" t="s">
        <v>23</v>
      </c>
      <c r="B9" t="s">
        <v>24</v>
      </c>
      <c r="C9" t="s">
        <v>15</v>
      </c>
    </row>
    <row r="10" spans="1:3">
      <c r="A10" t="s">
        <v>25</v>
      </c>
      <c r="B10" t="s">
        <v>22</v>
      </c>
      <c r="C10" t="s">
        <v>15</v>
      </c>
    </row>
    <row r="11" spans="1:2">
      <c r="A11" t="s">
        <v>26</v>
      </c>
      <c r="B11" t="s">
        <v>22</v>
      </c>
    </row>
  </sheetData>
  <mergeCells count="1">
    <mergeCell ref="A1:C1"/>
  </mergeCells>
</worksheet>
</file>

<file path=xl/worksheets/sheet8.xml><?xml version="1.0" encoding="utf-8"?>
<worksheet xmlns:r="http://schemas.openxmlformats.org/officeDocument/2006/relationships" xmlns="http://schemas.openxmlformats.org/spreadsheetml/2006/main">
  <sheetPr/>
  <dimension ref="C27"/>
  <sheetViews>
    <sheetView showGridLines="true" workbookViewId="0">
      <selection activeCell="B18" sqref="B18"/>
    </sheetView>
  </sheetViews>
  <sheetFormatPr defaultColWidth="8.88889" defaultRowHeight="14.4" outlineLevelCol="1"/>
  <cols>
    <col min="2" max="2" width="35.7778" customWidth="true"/>
    <col min="4" max="4" width="44.3711" customWidth="true"/>
  </cols>
  <sheetData>
    <row r="1" spans="1:4">
      <c r="A1" t="s">
        <v>1</v>
      </c>
      <c r="B1" s="3" t="s">
        <v>2</v>
      </c>
      <c r="D1" t="s">
        <v>247</v>
      </c>
    </row>
    <row r="2" spans="1:2">
      <c r="A2" t="s">
        <v>3</v>
      </c>
      <c r="B2" s="3" t="s">
        <v>4</v>
      </c>
    </row>
    <row r="3" spans="1:2">
      <c r="A3" t="s">
        <v>5</v>
      </c>
      <c r="B3" s="3" t="s">
        <v>6</v>
      </c>
    </row>
    <row r="4" spans="1:2" ht="28.8" customHeight="true">
      <c r="A4" t="s">
        <v>7</v>
      </c>
      <c r="B4" s="3" t="s">
        <v>8</v>
      </c>
    </row>
    <row r="5" spans="2:2">
      <c r="B5" s="4" t="s"/>
    </row>
    <row r="6" spans="2:2">
      <c r="B6" s="4" t="s"/>
    </row>
    <row r="7" spans="2:2">
      <c r="B7" s="4" t="s"/>
    </row>
    <row r="8" spans="2:2">
      <c r="B8" s="4" t="s"/>
    </row>
    <row r="9" spans="2:2">
      <c r="B9" s="4" t="s"/>
    </row>
    <row r="10" spans="2:2">
      <c r="B10" s="4" t="s"/>
    </row>
    <row r="11" spans="2:2">
      <c r="B11" s="4" t="s"/>
    </row>
    <row r="12" spans="2:2">
      <c r="B12" s="4" t="s"/>
    </row>
    <row r="13" spans="2:2">
      <c r="B13" s="4" t="s"/>
    </row>
    <row r="14" spans="2:2">
      <c r="B14" s="4" t="s"/>
    </row>
    <row r="15" spans="2:2">
      <c r="B15" s="4" t="s"/>
    </row>
    <row r="16" spans="2:2">
      <c r="B16" s="4" t="s"/>
    </row>
    <row r="17" spans="2:2">
      <c r="B17" s="4" t="s"/>
    </row>
    <row r="18" spans="2:2">
      <c r="B18" s="4" t="s"/>
    </row>
    <row r="19" spans="2:2">
      <c r="B19" s="4" t="s"/>
    </row>
    <row r="20" spans="2:2">
      <c r="B20" s="4" t="s"/>
    </row>
    <row r="21" spans="2:2">
      <c r="B21" s="4" t="s"/>
    </row>
    <row r="22" spans="2:2">
      <c r="B22" s="4" t="s"/>
    </row>
    <row r="23" spans="2:2">
      <c r="B23" s="4" t="s"/>
    </row>
    <row r="24" spans="2:2">
      <c r="B24" s="4" t="s"/>
    </row>
    <row r="25" spans="2:2">
      <c r="B25" s="4" t="s"/>
    </row>
    <row r="26" spans="2:2">
      <c r="B26" s="4" t="s"/>
    </row>
    <row r="27" spans="2:2">
      <c r="B27" s="4" t="s"/>
    </row>
  </sheetData>
  <hyperlinks>
    <hyperlink ref="D1" r:id="rId0"/>
  </hyperlinks>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cp="http://schemas.openxmlformats.org/package/2006/metadata/core-properties" xmlns:dcmitype="http://purl.org/dc/dcmitype/" xmlns:dc="http://purl.org/dc/elements/1.1/" xmlns:dcterms="http://purl.org/dc/terms/">
  <dcterms:created xsi:type="dcterms:W3CDTF">2023-12-02T01:50:19Z</dcterms:created>
  <dcterms:modified xsi:type="dcterms:W3CDTF">2023-12-02T01:50:19Z</dcterms:modified>
</cp:coreProperties>
</file>