
<file path=[Content_Types].xml><?xml version="1.0" encoding="utf-8"?>
<Types xmlns="http://schemas.openxmlformats.org/package/2006/content-types">
  <Default Extension="xml" ContentType="application/xml"/>
  <Default Extension="rels" ContentType="application/vnd.openxmlformats-package.relationships+xml"/>
  <Override PartName="/xl/charts/colors3.xml" ContentType="application/vnd.ms-office.chartcolorstyle+xml"/>
  <Override PartName="/xl/charts/style1.xml" ContentType="application/vnd.ms-office.chartstyle+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5.xml" ContentType="application/vnd.openxmlformats-officedocument.spreadsheetml.worksheet+xml"/>
  <Override PartName="/xl/theme/theme1.xml" ContentType="application/vnd.openxmlformats-officedocument.theme+xml"/>
  <Override PartName="/xl/charts/style4.xml" ContentType="application/vnd.ms-office.chartstyle+xml"/>
  <Override PartName="/xl/drawings/drawing1.xml" ContentType="application/vnd.openxmlformats-officedocument.drawing+xml"/>
  <Override PartName="/xl/workbook.xml" ContentType="application/vnd.openxmlformats-officedocument.spreadsheetml.sheet.main+xml"/>
  <Override PartName="/xl/charts/colors4.xml" ContentType="application/vnd.ms-office.chartcolorstyle+xml"/>
  <Override PartName="/xl/charts/chart6.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xl/worksheets/sheet7.xml" ContentType="application/vnd.openxmlformats-officedocument.spreadsheetml.worksheet+xml"/>
  <Override PartName="/docProps/app.xml" ContentType="application/vnd.openxmlformats-officedocument.extended-properties+xml"/>
  <Override PartName="/xl/charts/colors6.xml" ContentType="application/vnd.ms-office.chartcolorstyle+xml"/>
  <Override PartName="/xl/charts/style6.xml" ContentType="application/vnd.ms-office.chartstyle+xml"/>
  <Override PartName="/xl/charts/chart1.xml" ContentType="application/vnd.openxmlformats-officedocument.drawingml.chart+xml"/>
  <Override PartName="/xl/charts/colors5.xml" ContentType="application/vnd.ms-office.chartcolorstyle+xml"/>
  <Override PartName="/xl/charts/chart4.xml" ContentType="application/vnd.openxmlformats-officedocument.drawingml.chart+xml"/>
  <Override PartName="/xl/charts/style5.xml" ContentType="application/vnd.ms-office.chartstyle+xml"/>
  <Override PartName="/xl/charts/colors1.xml" ContentType="application/vnd.ms-office.chartcolorstyle+xml"/>
  <Override PartName="/xl/charts/chart5.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worksheets/sheet1.xml" ContentType="application/vnd.openxmlformats-officedocument.spreadsheetml.worksheet+xml"/>
  <Override PartName="/xl/worksheets/sheet8.xml" ContentType="application/vnd.openxmlformats-officedocument.spreadsheetml.worksheet+xml"/>
  <Override PartName="/xl/charts/colors2.xml" ContentType="application/vnd.ms-office.chartcolorstyle+xml"/>
  <Override PartName="/xl/charts/style3.xml" ContentType="application/vnd.ms-office.chartstyle+xml"/>
  <Override PartName="/xl/worksheets/sheet6.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1" Type="http://schemas.openxmlformats.org/package/2006/relationships/metadata/core-properties" Target="docProps/core.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0"/>
  </bookViews>
  <sheets>
    <sheet name="卡牌" sheetId="1" r:id="rId3"/>
    <sheet name="能力" sheetId="2" r:id="rId4"/>
    <sheet name="遗物" sheetId="3" r:id="rId5"/>
    <sheet name="角色" sheetId="4" r:id="rId6"/>
    <sheet name="药水" sheetId="5" r:id="rId7"/>
    <sheet name="事件" sheetId="6" r:id="rId8"/>
    <sheet name="关键词" sheetId="7" r:id="rId9"/>
    <sheet name="bug" sheetId="8" r:id="rId10"/>
    <sheet name="说明" sheetId="9" r:id="rId11"/>
  </sheets>
  <calcPr calcId="144525"/>
</workbook>
</file>

<file path=xl/sharedStrings.xml><?xml version="1.0" encoding="utf-8"?>
<sst xmlns="http://schemas.openxmlformats.org/spreadsheetml/2006/main" count="534" uniqueCount="534">
  <si>
    <t/>
  </si>
  <si>
    <t>能力</t>
  </si>
  <si>
    <t>ID</t>
  </si>
  <si>
    <t>名称</t>
  </si>
  <si>
    <t>类型</t>
  </si>
  <si>
    <t>描述</t>
  </si>
  <si>
    <t>备注</t>
  </si>
  <si>
    <t>已实现</t>
  </si>
  <si>
    <t>图像</t>
  </si>
  <si>
    <t>BlackDragon</t>
  </si>
  <si>
    <t>黑龙形态</t>
  </si>
  <si>
    <t>BUFF</t>
  </si>
  <si>
    <t>化身黑龙，获得10点护甲，并随机使一张手牌获得 消耗 和 烙印 。</t>
  </si>
  <si>
    <t>√</t>
  </si>
  <si>
    <t>WhiteDragon</t>
  </si>
  <si>
    <t>白龙形态</t>
  </si>
  <si>
    <t>化身白龙，复制一张手牌并使其获得 烙印 。</t>
  </si>
  <si>
    <t>一回合中进入一种形态后就不能再进入另一种形态。形态会在下一回合开始时结束。已经有烙印的牌不能被复制。如果化龙黑龙失败，则加一费；如果化龙白龙失败，则抽一张牌。无法打出的牌不会被刻上烙印。</t>
  </si>
  <si>
    <t>Brand</t>
  </si>
  <si>
    <t>烙印</t>
  </si>
  <si>
    <t>随机 消耗 抽牌堆的一张牌，并在回合结束时打出。</t>
  </si>
  <si>
    <t>消耗烙印牌或者化龙牌后，回合结束时不会触发烙印的效果。如果消耗的是单体指向的牌，则在回合结束时随机指向一个敌人。如果抽牌堆中没有牌，则不会消耗任何牌，回合结束时也什么都不发生。</t>
  </si>
  <si>
    <t>AbyssFormPower</t>
  </si>
  <si>
    <t>深渊形态</t>
  </si>
  <si>
    <t>每回合第一次使用 烙印 牌将触发一次化龙。</t>
  </si>
  <si>
    <t>化龙将由玩家选择进入黑龙或白龙形态。</t>
  </si>
  <si>
    <t>WhiteRealmPower</t>
  </si>
  <si>
    <t>白界之力</t>
  </si>
  <si>
    <t>回合结束时被 烙印 消耗 的牌多触发一次，持续X个回合。</t>
  </si>
  <si>
    <t>能力可叠加，X等于能力的叠加层数。</t>
  </si>
  <si>
    <t>BrandProtectorPower</t>
  </si>
  <si>
    <t>烙印护体</t>
  </si>
  <si>
    <t>回合结束时，本回合每有一张牌因为 烙印 被 消耗 则获得X点护甲。</t>
  </si>
  <si>
    <t>WhiteBrandPower</t>
  </si>
  <si>
    <t>白色烙印</t>
  </si>
  <si>
    <t>每次化身白龙时，获得X点 力量 。</t>
  </si>
  <si>
    <t>BlackBrandPower</t>
  </si>
  <si>
    <t>黑色烙印</t>
  </si>
  <si>
    <t>每次化身黑龙时，获得X点 多层护甲 。</t>
  </si>
  <si>
    <t>NextCardFreePower</t>
  </si>
  <si>
    <t>幻象</t>
  </si>
  <si>
    <t>你打出的下X张牌将不消耗 [E] 。</t>
  </si>
  <si>
    <t>PhantomDragonPower</t>
  </si>
  <si>
    <t>幻象之龙</t>
  </si>
  <si>
    <t>本局战斗中，化身成龙后使用的前X张牌费用为0。</t>
  </si>
  <si>
    <t>AshBrandPower</t>
  </si>
  <si>
    <t>灰烬烙印</t>
  </si>
  <si>
    <t>每回合开始时，随机将上一回合的X张因 烙印 消耗 的牌的具有 消耗 和 虚无 的复制加入手牌。</t>
  </si>
  <si>
    <t>SurefirePower</t>
  </si>
  <si>
    <t>神炎烙印</t>
  </si>
  <si>
    <t>回合结束时将本回合 消耗 的牌的复制加入抽牌堆。</t>
  </si>
  <si>
    <t>不可叠加。</t>
  </si>
  <si>
    <t>HeavenlyRevelationPower</t>
  </si>
  <si>
    <t>天底的圣告</t>
  </si>
  <si>
    <t>每个回合第一次使用 烙印 牌时，从抽牌堆中随机抽取X张名字中含有 烙印 的牌，并从消耗牌堆中随机将X张攻击牌的复制放入抽牌堆。</t>
  </si>
  <si>
    <t>TrueEyePower</t>
  </si>
  <si>
    <t>真眼</t>
  </si>
  <si>
    <t>下面X次打出的牌少消耗1点 [E] 。</t>
  </si>
  <si>
    <t>TrueDragon</t>
  </si>
  <si>
    <t>真龙形态</t>
  </si>
  <si>
    <t>化身真龙，获得 6 [E] ，抽 6 张牌，下面 6 次使用的牌少消耗 1 点 [E] 。</t>
  </si>
  <si>
    <t>BarrierPower</t>
  </si>
  <si>
    <t>结界</t>
  </si>
  <si>
    <t>DEBUFF</t>
  </si>
  <si>
    <t>本回合每次获得状态时，就造成造成X倍该状态层数的伤害。</t>
  </si>
  <si>
    <t>SurefireScorchPower</t>
  </si>
  <si>
    <t>神炎灼烧</t>
  </si>
  <si>
    <t>每次有牌因为 烙印 被 消耗 ，则添加1层灼烧。</t>
  </si>
  <si>
    <t>ScorchPower</t>
  </si>
  <si>
    <t>灼烧</t>
  </si>
  <si>
    <t>回合结束时受到X点伤害。每次造成伤害后层数减半。</t>
  </si>
  <si>
    <t>AshPower</t>
  </si>
  <si>
    <t>灰烬</t>
  </si>
  <si>
    <t>每次受到伤害时，额外受到X点伤害。</t>
  </si>
  <si>
    <t>WhiteDragonAwakeningPower</t>
  </si>
  <si>
    <t>白龙觉醒</t>
  </si>
  <si>
    <t>下回合进入 白龙形态 。</t>
  </si>
  <si>
    <t>AshenManaPower</t>
  </si>
  <si>
    <t>灰烬魔能</t>
  </si>
  <si>
    <t>每个回合开始时，随机选择手牌中的1张 烙印 牌，将其降低1点 [E] 的消耗，并在使用后抽1张牌。</t>
  </si>
  <si>
    <t>BlackDragonAwakeningPower</t>
  </si>
  <si>
    <t>黑龙觉醒</t>
  </si>
  <si>
    <t>下回合进入 黑龙形态 。</t>
  </si>
  <si>
    <t>DevouringBrandPower</t>
  </si>
  <si>
    <t>吞噬烙印</t>
  </si>
  <si>
    <t>将已存在于消耗堆中的同名卡的 [E] 的消耗降低2点 。</t>
  </si>
  <si>
    <t>BrandsCallPower</t>
  </si>
  <si>
    <t>烙印的呼唤</t>
  </si>
  <si>
    <t>下X张 烙印 牌降低1点 [E] 的消耗。</t>
  </si>
  <si>
    <t>IceDevilsHeartPower</t>
  </si>
  <si>
    <t>冰魔之心</t>
  </si>
  <si>
    <t>下X张 反烙印 牌降低1点 [E] 的消耗。</t>
  </si>
  <si>
    <t>HeavenlyLinkPower</t>
  </si>
  <si>
    <t>天底的连接</t>
  </si>
  <si>
    <t>名字中有 天底 的牌降低1点 [E] 的消耗。每次使用 天底 牌都会获得 [E] 。</t>
  </si>
  <si>
    <t>IceDevilErosionPower</t>
  </si>
  <si>
    <t>冰魔侵蚀</t>
  </si>
  <si>
    <t>每个回合使手牌中的 反烙印 攻击牌在本场战斗中的伤害增加2点。</t>
  </si>
  <si>
    <t>IceDevilFormPower</t>
  </si>
  <si>
    <t>冰魔形态</t>
  </si>
  <si>
    <t xml:space="preserve"> 反烙印 攻击牌在使用时也会触发其被 消耗 后的效果。 反烙印 技能牌在使用时会获得 [E] 。</t>
  </si>
  <si>
    <t>AbyssalVengeanceDramaPower</t>
  </si>
  <si>
    <t>深渊的复仇剧</t>
  </si>
  <si>
    <t>本场战斗中因 化龙 刻上 烙印 的牌在使用后会获得 [E] 。</t>
  </si>
  <si>
    <t>AbyssalBeastFormPower</t>
  </si>
  <si>
    <t>深渊兽形态</t>
  </si>
  <si>
    <t>所有攻击牌的伤害在每个回合随机增加7-14点。获得 力量 或 敏捷 时，也会获得对等量的 敏捷 或 力量 。进入 黑龙形态 时会获得1点 敏捷 ，进入 白龙形态 时获得1点 力量 。</t>
  </si>
  <si>
    <t>AbyssAwakenPower</t>
  </si>
  <si>
    <t>深渊觉醒</t>
  </si>
  <si>
    <t>下个回合开始时进入 深渊兽形态 。</t>
  </si>
  <si>
    <t>SurefireFormPower</t>
  </si>
  <si>
    <t>神炎形态</t>
  </si>
  <si>
    <t xml:space="preserve"> 反烙印 牌在被丢弃或是 消耗 后，会抽1张牌。如果任一敌人身上有负面状态，则额外抽2张牌。每个回合只会触发一次。</t>
  </si>
  <si>
    <t>SurefireEntwiningPower</t>
  </si>
  <si>
    <t>神炎缠绕</t>
  </si>
  <si>
    <t>本回合每次使用 反烙印 牌，就随机使另一张没有 反烙印 的手牌获得 反烙印 。</t>
  </si>
  <si>
    <t>卡牌</t>
  </si>
  <si>
    <t>类型分布</t>
  </si>
  <si>
    <t>费用分布</t>
  </si>
  <si>
    <t>稀有度分布</t>
  </si>
  <si>
    <t>费用</t>
  </si>
  <si>
    <t>稀有度</t>
  </si>
  <si>
    <t>目标</t>
  </si>
  <si>
    <t>升级</t>
  </si>
  <si>
    <t>攻击</t>
  </si>
  <si>
    <t>技能</t>
  </si>
  <si>
    <t>总计</t>
  </si>
  <si>
    <t>&gt;3</t>
  </si>
  <si>
    <t>X</t>
  </si>
  <si>
    <t>常见</t>
  </si>
  <si>
    <t>不常见</t>
  </si>
  <si>
    <t>稀有</t>
  </si>
  <si>
    <t>Strike_DK</t>
  </si>
  <si>
    <t>打击</t>
  </si>
  <si>
    <t>起始</t>
  </si>
  <si>
    <t>敌人</t>
  </si>
  <si>
    <t>造成6点伤害。</t>
  </si>
  <si>
    <t>加3伤害</t>
  </si>
  <si>
    <t>实际</t>
  </si>
  <si>
    <t>Defend_DK</t>
  </si>
  <si>
    <t>防御</t>
  </si>
  <si>
    <t>自身</t>
  </si>
  <si>
    <t>获得5点格挡。</t>
  </si>
  <si>
    <t>加3格挡</t>
  </si>
  <si>
    <t>实际占比</t>
  </si>
  <si>
    <t>BeDragon</t>
  </si>
  <si>
    <t>化龙</t>
  </si>
  <si>
    <t>抽1张牌。 NL 化龙。</t>
  </si>
  <si>
    <t>减1费用</t>
  </si>
  <si>
    <t>参考值</t>
  </si>
  <si>
    <t>BattleRage</t>
  </si>
  <si>
    <t>战斗怒吼</t>
  </si>
  <si>
    <t>敌人和自身</t>
  </si>
  <si>
    <t>造成8点伤害。 NL 获得8点格挡。 NL 烙印。</t>
  </si>
  <si>
    <t>加4伤害；加4格挡</t>
  </si>
  <si>
    <t>参考占比</t>
  </si>
  <si>
    <t>BrandAwaken</t>
  </si>
  <si>
    <t>烙印唤醒</t>
  </si>
  <si>
    <t>无</t>
  </si>
  <si>
    <t>抽1张牌。 NL 烙印。</t>
  </si>
  <si>
    <t>使用后加1能量</t>
  </si>
  <si>
    <t>进度</t>
  </si>
  <si>
    <t>AbyssForm</t>
  </si>
  <si>
    <t>每回合第一次使用烙印牌将触发一次化龙。</t>
  </si>
  <si>
    <t>DragonScale</t>
  </si>
  <si>
    <t>龙鳞</t>
  </si>
  <si>
    <t>获得14点格挡。 NL 如果被 消耗 ，则再获得8点格挡。</t>
  </si>
  <si>
    <t>加4格挡；加4消耗后格挡</t>
  </si>
  <si>
    <t>Sweeping</t>
  </si>
  <si>
    <t>横扫</t>
  </si>
  <si>
    <t>全部敌人</t>
  </si>
  <si>
    <t>对所有敌人造成7点伤害。 NL 如果被 消耗 ，则再造成7点伤害。</t>
  </si>
  <si>
    <t>加4伤害；加4消耗后伤害</t>
  </si>
  <si>
    <t>WhiteRealm</t>
  </si>
  <si>
    <t>回合结束时被 烙印 消耗 的牌多触发一次。被 烙印 消耗 后，获得5点 力量 ，下个回合进入 白龙形态 。 NL 烙印。NL 消耗</t>
  </si>
  <si>
    <t>FuriousFlames</t>
  </si>
  <si>
    <t>暴怒烈焰</t>
  </si>
  <si>
    <t>造成20点伤害。 NL 本次战斗每触发一次 烙印 ，增加3点伤害。</t>
  </si>
  <si>
    <t>BrandProtector</t>
  </si>
  <si>
    <t>回合结束时，本回合每有一张牌因为 烙印 被 消耗 则获得3点格挡。</t>
  </si>
  <si>
    <t>加2效果</t>
  </si>
  <si>
    <t>WhiteBrand</t>
  </si>
  <si>
    <t>每次进入 白龙形态 ，获得2点  力量  。</t>
  </si>
  <si>
    <t>加1效果</t>
  </si>
  <si>
    <t>BlackBrand</t>
  </si>
  <si>
    <t>每次进入 黑龙形态 ，获得2点  敏捷 。</t>
  </si>
  <si>
    <t>PhantomDragon</t>
  </si>
  <si>
    <t>幻影之龙</t>
  </si>
  <si>
    <t>本次战斗中， 化龙 后使用的第一张牌不消耗 [E] 。</t>
  </si>
  <si>
    <t>增加固有</t>
  </si>
  <si>
    <t>KingsBrand</t>
  </si>
  <si>
    <t>王之烙印</t>
  </si>
  <si>
    <t>获得一层人工制品，使所有敌人失去1点 力量 。化龙后弃牌堆的这张牌会回到手牌。 NL 保留。 NL 烙印。</t>
  </si>
  <si>
    <t>Judgement</t>
  </si>
  <si>
    <t>审判</t>
  </si>
  <si>
    <t>造成16点伤害。 NL 被 消耗 后，将另一张审判放入抽牌堆中。</t>
  </si>
  <si>
    <t xml:space="preserve">加4伤害；将升级后的牌放入
</t>
  </si>
  <si>
    <t>Banish</t>
  </si>
  <si>
    <t>追放</t>
  </si>
  <si>
    <t>抽1张牌。 NL 如果处于化龙状态，则将烙印改为可以选择一张抽牌堆里的卡牌。 NL 烙印。</t>
  </si>
  <si>
    <t>Convict</t>
  </si>
  <si>
    <t>断罪</t>
  </si>
  <si>
    <t>造成12点伤害。如果这张牌被 消耗 ，就再对所有敌人造成12点伤害。</t>
  </si>
  <si>
    <t>加4伤害</t>
  </si>
  <si>
    <t>ApostlesComing</t>
  </si>
  <si>
    <t>使徒降临</t>
  </si>
  <si>
    <t>获得等同于本回合已经获得的格挡值一半数值的临时  力量  。 NL （获得X点临时  力量  ） NL 化龙。</t>
  </si>
  <si>
    <t>RebornScale</t>
  </si>
  <si>
    <t>再生鳞甲</t>
  </si>
  <si>
    <t>获得8点格挡。 NL 被 消耗 后，将另一张再生鳞甲放入抽牌堆中。</t>
  </si>
  <si>
    <t>加4格挡；将升级后的牌放入</t>
  </si>
  <si>
    <t>FusionBrand</t>
  </si>
  <si>
    <t>融合烙印</t>
  </si>
  <si>
    <t>抽3张牌，并使它们在本回合减少1点 [E] 的消耗。 NL 如果抽到是 烙印 牌或名字包含 烙印 ，获得 [E] [E] 。 NL 被 烙印 消耗 后，将另一张融合烙印放入弃牌堆中。</t>
  </si>
  <si>
    <t>MourningBrand</t>
  </si>
  <si>
    <t>悲恸烙印</t>
  </si>
  <si>
    <t>造成9点伤害。 NL 如果上个回合结束时有牌被 烙印 消耗 ，则获得 [E] [E] ，抽1张牌，并触发1次 烙印 。</t>
  </si>
  <si>
    <t>加3伤害；多抽1张</t>
  </si>
  <si>
    <t>Trample</t>
  </si>
  <si>
    <t>践踏</t>
  </si>
  <si>
    <t>造成3点伤害。 NL 抽1张牌。 NL 如果处于白龙形态就再获得1点 力量 ，如果处于黑龙形态就再获得 [E] 。</t>
  </si>
  <si>
    <t>CrimsonBrand</t>
  </si>
  <si>
    <t>赤红烙印</t>
  </si>
  <si>
    <t>抽1张 烙印 牌。如果已消耗的牌的数量超过12张，抽2张牌；如果超过20张，再获得 [E] [E] 。被 烙印 消耗 后，将另一张 赤红烙印 放入弃牌堆。</t>
  </si>
  <si>
    <t>多抽1张；多获得1点能量；将升级后的牌放入</t>
  </si>
  <si>
    <t>SwordBrand</t>
  </si>
  <si>
    <t>剑之烙印</t>
  </si>
  <si>
    <t>使手牌中的所有技能牌获得临时烙印。 NL 如果这张牌被 烙印 消耗 ，将另一张剑之烙印放入弃牌堆。 NL 烙印。</t>
  </si>
  <si>
    <t>使2张手牌仅限本回合获得烙印；将升级后的牌放入</t>
  </si>
  <si>
    <t>ColdAirflow</t>
  </si>
  <si>
    <t>极寒气流</t>
  </si>
  <si>
    <t>所有敌人</t>
  </si>
  <si>
    <t>对所有敌人造成12点伤害，并使他们失去1点临时 力量 。被 消耗 后，首先摧毁所有敌人的格挡。</t>
  </si>
  <si>
    <t>加6伤害；改为失去2点临时力量</t>
  </si>
  <si>
    <t>SeparateBrand</t>
  </si>
  <si>
    <t>分离烙印</t>
  </si>
  <si>
    <t>造成8点伤害。 NL 如果上回合因烙印消耗的牌超过2张，再造成2次伤害。被烙印 消耗 后，将另一张分离烙印放入弃牌堆。 NL 烙印。</t>
  </si>
  <si>
    <t>加4伤害；将升级后的牌放入</t>
  </si>
  <si>
    <t>Bite</t>
  </si>
  <si>
    <t>撕咬</t>
  </si>
  <si>
    <t>造成9点伤害，并使目标失去1点临时 力量 。</t>
  </si>
  <si>
    <t>AshBrand</t>
  </si>
  <si>
    <t>每回合开始时，随机将上一回合的一张因 烙印 消耗 的牌的具有 消耗 和 虚无 的复制放入手牌。</t>
  </si>
  <si>
    <t>Roar</t>
  </si>
  <si>
    <t>咆哮</t>
  </si>
  <si>
    <t>造成3点伤害。 NL 每使用2次名字中带有 烙印 的牌时，弃牌堆中的这张牌回到手牌（一次只能返回一张）。 NL 被 烙印 消耗 后将另一张咆哮放入抽牌堆。</t>
  </si>
  <si>
    <t xml:space="preserve">加2伤害；将升级后的牌放入
</t>
  </si>
  <si>
    <t>IceDevilBrand</t>
  </si>
  <si>
    <t>冰魔烙印</t>
  </si>
  <si>
    <t>对所有敌人造成等同于本回合敌人获得的所有状态层数的伤害X次。 NL （造成!D!点伤害）。 NL 反烙印。</t>
  </si>
  <si>
    <t>X+1</t>
  </si>
  <si>
    <t>SurefireBrand</t>
  </si>
  <si>
    <t>使所有手牌获得 烙印 ， 虚无 和 消耗 。回合结束时将本回合 消耗 的牌的复制放入抽牌堆。 NL 反烙印。 NL 消耗。</t>
  </si>
  <si>
    <t>Puncture</t>
  </si>
  <si>
    <t>穿刺</t>
  </si>
  <si>
    <t>造成7点伤害。 NL 如果被 消耗 则先摧毁目标的格挡。</t>
  </si>
  <si>
    <t>LavaImpact</t>
  </si>
  <si>
    <t>熔岩冲击</t>
  </si>
  <si>
    <t>造成已 消耗 牌的数量的伤害X次。NL 反烙印。 NL 消耗。</t>
  </si>
  <si>
    <t>HammerBrand</t>
  </si>
  <si>
    <t>锤之烙印</t>
  </si>
  <si>
    <t>使目标失去1点 力量 。若上个回合触发过 烙印 ，获得1点 力量 。 NL 烙印。 NL 消耗。</t>
  </si>
  <si>
    <t>HeavenlyRevelation</t>
  </si>
  <si>
    <t>每个回合第2次使用 烙印 牌时，从抽牌堆中随机抽取1张名字中含有 烙印 的牌，并从消耗牌堆中随机将1张攻击牌的复制放入抽牌堆。</t>
  </si>
  <si>
    <t>HeavenlyEtudeOfTheNadir</t>
  </si>
  <si>
    <t>天底的即凶剧</t>
  </si>
  <si>
    <t>把全部手牌洗回牌堆，手牌中放入4张 即凶剧+ 。 NL 消耗。</t>
  </si>
  <si>
    <t>减1费用；放入5张</t>
  </si>
  <si>
    <t>EtudeOfTheNadir</t>
  </si>
  <si>
    <t>即凶剧</t>
  </si>
  <si>
    <t>抽1张牌。 NL 抽到的攻击牌在使用后会被消耗。 NL 消耗。</t>
  </si>
  <si>
    <t>StrongWind</t>
  </si>
  <si>
    <t>强风</t>
  </si>
  <si>
    <t>造成15点伤害。 NL 本次战斗每次使用攻击牌，增加1点伤害。若攻击牌被 烙印 消耗 ，额外增加2点伤害。</t>
  </si>
  <si>
    <t>原本的伤害变为22</t>
  </si>
  <si>
    <t>TrueEyeBrand</t>
  </si>
  <si>
    <t>真眼烙印</t>
  </si>
  <si>
    <t>进入 白龙形态 。 NL 如果已经处于 黑龙形态 或 白龙形态 ，并且上个回合至少 消耗 了6张牌，则进入 真龙形态 。</t>
  </si>
  <si>
    <t>SettingBarrier</t>
  </si>
  <si>
    <t>设置结界</t>
  </si>
  <si>
    <t>本回合，目标敌人每次获得状态时，就对其造成2倍该状态层数的伤害。</t>
  </si>
  <si>
    <t>改为3倍</t>
  </si>
  <si>
    <t>SurefireBreath</t>
  </si>
  <si>
    <t>神炎吐息</t>
  </si>
  <si>
    <t>造成12点伤害。 NL 给予 神炎灼烧 。 NL 反烙印。</t>
  </si>
  <si>
    <t>AshenScorch</t>
  </si>
  <si>
    <t>灰烬灼烧</t>
  </si>
  <si>
    <t>给予1层 灰烬 。 NL 反烙印。</t>
  </si>
  <si>
    <t>改为2层</t>
  </si>
  <si>
    <t>IceDevilShield</t>
  </si>
  <si>
    <t>冰魔护盾</t>
  </si>
  <si>
    <t>获得15点格挡。本场战斗中，当前所有手牌获得 反烙印 。  NL 反烙印。</t>
  </si>
  <si>
    <t>加5格挡；使当前手牌始终获得反烙印</t>
  </si>
  <si>
    <t>AngryTailSwipe</t>
  </si>
  <si>
    <t>愤怒尾扫</t>
  </si>
  <si>
    <t>造成8点伤害。 NL 如果处于白龙形态，额外获得8点格挡。 NL 下个回合进入 白龙形态 。</t>
  </si>
  <si>
    <t>加3伤害；加3格挡</t>
  </si>
  <si>
    <t>SteadyMind</t>
  </si>
  <si>
    <t>稳定心神</t>
  </si>
  <si>
    <t>获得7点格挡。 NL 造成获得的格挡值的伤害。</t>
  </si>
  <si>
    <t>改为造成2倍格挡值的伤害</t>
  </si>
  <si>
    <t>TemporalBrand</t>
  </si>
  <si>
    <t>时之烙印</t>
  </si>
  <si>
    <t>获得2点敏捷。 NL 随机使1张手牌获得 烙印 。 NL 烙印。 NL 消耗。</t>
  </si>
  <si>
    <t xml:space="preserve">改为3点敏捷和2张手牌
</t>
  </si>
  <si>
    <t>AshenMana</t>
  </si>
  <si>
    <t xml:space="preserve">每个回合开始时，随机选择手牌中的一张 烙印 牌，将其降低1点 [E] 的消耗，并在使用后抽1张牌。 </t>
  </si>
  <si>
    <t>HauntingMurmur</t>
  </si>
  <si>
    <t>幽怨低吟</t>
  </si>
  <si>
    <t>所有</t>
  </si>
  <si>
    <t>下个回合进入 黑龙形态 。 NL 使所有敌人获得1层 虚弱 。 NL 如果上个回合有敌人受伤，则额外叠加1层虚弱，并获得10点格挡值。</t>
  </si>
  <si>
    <t xml:space="preserve">额外叠加2层
</t>
  </si>
  <si>
    <t>DevouringBrand</t>
  </si>
  <si>
    <t>将已存在于消耗堆中的同名卡的 [E] 的消耗降低1点。</t>
  </si>
  <si>
    <t>HeavenlyLink</t>
  </si>
  <si>
    <t>HeavenlyDescent</t>
  </si>
  <si>
    <t>天底的降临</t>
  </si>
  <si>
    <t>对敌人使用已 消耗 的所有攻击牌。 NL 消耗 。</t>
  </si>
  <si>
    <t>HeavenlyJudgment</t>
  </si>
  <si>
    <t>天底的审判</t>
  </si>
  <si>
    <t>造成12点伤害。  NL 获得 [E] 。 NL 被 消耗 后，获得3点 力量 并额外造成6点伤害。NL 这张牌在使用后会返回抽牌堆。</t>
  </si>
  <si>
    <t>HeavenlyGaze</t>
  </si>
  <si>
    <t>天底的注视</t>
  </si>
  <si>
    <t>造成12点伤害。  NL 获得 [E] 。NL 被 消耗 后，随机将抽牌堆中的3张攻击牌的带有 虚无 的复制放入手牌。 NL 这张牌在使用后会返回抽牌堆。</t>
  </si>
  <si>
    <t>SurefireForging</t>
  </si>
  <si>
    <t>神炎锻剑</t>
  </si>
  <si>
    <t>复制手牌中的随机1张 反烙印 牌，使复制的这张牌本回合减少1点 [E] 的消耗。 NL 消耗。</t>
  </si>
  <si>
    <t>IceDevilErosion</t>
  </si>
  <si>
    <t>每个回合使手牌中的 反烙印 的攻击牌在本场战斗中的伤害增加2点。</t>
  </si>
  <si>
    <t>IceDevilForm</t>
  </si>
  <si>
    <t xml:space="preserve"> 反烙印 攻击牌在使用时也会触发其被 消耗 后的效果。 NL 反烙印 技能牌在使用时会获得 [E] 。</t>
  </si>
  <si>
    <t>AbyssalVengeanceDrama</t>
  </si>
  <si>
    <t>本场战斗中因 化龙 刻上 烙印 的牌在使用后会获得 [E] 。 NL 如果本场战斗中已经 化龙 过2次，把一张 深渊临近 放入手牌。 NL 反烙印。  NL 消耗。</t>
  </si>
  <si>
    <t>ApproachingAbyss</t>
  </si>
  <si>
    <t>深渊临近</t>
  </si>
  <si>
    <t>特殊</t>
  </si>
  <si>
    <t>造成20点伤害。 NL 每次 化龙 会降低这张牌1点 [E] 的消耗。如果已 消耗 的牌不足25张，这张牌会在 消耗 后将一张 深渊的凝视 放入抽牌堆。 NL 反烙印。 NL 消耗。</t>
  </si>
  <si>
    <t>AbyssalGaze</t>
  </si>
  <si>
    <t>深渊的凝视</t>
  </si>
  <si>
    <t>处于 黑龙形态 时，如果本场战斗中已经 消耗 了7张牌，下个回合开始时进入 深渊兽形态 。 NL 反烙印。 NL 消耗。</t>
  </si>
  <si>
    <t>无法升级</t>
  </si>
  <si>
    <t>SwiftWindAssault</t>
  </si>
  <si>
    <t>疾风突进</t>
  </si>
  <si>
    <t>造成8点伤害。 NL 如果手牌中至少有2张 反烙印 牌，则丢弃所有的 反烙印 牌，每丢弃一张提升8点伤害。</t>
  </si>
  <si>
    <t>原本伤害提高3点；增加的伤害提高2点</t>
  </si>
  <si>
    <t>SurefireForm</t>
  </si>
  <si>
    <t>InvisibleSurefire</t>
  </si>
  <si>
    <t>不可视之神炎</t>
  </si>
  <si>
    <t>给予1层 灼烧 。如果手牌里至少有2张 反烙印 牌，丢弃所有 反烙印 牌，每丢弃1张就增加1层 灼烧 。</t>
  </si>
  <si>
    <t>原本的层数改为2层；增加的层数改为2层</t>
  </si>
  <si>
    <t>SongsBrand</t>
  </si>
  <si>
    <t>歌之烙印</t>
  </si>
  <si>
    <t>给予3层 易伤 。 NL 获得 [E] 。被 丢弃 或 消耗 后使所有敌人获得1层 易伤 ，并抽1张牌。 NL 反烙印。</t>
  </si>
  <si>
    <t>SurefireEntwining</t>
  </si>
  <si>
    <t>本回合每次使用 反烙印 牌，就随机使另一张没有 反烙印 的手牌获得 反烙印 。 NL 反烙印。</t>
  </si>
  <si>
    <t>增加保留</t>
  </si>
  <si>
    <t>IceDevilRaid</t>
  </si>
  <si>
    <t>冰魔强袭</t>
  </si>
  <si>
    <t>造成8点伤害。 NL 丢弃手牌中所有 反烙印 牌，抽取丢弃数量的牌（最多2张）。 NL 反烙印。</t>
  </si>
  <si>
    <t>AbyssalGuidance</t>
  </si>
  <si>
    <t>深渊的指引</t>
  </si>
  <si>
    <t>如果本场战斗中还没有触发过1次以上 化龙 ，进入 真龙形态 。 NL 被 烙印 消耗 后，效果改为下回合进入 黑龙形态 。</t>
  </si>
  <si>
    <t>药水</t>
  </si>
  <si>
    <t>BrandPotion</t>
  </si>
  <si>
    <t>烙印药水</t>
  </si>
  <si>
    <t>普通</t>
  </si>
  <si>
    <t>从随机3张 烙印 牌中选一张加入本场战斗，第一次使用消耗0 [E] 。</t>
  </si>
  <si>
    <t>BeDragonPotion</t>
  </si>
  <si>
    <t>化龙药水</t>
  </si>
  <si>
    <t>选择变成一个化龙形态。</t>
  </si>
  <si>
    <t>IceDevilPotion</t>
  </si>
  <si>
    <t>冰魔药水</t>
  </si>
  <si>
    <t>对所有敌人造成本次战斗中已 消耗 牌的数量的伤害。</t>
  </si>
  <si>
    <t>HeavenlyPotion</t>
  </si>
  <si>
    <t>天底药水</t>
  </si>
  <si>
    <t>使所有手牌中的攻击牌获得 消耗 和 虚无 。</t>
  </si>
  <si>
    <t>关键词</t>
  </si>
  <si>
    <t>描述文本</t>
  </si>
  <si>
    <t>打出时，随机消耗抽牌堆中的一张牌，并在回合结束时将其打出。</t>
  </si>
  <si>
    <t>选择一种形态进行变换。</t>
  </si>
  <si>
    <t>临时烙印</t>
  </si>
  <si>
    <t>仅限本回合。打出时，随机消耗抽牌堆中的一张牌，并在回合结束时将其打出。</t>
  </si>
  <si>
    <t>反烙印</t>
  </si>
  <si>
    <t>不会因为烙印被消耗，也不会被刻上烙印。</t>
  </si>
  <si>
    <t>化身真龙，获得6 [E] ，抽6张牌，下面6次使用的牌少消耗一点 [E] 。</t>
  </si>
  <si>
    <t>每次有牌因为 烙印 被 消耗 ，则添加 1 层灼烧。</t>
  </si>
  <si>
    <t>每次受到伤害时，额外受到伤害。</t>
  </si>
  <si>
    <t xml:space="preserve"> </t>
  </si>
  <si>
    <t>符号说明</t>
  </si>
  <si>
    <t>这些符号由空格分隔开。</t>
  </si>
  <si>
    <t>NL</t>
  </si>
  <si>
    <t>换行。</t>
  </si>
  <si>
    <t>[E]</t>
  </si>
  <si>
    <t>游戏中能量的图标。</t>
  </si>
  <si>
    <t>所有ID的前缀为“DragonKnight:”</t>
  </si>
  <si>
    <t xml:space="preserve"> 关键词 </t>
  </si>
  <si>
    <t>被空格隔开的卡牌关键词，在游戏中会高亮显示，并载入相应的提示文本。</t>
  </si>
  <si>
    <t>!D!</t>
  </si>
  <si>
    <t>卡牌的显示伤害。</t>
  </si>
  <si>
    <t>!B!</t>
  </si>
  <si>
    <t>卡牌的显示格挡。</t>
  </si>
  <si>
    <t>!M!</t>
  </si>
  <si>
    <t>卡牌的某个显示数值。</t>
  </si>
  <si>
    <t>#y</t>
  </si>
  <si>
    <t>以黄色高亮显示关键词。</t>
  </si>
  <si>
    <t>#b</t>
  </si>
  <si>
    <t>以蓝色高亮显示关键词。</t>
  </si>
  <si>
    <t>#r</t>
  </si>
  <si>
    <t>以红色高亮显示关键词。</t>
  </si>
  <si>
    <t>#p</t>
  </si>
  <si>
    <t>以紫色高亮显示关键词。</t>
  </si>
  <si>
    <t>#g</t>
  </si>
  <si>
    <t>以绿色高亮显示关键词。</t>
  </si>
  <si>
    <t>~关键词~</t>
  </si>
  <si>
    <t>关键词将有波浪摇晃效果。</t>
  </si>
  <si>
    <t>@关键词@</t>
  </si>
  <si>
    <t>关键词将有颤动效果。</t>
  </si>
  <si>
    <t>事件</t>
  </si>
  <si>
    <t>阶段</t>
  </si>
  <si>
    <t>AbyssGiveaway</t>
  </si>
  <si>
    <t>深渊福利大放送</t>
  </si>
  <si>
    <t>阶段1：Preface</t>
  </si>
  <si>
    <t>阶段2：Choose</t>
  </si>
  <si>
    <t>阶段3：Good</t>
  </si>
  <si>
    <t>阶段4：Bad</t>
  </si>
  <si>
    <t>阶段5：Leave</t>
  </si>
  <si>
    <t>一位神秘的代理人突然出现在你面前，穿着一袭黑袍，面部隐藏在阴影中。 NL 他冷不防地向你透露：“深渊的观众们为你准备了一场 #g~福利大放送~ ！你感到一阵寒意，但也有些兴奋。</t>
  </si>
  <si>
    <t>“来吧，抽奖的时刻到了！”代理人热情地说道。 NL 他展示给你一个神秘的黑匣子，上面有一个看似无尽的 #p~旋转符号~ 。 NL 你能感觉到这不仅仅是一场抽奖，而是一场与深渊之力的赌博。</t>
  </si>
  <si>
    <t>“恭喜！你赢得了一份 #g~丰厚的奖品~ ！”代理人高兴地宣布。 NL 你不禁欣喜若狂，奖品的价值让你觉得这次冒险是值得的。</t>
  </si>
  <si>
    <t>代理人突然露出一把小刀，令人不寒而栗。 NL “哎呀，看来你的选择并不是那么幸运。” NL 他毫不留情地刺向你，让你 #r@痛苦不堪@ 。 NL 最终，他消失在黑暗中，留下你独自一人。</t>
  </si>
  <si>
    <t>代理人突然对你点头致意，然后在黑暗中消失。 NL 你感到一阵宁静，仿佛这场深渊福利大放送只是一场梦境。</t>
  </si>
  <si>
    <t>50%的概率获得下面的遗物之一：[烙印的气旋、烙印的命数、烙印的呼唤、王的觉悟、神炎之环、深渊的观众]，如果玩家已经拥有这些遗物，获得头环。50%的概率获得一张稀有牌。</t>
  </si>
  <si>
    <t>50%的概率获得卡牌铃铛的诅咒。50%的概率获得下面的遗物之一：[邪教徒头套、地精容貌、恩洛斯的饥饿的脸]，如果玩家已经拥有这些遗物，获得头环。</t>
  </si>
  <si>
    <t>角色</t>
  </si>
  <si>
    <t>DragonPrince</t>
  </si>
  <si>
    <t>深渊龙王子</t>
  </si>
  <si>
    <t>每回合能量</t>
  </si>
  <si>
    <t>最大HP</t>
  </si>
  <si>
    <t>初始金钱</t>
  </si>
  <si>
    <t>抽牌数</t>
  </si>
  <si>
    <t>初始牌组</t>
  </si>
  <si>
    <t>打击*4</t>
  </si>
  <si>
    <t>防御*4</t>
  </si>
  <si>
    <t>初始遗物</t>
  </si>
  <si>
    <t>深渊之印</t>
  </si>
  <si>
    <t>来自深渊的龙王子。 NL 借用刻下的烙印之力进行战斗。</t>
  </si>
  <si>
    <t>遗物</t>
  </si>
  <si>
    <t>放大后描述</t>
  </si>
  <si>
    <t>AbyssSeal</t>
  </si>
  <si>
    <t>每场战斗开始时随机进入黑龙或白龙形态。</t>
  </si>
  <si>
    <t>起始遗物。</t>
  </si>
  <si>
    <t>传说中深渊之印是一种神秘的印记，每场战斗都会以黑龙或白龙的形态出现。</t>
  </si>
  <si>
    <t>AbyssApostles</t>
  </si>
  <si>
    <t>深渊的使徒像</t>
  </si>
  <si>
    <t>将本回合结束时因为 烙印 消耗的 1 张攻击牌的带有 #y消耗 的复制加入到下回合的手牌中，其 [E] 的消耗减少 1 点。</t>
  </si>
  <si>
    <t>Boss遗物。</t>
  </si>
  <si>
    <t>这些深渊的使徒像具有特殊的力量，能够复制并延长烙印的效果。</t>
  </si>
  <si>
    <t>BrandedCyclone</t>
  </si>
  <si>
    <t>烙印的气旋</t>
  </si>
  <si>
    <t>每回合第一次使用烙印抽一张牌。</t>
  </si>
  <si>
    <t>无。</t>
  </si>
  <si>
    <t>一股神秘的气旋环绕着烙印的战士，每次使用烙印都能唤起其中的力量。</t>
  </si>
  <si>
    <t>AbyssDragon</t>
  </si>
  <si>
    <t>深渊之龙</t>
  </si>
  <si>
    <t>替换深渊之印。每场战斗开始时选择变成一个化龙形态。每回合开始时，如果上个回合有至少3张牌被烙印消耗，就选择进入一个化龙形态。</t>
  </si>
  <si>
    <t>Boss遗物，替换初始遗物。</t>
  </si>
  <si>
    <t>深渊之龙是深渊之印的进化形态，可以变化为强大的龙形态。</t>
  </si>
  <si>
    <t>BrandFate</t>
  </si>
  <si>
    <t>烙印的命数</t>
  </si>
  <si>
    <t>在篝火处休息时，可以选择给一张卡牌添加反烙印。</t>
  </si>
  <si>
    <t>烙印的命数是一种神秘的力量，能够改变卡牌的命运。</t>
  </si>
  <si>
    <t>BrandsCall</t>
  </si>
  <si>
    <t>每个回合开始时额外抽1张 烙印 牌，每个回合使用的第1张 烙印 牌降低1点 [E] 的消耗。</t>
  </si>
  <si>
    <t>烙印的呼唤在能让战士更快地获得烙印。</t>
  </si>
  <si>
    <t>KingsInsight</t>
  </si>
  <si>
    <t>王的觉悟</t>
  </si>
  <si>
    <t>每当获得状态牌时，将其 消耗 。</t>
  </si>
  <si>
    <t>王的觉悟使战士能够迅速理解并掌握新的力量。</t>
  </si>
  <si>
    <t>IceDevilsHeart</t>
  </si>
  <si>
    <t>每个回合开始时额外抽1张 反烙印 牌，每个回合使用的第1张 反烙印 牌降低1点 [E] 的消耗。每个回合开始时额外获得 [E] [E] ，并额外抽2张牌。你不会再触发 烙印 。</t>
  </si>
  <si>
    <t>boss遗物，替换初始遗物。</t>
  </si>
  <si>
    <t>冰魔之心是一块凝聚了寒冷之力的珍贵宝石，能够赋予战士强大的冰之力量。</t>
  </si>
  <si>
    <t>DivineFlameRing</t>
  </si>
  <si>
    <t>神炎之环</t>
  </si>
  <si>
    <t>每当你使敌人获得状态，获得 [E] 和1点临时力量。</t>
  </si>
  <si>
    <t>神炎之环能够吸收敌人状态的力量，为战士提供额外的能量和力量。</t>
  </si>
  <si>
    <t>CopyPaper</t>
  </si>
  <si>
    <t>复印纸</t>
  </si>
  <si>
    <t>每个回合开始后，可以选择1张手牌返回抽牌堆并随机抽1张 烙印 牌。</t>
  </si>
  <si>
    <t>商店遗物。</t>
  </si>
  <si>
    <t>似乎是来自异次元的神秘道具。</t>
  </si>
  <si>
    <t>HeavenlyFate</t>
  </si>
  <si>
    <t>天底的命数</t>
  </si>
  <si>
    <t>每个回合开始后，选择手牌中的1张攻击牌，使其获得 消耗 和 虚无 。</t>
  </si>
  <si>
    <t>一种神圣的力量。</t>
  </si>
  <si>
    <t>AbyssalSpectator</t>
  </si>
  <si>
    <t>深渊的观众</t>
  </si>
  <si>
    <t>每回合第一次使用 反烙印 牌后，随机抽1张能力牌。如果这张能力牌在本回合被使用，进入 黑龙形态 。</t>
  </si>
  <si>
    <t>深渊的观众是神秘存在，它们的出现能够引发黑龙的降临。</t>
  </si>
  <si>
    <t>bug</t>
  </si>
  <si>
    <t>等级</t>
  </si>
  <si>
    <t>已修复</t>
  </si>
  <si>
    <t>卡牌暴怒烈焰在商店和牌组中数值显示异常。</t>
  </si>
  <si>
    <t>一般</t>
  </si>
  <si>
    <t>被白龙形态复制的烙印牌会显示两个烙印。</t>
  </si>
  <si>
    <t>次要</t>
  </si>
  <si>
    <t>烙印能力的描述有时不显示。</t>
  </si>
  <si>
    <t>能力发动时没有闪烁效果。</t>
  </si>
  <si>
    <t>卡牌使徒降临关键词错位。</t>
  </si>
  <si>
    <t>烙印消耗指向牌后，如果有敌人被消灭，则烙印有可能不会触发。</t>
  </si>
  <si>
    <t>重要</t>
  </si>
  <si>
    <t>卡牌剑之烙印被打出后有时导致游戏崩溃。</t>
  </si>
  <si>
    <t>致命</t>
  </si>
  <si>
    <t>卡牌王之烙印只能保留一个回合。</t>
  </si>
  <si>
    <t>复制后添加了新的关键字的牌，在卡牌升级后关键字消失。</t>
  </si>
  <si>
    <t>灰烬烙印在上回合没触发烙印时会出现问题。</t>
  </si>
  <si>
    <t>卡牌暴怒烈焰虚弱状态下数值显示异常。</t>
  </si>
  <si>
    <t>使用对抗烙印后选择的牌会被移除。</t>
  </si>
  <si>
    <t>使用后返回抽牌堆的牌被烙印消耗后和天底的降临一起使用会导致动画出现问题。</t>
  </si>
  <si>
    <t>遗物王的觉悟有时没有作用。</t>
  </si>
  <si>
    <t>遗物王的觉悟消耗牌后，被消耗的牌仍然可能进入弃牌堆。</t>
  </si>
  <si>
    <t>回合结束后有时会继续触发烙印。</t>
  </si>
  <si>
    <t>中途退出游戏时有些卡牌显示不正常。</t>
  </si>
  <si>
    <t>卡牌断罪功能与描述不符。</t>
  </si>
  <si>
    <r>
      <rPr>
        <b val="false"/>
        <i val="false"/>
        <strike val="false"/>
        <color rgb="FF175CEB"/>
        <sz val="11"/>
        <u/>
      </rPr>
      <t>见“白龙形态”。</t>
    </r>
  </si>
  <si>
    <r>
      <rPr>
        <rFont val="微软雅黑"/>
        <b val="false"/>
        <i val="false"/>
        <strike val="false"/>
        <color rgb="FF000000"/>
        <sz val="11"/>
        <u val="none"/>
      </rPr>
      <t>Github地址：</t>
    </r>
    <r>
      <rPr>
        <rFont val="微软雅黑"/>
        <b val="false"/>
        <i val="false"/>
        <strike val="false"/>
        <color rgb="FF175CEB"/>
        <sz val="11"/>
        <u/>
      </rPr>
      <t>https://github.com/HGBAN/DragonKnight</t>
    </r>
  </si>
  <si>
    <r>
      <rPr>
        <b val="false"/>
        <i val="false"/>
        <strike val="false"/>
        <color rgb="FF000000"/>
        <sz val="11"/>
        <u val="none"/>
      </rPr>
      <t xml:space="preserve">[继续] </t>
    </r>
    <r>
      <rPr>
        <b val="false"/>
        <i val="false"/>
        <strike val="false"/>
        <color rgb="FF319B62"/>
        <sz val="11"/>
        <u val="none"/>
      </rPr>
      <t>-&gt;阶段2</t>
    </r>
  </si>
  <si>
    <r>
      <rPr>
        <b val="false"/>
        <i val="false"/>
        <strike val="false"/>
        <color rgb="FF000000"/>
        <sz val="11"/>
        <u val="none"/>
      </rPr>
      <t xml:space="preserve">[抽奖] #g50%：得到好东西。 #r50%：被诅咒。 </t>
    </r>
    <r>
      <rPr>
        <b val="false"/>
        <i val="false"/>
        <strike val="false"/>
        <color rgb="FF319B62"/>
        <sz val="11"/>
        <u val="none"/>
      </rPr>
      <t>50%-&gt;阶段3 50%-&gt;阶段4</t>
    </r>
  </si>
  <si>
    <r>
      <rPr>
        <b val="false"/>
        <i val="false"/>
        <strike val="false"/>
        <color rgb="FF000000"/>
        <sz val="11"/>
        <u val="none"/>
      </rPr>
      <t xml:space="preserve">[离开] </t>
    </r>
    <r>
      <rPr>
        <b val="false"/>
        <i val="false"/>
        <strike val="false"/>
        <color rgb="FF319B62"/>
        <sz val="11"/>
        <u val="none"/>
      </rPr>
      <t>-&gt;阶段5</t>
    </r>
  </si>
  <si>
    <r>
      <rPr>
        <b val="false"/>
        <i val="false"/>
        <strike val="false"/>
        <color rgb="FF000000"/>
        <sz val="11"/>
        <u val="none"/>
      </rPr>
      <t xml:space="preserve">[离开] </t>
    </r>
    <r>
      <rPr>
        <b val="false"/>
        <i val="false"/>
        <strike val="false"/>
        <color rgb="FF319B62"/>
        <sz val="11"/>
        <u val="none"/>
      </rPr>
      <t>-&gt;结束</t>
    </r>
  </si>
  <si>
    <r>
      <rPr>
        <color rgb="FF175CEB"/>
        <u/>
      </rPr>
      <t>化龙</t>
    </r>
  </si>
  <si>
    <r>
      <rPr>
        <color rgb="FF175CEB"/>
        <u/>
      </rPr>
      <t>战斗怒吼</t>
    </r>
  </si>
  <si>
    <r>
      <rPr>
        <color rgb="FF175CEB"/>
        <u/>
      </rPr>
      <t>咆哮</t>
    </r>
  </si>
  <si>
    <r>
      <rPr>
        <color rgb="FF175CEB"/>
        <u/>
      </rPr>
      <t>烙印唤醒</t>
    </r>
  </si>
</sst>
</file>

<file path=xl/styles.xml><?xml version="1.0" encoding="utf-8"?>
<styleSheet xmlns="http://schemas.openxmlformats.org/spreadsheetml/2006/main">
  <numFmts count="0"/>
  <fonts count="9">
    <font>
      <name val="宋体"/>
      <charset val="134"/>
      <color theme="1"/>
      <sz val="11"/>
      <scheme val="minor"/>
    </font>
    <font>
      <name val="等线"/>
      <color rgb="FF175CEB"/>
      <sz val="10"/>
      <u/>
      <scheme val="minor"/>
    </font>
    <font>
      <charset val="134"/>
      <color theme="1"/>
      <sz val="11"/>
      <scheme val="minor"/>
    </font>
    <font>
      <color theme="1"/>
      <sz val="11"/>
    </font>
    <font>
      <name val="宋体"/>
      <charset val="134"/>
      <color theme="1"/>
      <sz val="11"/>
      <scheme val="minor"/>
    </font>
    <font/>
    <font>
      <name val="宋体"/>
      <charset val="0"/>
      <color rgb="FF800080"/>
      <sz val="11"/>
      <u/>
      <scheme val="minor"/>
    </font>
    <font>
      <name val="宋体"/>
      <charset val="0"/>
      <color rgb="FF0000FF"/>
      <sz val="11"/>
      <u/>
      <scheme val="minor"/>
    </font>
    <font>
      <name val="宋体"/>
      <color rgb="FF0000FF"/>
      <sz val="11"/>
      <u/>
    </font>
  </fonts>
  <fills count="5">
    <fill>
      <patternFill patternType="none"/>
    </fill>
    <fill>
      <patternFill patternType="gray125"/>
    </fill>
    <fill>
      <patternFill patternType="none"/>
    </fill>
    <fill>
      <patternFill/>
    </fill>
    <fill>
      <patternFill patternType="none"/>
    </fill>
  </fills>
  <borders count="14">
    <border>
      <left/>
      <right/>
      <top/>
      <bottom/>
      <diagonal/>
    </border>
    <border>
      <left/>
      <top/>
      <bottom/>
      <diagonal/>
    </border>
    <border>
      <top/>
      <bottom/>
    </border>
    <border/>
    <border/>
    <border>
      <left/>
      <right/>
      <top/>
      <bottom/>
      <diagonal/>
    </border>
    <border>
      <left/>
      <right/>
      <top/>
      <bottom/>
    </border>
    <border>
      <left/>
      <top/>
      <bottom/>
    </border>
    <border/>
    <border/>
    <border/>
    <border/>
    <border/>
    <border>
      <left/>
      <top/>
      <bottom/>
    </border>
  </borders>
  <cellStyleXfs>
    <xf numFmtId="0" fontId="4" fillId="2" borderId="5" xfId="0">
      <alignment vertical="center"/>
    </xf>
    <xf numFmtId="43" fontId="4" fillId="2" borderId="5" xfId="0">
      <alignment vertical="center"/>
    </xf>
    <xf numFmtId="44" fontId="4" fillId="2" borderId="5" xfId="0">
      <alignment vertical="center"/>
    </xf>
    <xf numFmtId="0" fontId="4" fillId="2" borderId="5" xfId="0">
      <alignment vertical="center"/>
    </xf>
    <xf numFmtId="41" fontId="4" fillId="2" borderId="5" xfId="0">
      <alignment vertical="center"/>
    </xf>
    <xf numFmtId="42" fontId="4" fillId="2" borderId="5" xfId="0">
      <alignment vertical="center"/>
    </xf>
    <xf numFmtId="0" fontId="7" fillId="2" borderId="5" xfId="0">
      <alignment vertical="center"/>
    </xf>
    <xf numFmtId="0" fontId="6" fillId="2" borderId="5" xfId="0">
      <alignment vertical="center"/>
    </xf>
    <xf numFmtId="0" fontId="4" fillId="0" borderId="0" xfId="0">
      <alignment vertical="center"/>
    </xf>
    <xf numFmtId="0" fontId="0" fillId="2" borderId="5" xfId="0">
      <alignment vertical="center"/>
    </xf>
    <xf numFmtId="0" fontId="0" fillId="2" borderId="5" xfId="0">
      <alignment vertical="center"/>
    </xf>
    <xf numFmtId="0" fontId="0" fillId="2" borderId="5" xfId="0">
      <alignment vertical="center"/>
    </xf>
    <xf numFmtId="0" fontId="0" fillId="2" borderId="5" xfId="0">
      <alignment vertical="center"/>
    </xf>
    <xf numFmtId="0" fontId="0" fillId="2" borderId="5" xfId="0">
      <alignment vertical="center"/>
    </xf>
    <xf numFmtId="0" fontId="0" fillId="2" borderId="5" xfId="0">
      <alignment vertical="center"/>
    </xf>
    <xf numFmtId="0" fontId="0" fillId="2" borderId="5"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2" borderId="5" xfId="0">
      <alignment vertical="center"/>
    </xf>
    <xf numFmtId="0" fontId="0" fillId="2" borderId="5"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xf numFmtId="0" fontId="0" fillId="0" borderId="10" xfId="0">
      <alignment vertical="center"/>
    </xf>
  </cellStyleXfs>
  <cellXfs count="43">
    <xf numFmtId="0" fontId="0" fillId="0" borderId="0" xfId="0">
      <alignment vertical="center"/>
    </xf>
    <xf numFmtId="0" fontId="1" fillId="0" borderId="0" xfId="0">
      <alignment vertical="center"/>
    </xf>
    <xf fontId="0" fillId="0" borderId="0" xfId="0"/>
    <xf numFmtId="0" fontId="2" fillId="2" borderId="1" xfId="0">
      <alignment horizontal="center" vertical="center"/>
    </xf>
    <xf fontId="0" fillId="0" borderId="2" xfId="0"/>
    <xf numFmtId="0" fontId="3" fillId="2" borderId="0" xfId="0">
      <alignment horizontal="center" vertical="center"/>
    </xf>
    <xf fontId="0" fillId="0" borderId="3" xfId="0"/>
    <xf fontId="0" fillId="0" borderId="4" xfId="0"/>
    <xf numFmtId="0" fontId="2" fillId="2" borderId="5" xfId="0">
      <alignment horizontal="left" vertical="top" wrapText="true"/>
    </xf>
    <xf numFmtId="0" fontId="3" fillId="2" borderId="0" xfId="0">
      <alignment horizontal="left" vertical="top" wrapText="true"/>
    </xf>
    <xf numFmtId="0" fontId="2" fillId="2" borderId="5" xfId="0">
      <alignment horizontal="center" vertical="center"/>
    </xf>
    <xf numFmtId="0" fontId="4" fillId="2" borderId="5" xfId="0">
      <alignment horizontal="center" vertical="center"/>
    </xf>
    <xf fontId="5" fillId="0" borderId="0" xfId="0"/>
    <xf numFmtId="49" fontId="4" fillId="2" borderId="5" xfId="0">
      <alignment vertical="center"/>
    </xf>
    <xf numFmtId="9" fontId="0" fillId="0" borderId="0" xfId="0"/>
    <xf fontId="0" fillId="0" borderId="0" xfId="0">
      <alignment vertical="center" wrapText="true"/>
    </xf>
    <xf numFmtId="0" fontId="2" fillId="3" borderId="5" xfId="0">
      <alignment horizontal="left" vertical="top" wrapText="true"/>
    </xf>
    <xf numFmtId="0" fontId="3" fillId="2" borderId="6" xfId="0">
      <alignment horizontal="left" vertical="top" wrapText="true"/>
    </xf>
    <xf numFmtId="0" fontId="3" fillId="3" borderId="6" xfId="0">
      <alignment horizontal="left" vertical="top" wrapText="true"/>
    </xf>
    <xf numFmtId="0" fontId="0" fillId="0" borderId="0" xfId="0">
      <alignment vertical="center" wrapText="true"/>
    </xf>
    <xf fontId="0" fillId="0" borderId="0" xfId="0">
      <alignment horizontal="right" vertical="center" wrapText="true"/>
    </xf>
    <xf fontId="5" fillId="0" borderId="0" xfId="0">
      <alignment vertical="center" wrapText="true"/>
    </xf>
    <xf numFmtId="0" fontId="5" fillId="0" borderId="0" xfId="0">
      <alignment vertical="center" wrapText="true"/>
    </xf>
    <xf fontId="0" fillId="0" borderId="0" xfId="0">
      <alignment horizontal="right" vertical="center"/>
    </xf>
    <xf numFmtId="0" fontId="0" fillId="0" borderId="0" xfId="0"/>
    <xf numFmtId="0" fontId="3" fillId="2" borderId="2" xfId="0">
      <alignment horizontal="center" vertical="center"/>
    </xf>
    <xf numFmtId="0" fontId="4" fillId="2" borderId="5" xfId="0">
      <alignment horizontal="left" vertical="top" wrapText="true"/>
    </xf>
    <xf numFmtId="0" fontId="3" fillId="2" borderId="7" xfId="0">
      <alignment horizontal="center" vertical="center"/>
    </xf>
    <xf fontId="0" fillId="0" borderId="8" xfId="0">
      <alignment horizontal="center" vertical="center"/>
    </xf>
    <xf fontId="0" fillId="0" borderId="9" xfId="0"/>
    <xf fontId="0" fillId="0" borderId="10" xfId="0"/>
    <xf fontId="0" fillId="0" borderId="8" xfId="0"/>
    <xf fontId="0" fillId="0" borderId="11" xfId="0"/>
    <xf fontId="0" fillId="0" borderId="10" xfId="0">
      <alignment vertical="center" wrapText="true"/>
    </xf>
    <xf fontId="0" fillId="0" borderId="8" xfId="0">
      <alignment vertical="center" wrapText="true"/>
    </xf>
    <xf fontId="0" fillId="0" borderId="12" xfId="0"/>
    <xf numFmtId="0" fontId="6" fillId="2" borderId="5" xfId="0">
      <alignment horizontal="left" vertical="top" wrapText="true"/>
    </xf>
    <xf numFmtId="0" fontId="7" fillId="2" borderId="5" xfId="0">
      <alignment vertical="center"/>
    </xf>
    <xf numFmtId="0" fontId="8" fillId="2" borderId="6" xfId="0">
      <alignment vertical="center"/>
    </xf>
    <xf numFmtId="0" fontId="8" fillId="4" borderId="6" xfId="0">
      <alignment vertical="center"/>
    </xf>
    <xf numFmtId="0" fontId="8" fillId="2" borderId="0" xfId="0">
      <alignment vertical="center"/>
    </xf>
    <xf numFmtId="0" fontId="2" fillId="4" borderId="5" xfId="0">
      <alignment horizontal="left" vertical="top" wrapText="true"/>
    </xf>
    <xf numFmtId="0" fontId="3" fillId="2" borderId="13" xfId="0">
      <alignment horizontal="center"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7.xml" /><Relationship Id="rId8" Type="http://schemas.openxmlformats.org/officeDocument/2006/relationships/worksheet" Target="worksheets/sheet6.xml" /><Relationship Id="rId11" Type="http://schemas.openxmlformats.org/officeDocument/2006/relationships/worksheet" Target="worksheets/sheet9.xml" /><Relationship Id="rId3" Type="http://schemas.openxmlformats.org/officeDocument/2006/relationships/worksheet" Target="worksheets/sheet1.xml" /><Relationship Id="rId1" Type="http://schemas.openxmlformats.org/officeDocument/2006/relationships/theme" Target="theme/theme1.xml" /><Relationship Id="rId10" Type="http://schemas.openxmlformats.org/officeDocument/2006/relationships/worksheet" Target="worksheets/sheet8.xml" /><Relationship Id="rId0" Type="http://schemas.openxmlformats.org/officeDocument/2006/relationships/sharedStrings" Target="sharedStrings.xml" /><Relationship Id="rId7" Type="http://schemas.openxmlformats.org/officeDocument/2006/relationships/worksheet" Target="worksheets/sheet5.xml" /><Relationship Id="rId2" Type="http://schemas.openxmlformats.org/officeDocument/2006/relationships/styles" Target="styles.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s>
</file>

<file path=xl/charts/_rels/chart1.xml.rels><?xml version="1.0" encoding="UTF-8" standalone="yes"?><Relationships xmlns="http://schemas.openxmlformats.org/package/2006/relationships"><Relationship Id="rId1" Type="http://schemas.microsoft.com/office/2011/relationships/chartColorStyle" Target="colors1.xml" /><Relationship Id="rId0" Type="http://schemas.microsoft.com/office/2011/relationships/chartStyle" Target="style1.xml" /></Relationships>
</file>

<file path=xl/charts/_rels/chart2.xml.rels><?xml version="1.0" encoding="UTF-8" standalone="yes"?><Relationships xmlns="http://schemas.openxmlformats.org/package/2006/relationships"><Relationship Id="rId1" Type="http://schemas.microsoft.com/office/2011/relationships/chartColorStyle" Target="colors2.xml" /><Relationship Id="rId0" Type="http://schemas.microsoft.com/office/2011/relationships/chartStyle" Target="style2.xml" /></Relationships>
</file>

<file path=xl/charts/_rels/chart3.xml.rels><?xml version="1.0" encoding="UTF-8" standalone="yes"?><Relationships xmlns="http://schemas.openxmlformats.org/package/2006/relationships"><Relationship Id="rId1" Type="http://schemas.microsoft.com/office/2011/relationships/chartColorStyle" Target="colors3.xml" /><Relationship Id="rId0" Type="http://schemas.microsoft.com/office/2011/relationships/chartStyle" Target="style3.xml" /></Relationships>
</file>

<file path=xl/charts/_rels/chart4.xml.rels><?xml version="1.0" encoding="UTF-8" standalone="yes"?><Relationships xmlns="http://schemas.openxmlformats.org/package/2006/relationships"><Relationship Id="rId1" Type="http://schemas.microsoft.com/office/2011/relationships/chartColorStyle" Target="colors4.xml" /><Relationship Id="rId0" Type="http://schemas.microsoft.com/office/2011/relationships/chartStyle" Target="style4.xml" /></Relationships>
</file>

<file path=xl/charts/_rels/chart5.xml.rels><?xml version="1.0" encoding="UTF-8" standalone="yes"?><Relationships xmlns="http://schemas.openxmlformats.org/package/2006/relationships"><Relationship Id="rId1" Type="http://schemas.microsoft.com/office/2011/relationships/chartColorStyle" Target="colors5.xml" /><Relationship Id="rId0" Type="http://schemas.microsoft.com/office/2011/relationships/chartStyle" Target="style5.xml" /></Relationships>
</file>

<file path=xl/charts/_rels/chart6.xml.rels><?xml version="1.0" encoding="UTF-8" standalone="yes"?><Relationships xmlns="http://schemas.openxmlformats.org/package/2006/relationships"><Relationship Id="rId1" Type="http://schemas.microsoft.com/office/2011/relationships/chartColorStyle" Target="colors6.xml" /><Relationship Id="rId0" Type="http://schemas.microsoft.com/office/2011/relationships/chartStyle" Target="style6.xml" /></Relationships>
</file>

<file path=xl/charts/chart1.xml><?xml version="1.0" encoding="utf-8"?>
<c:chartSpace xmlns:c="http://schemas.openxmlformats.org/drawingml/2006/chart" xmlns:a="http://schemas.openxmlformats.org/drawingml/2006/main">
  <c:chart>
    <c:title>
      <c:tx>
        <c:rich>
          <a:bodyPr anchorCtr="false"/>
          <a:p>
            <a:pPr lvl="0" algn="l">
              <a:lnSpc>
                <a:spcPts val="1680"/>
              </a:lnSpc>
              <a:defRPr sz="1600" b="false" i="false">
                <a:solidFill>
                  <a:srgbClr val="000000"/>
                </a:solidFill>
              </a:defRPr>
            </a:pPr>
            <a:r>
              <a:rPr b="false" i="false"/>
              <a:t>图表标题</a:t>
            </a:r>
          </a:p>
        </c:rich>
      </c:tx>
    </c:title>
    <c:plotArea>
      <c:pieChart>
        <c:varyColors val="false"/>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1"/>
              </a:solidFill>
              <a:ln>
                <a:solidFill>
                  <a:schemeClr val="bg1"/>
                </a:solidFill>
                <a:headEnd/>
                <a:tailEnd/>
              </a:ln>
            </c:spPr>
          </c:dPt>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val="false"/>
          </c:dLbls>
          <c:cat>
            <c:strRef>
              <c:f>'卡牌'!$M$2:$O$2</c:f>
              <c:strCache>
                <c:ptCount val="3"/>
              </c:strCache>
            </c:strRef>
          </c:cat>
          <c:val>
            <c:numRef>
              <c:f>'卡牌'!$M$3:$O$3</c:f>
              <c:numCache>
                <c:ptCount val="3"/>
              </c:numCache>
            </c:numRef>
          </c:val>
        </c:ser>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c:dLbls>
        <c:firstSliceAng/>
      </c:pieChart>
    </c:plotArea>
    <c:legend>
      <c:legendPos val="b"/>
      <c:overlay val="false"/>
      <c:txPr>
        <a:bodyPr anchorCtr="false"/>
        <a:p>
          <a:pPr lvl="0" algn="l">
            <a:lnSpc>
              <a:spcPts val="1680"/>
            </a:lnSpc>
            <a:defRPr b="false" i="false"/>
          </a:pPr>
        </a:p>
      </c:txPr>
    </c:legend>
    <c:plotVisOnly/>
    <c:dispBlanksAs val="gap"/>
  </c:chart>
  <c:spPr>
    <a:solidFill>
      <a:schemeClr val="bg1"/>
    </a:solidFill>
    <a:ln w="9525">
      <a:solidFill>
        <a:schemeClr val="tx1">
          <a:lumMod val="15000"/>
          <a:lumOff val="85000"/>
        </a:schemeClr>
      </a:solidFill>
      <a:headEnd/>
      <a:tailEnd/>
    </a:ln>
  </c:spPr>
  <c:txPr>
    <a:bodyPr anchorCtr="false"/>
    <a:p>
      <a:pPr lvl="0" algn="l">
        <a:lnSpc>
          <a:spcPts val="1680"/>
        </a:lnSpc>
        <a:defRPr b="false" i="false"/>
      </a:pPr>
    </a:p>
  </c:txPr>
</c:chartSpace>
</file>

<file path=xl/charts/chart2.xml><?xml version="1.0" encoding="utf-8"?>
<c:chartSpace xmlns:c="http://schemas.openxmlformats.org/drawingml/2006/chart" xmlns:a="http://schemas.openxmlformats.org/drawingml/2006/main">
  <c:chart>
    <c:title>
      <c:tx>
        <c:rich>
          <a:bodyPr/>
          <a:p>
            <a:pPr>
              <a:defRPr b="false" i="false"/>
            </a:pPr>
            <a:r>
              <a:t>稀有度分布（参考）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cat>
            <c:strRef>
              <c:f>'卡牌'!$Y$2:$AA$2</c:f>
            </c:strRef>
          </c:cat>
          <c:val>
            <c:numRef>
              <c:f>'卡牌'!$Y$5:$AA$5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3.xml><?xml version="1.0" encoding="utf-8"?>
<c:chartSpace xmlns:c="http://schemas.openxmlformats.org/drawingml/2006/chart" xmlns:a="http://schemas.openxmlformats.org/drawingml/2006/main">
  <c:chart>
    <c:title>
      <c:tx>
        <c:rich>
          <a:bodyPr anchorCtr="false"/>
          <a:p>
            <a:pPr lvl="0" algn="l">
              <a:lnSpc>
                <a:spcPts val="1680"/>
              </a:lnSpc>
              <a:defRPr sz="1600" b="false" i="false">
                <a:latin typeface="Helvetica Neue, Helvetica, PingFang SC, Microsoft YaHei, Source Han Sans SC, Noto Sans CJK SC, WenQuanYi Micro Hei, sans-serif"/>
                <a:ea typeface="Helvetica Neue, Helvetica, PingFang SC, Microsoft YaHei, Source Han Sans SC, Noto Sans CJK SC, WenQuanYi Micro Hei, sans-serif"/>
              </a:defRPr>
            </a:pPr>
            <a:r>
              <a:rPr b="false" i="false"/>
              <a:t>稀有度分布</a:t>
            </a:r>
          </a:p>
        </c:rich>
      </c:tx>
    </c:title>
    <c:plotArea>
      <c:pieChart>
        <c:varyColors val="false"/>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1"/>
              </a:solidFill>
              <a:ln>
                <a:solidFill>
                  <a:schemeClr val="bg1"/>
                </a:solidFill>
                <a:headEnd/>
                <a:tailEnd/>
              </a:ln>
            </c:spPr>
          </c:dPt>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val="false"/>
          </c:dLbls>
          <c:cat>
            <c:strRef>
              <c:f>'卡牌'!$Y$2:$AA$2</c:f>
              <c:strCache>
                <c:ptCount val="3"/>
              </c:strCache>
            </c:strRef>
          </c:cat>
          <c:val>
            <c:numRef>
              <c:f>'卡牌'!$Y$3:$AA$3</c:f>
              <c:numCache>
                <c:ptCount val="3"/>
              </c:numCache>
            </c:numRef>
          </c:val>
        </c:ser>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c:dLbls>
        <c:firstSliceAng/>
      </c:pieChart>
    </c:plotArea>
    <c:legend>
      <c:legendPos val="b"/>
      <c:overlay val="false"/>
      <c:txPr>
        <a:bodyPr anchorCtr="false"/>
        <a:p>
          <a:pPr lvl="0" algn="l">
            <a:lnSpc>
              <a:spcPts val="1680"/>
            </a:lnSpc>
            <a:defRPr b="false" i="false"/>
          </a:pPr>
        </a:p>
      </c:txPr>
    </c:legend>
    <c:plotVisOnly/>
    <c:dispBlanksAs val="gap"/>
  </c:chart>
  <c:spPr>
    <a:solidFill>
      <a:schemeClr val="bg1"/>
    </a:solidFill>
    <a:ln w="9525">
      <a:solidFill>
        <a:schemeClr val="tx1">
          <a:lumMod val="15000"/>
          <a:lumOff val="85000"/>
        </a:schemeClr>
      </a:solidFill>
      <a:headEnd/>
      <a:tailEnd/>
    </a:ln>
  </c:spPr>
  <c:txPr>
    <a:bodyPr anchorCtr="false"/>
    <a:p>
      <a:pPr lvl="0" algn="l">
        <a:lnSpc>
          <a:spcPts val="1680"/>
        </a:lnSpc>
        <a:defRPr b="false" i="false"/>
      </a:pPr>
    </a:p>
  </c:txPr>
</c:chartSpace>
</file>

<file path=xl/charts/chart4.xml><?xml version="1.0" encoding="utf-8"?>
<c:chartSpace xmlns:c="http://schemas.openxmlformats.org/drawingml/2006/chart" xmlns:a="http://schemas.openxmlformats.org/drawingml/2006/main">
  <c:chart>
    <c:title>
      <c:tx>
        <c:rich>
          <a:bodyPr/>
          <a:p>
            <a:pPr>
              <a:defRPr b="false" i="false"/>
            </a:pPr>
            <a:r>
              <a:t>费用分布（参考）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cat>
            <c:strRef>
              <c:f>'卡牌'!$R$2:$W$2</c:f>
            </c:strRef>
          </c:cat>
          <c:val>
            <c:numRef>
              <c:f>'卡牌'!$R$5:$W$5</c:f>
            </c:numRef>
          </c:val>
        </c:ser>
      </c:pieChart>
    </c:plotArea>
    <c:legend>
      <c:legendPos val="b"/>
      <c:overlay val="false"/>
      <c:txPr>
        <a:bodyPr/>
        <a:p>
          <a:pPr>
            <a:defRPr b="false" i="false"/>
          </a:pPr>
        </a:p>
      </c:txPr>
    </c:legend>
    <c:plotVisOnly/>
    <c:dispBlanksAs val="zero"/>
  </c:chart>
  <c:spPr>
    <a:solidFill>
      <a:schemeClr val="bg1"/>
    </a:solidFill>
  </c:spPr>
</c:chartSpace>
</file>

<file path=xl/charts/chart5.xml><?xml version="1.0" encoding="utf-8"?>
<c:chartSpace xmlns:c="http://schemas.openxmlformats.org/drawingml/2006/chart" xmlns:a="http://schemas.openxmlformats.org/drawingml/2006/main">
  <c:chart>
    <c:title>
      <c:tx>
        <c:rich>
          <a:bodyPr anchorCtr="false"/>
          <a:p>
            <a:pPr lvl="0" algn="l">
              <a:lnSpc>
                <a:spcPts val="1680"/>
              </a:lnSpc>
              <a:defRPr sz="1600" b="false" i="false">
                <a:latin typeface="Helvetica Neue, Helvetica, PingFang SC, Microsoft YaHei, Source Han Sans SC, Noto Sans CJK SC, WenQuanYi Micro Hei, sans-serif"/>
                <a:ea typeface="Helvetica Neue, Helvetica, PingFang SC, Microsoft YaHei, Source Han Sans SC, Noto Sans CJK SC, WenQuanYi Micro Hei, sans-serif"/>
              </a:defRPr>
            </a:pPr>
            <a:r>
              <a:rPr b="false" i="false"/>
              <a:t>费用分布</a:t>
            </a:r>
          </a:p>
        </c:rich>
      </c:tx>
    </c:title>
    <c:plotArea>
      <c:pieChart>
        <c:varyColors val="false"/>
        <c:ser>
          <c:idx val="0"/>
          <c:order val="0"/>
          <c:spPr/>
          <c:dPt>
            <c:idx val="0"/>
            <c:spPr>
              <a:solidFill>
                <a:schemeClr val="accent1"/>
              </a:solidFill>
            </c:spPr>
          </c:dPt>
          <c:dPt>
            <c:idx val="1"/>
            <c:spPr>
              <a:solidFill>
                <a:schemeClr val="accent2"/>
              </a:solidFill>
            </c:spPr>
          </c:dPt>
          <c:dPt>
            <c:idx val="2"/>
            <c:spPr>
              <a:solidFill>
                <a:schemeClr val="accent3"/>
              </a:solidFill>
            </c:spPr>
          </c:dPt>
          <c:dPt>
            <c:idx val="3"/>
            <c:spPr>
              <a:solidFill>
                <a:schemeClr val="accent4"/>
              </a:solidFill>
            </c:spPr>
          </c:dPt>
          <c:dPt>
            <c:idx val="4"/>
            <c:spPr>
              <a:solidFill>
                <a:schemeClr val="accent5"/>
              </a:solidFill>
            </c:spPr>
          </c:dPt>
          <c:dPt>
            <c:idx val="5"/>
            <c:spPr>
              <a:solidFill>
                <a:schemeClr val="accent6"/>
              </a:solidFill>
            </c:spPr>
          </c:dPt>
          <c:dPt>
            <c:idx val="6"/>
            <c:spPr>
              <a:solidFill>
                <a:schemeClr val="accent1"/>
              </a:solidFill>
              <a:ln>
                <a:solidFill>
                  <a:schemeClr val="bg1"/>
                </a:solidFill>
                <a:headEnd/>
                <a:tailEnd/>
              </a:ln>
            </c:spPr>
          </c:dPt>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val="false"/>
          </c:dLbls>
          <c:cat>
            <c:strRef>
              <c:f>'卡牌'!$R$2:$W$2</c:f>
              <c:strCache>
                <c:ptCount val="6"/>
              </c:strCache>
            </c:strRef>
          </c:cat>
          <c:val>
            <c:numRef>
              <c:f>'卡牌'!$R$3:$W$3</c:f>
              <c:numCache>
                <c:ptCount val="6"/>
              </c:numCache>
            </c:numRef>
          </c:val>
        </c:ser>
        <c:dLbls>
          <c:numFmt formatCode="General" sourceLinked="true"/>
          <c:txPr>
            <a:bodyPr anchorCtr="false"/>
            <a:p>
              <a:pPr lvl="0" algn="l">
                <a:lnSpc>
                  <a:spcPts val="1680"/>
                </a:lnSpc>
                <a:defRPr b="false" i="false"/>
              </a:pPr>
            </a:p>
          </c:txPr>
          <c:dLblPos/>
          <c:showLegendKey val="false"/>
          <c:showVal val="false"/>
          <c:showCatName val="false"/>
          <c:showSerName val="false"/>
          <c:showPercent val="false"/>
          <c:showBubbleSize val="false"/>
          <c:showLeaderLines/>
        </c:dLbls>
        <c:firstSliceAng/>
      </c:pieChart>
    </c:plotArea>
    <c:legend>
      <c:legendPos val="b"/>
      <c:overlay val="false"/>
      <c:txPr>
        <a:bodyPr anchorCtr="false"/>
        <a:p>
          <a:pPr lvl="0" algn="l">
            <a:lnSpc>
              <a:spcPts val="1680"/>
            </a:lnSpc>
            <a:defRPr b="false" i="false"/>
          </a:pPr>
        </a:p>
      </c:txPr>
    </c:legend>
    <c:plotVisOnly/>
    <c:dispBlanksAs val="gap"/>
  </c:chart>
  <c:spPr>
    <a:solidFill>
      <a:schemeClr val="bg1"/>
    </a:solidFill>
    <a:ln w="9525">
      <a:solidFill>
        <a:schemeClr val="tx1">
          <a:lumMod val="15000"/>
          <a:lumOff val="85000"/>
        </a:schemeClr>
      </a:solidFill>
      <a:headEnd/>
      <a:tailEnd/>
    </a:ln>
  </c:spPr>
  <c:txPr>
    <a:bodyPr anchorCtr="false"/>
    <a:p>
      <a:pPr lvl="0" algn="l">
        <a:lnSpc>
          <a:spcPts val="1680"/>
        </a:lnSpc>
        <a:defRPr b="false" i="false"/>
      </a:pPr>
    </a:p>
  </c:txPr>
</c:chartSpace>
</file>

<file path=xl/charts/chart6.xml><?xml version="1.0" encoding="utf-8"?>
<c:chartSpace xmlns:c="http://schemas.openxmlformats.org/drawingml/2006/chart" xmlns:a="http://schemas.openxmlformats.org/drawingml/2006/main">
  <c:chart>
    <c:title>
      <c:tx>
        <c:rich>
          <a:bodyPr/>
          <a:p>
            <a:pPr>
              <a:defRPr b="false" i="false"/>
            </a:pPr>
            <a:r>
              <a:t>类型分布（参考）</a:t>
            </a:r>
          </a:p>
        </c:rich>
      </c:tx>
    </c:title>
    <c:plotArea>
      <c:pieChart>
        <c:ser>
          <c:idx val="0"/>
          <c:order val="0"/>
          <c:spPr/>
          <c:dPt>
            <c:idx val="0"/>
            <c:spPr>
              <a:solidFill>
                <a:schemeClr val="accent1"/>
              </a:solidFill>
            </c:spPr>
          </c:dPt>
          <c:dPt>
            <c:idx val="1"/>
            <c:spPr>
              <a:solidFill>
                <a:schemeClr val="accent2"/>
              </a:solidFill>
            </c:spPr>
          </c:dPt>
          <c:dPt>
            <c:idx val="2"/>
            <c:spPr>
              <a:solidFill>
                <a:schemeClr val="accent3"/>
              </a:solidFill>
            </c:spPr>
          </c:dPt>
          <c:cat>
            <c:strRef>
              <c:f>'卡牌'!$M$2:$O$2</c:f>
            </c:strRef>
          </c:cat>
          <c:val>
            <c:numRef>
              <c:f>'卡牌'!$M$5:$O$5</c:f>
            </c:numRef>
          </c:val>
        </c:ser>
      </c:pieChart>
    </c:plotArea>
    <c:legend>
      <c:legendPos val="b"/>
      <c:overlay val="false"/>
      <c:txPr>
        <a:bodyPr/>
        <a:p>
          <a:pPr>
            <a:defRPr b="false" i="false"/>
          </a:pPr>
        </a:p>
      </c:txPr>
    </c:legend>
    <c:plotVisOnly/>
    <c:dispBlanksAs val="zero"/>
  </c:chart>
  <c:spPr>
    <a:solidFill>
      <a:schemeClr val="bg1"/>
    </a:solidFill>
  </c:sp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a:solidFill>
          <a:schemeClr val="tx1">
            <a:lumMod val="15000"/>
            <a:lumOff val="85000"/>
          </a:schemeClr>
        </a:solidFill>
        <a:round/>
        <a:headEnd/>
        <a:tailEnd/>
      </a:ln>
    </cs:spPr>
    <cs:defRPr sz="900" kern="1200"/>
  </cs:categoryAxis>
  <cs:chartArea mods="allowNoFillOverride allowNoLineOverride">
    <cs:lnRef idx="0"/>
    <cs:fillRef idx="0"/>
    <cs:effectRef idx="0"/>
    <cs:fontRef idx="minor">
      <a:schemeClr val="tx1"/>
    </cs:fontRef>
    <cs:spPr>
      <a:solidFill>
        <a:schemeClr val="bg1"/>
      </a:solidFill>
      <a:ln w="9525">
        <a:solidFill>
          <a:schemeClr val="tx1">
            <a:lumMod val="15000"/>
            <a:lumOff val="85000"/>
          </a:schemeClr>
        </a:solidFill>
        <a:round/>
        <a:headEnd/>
        <a:tailE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headEnd/>
        <a:tailEnd/>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headEnd/>
        <a:tailEnd/>
      </a:ln>
    </cs:spPr>
  </cs:dataPoint>
  <cs:dataPoint3D>
    <cs:lnRef idx="0"/>
    <cs:fillRef idx="1">
      <cs:styleClr val="auto"/>
    </cs:fillRef>
    <cs:effectRef idx="0"/>
    <cs:fontRef idx="minor">
      <a:schemeClr val="tx1"/>
    </cs:fontRef>
    <cs:spPr>
      <a:ln w="28575">
        <a:solidFill>
          <a:schemeClr val="lt1"/>
        </a:solidFill>
        <a:headEnd/>
        <a:tailEnd/>
      </a:ln>
    </cs:spPr>
  </cs:dataPoint3D>
  <cs:dataPointLine>
    <cs:lnRef idx="0">
      <cs:styleClr val="auto"/>
    </cs:lnRef>
    <cs:fillRef idx="0"/>
    <cs:effectRef idx="0"/>
    <cs:fontRef idx="minor">
      <a:schemeClr val="tx1"/>
    </cs:fontRef>
    <cs:spPr>
      <a:ln w="28575">
        <a:solidFill>
          <a:schemeClr val="phClr"/>
        </a:solidFill>
        <a:round/>
        <a:headEnd/>
        <a:tailEnd/>
      </a:ln>
    </cs:spPr>
  </cs:dataPointLine>
  <cs:dataPointMarker>
    <cs:lnRef idx="0">
      <cs:styleClr val="auto"/>
    </cs:lnRef>
    <cs:fillRef idx="1">
      <cs:styleClr val="auto"/>
    </cs:fillRef>
    <cs:effectRef idx="0"/>
    <cs:fontRef idx="minor">
      <a:schemeClr val="tx1"/>
    </cs:fontRef>
    <cs:spPr>
      <a:ln w="9525">
        <a:solidFill>
          <a:schemeClr val="phClr"/>
        </a:solidFill>
        <a:headEnd/>
        <a:tailEnd/>
      </a:ln>
    </cs:spPr>
  </cs:dataPointMarker>
  <cs:dataPointMarkerLayout symbol="circle" size="5"/>
  <cs:dataPointWireframe>
    <cs:lnRef idx="0">
      <cs:styleClr val="auto"/>
    </cs:lnRef>
    <cs:fillRef idx="0"/>
    <cs:effectRef idx="0"/>
    <cs:fontRef idx="minor">
      <a:schemeClr val="tx1"/>
    </cs:fontRef>
    <cs:spPr>
      <a:ln w="9525">
        <a:solidFill>
          <a:schemeClr val="phClr"/>
        </a:solidFill>
        <a:round/>
        <a:headEnd/>
        <a:tailEnd/>
      </a:ln>
    </cs:spPr>
  </cs:dataPointWireframe>
  <cs:dataTable>
    <cs:lnRef idx="0"/>
    <cs:fillRef idx="0"/>
    <cs:effectRef idx="0"/>
    <cs:fontRef idx="minor">
      <a:schemeClr val="tx1">
        <a:lumMod val="65000"/>
        <a:lumOff val="35000"/>
      </a:schemeClr>
    </cs:fontRef>
    <cs:spPr>
      <a:noFill/>
      <a:ln w="9525">
        <a:solidFill>
          <a:schemeClr val="tx1">
            <a:lumMod val="15000"/>
            <a:lumOff val="85000"/>
          </a:schemeClr>
        </a:solidFill>
        <a:round/>
        <a:headEnd/>
        <a:tailEnd/>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round/>
        <a:headEnd/>
        <a:tailEnd/>
      </a:ln>
    </cs:spPr>
  </cs:downBar>
  <cs:dropLine>
    <cs:lnRef idx="0"/>
    <cs:fillRef idx="0"/>
    <cs:effectRef idx="0"/>
    <cs:fontRef idx="minor">
      <a:schemeClr val="tx1"/>
    </cs:fontRef>
    <cs:spPr>
      <a:ln w="9525">
        <a:solidFill>
          <a:schemeClr val="tx1">
            <a:lumMod val="35000"/>
            <a:lumOff val="65000"/>
          </a:schemeClr>
        </a:solidFill>
        <a:round/>
        <a:headEnd/>
        <a:tailEnd/>
      </a:ln>
    </cs:spPr>
  </cs:dropLine>
  <cs:errorBar>
    <cs:lnRef idx="0"/>
    <cs:fillRef idx="0"/>
    <cs:effectRef idx="0"/>
    <cs:fontRef idx="minor">
      <a:schemeClr val="tx1"/>
    </cs:fontRef>
    <cs:spPr>
      <a:ln w="9525">
        <a:solidFill>
          <a:schemeClr val="tx1">
            <a:lumMod val="65000"/>
            <a:lumOff val="35000"/>
          </a:schemeClr>
        </a:solidFill>
        <a:round/>
        <a:headEnd/>
        <a:tailEnd/>
      </a:ln>
    </cs:spPr>
  </cs:errorBar>
  <cs:floor>
    <cs:lnRef idx="0"/>
    <cs:fillRef idx="0"/>
    <cs:effectRef idx="0"/>
    <cs:fontRef idx="minor">
      <a:schemeClr val="tx1"/>
    </cs:fontRef>
    <cs:spPr>
      <a:noFill/>
      <a:ln>
        <a:noFill/>
        <a:headEnd/>
        <a:tailEnd/>
      </a:ln>
    </cs:spPr>
  </cs:floor>
  <cs:gridlineMajor>
    <cs:lnRef idx="0"/>
    <cs:fillRef idx="0"/>
    <cs:effectRef idx="0"/>
    <cs:fontRef idx="minor">
      <a:schemeClr val="tx1"/>
    </cs:fontRef>
    <cs:spPr>
      <a:ln w="9525">
        <a:solidFill>
          <a:schemeClr val="bg1">
            <a:lumMod val="90200"/>
          </a:schemeClr>
        </a:solidFill>
        <a:round/>
        <a:headEnd/>
        <a:tailEnd/>
      </a:ln>
    </cs:spPr>
  </cs:gridlineMajor>
  <cs:gridlineMinor>
    <cs:lnRef idx="0"/>
    <cs:fillRef idx="0"/>
    <cs:effectRef idx="0"/>
    <cs:fontRef idx="minor">
      <a:schemeClr val="tx1"/>
    </cs:fontRef>
    <cs:spPr>
      <a:ln w="9525">
        <a:solidFill>
          <a:schemeClr val="tx1">
            <a:lumMod val="5000"/>
            <a:lumOff val="95000"/>
          </a:schemeClr>
        </a:solidFill>
        <a:round/>
        <a:headEnd/>
        <a:tailEnd/>
      </a:ln>
    </cs:spPr>
  </cs:gridlineMinor>
  <cs:hiLoLine>
    <cs:lnRef idx="0"/>
    <cs:fillRef idx="0"/>
    <cs:effectRef idx="0"/>
    <cs:fontRef idx="minor">
      <a:schemeClr val="tx1"/>
    </cs:fontRef>
    <cs:spPr>
      <a:ln w="9525">
        <a:solidFill>
          <a:schemeClr val="tx1">
            <a:lumMod val="50000"/>
            <a:lumOff val="50000"/>
          </a:schemeClr>
        </a:solidFill>
        <a:round/>
        <a:headEnd/>
        <a:tailEnd/>
      </a:ln>
    </cs:spPr>
  </cs:hiLoLine>
  <cs:leaderLine>
    <cs:lnRef idx="0"/>
    <cs:fillRef idx="0"/>
    <cs:effectRef idx="0"/>
    <cs:fontRef idx="minor">
      <a:schemeClr val="tx1"/>
    </cs:fontRef>
    <cs:spPr>
      <a:ln w="9525">
        <a:solidFill>
          <a:schemeClr val="tx1">
            <a:lumMod val="35000"/>
            <a:lumOff val="65000"/>
          </a:schemeClr>
        </a:solidFill>
        <a:round/>
        <a:headEnd/>
        <a:tailE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a:solidFill>
          <a:schemeClr val="tx1">
            <a:lumMod val="35000"/>
            <a:lumOff val="65000"/>
          </a:schemeClr>
        </a:solidFill>
        <a:round/>
        <a:headEnd/>
        <a:tailE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a:solidFill>
          <a:schemeClr val="phClr"/>
        </a:solidFill>
        <a:prstDash val="sysDot"/>
        <a:headEnd/>
        <a:tailE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round/>
        <a:headEnd/>
        <a:tailE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headEnd/>
        <a:tailEnd/>
      </a:ln>
    </cs:spPr>
  </cs:wall>
</cs:chartStyle>
</file>

<file path=xl/charts/style2.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a:solidFill>
          <a:schemeClr val="tx1">
            <a:lumMod val="15000"/>
            <a:lumOff val="85000"/>
          </a:schemeClr>
        </a:solidFill>
        <a:round/>
        <a:headEnd/>
        <a:tailEnd/>
      </a:ln>
    </cs:spPr>
    <cs:defRPr sz="900" kern="1200"/>
  </cs:categoryAxis>
  <cs:chartArea mods="allowNoFillOverride allowNoLineOverride">
    <cs:lnRef idx="0"/>
    <cs:fillRef idx="0"/>
    <cs:effectRef idx="0"/>
    <cs:fontRef idx="minor">
      <a:schemeClr val="tx1"/>
    </cs:fontRef>
    <cs:spPr>
      <a:solidFill>
        <a:schemeClr val="bg1"/>
      </a:solidFill>
      <a:ln w="9525">
        <a:solidFill>
          <a:schemeClr val="tx1">
            <a:lumMod val="15000"/>
            <a:lumOff val="85000"/>
          </a:schemeClr>
        </a:solidFill>
        <a:round/>
        <a:headEnd/>
        <a:tailE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headEnd/>
        <a:tailEnd/>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headEnd/>
        <a:tailEnd/>
      </a:ln>
    </cs:spPr>
  </cs:dataPoint>
  <cs:dataPoint3D>
    <cs:lnRef idx="0"/>
    <cs:fillRef idx="1">
      <cs:styleClr val="auto"/>
    </cs:fillRef>
    <cs:effectRef idx="0"/>
    <cs:fontRef idx="minor">
      <a:schemeClr val="tx1"/>
    </cs:fontRef>
    <cs:spPr>
      <a:ln w="28575">
        <a:solidFill>
          <a:schemeClr val="lt1"/>
        </a:solidFill>
        <a:headEnd/>
        <a:tailEnd/>
      </a:ln>
    </cs:spPr>
  </cs:dataPoint3D>
  <cs:dataPointLine>
    <cs:lnRef idx="0">
      <cs:styleClr val="auto"/>
    </cs:lnRef>
    <cs:fillRef idx="0"/>
    <cs:effectRef idx="0"/>
    <cs:fontRef idx="minor">
      <a:schemeClr val="tx1"/>
    </cs:fontRef>
    <cs:spPr>
      <a:ln w="28575">
        <a:solidFill>
          <a:schemeClr val="phClr"/>
        </a:solidFill>
        <a:round/>
        <a:headEnd/>
        <a:tailEnd/>
      </a:ln>
    </cs:spPr>
  </cs:dataPointLine>
  <cs:dataPointMarker>
    <cs:lnRef idx="0">
      <cs:styleClr val="auto"/>
    </cs:lnRef>
    <cs:fillRef idx="1">
      <cs:styleClr val="auto"/>
    </cs:fillRef>
    <cs:effectRef idx="0"/>
    <cs:fontRef idx="minor">
      <a:schemeClr val="tx1"/>
    </cs:fontRef>
    <cs:spPr>
      <a:ln w="9525">
        <a:solidFill>
          <a:schemeClr val="phClr"/>
        </a:solidFill>
        <a:headEnd/>
        <a:tailEnd/>
      </a:ln>
    </cs:spPr>
  </cs:dataPointMarker>
  <cs:dataPointMarkerLayout symbol="circle" size="5"/>
  <cs:dataPointWireframe>
    <cs:lnRef idx="0">
      <cs:styleClr val="auto"/>
    </cs:lnRef>
    <cs:fillRef idx="0"/>
    <cs:effectRef idx="0"/>
    <cs:fontRef idx="minor">
      <a:schemeClr val="tx1"/>
    </cs:fontRef>
    <cs:spPr>
      <a:ln w="9525">
        <a:solidFill>
          <a:schemeClr val="phClr"/>
        </a:solidFill>
        <a:round/>
        <a:headEnd/>
        <a:tailEnd/>
      </a:ln>
    </cs:spPr>
  </cs:dataPointWireframe>
  <cs:dataTable>
    <cs:lnRef idx="0"/>
    <cs:fillRef idx="0"/>
    <cs:effectRef idx="0"/>
    <cs:fontRef idx="minor">
      <a:schemeClr val="tx1">
        <a:lumMod val="65000"/>
        <a:lumOff val="35000"/>
      </a:schemeClr>
    </cs:fontRef>
    <cs:spPr>
      <a:noFill/>
      <a:ln w="9525">
        <a:solidFill>
          <a:schemeClr val="tx1">
            <a:lumMod val="15000"/>
            <a:lumOff val="85000"/>
          </a:schemeClr>
        </a:solidFill>
        <a:round/>
        <a:headEnd/>
        <a:tailEnd/>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round/>
        <a:headEnd/>
        <a:tailEnd/>
      </a:ln>
    </cs:spPr>
  </cs:downBar>
  <cs:dropLine>
    <cs:lnRef idx="0"/>
    <cs:fillRef idx="0"/>
    <cs:effectRef idx="0"/>
    <cs:fontRef idx="minor">
      <a:schemeClr val="tx1"/>
    </cs:fontRef>
    <cs:spPr>
      <a:ln w="9525">
        <a:solidFill>
          <a:schemeClr val="tx1">
            <a:lumMod val="35000"/>
            <a:lumOff val="65000"/>
          </a:schemeClr>
        </a:solidFill>
        <a:round/>
        <a:headEnd/>
        <a:tailEnd/>
      </a:ln>
    </cs:spPr>
  </cs:dropLine>
  <cs:errorBar>
    <cs:lnRef idx="0"/>
    <cs:fillRef idx="0"/>
    <cs:effectRef idx="0"/>
    <cs:fontRef idx="minor">
      <a:schemeClr val="tx1"/>
    </cs:fontRef>
    <cs:spPr>
      <a:ln w="9525">
        <a:solidFill>
          <a:schemeClr val="tx1">
            <a:lumMod val="65000"/>
            <a:lumOff val="35000"/>
          </a:schemeClr>
        </a:solidFill>
        <a:round/>
        <a:headEnd/>
        <a:tailEnd/>
      </a:ln>
    </cs:spPr>
  </cs:errorBar>
  <cs:floor>
    <cs:lnRef idx="0"/>
    <cs:fillRef idx="0"/>
    <cs:effectRef idx="0"/>
    <cs:fontRef idx="minor">
      <a:schemeClr val="tx1"/>
    </cs:fontRef>
    <cs:spPr>
      <a:noFill/>
      <a:ln>
        <a:noFill/>
        <a:headEnd/>
        <a:tailEnd/>
      </a:ln>
    </cs:spPr>
  </cs:floor>
  <cs:gridlineMajor>
    <cs:lnRef idx="0"/>
    <cs:fillRef idx="0"/>
    <cs:effectRef idx="0"/>
    <cs:fontRef idx="minor">
      <a:schemeClr val="tx1"/>
    </cs:fontRef>
    <cs:spPr>
      <a:ln w="9525">
        <a:solidFill>
          <a:schemeClr val="bg1">
            <a:lumMod val="90200"/>
          </a:schemeClr>
        </a:solidFill>
        <a:round/>
        <a:headEnd/>
        <a:tailEnd/>
      </a:ln>
    </cs:spPr>
  </cs:gridlineMajor>
  <cs:gridlineMinor>
    <cs:lnRef idx="0"/>
    <cs:fillRef idx="0"/>
    <cs:effectRef idx="0"/>
    <cs:fontRef idx="minor">
      <a:schemeClr val="tx1"/>
    </cs:fontRef>
    <cs:spPr>
      <a:ln w="9525">
        <a:solidFill>
          <a:schemeClr val="tx1">
            <a:lumMod val="5000"/>
            <a:lumOff val="95000"/>
          </a:schemeClr>
        </a:solidFill>
        <a:round/>
        <a:headEnd/>
        <a:tailEnd/>
      </a:ln>
    </cs:spPr>
  </cs:gridlineMinor>
  <cs:hiLoLine>
    <cs:lnRef idx="0"/>
    <cs:fillRef idx="0"/>
    <cs:effectRef idx="0"/>
    <cs:fontRef idx="minor">
      <a:schemeClr val="tx1"/>
    </cs:fontRef>
    <cs:spPr>
      <a:ln w="9525">
        <a:solidFill>
          <a:schemeClr val="tx1">
            <a:lumMod val="50000"/>
            <a:lumOff val="50000"/>
          </a:schemeClr>
        </a:solidFill>
        <a:round/>
        <a:headEnd/>
        <a:tailEnd/>
      </a:ln>
    </cs:spPr>
  </cs:hiLoLine>
  <cs:leaderLine>
    <cs:lnRef idx="0"/>
    <cs:fillRef idx="0"/>
    <cs:effectRef idx="0"/>
    <cs:fontRef idx="minor">
      <a:schemeClr val="tx1"/>
    </cs:fontRef>
    <cs:spPr>
      <a:ln w="9525">
        <a:solidFill>
          <a:schemeClr val="tx1">
            <a:lumMod val="35000"/>
            <a:lumOff val="65000"/>
          </a:schemeClr>
        </a:solidFill>
        <a:round/>
        <a:headEnd/>
        <a:tailE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a:solidFill>
          <a:schemeClr val="tx1">
            <a:lumMod val="35000"/>
            <a:lumOff val="65000"/>
          </a:schemeClr>
        </a:solidFill>
        <a:round/>
        <a:headEnd/>
        <a:tailE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a:solidFill>
          <a:schemeClr val="phClr"/>
        </a:solidFill>
        <a:prstDash val="sysDot"/>
        <a:headEnd/>
        <a:tailE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round/>
        <a:headEnd/>
        <a:tailE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headEnd/>
        <a:tailEnd/>
      </a:ln>
    </cs:spPr>
  </cs:wall>
</cs:chartStyle>
</file>

<file path=xl/charts/style4.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1008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a:solidFill>
          <a:schemeClr val="tx1">
            <a:lumMod val="15000"/>
            <a:lumOff val="85000"/>
          </a:schemeClr>
        </a:solidFill>
        <a:round/>
        <a:headEnd/>
        <a:tailEnd/>
      </a:ln>
    </cs:spPr>
    <cs:defRPr sz="900" kern="1200"/>
  </cs:categoryAxis>
  <cs:chartArea mods="allowNoFillOverride allowNoLineOverride">
    <cs:lnRef idx="0"/>
    <cs:fillRef idx="0"/>
    <cs:effectRef idx="0"/>
    <cs:fontRef idx="minor">
      <a:schemeClr val="tx1"/>
    </cs:fontRef>
    <cs:spPr>
      <a:solidFill>
        <a:schemeClr val="bg1"/>
      </a:solidFill>
      <a:ln w="9525">
        <a:solidFill>
          <a:schemeClr val="tx1">
            <a:lumMod val="15000"/>
            <a:lumOff val="85000"/>
          </a:schemeClr>
        </a:solidFill>
        <a:round/>
        <a:headEnd/>
        <a:tailEnd/>
      </a:ln>
    </cs:spPr>
    <cs:defRPr sz="9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headEnd/>
        <a:tailEnd/>
      </a:ln>
    </cs:spPr>
    <cs:defRPr sz="1000" kern="1200"/>
    <cs:bodyPr rot="0" spcFirstLastPara="true" vertOverflow="clip" horzOverflow="clip" vert="horz" wrap="square" lIns="36576" tIns="18288" rIns="36576" bIns="18288" anchor="ctr" anchorCtr="true">
      <a:spAutoFit/>
    </cs:bodyPr>
  </cs:dataLabelCallout>
  <cs:dataPoint>
    <cs:lnRef idx="0">
      <cs:styleClr val="auto"/>
    </cs:lnRef>
    <cs:fillRef idx="1">
      <cs:styleClr val="auto"/>
    </cs:fillRef>
    <cs:effectRef idx="0"/>
    <cs:fontRef idx="minor">
      <a:schemeClr val="dk1"/>
    </cs:fontRef>
    <cs:spPr>
      <a:ln>
        <a:solidFill>
          <a:schemeClr val="bg1"/>
        </a:solidFill>
        <a:headEnd/>
        <a:tailEnd/>
      </a:ln>
    </cs:spPr>
  </cs:dataPoint>
  <cs:dataPoint3D>
    <cs:lnRef idx="0"/>
    <cs:fillRef idx="1">
      <cs:styleClr val="auto"/>
    </cs:fillRef>
    <cs:effectRef idx="0"/>
    <cs:fontRef idx="minor">
      <a:schemeClr val="tx1"/>
    </cs:fontRef>
    <cs:spPr>
      <a:ln w="28575">
        <a:solidFill>
          <a:schemeClr val="lt1"/>
        </a:solidFill>
        <a:headEnd/>
        <a:tailEnd/>
      </a:ln>
    </cs:spPr>
  </cs:dataPoint3D>
  <cs:dataPointLine>
    <cs:lnRef idx="0">
      <cs:styleClr val="auto"/>
    </cs:lnRef>
    <cs:fillRef idx="0"/>
    <cs:effectRef idx="0"/>
    <cs:fontRef idx="minor">
      <a:schemeClr val="tx1"/>
    </cs:fontRef>
    <cs:spPr>
      <a:ln w="28575">
        <a:solidFill>
          <a:schemeClr val="phClr"/>
        </a:solidFill>
        <a:round/>
        <a:headEnd/>
        <a:tailEnd/>
      </a:ln>
    </cs:spPr>
  </cs:dataPointLine>
  <cs:dataPointMarker>
    <cs:lnRef idx="0">
      <cs:styleClr val="auto"/>
    </cs:lnRef>
    <cs:fillRef idx="1">
      <cs:styleClr val="auto"/>
    </cs:fillRef>
    <cs:effectRef idx="0"/>
    <cs:fontRef idx="minor">
      <a:schemeClr val="tx1"/>
    </cs:fontRef>
    <cs:spPr>
      <a:ln w="9525">
        <a:solidFill>
          <a:schemeClr val="phClr"/>
        </a:solidFill>
        <a:headEnd/>
        <a:tailEnd/>
      </a:ln>
    </cs:spPr>
  </cs:dataPointMarker>
  <cs:dataPointMarkerLayout symbol="circle" size="5"/>
  <cs:dataPointWireframe>
    <cs:lnRef idx="0">
      <cs:styleClr val="auto"/>
    </cs:lnRef>
    <cs:fillRef idx="0"/>
    <cs:effectRef idx="0"/>
    <cs:fontRef idx="minor">
      <a:schemeClr val="tx1"/>
    </cs:fontRef>
    <cs:spPr>
      <a:ln w="9525">
        <a:solidFill>
          <a:schemeClr val="phClr"/>
        </a:solidFill>
        <a:round/>
        <a:headEnd/>
        <a:tailEnd/>
      </a:ln>
    </cs:spPr>
  </cs:dataPointWireframe>
  <cs:dataTable>
    <cs:lnRef idx="0"/>
    <cs:fillRef idx="0"/>
    <cs:effectRef idx="0"/>
    <cs:fontRef idx="minor">
      <a:schemeClr val="tx1">
        <a:lumMod val="65000"/>
        <a:lumOff val="35000"/>
      </a:schemeClr>
    </cs:fontRef>
    <cs:spPr>
      <a:noFill/>
      <a:ln w="9525">
        <a:solidFill>
          <a:schemeClr val="tx1">
            <a:lumMod val="15000"/>
            <a:lumOff val="85000"/>
          </a:schemeClr>
        </a:solidFill>
        <a:round/>
        <a:headEnd/>
        <a:tailEnd/>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round/>
        <a:headEnd/>
        <a:tailEnd/>
      </a:ln>
    </cs:spPr>
  </cs:downBar>
  <cs:dropLine>
    <cs:lnRef idx="0"/>
    <cs:fillRef idx="0"/>
    <cs:effectRef idx="0"/>
    <cs:fontRef idx="minor">
      <a:schemeClr val="tx1"/>
    </cs:fontRef>
    <cs:spPr>
      <a:ln w="9525">
        <a:solidFill>
          <a:schemeClr val="tx1">
            <a:lumMod val="35000"/>
            <a:lumOff val="65000"/>
          </a:schemeClr>
        </a:solidFill>
        <a:round/>
        <a:headEnd/>
        <a:tailEnd/>
      </a:ln>
    </cs:spPr>
  </cs:dropLine>
  <cs:errorBar>
    <cs:lnRef idx="0"/>
    <cs:fillRef idx="0"/>
    <cs:effectRef idx="0"/>
    <cs:fontRef idx="minor">
      <a:schemeClr val="tx1"/>
    </cs:fontRef>
    <cs:spPr>
      <a:ln w="9525">
        <a:solidFill>
          <a:schemeClr val="tx1">
            <a:lumMod val="65000"/>
            <a:lumOff val="35000"/>
          </a:schemeClr>
        </a:solidFill>
        <a:round/>
        <a:headEnd/>
        <a:tailEnd/>
      </a:ln>
    </cs:spPr>
  </cs:errorBar>
  <cs:floor>
    <cs:lnRef idx="0"/>
    <cs:fillRef idx="0"/>
    <cs:effectRef idx="0"/>
    <cs:fontRef idx="minor">
      <a:schemeClr val="tx1"/>
    </cs:fontRef>
    <cs:spPr>
      <a:noFill/>
      <a:ln>
        <a:noFill/>
        <a:headEnd/>
        <a:tailEnd/>
      </a:ln>
    </cs:spPr>
  </cs:floor>
  <cs:gridlineMajor>
    <cs:lnRef idx="0"/>
    <cs:fillRef idx="0"/>
    <cs:effectRef idx="0"/>
    <cs:fontRef idx="minor">
      <a:schemeClr val="tx1"/>
    </cs:fontRef>
    <cs:spPr>
      <a:ln w="9525">
        <a:solidFill>
          <a:schemeClr val="bg1">
            <a:lumMod val="90200"/>
          </a:schemeClr>
        </a:solidFill>
        <a:round/>
        <a:headEnd/>
        <a:tailEnd/>
      </a:ln>
    </cs:spPr>
  </cs:gridlineMajor>
  <cs:gridlineMinor>
    <cs:lnRef idx="0"/>
    <cs:fillRef idx="0"/>
    <cs:effectRef idx="0"/>
    <cs:fontRef idx="minor">
      <a:schemeClr val="tx1"/>
    </cs:fontRef>
    <cs:spPr>
      <a:ln w="9525">
        <a:solidFill>
          <a:schemeClr val="tx1">
            <a:lumMod val="5000"/>
            <a:lumOff val="95000"/>
          </a:schemeClr>
        </a:solidFill>
        <a:round/>
        <a:headEnd/>
        <a:tailEnd/>
      </a:ln>
    </cs:spPr>
  </cs:gridlineMinor>
  <cs:hiLoLine>
    <cs:lnRef idx="0"/>
    <cs:fillRef idx="0"/>
    <cs:effectRef idx="0"/>
    <cs:fontRef idx="minor">
      <a:schemeClr val="tx1"/>
    </cs:fontRef>
    <cs:spPr>
      <a:ln w="9525">
        <a:solidFill>
          <a:schemeClr val="tx1">
            <a:lumMod val="50000"/>
            <a:lumOff val="50000"/>
          </a:schemeClr>
        </a:solidFill>
        <a:round/>
        <a:headEnd/>
        <a:tailEnd/>
      </a:ln>
    </cs:spPr>
  </cs:hiLoLine>
  <cs:leaderLine>
    <cs:lnRef idx="0"/>
    <cs:fillRef idx="0"/>
    <cs:effectRef idx="0"/>
    <cs:fontRef idx="minor">
      <a:schemeClr val="tx1"/>
    </cs:fontRef>
    <cs:spPr>
      <a:ln w="9525">
        <a:solidFill>
          <a:schemeClr val="tx1">
            <a:lumMod val="35000"/>
            <a:lumOff val="65000"/>
          </a:schemeClr>
        </a:solidFill>
        <a:round/>
        <a:headEnd/>
        <a:tailE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a:solidFill>
          <a:schemeClr val="tx1">
            <a:lumMod val="35000"/>
            <a:lumOff val="65000"/>
          </a:schemeClr>
        </a:solidFill>
        <a:round/>
        <a:headEnd/>
        <a:tailEnd/>
      </a:ln>
    </cs:spPr>
  </cs:seriesLine>
  <cs:title>
    <cs:lnRef idx="0"/>
    <cs:fillRef idx="0"/>
    <cs:effectRef idx="0"/>
    <cs:fontRef idx="minor">
      <a:schemeClr val="dk1">
        <a:lumMod val="75000"/>
        <a:lumOff val="25000"/>
      </a:schemeClr>
    </cs:fontRef>
    <cs:defRPr sz="1400" b="true" kern="1200" baseline="0"/>
  </cs:title>
  <cs:trendline>
    <cs:lnRef idx="0">
      <cs:styleClr val="auto"/>
    </cs:lnRef>
    <cs:fillRef idx="0"/>
    <cs:effectRef idx="0"/>
    <cs:fontRef idx="minor">
      <a:schemeClr val="tx1"/>
    </cs:fontRef>
    <cs:spPr>
      <a:ln w="19050">
        <a:solidFill>
          <a:schemeClr val="phClr"/>
        </a:solidFill>
        <a:prstDash val="sysDot"/>
        <a:headEnd/>
        <a:tailE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round/>
        <a:headEnd/>
        <a:tailE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headEnd/>
        <a:tailEnd/>
      </a:ln>
    </cs:spPr>
  </cs:wall>
</cs:chartStyle>
</file>

<file path=xl/charts/style6.xml><?xml version="1.0" encoding="utf-8"?>
<cs:chartStyle xmlns:cs="http://schemas.microsoft.com/office/drawing/2012/chartStyle" xmlns:a="http://schemas.openxmlformats.org/drawingml/2006/main" id="1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true" vertOverflow="clip" horzOverflow="clip" vert="horz" wrap="square" lIns="36576" tIns="18288" rIns="36576" bIns="18288" anchor="ctr" anchorCtr="true">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false"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Relationships xmlns="http://schemas.openxmlformats.org/package/2006/relationships"><Relationship Id="rId5" Type="http://schemas.openxmlformats.org/officeDocument/2006/relationships/chart" Target="../charts/chart6.xml" /><Relationship Id="rId0" Type="http://schemas.openxmlformats.org/officeDocument/2006/relationships/chart" Target="../charts/chart1.xml" /><Relationship Id="rId4" Type="http://schemas.openxmlformats.org/officeDocument/2006/relationships/chart" Target="../charts/chart5.xml" /><Relationship Id="rId1" Type="http://schemas.openxmlformats.org/officeDocument/2006/relationships/chart" Target="../charts/chart2.xml" /><Relationship Id="rId2" Type="http://schemas.openxmlformats.org/officeDocument/2006/relationships/chart" Target="../charts/chart3.xml" /><Relationship Id="rId3" Type="http://schemas.openxmlformats.org/officeDocument/2006/relationships/chart" Target="../charts/chart4.xml" /></Relationships>
</file>

<file path=xl/drawings/drawing1.xml><?xml version="1.0" encoding="utf-8"?>
<xdr:wsDr xmlns:c="http://schemas.openxmlformats.org/drawingml/2006/chart" xmlns:a="http://schemas.openxmlformats.org/drawingml/2006/main" xmlns:xdr="http://schemas.openxmlformats.org/drawingml/2006/spreadsheetDrawing" xmlns:r="http://schemas.openxmlformats.org/officeDocument/2006/relationships">
  <xdr:oneCellAnchor>
    <xdr:from>
      <xdr:col>11</xdr:col>
      <xdr:colOff>628650</xdr:colOff>
      <xdr:row>8</xdr:row>
      <xdr:rowOff>323850</xdr:rowOff>
    </xdr:from>
    <xdr:ext cx="2562225" cy="1971675"/>
    <xdr:graphicFrame>
      <xdr:nvGraphicFramePr>
        <xdr:cNvPr id="1" name=""/>
        <xdr:cNvGraphicFramePr/>
      </xdr:nvGraphicFramePr>
      <xdr:xfrm/>
      <a:graphic>
        <a:graphicData uri="http://schemas.openxmlformats.org/drawingml/2006/chart">
          <c:chart r:id="rId0"/>
        </a:graphicData>
      </a:graphic>
    </xdr:graphicFrame>
    <xdr:clientData/>
  </xdr:oneCellAnchor>
  <xdr:oneCellAnchor>
    <xdr:from>
      <xdr:col>23</xdr:col>
      <xdr:colOff>485775</xdr:colOff>
      <xdr:row>13</xdr:row>
      <xdr:rowOff>371475</xdr:rowOff>
    </xdr:from>
    <xdr:ext cx="2581275" cy="1933575"/>
    <xdr:graphicFrame>
      <xdr:nvGraphicFramePr>
        <xdr:cNvPr id="2" name=""/>
        <xdr:cNvGraphicFramePr/>
      </xdr:nvGraphicFramePr>
      <xdr:xfrm/>
      <a:graphic>
        <a:graphicData uri="http://schemas.openxmlformats.org/drawingml/2006/chart">
          <c:chart r:id="rId1"/>
        </a:graphicData>
      </a:graphic>
    </xdr:graphicFrame>
    <xdr:clientData/>
  </xdr:oneCellAnchor>
  <xdr:oneCellAnchor>
    <xdr:from>
      <xdr:col>23</xdr:col>
      <xdr:colOff>476250</xdr:colOff>
      <xdr:row>9</xdr:row>
      <xdr:rowOff>38100</xdr:rowOff>
    </xdr:from>
    <xdr:ext cx="2552700" cy="1895475"/>
    <xdr:graphicFrame>
      <xdr:nvGraphicFramePr>
        <xdr:cNvPr id="3" name=""/>
        <xdr:cNvGraphicFramePr/>
      </xdr:nvGraphicFramePr>
      <xdr:xfrm/>
      <a:graphic>
        <a:graphicData uri="http://schemas.openxmlformats.org/drawingml/2006/chart">
          <c:chart r:id="rId2"/>
        </a:graphicData>
      </a:graphic>
    </xdr:graphicFrame>
    <xdr:clientData/>
  </xdr:oneCellAnchor>
  <xdr:oneCellAnchor>
    <xdr:from>
      <xdr:col>17</xdr:col>
      <xdr:colOff>628650</xdr:colOff>
      <xdr:row>13</xdr:row>
      <xdr:rowOff>238125</xdr:rowOff>
    </xdr:from>
    <xdr:ext cx="2781300" cy="1933575"/>
    <xdr:graphicFrame>
      <xdr:nvGraphicFramePr>
        <xdr:cNvPr id="4" name=""/>
        <xdr:cNvGraphicFramePr/>
      </xdr:nvGraphicFramePr>
      <xdr:xfrm/>
      <a:graphic>
        <a:graphicData uri="http://schemas.openxmlformats.org/drawingml/2006/chart">
          <c:chart r:id="rId3"/>
        </a:graphicData>
      </a:graphic>
    </xdr:graphicFrame>
    <xdr:clientData/>
  </xdr:oneCellAnchor>
  <xdr:oneCellAnchor>
    <xdr:from>
      <xdr:col>18</xdr:col>
      <xdr:colOff>57150</xdr:colOff>
      <xdr:row>8</xdr:row>
      <xdr:rowOff>361950</xdr:rowOff>
    </xdr:from>
    <xdr:ext cx="2714625" cy="1933575"/>
    <xdr:graphicFrame>
      <xdr:nvGraphicFramePr>
        <xdr:cNvPr id="5" name=""/>
        <xdr:cNvGraphicFramePr/>
      </xdr:nvGraphicFramePr>
      <xdr:xfrm/>
      <a:graphic>
        <a:graphicData uri="http://schemas.openxmlformats.org/drawingml/2006/chart">
          <c:chart r:id="rId4"/>
        </a:graphicData>
      </a:graphic>
    </xdr:graphicFrame>
    <xdr:clientData/>
  </xdr:oneCellAnchor>
  <xdr:oneCellAnchor>
    <xdr:from>
      <xdr:col>11</xdr:col>
      <xdr:colOff>571500</xdr:colOff>
      <xdr:row>13</xdr:row>
      <xdr:rowOff>133350</xdr:rowOff>
    </xdr:from>
    <xdr:ext cx="2619375" cy="1914525"/>
    <xdr:graphicFrame>
      <xdr:nvGraphicFramePr>
        <xdr:cNvPr id="6" name=""/>
        <xdr:cNvGraphicFramePr/>
      </xdr:nvGraphicFramePr>
      <xdr:xfrm/>
      <a:graphic>
        <a:graphicData uri="http://schemas.openxmlformats.org/drawingml/2006/chart">
          <c:chart r:id="rId5"/>
        </a:graphicData>
      </a:graphic>
    </xdr:graphicFrame>
    <xdr:clientData/>
  </xdr:one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false"/>
        </a:gradFill>
        <a:gradFill>
          <a:gsLst>
            <a:gs pos="0">
              <a:schemeClr val="phClr">
                <a:hueOff val="-2520000"/>
              </a:schemeClr>
            </a:gs>
            <a:gs pos="100000">
              <a:schemeClr val="phClr"/>
            </a:gs>
          </a:gsLst>
          <a:lin ang="2700000" scaled="false"/>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true"/>
          </a:gradFill>
          <a:prstDash val="solid"/>
          <a:miter lim="800000"/>
        </a:ln>
      </a:lnStyleLst>
      <a:effectStyleLst>
        <a:effectStyle>
          <a:effectLst>
            <a:outerShdw blurRad="101600" dist="50800" dir="5400000" algn="ctr" rotWithShape="false">
              <a:schemeClr val="phClr">
                <a:alpha val="60000"/>
              </a:schemeClr>
            </a:outerShdw>
          </a:effectLst>
        </a:effectStyle>
        <a:effectStyle>
          <a:effectLst>
            <a:reflection stA="50000" endA="300" endPos="40000" dist="25400" dir="5400000" sy="-100000" algn="bl" rotWithShape="fals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Relationships xmlns="http://schemas.openxmlformats.org/package/2006/relationships"><Relationship Id="rId0" Type="http://schemas.openxmlformats.org/officeDocument/2006/relationships/drawing" Target="../drawings/drawing1.xml" /></Relationships>
</file>

<file path=xl/worksheets/_rels/sheet9.xml.rels><?xml version="1.0" encoding="UTF-8" standalone="yes"?><Relationships xmlns="http://schemas.openxmlformats.org/package/2006/relationships"><Relationship Id="rId0" Type="http://schemas.openxmlformats.org/officeDocument/2006/relationships/hyperlink" Target="https://github.com/HGBAN/DragonKnight" TargetMode="External"/></Relationships>
</file>

<file path=xl/worksheets/sheet1.xml><?xml version="1.0" encoding="utf-8"?>
<worksheet xmlns:x14="http://schemas.microsoft.com/office/spreadsheetml/2009/9/main" xmlns:r="http://schemas.openxmlformats.org/officeDocument/2006/relationships" xmlns:xm="http://schemas.microsoft.com/office/excel/2006/main" xmlns="http://schemas.openxmlformats.org/spreadsheetml/2006/main">
  <sheetPr codeName="卡牌"/>
  <dimension ref="X69"/>
  <sheetViews>
    <sheetView showGridLines="true" workbookViewId="0">
      <selection activeCell="A4" sqref="A4"/>
    </sheetView>
  </sheetViews>
  <sheetFormatPr defaultColWidth="9" defaultRowHeight="14.4"/>
  <cols>
    <col min="1" max="1" width="23.6719" customWidth="true"/>
    <col min="2" max="2" width="14.3516" customWidth="true"/>
    <col min="4" max="4" width="4.70312" customWidth="true"/>
    <col min="6" max="6" width="11.8889" customWidth="true"/>
    <col min="7" max="7" width="22.7778" customWidth="true"/>
    <col min="8" max="8" width="15.2222" customWidth="true"/>
    <col min="9" max="9" width="6.49219" customWidth="true"/>
    <col min="10" max="10" width="4.70312" customWidth="true"/>
    <col min="13" max="13" width="10.3008" customWidth="true"/>
    <col min="25" max="25" width="9.22222" customWidth="true"/>
  </cols>
  <sheetData>
    <row r="1" spans="1:27">
      <c r="A1" s="3" t="s">
        <v>116</v>
      </c>
      <c r="B1" s="4" t="s"/>
      <c r="C1" s="4" t="s"/>
      <c r="D1" s="4" t="s"/>
      <c r="E1" s="4" t="s"/>
      <c r="F1" s="4" t="s"/>
      <c r="G1" s="4" t="s"/>
      <c r="H1" s="4" t="s"/>
      <c r="I1" s="6" t="s"/>
      <c r="J1" s="7" t="s"/>
      <c r="M1" s="10" t="s">
        <v>117</v>
      </c>
      <c r="N1" s="11" t="s"/>
      <c r="O1" s="11" t="s"/>
      <c r="P1" s="11" t="s"/>
      <c r="R1" s="10" t="s">
        <v>118</v>
      </c>
      <c r="S1" s="11" t="s"/>
      <c r="T1" s="11" t="s"/>
      <c r="U1" s="11" t="s"/>
      <c r="V1" s="11" t="s"/>
      <c r="W1" s="11" t="s"/>
      <c r="X1" s="12" t="s"/>
      <c r="Y1" s="10" t="s">
        <v>119</v>
      </c>
      <c r="Z1" s="11" t="s"/>
      <c r="AA1" s="11" t="s"/>
    </row>
    <row r="2" spans="1:27">
      <c r="A2" t="s">
        <v>2</v>
      </c>
      <c r="B2" t="s">
        <v>3</v>
      </c>
      <c r="C2" t="s">
        <v>4</v>
      </c>
      <c r="D2" t="s">
        <v>120</v>
      </c>
      <c r="E2" t="s">
        <v>121</v>
      </c>
      <c r="F2" t="s">
        <v>122</v>
      </c>
      <c r="G2" t="s">
        <v>5</v>
      </c>
      <c r="H2" t="s">
        <v>123</v>
      </c>
      <c r="I2" t="s">
        <v>7</v>
      </c>
      <c r="J2" t="s">
        <v>8</v>
      </c>
      <c r="M2" t="s">
        <v>124</v>
      </c>
      <c r="N2" t="s">
        <v>125</v>
      </c>
      <c r="O2" t="s">
        <v>1</v>
      </c>
      <c r="P2" t="s">
        <v>126</v>
      </c>
      <c r="R2" s="13">
        <v>0</v>
      </c>
      <c r="S2" s="13">
        <v>1</v>
      </c>
      <c r="T2" s="13">
        <v>2</v>
      </c>
      <c r="U2" s="13">
        <v>3</v>
      </c>
      <c r="V2" t="s">
        <v>127</v>
      </c>
      <c r="W2" t="s">
        <v>128</v>
      </c>
      <c r="Y2" t="s">
        <v>129</v>
      </c>
      <c r="Z2" t="s">
        <v>130</v>
      </c>
      <c r="AA2" t="s">
        <v>131</v>
      </c>
    </row>
    <row r="3" spans="1:27">
      <c r="A3" t="s">
        <v>132</v>
      </c>
      <c r="B3" t="s">
        <v>133</v>
      </c>
      <c r="C3" t="s">
        <v>124</v>
      </c>
      <c r="D3">
        <v>1</v>
      </c>
      <c r="E3" t="s">
        <v>134</v>
      </c>
      <c r="F3" t="s">
        <v>135</v>
      </c>
      <c r="G3" s="8" t="s">
        <v>136</v>
      </c>
      <c r="H3" s="8" t="s">
        <v>137</v>
      </c>
      <c r="I3" s="9" t="s">
        <v>13</v>
      </c>
      <c r="J3" s="9" t="s">
        <v>13</v>
      </c>
      <c r="L3" t="s">
        <v>138</v>
      </c>
      <c r="M3">
        <f>=COUNTIF($C$3:$C$81,"攻击")</f>
        <v>24</v>
      </c>
      <c r="N3">
        <f>=COUNTIF($C$3:$C$81,"技能")</f>
        <v>30</v>
      </c>
      <c r="O3">
        <f>=COUNTIF($C$3:$C$81,"能力")</f>
        <v>13</v>
      </c>
      <c r="P3">
        <f>=SUM(M3:O3)</f>
        <v>67</v>
      </c>
      <c r="R3">
        <f>=COUNTIF($D$3:$D$81,"0")</f>
        <v>7</v>
      </c>
      <c r="S3">
        <f>=COUNTIF($D$3:$D$81,"1")</f>
        <v>32</v>
      </c>
      <c r="T3">
        <f>=COUNTIF($D$3:$D$81,"2")</f>
        <v>13</v>
      </c>
      <c r="U3">
        <f>=COUNTIF($D$3:$D$81,"3")</f>
        <v>10</v>
      </c>
      <c r="V3">
        <f>=COUNTIF($D$3:$D$81,"&gt;3")</f>
        <v>3</v>
      </c>
      <c r="W3">
        <f>=COUNTIF($D$3:$D$81,"X")</f>
        <v>2</v>
      </c>
      <c r="Y3">
        <f>=COUNTIF($E$3:$E$81,"常见")</f>
        <v>18</v>
      </c>
      <c r="Z3">
        <f>=COUNTIF($E$3:$E$81,"不常见")</f>
        <v>27</v>
      </c>
      <c r="AA3">
        <f>=COUNTIF($E$3:$E$81,"稀有")</f>
        <v>14</v>
      </c>
    </row>
    <row r="4" spans="1:27">
      <c r="A4" t="s">
        <v>139</v>
      </c>
      <c r="B4" t="s">
        <v>140</v>
      </c>
      <c r="C4" t="s">
        <v>125</v>
      </c>
      <c r="D4">
        <v>1</v>
      </c>
      <c r="E4" t="s">
        <v>134</v>
      </c>
      <c r="F4" t="s">
        <v>141</v>
      </c>
      <c r="G4" s="8" t="s">
        <v>142</v>
      </c>
      <c r="H4" s="8" t="s">
        <v>143</v>
      </c>
      <c r="I4" s="9" t="s">
        <v>13</v>
      </c>
      <c r="J4" s="9" t="s">
        <v>13</v>
      </c>
      <c r="L4" t="s">
        <v>144</v>
      </c>
      <c r="M4" s="14">
        <f>=(M3/$P$3)</f>
        <v>0.358208955223881</v>
      </c>
      <c r="N4" s="14">
        <f>=(N3/$P$3)</f>
        <v>0.447761194029851</v>
      </c>
      <c r="O4" s="14">
        <f>=(O3/$P$3)</f>
        <v>0.194029850746269</v>
      </c>
      <c r="R4" s="14">
        <f>=R3/SUM($R$3:$W$3)</f>
        <v>0.104477611940299</v>
      </c>
      <c r="S4" s="14">
        <f>=S3/SUM($R$3:$W$3)</f>
        <v>0.477611940298508</v>
      </c>
      <c r="T4" s="14">
        <f>=T3/SUM($R$3:$W$3)</f>
        <v>0.194029850746269</v>
      </c>
      <c r="U4" s="14">
        <f>=U3/SUM($R$3:$W$3)</f>
        <v>0.149253731343284</v>
      </c>
      <c r="V4" s="14">
        <f>=V3/SUM($R$3:$W$3)</f>
        <v>0.044776119402985</v>
      </c>
      <c r="W4" s="14">
        <f>=W3/SUM($R$3:$W$3)</f>
        <v>0.029850746268657</v>
      </c>
      <c r="Y4" s="14">
        <f>=Y3/SUM($Y$3:$AA$3)</f>
        <v>0.305084745762712</v>
      </c>
      <c r="Z4" s="14">
        <f>=Z3/SUM($Y$3:$AA$3)</f>
        <v>0.457627118644068</v>
      </c>
      <c r="AA4" s="14">
        <f>=AA3/SUM($Y$3:$AA$3)</f>
        <v>0.23728813559322</v>
      </c>
    </row>
    <row r="5" spans="1:27">
      <c r="A5" t="s">
        <v>145</v>
      </c>
      <c r="B5" t="s">
        <v>146</v>
      </c>
      <c r="C5" t="s">
        <v>125</v>
      </c>
      <c r="D5">
        <v>1</v>
      </c>
      <c r="E5" t="s">
        <v>134</v>
      </c>
      <c r="F5" t="s">
        <v>141</v>
      </c>
      <c r="G5" s="8" t="s">
        <v>147</v>
      </c>
      <c r="H5" s="8" t="s">
        <v>148</v>
      </c>
      <c r="I5" s="9" t="s">
        <v>13</v>
      </c>
      <c r="J5" s="9" t="s">
        <v>13</v>
      </c>
      <c r="L5" t="s">
        <v>149</v>
      </c>
      <c r="M5">
        <v>28</v>
      </c>
      <c r="N5">
        <v>34</v>
      </c>
      <c r="O5">
        <v>13</v>
      </c>
      <c r="P5">
        <f>=SUM(M5:O5)</f>
        <v>75</v>
      </c>
      <c r="R5">
        <v>11</v>
      </c>
      <c r="S5">
        <v>41</v>
      </c>
      <c r="T5">
        <v>13</v>
      </c>
      <c r="U5">
        <v>3</v>
      </c>
      <c r="V5">
        <v>1</v>
      </c>
      <c r="W5">
        <v>2</v>
      </c>
      <c r="Y5">
        <v>19</v>
      </c>
      <c r="Z5">
        <v>35</v>
      </c>
      <c r="AA5">
        <v>17</v>
      </c>
    </row>
    <row r="6" spans="1:27">
      <c r="A6" t="s">
        <v>150</v>
      </c>
      <c r="B6" t="s">
        <v>151</v>
      </c>
      <c r="C6" t="s">
        <v>124</v>
      </c>
      <c r="D6">
        <v>2</v>
      </c>
      <c r="E6" t="s">
        <v>134</v>
      </c>
      <c r="F6" t="s">
        <v>152</v>
      </c>
      <c r="G6" s="8" t="s">
        <v>153</v>
      </c>
      <c r="H6" s="8" t="s">
        <v>154</v>
      </c>
      <c r="I6" s="9" t="s">
        <v>13</v>
      </c>
      <c r="J6" s="9" t="s">
        <v>13</v>
      </c>
      <c r="L6" t="s">
        <v>155</v>
      </c>
      <c r="M6" s="14">
        <f>=(M5/$P$5)</f>
        <v>0.373333333333333</v>
      </c>
      <c r="N6" s="14">
        <f>=(N5/$P$5)</f>
        <v>0.453333333333333</v>
      </c>
      <c r="O6" s="14">
        <f>=(O5/$P$5)</f>
        <v>0.173333333333333</v>
      </c>
      <c r="R6" s="14">
        <f>=R5/SUM($R$5:$W$5)</f>
        <v>0.154929577464789</v>
      </c>
      <c r="S6" s="14">
        <f>=S5/SUM($R$5:$W$5)</f>
        <v>0.577464788732395</v>
      </c>
      <c r="T6" s="14">
        <f>=T5/SUM($R$5:$W$5)</f>
        <v>0.183098591549296</v>
      </c>
      <c r="U6" s="14">
        <f>=U5/SUM($R$5:$W$5)</f>
        <v>0.042253521126761</v>
      </c>
      <c r="V6" s="14">
        <f>=V5/SUM($R$5:$W$5)</f>
        <v>0.014084507042254</v>
      </c>
      <c r="W6" s="14">
        <f>=W5/SUM($R$5:$W$5)</f>
        <v>0.028169014084507</v>
      </c>
      <c r="Y6" s="14">
        <f>=Y5/SUM($Y$5:$AA$5)</f>
        <v>0.267605633802817</v>
      </c>
      <c r="Z6" s="14">
        <f>=Z5/SUM($Y$5:$AA$5)</f>
        <v>0.492957746478873</v>
      </c>
      <c r="AA6" s="14">
        <f>=AA5/SUM($Y$5:$AA$5)</f>
        <v>0.23943661971831</v>
      </c>
    </row>
    <row r="7" spans="1:27" ht="28.8" customHeight="true">
      <c r="A7" t="s">
        <v>156</v>
      </c>
      <c r="B7" t="s">
        <v>157</v>
      </c>
      <c r="C7" t="s">
        <v>125</v>
      </c>
      <c r="D7">
        <v>1</v>
      </c>
      <c r="E7" t="s">
        <v>134</v>
      </c>
      <c r="F7" t="s">
        <v>158</v>
      </c>
      <c r="G7" s="8" t="s">
        <v>159</v>
      </c>
      <c r="H7" s="8" t="s">
        <v>160</v>
      </c>
      <c r="I7" s="9" t="s">
        <v>13</v>
      </c>
      <c r="J7" s="9" t="s">
        <v>13</v>
      </c>
      <c r="K7" s="15" t="s"/>
      <c r="L7" t="s">
        <v>161</v>
      </c>
      <c r="M7" s="14">
        <f>=MIN(1,(M3/M5))</f>
        <v>0.857142857142857</v>
      </c>
      <c r="N7" s="14">
        <f>=MIN(1,(N3/N5))</f>
        <v>0.882352941176471</v>
      </c>
      <c r="O7" s="14">
        <f>=MIN(1,(O3/O5))</f>
        <v>1</v>
      </c>
      <c r="P7" s="14">
        <f>=MIN(1,(P3/P5))</f>
        <v>0.893333333333333</v>
      </c>
      <c r="R7" s="14">
        <f>=MIN(1,(R3/R5))</f>
        <v>0.636363636363637</v>
      </c>
      <c r="S7" s="14">
        <f>=MIN(1,(S3/S5))</f>
        <v>0.780487804878049</v>
      </c>
      <c r="T7" s="14">
        <f>=MIN(1,(T3/T5))</f>
        <v>1</v>
      </c>
      <c r="U7" s="14">
        <f>=MIN(1,(U3/U5))</f>
        <v>1</v>
      </c>
      <c r="V7" s="14">
        <f>=MIN(1,(V3/V5))</f>
        <v>1</v>
      </c>
      <c r="W7" s="14">
        <f>=MIN(1,(W3/W5))</f>
        <v>1</v>
      </c>
      <c r="Y7" s="14">
        <f>=MIN(1,(Y3/Y5))</f>
        <v>0.947368421052632</v>
      </c>
      <c r="Z7" s="14">
        <f>=MIN(1,(Z3/Z5))</f>
        <v>0.771428571428572</v>
      </c>
      <c r="AA7" s="14">
        <f>=MIN(1,(AA3/AA5))</f>
        <v>0.823529411764706</v>
      </c>
    </row>
    <row r="8" spans="1:10">
      <c r="A8" t="s">
        <v>162</v>
      </c>
      <c r="B8" t="s">
        <v>23</v>
      </c>
      <c r="C8" t="s">
        <v>1</v>
      </c>
      <c r="D8">
        <v>3</v>
      </c>
      <c r="E8" t="s">
        <v>131</v>
      </c>
      <c r="F8" t="s">
        <v>141</v>
      </c>
      <c r="G8" s="8" t="s">
        <v>163</v>
      </c>
      <c r="H8" s="8" t="s">
        <v>148</v>
      </c>
      <c r="I8" s="9" t="s">
        <v>13</v>
      </c>
      <c r="J8" s="9" t="s">
        <v>13</v>
      </c>
    </row>
    <row r="9" spans="1:10" ht="28.8" customHeight="true">
      <c r="A9" t="s">
        <v>164</v>
      </c>
      <c r="B9" t="s">
        <v>165</v>
      </c>
      <c r="C9" t="s">
        <v>125</v>
      </c>
      <c r="D9">
        <v>2</v>
      </c>
      <c r="E9" t="s">
        <v>129</v>
      </c>
      <c r="F9" t="s">
        <v>141</v>
      </c>
      <c r="G9" s="8" t="s">
        <v>166</v>
      </c>
      <c r="H9" s="8" t="s">
        <v>167</v>
      </c>
      <c r="I9" s="9" t="s">
        <v>13</v>
      </c>
      <c r="J9" s="9" t="s">
        <v>13</v>
      </c>
    </row>
    <row r="10" spans="1:10" ht="43.2" customHeight="true">
      <c r="A10" t="s">
        <v>168</v>
      </c>
      <c r="B10" t="s">
        <v>169</v>
      </c>
      <c r="C10" t="s">
        <v>124</v>
      </c>
      <c r="D10">
        <v>1</v>
      </c>
      <c r="E10" t="s">
        <v>129</v>
      </c>
      <c r="F10" t="s">
        <v>170</v>
      </c>
      <c r="G10" s="8" t="s">
        <v>171</v>
      </c>
      <c r="H10" s="8" t="s">
        <v>172</v>
      </c>
      <c r="I10" s="9" t="s">
        <v>13</v>
      </c>
      <c r="J10" s="9" t="s">
        <v>13</v>
      </c>
    </row>
    <row r="11" spans="1:10" ht="43.2" customHeight="true">
      <c r="A11" t="s">
        <v>173</v>
      </c>
      <c r="B11" t="s">
        <v>27</v>
      </c>
      <c r="C11" t="s">
        <v>125</v>
      </c>
      <c r="D11">
        <v>1</v>
      </c>
      <c r="E11" t="s">
        <v>131</v>
      </c>
      <c r="F11" t="s">
        <v>141</v>
      </c>
      <c r="G11" s="16" t="s">
        <v>174</v>
      </c>
      <c r="H11" s="8" t="s">
        <v>148</v>
      </c>
      <c r="I11" s="9" t="s">
        <v>13</v>
      </c>
      <c r="J11" s="9" t="s">
        <v>13</v>
      </c>
    </row>
    <row r="12" spans="1:10" ht="43.2" customHeight="true">
      <c r="A12" t="s">
        <v>175</v>
      </c>
      <c r="B12" t="s">
        <v>176</v>
      </c>
      <c r="C12" t="s">
        <v>124</v>
      </c>
      <c r="D12">
        <v>3</v>
      </c>
      <c r="E12" t="s">
        <v>130</v>
      </c>
      <c r="F12" t="s">
        <v>135</v>
      </c>
      <c r="G12" s="8" t="s">
        <v>177</v>
      </c>
      <c r="H12" s="8" t="s">
        <v>148</v>
      </c>
      <c r="I12" s="9" t="s">
        <v>13</v>
      </c>
      <c r="J12" s="9" t="s">
        <v>13</v>
      </c>
    </row>
    <row r="13" spans="1:10" ht="43.2" customHeight="true">
      <c r="A13" t="s">
        <v>178</v>
      </c>
      <c r="B13" t="s">
        <v>31</v>
      </c>
      <c r="C13" t="s">
        <v>1</v>
      </c>
      <c r="D13">
        <v>2</v>
      </c>
      <c r="E13" t="s">
        <v>129</v>
      </c>
      <c r="F13" t="s">
        <v>141</v>
      </c>
      <c r="G13" s="8" t="s">
        <v>179</v>
      </c>
      <c r="H13" s="8" t="s">
        <v>180</v>
      </c>
      <c r="I13" s="9" t="s">
        <v>13</v>
      </c>
      <c r="J13" s="9" t="s">
        <v>13</v>
      </c>
    </row>
    <row r="14" spans="1:10" ht="43.2" customHeight="true">
      <c r="A14" t="s">
        <v>181</v>
      </c>
      <c r="B14" t="s">
        <v>34</v>
      </c>
      <c r="C14" t="s">
        <v>1</v>
      </c>
      <c r="D14">
        <v>1</v>
      </c>
      <c r="E14" t="s">
        <v>130</v>
      </c>
      <c r="F14" t="s">
        <v>141</v>
      </c>
      <c r="G14" s="8" t="s">
        <v>182</v>
      </c>
      <c r="H14" s="8" t="s">
        <v>183</v>
      </c>
      <c r="I14" s="9" t="s">
        <v>13</v>
      </c>
      <c r="J14" s="9" t="s">
        <v>13</v>
      </c>
    </row>
    <row r="15" spans="1:10" ht="28.8" customHeight="true">
      <c r="A15" t="s">
        <v>184</v>
      </c>
      <c r="B15" t="s">
        <v>37</v>
      </c>
      <c r="C15" t="s">
        <v>1</v>
      </c>
      <c r="D15">
        <v>1</v>
      </c>
      <c r="E15" t="s">
        <v>130</v>
      </c>
      <c r="F15" t="s">
        <v>141</v>
      </c>
      <c r="G15" s="8" t="s">
        <v>185</v>
      </c>
      <c r="H15" s="8" t="s">
        <v>183</v>
      </c>
      <c r="I15" s="9" t="s">
        <v>13</v>
      </c>
      <c r="J15" s="9" t="s">
        <v>13</v>
      </c>
    </row>
    <row r="16" spans="1:10" ht="28.8" customHeight="true">
      <c r="A16" t="s">
        <v>186</v>
      </c>
      <c r="B16" t="s">
        <v>187</v>
      </c>
      <c r="C16" t="s">
        <v>1</v>
      </c>
      <c r="D16">
        <v>3</v>
      </c>
      <c r="E16" t="s">
        <v>131</v>
      </c>
      <c r="F16" t="s">
        <v>141</v>
      </c>
      <c r="G16" s="8" t="s">
        <v>188</v>
      </c>
      <c r="H16" s="8" t="s">
        <v>189</v>
      </c>
      <c r="I16" s="9" t="s">
        <v>13</v>
      </c>
      <c r="J16" s="9" t="s">
        <v>13</v>
      </c>
    </row>
    <row r="17" spans="1:10" ht="43.2" customHeight="true">
      <c r="A17" t="s">
        <v>190</v>
      </c>
      <c r="B17" t="s">
        <v>191</v>
      </c>
      <c r="C17" t="s">
        <v>125</v>
      </c>
      <c r="D17">
        <v>1</v>
      </c>
      <c r="E17" t="s">
        <v>131</v>
      </c>
      <c r="F17" t="s">
        <v>141</v>
      </c>
      <c r="G17" s="17" t="s">
        <v>192</v>
      </c>
      <c r="H17" s="17" t="s">
        <v>148</v>
      </c>
      <c r="I17" s="9" t="s">
        <v>13</v>
      </c>
      <c r="J17" s="9" t="s">
        <v>13</v>
      </c>
    </row>
    <row r="18" spans="1:10">
      <c r="A18" t="s">
        <v>193</v>
      </c>
      <c r="B18" t="s">
        <v>194</v>
      </c>
      <c r="C18" t="s">
        <v>124</v>
      </c>
      <c r="D18">
        <v>2</v>
      </c>
      <c r="E18" t="s">
        <v>129</v>
      </c>
      <c r="F18" t="s">
        <v>135</v>
      </c>
      <c r="G18" s="17" t="s">
        <v>195</v>
      </c>
      <c r="H18" s="17" t="s">
        <v>196</v>
      </c>
      <c r="I18" s="9" t="s">
        <v>13</v>
      </c>
      <c r="J18" s="9" t="s">
        <v>13</v>
      </c>
    </row>
    <row r="19" spans="1:10">
      <c r="A19" t="s">
        <v>197</v>
      </c>
      <c r="B19" t="s">
        <v>198</v>
      </c>
      <c r="C19" t="s">
        <v>125</v>
      </c>
      <c r="D19">
        <v>1</v>
      </c>
      <c r="E19" t="s">
        <v>130</v>
      </c>
      <c r="F19" t="s">
        <v>158</v>
      </c>
      <c r="G19" s="17" t="s">
        <v>199</v>
      </c>
      <c r="H19" s="17" t="s">
        <v>148</v>
      </c>
      <c r="I19" s="9" t="s">
        <v>13</v>
      </c>
      <c r="J19" s="9" t="s">
        <v>13</v>
      </c>
    </row>
    <row r="20" spans="1:10">
      <c r="A20" t="s">
        <v>200</v>
      </c>
      <c r="B20" t="s">
        <v>201</v>
      </c>
      <c r="C20" t="s">
        <v>124</v>
      </c>
      <c r="D20">
        <v>2</v>
      </c>
      <c r="E20" t="s">
        <v>129</v>
      </c>
      <c r="F20" t="s">
        <v>135</v>
      </c>
      <c r="G20" s="17" t="s">
        <v>202</v>
      </c>
      <c r="H20" s="17" t="s">
        <v>203</v>
      </c>
      <c r="I20" s="9" t="s">
        <v>13</v>
      </c>
      <c r="J20" s="9" t="s">
        <v>13</v>
      </c>
    </row>
    <row r="21" spans="1:11">
      <c r="A21" t="s">
        <v>204</v>
      </c>
      <c r="B21" t="s">
        <v>205</v>
      </c>
      <c r="C21" t="s">
        <v>125</v>
      </c>
      <c r="D21">
        <v>1</v>
      </c>
      <c r="E21" t="s">
        <v>130</v>
      </c>
      <c r="F21" t="s">
        <v>141</v>
      </c>
      <c r="G21" s="17" t="s">
        <v>206</v>
      </c>
      <c r="H21" s="17" t="s">
        <v>148</v>
      </c>
      <c r="I21" s="9" t="s">
        <v>13</v>
      </c>
      <c r="J21" s="9" t="s">
        <v>13</v>
      </c>
      <c r="K21" s="15" t="s"/>
    </row>
    <row r="22" spans="1:10">
      <c r="A22" t="s">
        <v>207</v>
      </c>
      <c r="B22" t="s">
        <v>208</v>
      </c>
      <c r="C22" t="s">
        <v>125</v>
      </c>
      <c r="D22">
        <v>1</v>
      </c>
      <c r="E22" t="s">
        <v>129</v>
      </c>
      <c r="F22" t="s">
        <v>141</v>
      </c>
      <c r="G22" s="17" t="s">
        <v>209</v>
      </c>
      <c r="H22" s="17" t="s">
        <v>210</v>
      </c>
      <c r="I22" s="9" t="s">
        <v>13</v>
      </c>
      <c r="J22" s="9" t="s">
        <v>13</v>
      </c>
    </row>
    <row r="23" spans="1:10">
      <c r="A23" t="s">
        <v>211</v>
      </c>
      <c r="B23" t="s">
        <v>212</v>
      </c>
      <c r="C23" t="s">
        <v>125</v>
      </c>
      <c r="D23">
        <v>3</v>
      </c>
      <c r="E23" t="s">
        <v>131</v>
      </c>
      <c r="F23" t="s">
        <v>141</v>
      </c>
      <c r="G23" s="17" t="s">
        <v>213</v>
      </c>
      <c r="H23" s="17" t="s">
        <v>148</v>
      </c>
      <c r="I23" s="9" t="s">
        <v>13</v>
      </c>
      <c r="J23" s="9" t="s">
        <v>13</v>
      </c>
    </row>
    <row r="24" spans="1:10">
      <c r="A24" t="s">
        <v>214</v>
      </c>
      <c r="B24" t="s">
        <v>215</v>
      </c>
      <c r="C24" t="s">
        <v>124</v>
      </c>
      <c r="D24">
        <v>1</v>
      </c>
      <c r="E24" t="s">
        <v>130</v>
      </c>
      <c r="F24" t="s">
        <v>135</v>
      </c>
      <c r="G24" s="18" t="s">
        <v>216</v>
      </c>
      <c r="H24" s="17" t="s">
        <v>217</v>
      </c>
      <c r="I24" s="9" t="s">
        <v>13</v>
      </c>
      <c r="J24" s="9" t="s">
        <v>13</v>
      </c>
    </row>
    <row r="25" spans="1:10">
      <c r="A25" t="s">
        <v>218</v>
      </c>
      <c r="B25" t="s">
        <v>219</v>
      </c>
      <c r="C25" t="s">
        <v>124</v>
      </c>
      <c r="D25">
        <v>0</v>
      </c>
      <c r="E25" t="s">
        <v>130</v>
      </c>
      <c r="F25" t="s">
        <v>152</v>
      </c>
      <c r="G25" s="17" t="s">
        <v>220</v>
      </c>
      <c r="H25" s="17" t="s">
        <v>137</v>
      </c>
      <c r="I25" s="9" t="s">
        <v>13</v>
      </c>
      <c r="J25" s="9" t="s">
        <v>13</v>
      </c>
    </row>
    <row r="26" spans="1:10">
      <c r="A26" t="s">
        <v>221</v>
      </c>
      <c r="B26" t="s">
        <v>222</v>
      </c>
      <c r="C26" t="s">
        <v>125</v>
      </c>
      <c r="D26">
        <v>2</v>
      </c>
      <c r="E26" t="s">
        <v>130</v>
      </c>
      <c r="F26" t="s">
        <v>141</v>
      </c>
      <c r="G26" s="18" t="s">
        <v>223</v>
      </c>
      <c r="H26" s="17" t="s">
        <v>224</v>
      </c>
      <c r="I26" s="9" t="s">
        <v>13</v>
      </c>
      <c r="J26" s="9" t="s">
        <v>13</v>
      </c>
    </row>
    <row r="27" spans="1:10">
      <c r="A27" t="s">
        <v>225</v>
      </c>
      <c r="B27" t="s">
        <v>226</v>
      </c>
      <c r="C27" t="s">
        <v>125</v>
      </c>
      <c r="D27">
        <v>1</v>
      </c>
      <c r="E27" t="s">
        <v>130</v>
      </c>
      <c r="F27" t="s">
        <v>141</v>
      </c>
      <c r="G27" s="17" t="s">
        <v>227</v>
      </c>
      <c r="H27" s="17" t="s">
        <v>228</v>
      </c>
      <c r="I27" s="9" t="s">
        <v>13</v>
      </c>
      <c r="J27" s="9" t="s">
        <v>13</v>
      </c>
    </row>
    <row r="28" spans="1:10">
      <c r="A28" t="s">
        <v>229</v>
      </c>
      <c r="B28" t="s">
        <v>230</v>
      </c>
      <c r="C28" t="s">
        <v>124</v>
      </c>
      <c r="D28">
        <v>2</v>
      </c>
      <c r="E28" t="s">
        <v>130</v>
      </c>
      <c r="F28" t="s">
        <v>231</v>
      </c>
      <c r="G28" s="17" t="s">
        <v>232</v>
      </c>
      <c r="H28" s="17" t="s">
        <v>233</v>
      </c>
      <c r="I28" s="9" t="s">
        <v>13</v>
      </c>
      <c r="J28" s="9" t="s">
        <v>13</v>
      </c>
    </row>
    <row r="29" spans="1:10">
      <c r="A29" t="s">
        <v>234</v>
      </c>
      <c r="B29" t="s">
        <v>235</v>
      </c>
      <c r="C29" t="s">
        <v>124</v>
      </c>
      <c r="D29">
        <v>2</v>
      </c>
      <c r="E29" t="s">
        <v>131</v>
      </c>
      <c r="F29" t="s">
        <v>135</v>
      </c>
      <c r="G29" s="18" t="s">
        <v>236</v>
      </c>
      <c r="H29" s="17" t="s">
        <v>237</v>
      </c>
      <c r="I29" s="9" t="s">
        <v>13</v>
      </c>
      <c r="J29" s="9" t="s">
        <v>13</v>
      </c>
    </row>
    <row r="30" spans="1:10">
      <c r="A30" t="s">
        <v>238</v>
      </c>
      <c r="B30" t="s">
        <v>239</v>
      </c>
      <c r="C30" t="s">
        <v>124</v>
      </c>
      <c r="D30">
        <v>1</v>
      </c>
      <c r="E30" t="s">
        <v>129</v>
      </c>
      <c r="F30" t="s">
        <v>135</v>
      </c>
      <c r="G30" s="17" t="s">
        <v>240</v>
      </c>
      <c r="H30" s="17" t="s">
        <v>233</v>
      </c>
      <c r="I30" s="9" t="s">
        <v>13</v>
      </c>
      <c r="J30" s="9" t="s">
        <v>13</v>
      </c>
    </row>
    <row r="31" spans="1:10">
      <c r="A31" t="s">
        <v>241</v>
      </c>
      <c r="B31" t="s">
        <v>46</v>
      </c>
      <c r="C31" t="s">
        <v>1</v>
      </c>
      <c r="D31">
        <v>1</v>
      </c>
      <c r="E31" t="s">
        <v>131</v>
      </c>
      <c r="F31" t="s">
        <v>141</v>
      </c>
      <c r="G31" s="17" t="s">
        <v>242</v>
      </c>
      <c r="H31" s="17" t="s">
        <v>189</v>
      </c>
      <c r="I31" s="9" t="s">
        <v>13</v>
      </c>
      <c r="J31" s="9" t="s">
        <v>13</v>
      </c>
    </row>
    <row r="32" spans="1:10">
      <c r="A32" t="s">
        <v>243</v>
      </c>
      <c r="B32" t="s">
        <v>244</v>
      </c>
      <c r="C32" t="s">
        <v>124</v>
      </c>
      <c r="D32">
        <v>0</v>
      </c>
      <c r="E32" t="s">
        <v>134</v>
      </c>
      <c r="F32" t="s">
        <v>135</v>
      </c>
      <c r="G32" s="19" t="s">
        <v>245</v>
      </c>
      <c r="H32" s="19" t="s">
        <v>246</v>
      </c>
      <c r="I32" s="9" t="s">
        <v>13</v>
      </c>
      <c r="J32" s="9" t="s">
        <v>13</v>
      </c>
    </row>
    <row r="33" spans="1:10">
      <c r="A33" t="s">
        <v>247</v>
      </c>
      <c r="B33" t="s">
        <v>248</v>
      </c>
      <c r="C33" t="s">
        <v>124</v>
      </c>
      <c r="D33" s="20" t="s">
        <v>128</v>
      </c>
      <c r="E33" t="s">
        <v>130</v>
      </c>
      <c r="F33" t="s">
        <v>231</v>
      </c>
      <c r="G33" s="21" t="s">
        <v>249</v>
      </c>
      <c r="H33" s="12" t="s">
        <v>250</v>
      </c>
      <c r="I33" s="9" t="s">
        <v>13</v>
      </c>
      <c r="J33" s="9" t="s">
        <v>13</v>
      </c>
    </row>
    <row r="34" spans="1:10">
      <c r="A34" t="s">
        <v>251</v>
      </c>
      <c r="B34" t="s">
        <v>49</v>
      </c>
      <c r="C34" t="s">
        <v>125</v>
      </c>
      <c r="D34">
        <v>1</v>
      </c>
      <c r="E34" t="s">
        <v>131</v>
      </c>
      <c r="F34" t="s">
        <v>141</v>
      </c>
      <c r="G34" s="22" t="s">
        <v>252</v>
      </c>
      <c r="H34" s="12" t="s">
        <v>148</v>
      </c>
      <c r="I34" s="9" t="s">
        <v>13</v>
      </c>
      <c r="J34" s="9" t="s">
        <v>13</v>
      </c>
    </row>
    <row r="35" spans="1:10">
      <c r="A35" t="s">
        <v>253</v>
      </c>
      <c r="B35" t="s">
        <v>254</v>
      </c>
      <c r="C35" t="s">
        <v>124</v>
      </c>
      <c r="D35">
        <v>1</v>
      </c>
      <c r="E35" t="s">
        <v>129</v>
      </c>
      <c r="F35" t="s">
        <v>135</v>
      </c>
      <c r="G35" s="22" t="s">
        <v>255</v>
      </c>
      <c r="H35" s="12" t="s">
        <v>137</v>
      </c>
      <c r="I35" s="9" t="s">
        <v>13</v>
      </c>
      <c r="J35" s="9" t="s">
        <v>13</v>
      </c>
    </row>
    <row r="36" spans="1:10">
      <c r="A36" t="s">
        <v>256</v>
      </c>
      <c r="B36" t="s">
        <v>257</v>
      </c>
      <c r="C36" t="s">
        <v>124</v>
      </c>
      <c r="D36" s="23" t="s">
        <v>128</v>
      </c>
      <c r="E36" t="s">
        <v>130</v>
      </c>
      <c r="F36" t="s">
        <v>135</v>
      </c>
      <c r="G36" s="15" t="s">
        <v>258</v>
      </c>
      <c r="H36" t="s">
        <v>250</v>
      </c>
      <c r="I36" s="9" t="s">
        <v>13</v>
      </c>
      <c r="J36" s="9" t="s">
        <v>13</v>
      </c>
    </row>
    <row r="37" spans="1:10">
      <c r="A37" t="s">
        <v>259</v>
      </c>
      <c r="B37" t="s">
        <v>260</v>
      </c>
      <c r="C37" t="s">
        <v>125</v>
      </c>
      <c r="D37">
        <v>0</v>
      </c>
      <c r="E37" t="s">
        <v>129</v>
      </c>
      <c r="F37" t="s">
        <v>135</v>
      </c>
      <c r="G37" s="19" t="s">
        <v>261</v>
      </c>
      <c r="H37" t="s">
        <v>183</v>
      </c>
      <c r="I37" s="9" t="s">
        <v>13</v>
      </c>
      <c r="J37" s="9" t="s">
        <v>13</v>
      </c>
    </row>
    <row r="38" spans="1:10">
      <c r="A38" t="s">
        <v>262</v>
      </c>
      <c r="B38" s="15" t="s">
        <v>53</v>
      </c>
      <c r="C38" t="s">
        <v>1</v>
      </c>
      <c r="D38">
        <v>4</v>
      </c>
      <c r="E38" t="s">
        <v>131</v>
      </c>
      <c r="F38" t="s">
        <v>141</v>
      </c>
      <c r="G38" s="15" t="s">
        <v>263</v>
      </c>
      <c r="H38" t="s">
        <v>148</v>
      </c>
      <c r="I38" s="9" t="s">
        <v>13</v>
      </c>
      <c r="J38" s="9" t="s">
        <v>13</v>
      </c>
    </row>
    <row r="39" spans="1:11">
      <c r="A39" t="s">
        <v>264</v>
      </c>
      <c r="B39" s="15" t="s">
        <v>265</v>
      </c>
      <c r="C39" t="s">
        <v>125</v>
      </c>
      <c r="D39">
        <v>3</v>
      </c>
      <c r="E39" t="s">
        <v>130</v>
      </c>
      <c r="F39" t="s">
        <v>141</v>
      </c>
      <c r="G39" s="19" t="s">
        <v>266</v>
      </c>
      <c r="H39" s="15" t="s">
        <v>267</v>
      </c>
      <c r="I39" s="9" t="s">
        <v>13</v>
      </c>
      <c r="J39" s="9" t="s">
        <v>13</v>
      </c>
      <c r="K39" s="15" t="s"/>
    </row>
    <row r="40" spans="1:10">
      <c r="A40" t="s">
        <v>268</v>
      </c>
      <c r="B40" t="s">
        <v>269</v>
      </c>
      <c r="C40" t="s">
        <v>125</v>
      </c>
      <c r="D40">
        <v>0</v>
      </c>
      <c r="E40" t="s">
        <v>129</v>
      </c>
      <c r="F40" t="s">
        <v>141</v>
      </c>
      <c r="G40" s="15" t="s">
        <v>270</v>
      </c>
      <c r="H40" s="15" t="s">
        <v>160</v>
      </c>
      <c r="I40" s="9" t="s">
        <v>13</v>
      </c>
      <c r="J40" s="9" t="s">
        <v>13</v>
      </c>
    </row>
    <row r="41" spans="1:10">
      <c r="A41" t="s">
        <v>271</v>
      </c>
      <c r="B41" t="s">
        <v>272</v>
      </c>
      <c r="C41" t="s">
        <v>124</v>
      </c>
      <c r="D41">
        <v>3</v>
      </c>
      <c r="E41" t="s">
        <v>129</v>
      </c>
      <c r="F41" t="s">
        <v>135</v>
      </c>
      <c r="G41" s="15" t="s">
        <v>273</v>
      </c>
      <c r="H41" s="15" t="s">
        <v>274</v>
      </c>
      <c r="I41" s="9" t="s">
        <v>13</v>
      </c>
      <c r="J41" s="9" t="s">
        <v>13</v>
      </c>
    </row>
    <row r="42" spans="1:10">
      <c r="A42" t="s">
        <v>275</v>
      </c>
      <c r="B42" t="s">
        <v>276</v>
      </c>
      <c r="C42" t="s">
        <v>125</v>
      </c>
      <c r="D42">
        <v>1</v>
      </c>
      <c r="E42" t="s">
        <v>131</v>
      </c>
      <c r="F42" t="s">
        <v>141</v>
      </c>
      <c r="G42" s="15" t="s">
        <v>277</v>
      </c>
      <c r="H42" t="s">
        <v>148</v>
      </c>
      <c r="I42" s="9" t="s">
        <v>13</v>
      </c>
      <c r="J42" s="9" t="s">
        <v>13</v>
      </c>
    </row>
    <row r="43" spans="1:10">
      <c r="A43" t="s">
        <v>278</v>
      </c>
      <c r="B43" t="s">
        <v>279</v>
      </c>
      <c r="C43" t="s">
        <v>125</v>
      </c>
      <c r="D43">
        <v>1</v>
      </c>
      <c r="E43" t="s">
        <v>130</v>
      </c>
      <c r="F43" t="s">
        <v>135</v>
      </c>
      <c r="G43" s="19" t="s">
        <v>280</v>
      </c>
      <c r="H43" t="s">
        <v>281</v>
      </c>
      <c r="I43" s="9" t="s">
        <v>13</v>
      </c>
      <c r="J43" s="9" t="s">
        <v>13</v>
      </c>
    </row>
    <row r="44" spans="1:10">
      <c r="A44" t="s">
        <v>282</v>
      </c>
      <c r="B44" t="s">
        <v>283</v>
      </c>
      <c r="C44" t="s">
        <v>124</v>
      </c>
      <c r="D44">
        <v>2</v>
      </c>
      <c r="E44" t="s">
        <v>130</v>
      </c>
      <c r="F44" t="s">
        <v>135</v>
      </c>
      <c r="G44" s="15" t="s">
        <v>284</v>
      </c>
      <c r="H44" s="15" t="s">
        <v>203</v>
      </c>
      <c r="I44" s="9" t="s">
        <v>13</v>
      </c>
      <c r="J44" s="9" t="s">
        <v>13</v>
      </c>
    </row>
    <row r="45" spans="1:10">
      <c r="A45" t="s">
        <v>285</v>
      </c>
      <c r="B45" t="s">
        <v>286</v>
      </c>
      <c r="C45" t="s">
        <v>125</v>
      </c>
      <c r="D45">
        <v>1</v>
      </c>
      <c r="E45" t="s">
        <v>130</v>
      </c>
      <c r="F45" t="s">
        <v>135</v>
      </c>
      <c r="G45" s="15" t="s">
        <v>287</v>
      </c>
      <c r="H45" t="s">
        <v>288</v>
      </c>
      <c r="I45" s="9" t="s">
        <v>13</v>
      </c>
      <c r="J45" s="9" t="s">
        <v>13</v>
      </c>
    </row>
    <row r="46" spans="1:10">
      <c r="A46" t="s">
        <v>289</v>
      </c>
      <c r="B46" t="s">
        <v>290</v>
      </c>
      <c r="C46" t="s">
        <v>125</v>
      </c>
      <c r="D46">
        <v>2</v>
      </c>
      <c r="E46" t="s">
        <v>130</v>
      </c>
      <c r="F46" t="s">
        <v>141</v>
      </c>
      <c r="G46" s="15" t="s">
        <v>291</v>
      </c>
      <c r="H46" s="15" t="s">
        <v>292</v>
      </c>
      <c r="I46" s="9" t="s">
        <v>13</v>
      </c>
      <c r="J46" s="9" t="s">
        <v>13</v>
      </c>
    </row>
    <row r="47" spans="1:10">
      <c r="A47" t="s">
        <v>293</v>
      </c>
      <c r="B47" t="s">
        <v>294</v>
      </c>
      <c r="C47" t="s">
        <v>124</v>
      </c>
      <c r="D47">
        <v>1</v>
      </c>
      <c r="E47" t="s">
        <v>129</v>
      </c>
      <c r="F47" t="s">
        <v>152</v>
      </c>
      <c r="G47" s="15" t="s">
        <v>295</v>
      </c>
      <c r="H47" s="15" t="s">
        <v>296</v>
      </c>
      <c r="I47" s="9" t="s">
        <v>13</v>
      </c>
      <c r="J47" s="9" t="s">
        <v>13</v>
      </c>
    </row>
    <row r="48" spans="1:10">
      <c r="A48" t="s">
        <v>297</v>
      </c>
      <c r="B48" t="s">
        <v>298</v>
      </c>
      <c r="C48" t="s">
        <v>124</v>
      </c>
      <c r="D48">
        <v>1</v>
      </c>
      <c r="E48" t="s">
        <v>129</v>
      </c>
      <c r="F48" t="s">
        <v>152</v>
      </c>
      <c r="G48" s="15" t="s">
        <v>299</v>
      </c>
      <c r="H48" s="15" t="s">
        <v>300</v>
      </c>
      <c r="I48" s="9" t="s">
        <v>13</v>
      </c>
      <c r="J48" s="9" t="s">
        <v>13</v>
      </c>
    </row>
    <row r="49" spans="1:10">
      <c r="A49" t="s">
        <v>301</v>
      </c>
      <c r="B49" t="s">
        <v>302</v>
      </c>
      <c r="C49" t="s">
        <v>125</v>
      </c>
      <c r="D49">
        <v>1</v>
      </c>
      <c r="E49" t="s">
        <v>129</v>
      </c>
      <c r="F49" t="s">
        <v>141</v>
      </c>
      <c r="G49" s="15" t="s">
        <v>303</v>
      </c>
      <c r="H49" s="15" t="s">
        <v>304</v>
      </c>
      <c r="I49" s="9" t="s">
        <v>13</v>
      </c>
      <c r="J49" s="9" t="s">
        <v>13</v>
      </c>
    </row>
    <row r="50" spans="1:10">
      <c r="A50" t="s">
        <v>305</v>
      </c>
      <c r="B50" t="s">
        <v>78</v>
      </c>
      <c r="C50" t="s">
        <v>1</v>
      </c>
      <c r="D50">
        <v>1</v>
      </c>
      <c r="E50" t="s">
        <v>130</v>
      </c>
      <c r="F50" t="s">
        <v>141</v>
      </c>
      <c r="G50" s="15" t="s">
        <v>306</v>
      </c>
      <c r="H50" s="15" t="s">
        <v>189</v>
      </c>
      <c r="I50" s="9" t="s">
        <v>13</v>
      </c>
      <c r="J50" s="9" t="s">
        <v>13</v>
      </c>
    </row>
    <row r="51" spans="1:10">
      <c r="A51" t="s">
        <v>307</v>
      </c>
      <c r="B51" t="s">
        <v>308</v>
      </c>
      <c r="C51" t="s">
        <v>125</v>
      </c>
      <c r="D51">
        <v>0</v>
      </c>
      <c r="E51" t="s">
        <v>129</v>
      </c>
      <c r="F51" t="s">
        <v>309</v>
      </c>
      <c r="G51" s="19" t="s">
        <v>310</v>
      </c>
      <c r="H51" s="15" t="s">
        <v>311</v>
      </c>
      <c r="I51" s="9" t="s">
        <v>13</v>
      </c>
      <c r="J51" s="9" t="s">
        <v>13</v>
      </c>
    </row>
    <row r="52" spans="1:10">
      <c r="A52" t="s">
        <v>312</v>
      </c>
      <c r="B52" t="s">
        <v>84</v>
      </c>
      <c r="C52" t="s">
        <v>1</v>
      </c>
      <c r="D52">
        <v>3</v>
      </c>
      <c r="E52" t="s">
        <v>131</v>
      </c>
      <c r="F52" t="s">
        <v>141</v>
      </c>
      <c r="G52" s="15" t="s">
        <v>313</v>
      </c>
      <c r="H52" s="15" t="s">
        <v>189</v>
      </c>
      <c r="I52" s="9" t="s">
        <v>13</v>
      </c>
      <c r="J52" s="9" t="s">
        <v>13</v>
      </c>
    </row>
    <row r="53" spans="1:10">
      <c r="A53" t="s">
        <v>314</v>
      </c>
      <c r="B53" t="s">
        <v>93</v>
      </c>
      <c r="C53" t="s">
        <v>1</v>
      </c>
      <c r="D53">
        <v>2</v>
      </c>
      <c r="E53" t="s">
        <v>130</v>
      </c>
      <c r="F53" t="s">
        <v>141</v>
      </c>
      <c r="G53" s="15" t="s">
        <v>94</v>
      </c>
      <c r="H53" s="15" t="s">
        <v>148</v>
      </c>
      <c r="I53" s="9" t="s">
        <v>13</v>
      </c>
      <c r="J53" s="9" t="s">
        <v>13</v>
      </c>
    </row>
    <row r="54" spans="1:10">
      <c r="A54" s="24" t="s">
        <v>315</v>
      </c>
      <c r="B54" t="s">
        <v>316</v>
      </c>
      <c r="C54" t="s">
        <v>125</v>
      </c>
      <c r="D54">
        <v>4</v>
      </c>
      <c r="E54" t="s">
        <v>131</v>
      </c>
      <c r="F54" t="s">
        <v>135</v>
      </c>
      <c r="G54" s="15" t="s">
        <v>317</v>
      </c>
      <c r="H54" s="15" t="s">
        <v>148</v>
      </c>
      <c r="I54" s="9" t="s">
        <v>13</v>
      </c>
      <c r="J54" s="9" t="s">
        <v>13</v>
      </c>
    </row>
    <row r="55" spans="1:10">
      <c r="A55" t="s">
        <v>318</v>
      </c>
      <c r="B55" t="s">
        <v>319</v>
      </c>
      <c r="C55" t="s">
        <v>124</v>
      </c>
      <c r="D55">
        <v>3</v>
      </c>
      <c r="E55" t="s">
        <v>129</v>
      </c>
      <c r="F55" t="s">
        <v>135</v>
      </c>
      <c r="G55" s="15" t="s">
        <v>320</v>
      </c>
      <c r="H55" s="15" t="s">
        <v>148</v>
      </c>
      <c r="I55" s="9" t="s">
        <v>13</v>
      </c>
      <c r="J55" s="9" t="s">
        <v>13</v>
      </c>
    </row>
    <row r="56" spans="1:10">
      <c r="A56" t="s">
        <v>321</v>
      </c>
      <c r="B56" t="s">
        <v>322</v>
      </c>
      <c r="C56" t="s">
        <v>124</v>
      </c>
      <c r="D56">
        <v>2</v>
      </c>
      <c r="E56" t="s">
        <v>130</v>
      </c>
      <c r="F56" t="s">
        <v>135</v>
      </c>
      <c r="G56" s="15" t="s">
        <v>323</v>
      </c>
      <c r="H56" s="15" t="s">
        <v>148</v>
      </c>
      <c r="I56" s="9" t="s">
        <v>13</v>
      </c>
      <c r="J56" s="9" t="s">
        <v>13</v>
      </c>
    </row>
    <row r="57" spans="1:10">
      <c r="A57" t="s">
        <v>324</v>
      </c>
      <c r="B57" t="s">
        <v>325</v>
      </c>
      <c r="C57" t="s">
        <v>125</v>
      </c>
      <c r="D57">
        <v>1</v>
      </c>
      <c r="E57" t="s">
        <v>130</v>
      </c>
      <c r="F57" t="s">
        <v>141</v>
      </c>
      <c r="G57" s="15" t="s">
        <v>326</v>
      </c>
      <c r="H57" s="15" t="s">
        <v>148</v>
      </c>
      <c r="I57" s="9" t="s">
        <v>13</v>
      </c>
      <c r="J57" s="9" t="s">
        <v>13</v>
      </c>
    </row>
    <row r="58" spans="1:10">
      <c r="A58" t="s">
        <v>327</v>
      </c>
      <c r="B58" t="s">
        <v>96</v>
      </c>
      <c r="C58" t="s">
        <v>1</v>
      </c>
      <c r="D58">
        <v>2</v>
      </c>
      <c r="E58" t="s">
        <v>130</v>
      </c>
      <c r="F58" t="s">
        <v>141</v>
      </c>
      <c r="G58" s="15" t="s">
        <v>328</v>
      </c>
      <c r="H58" s="15" t="s">
        <v>189</v>
      </c>
      <c r="I58" s="9" t="s">
        <v>13</v>
      </c>
      <c r="J58" s="9" t="s">
        <v>13</v>
      </c>
    </row>
    <row r="59" spans="1:10">
      <c r="A59" t="s">
        <v>329</v>
      </c>
      <c r="B59" t="s">
        <v>99</v>
      </c>
      <c r="C59" t="s">
        <v>1</v>
      </c>
      <c r="D59">
        <v>3</v>
      </c>
      <c r="E59" t="s">
        <v>131</v>
      </c>
      <c r="F59" t="s">
        <v>141</v>
      </c>
      <c r="G59" s="15" t="s">
        <v>330</v>
      </c>
      <c r="H59" s="15" t="s">
        <v>148</v>
      </c>
      <c r="I59" s="9" t="s">
        <v>13</v>
      </c>
      <c r="J59" s="9" t="s">
        <v>13</v>
      </c>
    </row>
    <row r="60" spans="1:10">
      <c r="A60" t="s">
        <v>331</v>
      </c>
      <c r="B60" t="s">
        <v>102</v>
      </c>
      <c r="C60" t="s">
        <v>125</v>
      </c>
      <c r="D60">
        <v>1</v>
      </c>
      <c r="E60" t="s">
        <v>130</v>
      </c>
      <c r="F60" t="s">
        <v>141</v>
      </c>
      <c r="G60" s="15" t="s">
        <v>332</v>
      </c>
      <c r="H60" s="15" t="s">
        <v>148</v>
      </c>
      <c r="I60" s="9" t="s">
        <v>13</v>
      </c>
      <c r="J60" s="9" t="s">
        <v>13</v>
      </c>
    </row>
    <row r="61" spans="1:10">
      <c r="A61" t="s">
        <v>333</v>
      </c>
      <c r="B61" t="s">
        <v>334</v>
      </c>
      <c r="C61" t="s">
        <v>124</v>
      </c>
      <c r="D61">
        <v>4</v>
      </c>
      <c r="E61" t="s">
        <v>335</v>
      </c>
      <c r="F61" t="s">
        <v>135</v>
      </c>
      <c r="G61" s="15" t="s">
        <v>336</v>
      </c>
      <c r="H61" s="15" t="s">
        <v>148</v>
      </c>
      <c r="I61" s="9" t="s">
        <v>13</v>
      </c>
      <c r="J61" s="9" t="s">
        <v>13</v>
      </c>
    </row>
    <row r="62" spans="1:10">
      <c r="A62" t="s">
        <v>337</v>
      </c>
      <c r="B62" t="s">
        <v>338</v>
      </c>
      <c r="C62" t="s">
        <v>125</v>
      </c>
      <c r="D62">
        <v>0</v>
      </c>
      <c r="E62" t="s">
        <v>335</v>
      </c>
      <c r="F62" t="s">
        <v>141</v>
      </c>
      <c r="G62" s="15" t="s">
        <v>339</v>
      </c>
      <c r="H62" s="15" t="s">
        <v>340</v>
      </c>
      <c r="I62" s="9" t="s">
        <v>13</v>
      </c>
      <c r="J62" s="9" t="s">
        <v>13</v>
      </c>
    </row>
    <row r="63" spans="1:10">
      <c r="A63" t="s">
        <v>341</v>
      </c>
      <c r="B63" t="s">
        <v>342</v>
      </c>
      <c r="C63" t="s">
        <v>124</v>
      </c>
      <c r="D63">
        <v>1</v>
      </c>
      <c r="E63" t="s">
        <v>130</v>
      </c>
      <c r="F63" t="s">
        <v>135</v>
      </c>
      <c r="G63" s="15" t="s">
        <v>343</v>
      </c>
      <c r="H63" s="15" t="s">
        <v>344</v>
      </c>
      <c r="I63" s="9" t="s">
        <v>13</v>
      </c>
      <c r="J63" s="9" t="s">
        <v>13</v>
      </c>
    </row>
    <row r="64" spans="1:10">
      <c r="A64" t="s">
        <v>345</v>
      </c>
      <c r="B64" t="s">
        <v>111</v>
      </c>
      <c r="C64" t="s">
        <v>1</v>
      </c>
      <c r="D64">
        <v>1</v>
      </c>
      <c r="E64" t="s">
        <v>131</v>
      </c>
      <c r="F64" t="s">
        <v>141</v>
      </c>
      <c r="G64" s="15" t="s">
        <v>112</v>
      </c>
      <c r="H64" s="15" t="s">
        <v>189</v>
      </c>
      <c r="I64" s="9" t="s">
        <v>13</v>
      </c>
      <c r="J64" s="9" t="s">
        <v>13</v>
      </c>
    </row>
    <row r="65" spans="1:10">
      <c r="A65" s="12" t="s">
        <v>346</v>
      </c>
      <c r="B65" t="s">
        <v>347</v>
      </c>
      <c r="C65" t="s">
        <v>125</v>
      </c>
      <c r="D65">
        <v>1</v>
      </c>
      <c r="E65" t="s">
        <v>129</v>
      </c>
      <c r="F65" t="s">
        <v>135</v>
      </c>
      <c r="G65" s="15" t="s">
        <v>348</v>
      </c>
      <c r="H65" s="15" t="s">
        <v>349</v>
      </c>
      <c r="I65" s="9" t="s">
        <v>13</v>
      </c>
      <c r="J65" s="9" t="s">
        <v>13</v>
      </c>
    </row>
    <row r="66" spans="1:10">
      <c r="A66" t="s">
        <v>350</v>
      </c>
      <c r="B66" t="s">
        <v>351</v>
      </c>
      <c r="C66" t="s">
        <v>125</v>
      </c>
      <c r="D66">
        <v>1</v>
      </c>
      <c r="E66" t="s">
        <v>130</v>
      </c>
      <c r="F66" t="s">
        <v>135</v>
      </c>
      <c r="G66" s="15" t="s">
        <v>352</v>
      </c>
      <c r="H66" s="15" t="s">
        <v>148</v>
      </c>
      <c r="I66" s="9" t="s">
        <v>13</v>
      </c>
      <c r="J66" s="9" t="s">
        <v>13</v>
      </c>
    </row>
    <row r="67" spans="1:10">
      <c r="A67" t="s">
        <v>353</v>
      </c>
      <c r="B67" t="s">
        <v>114</v>
      </c>
      <c r="C67" t="s">
        <v>125</v>
      </c>
      <c r="D67">
        <v>0</v>
      </c>
      <c r="E67" t="s">
        <v>130</v>
      </c>
      <c r="F67" t="s">
        <v>141</v>
      </c>
      <c r="G67" s="15" t="s">
        <v>354</v>
      </c>
      <c r="H67" t="s">
        <v>355</v>
      </c>
      <c r="I67" s="9" t="s">
        <v>13</v>
      </c>
      <c r="J67" s="9" t="s">
        <v>13</v>
      </c>
    </row>
    <row r="68" spans="1:10">
      <c r="A68" t="s">
        <v>356</v>
      </c>
      <c r="B68" t="s">
        <v>357</v>
      </c>
      <c r="C68" t="s">
        <v>124</v>
      </c>
      <c r="D68">
        <v>1</v>
      </c>
      <c r="E68" t="s">
        <v>129</v>
      </c>
      <c r="F68" t="s">
        <v>135</v>
      </c>
      <c r="G68" s="15" t="s">
        <v>358</v>
      </c>
      <c r="H68" s="15" t="s">
        <v>148</v>
      </c>
      <c r="I68" s="9" t="s">
        <v>13</v>
      </c>
      <c r="J68" s="9" t="s">
        <v>13</v>
      </c>
    </row>
    <row r="69" spans="1:10">
      <c r="A69" t="s">
        <v>359</v>
      </c>
      <c r="B69" t="s">
        <v>360</v>
      </c>
      <c r="C69" t="s">
        <v>125</v>
      </c>
      <c r="D69">
        <v>3</v>
      </c>
      <c r="E69" t="s">
        <v>130</v>
      </c>
      <c r="F69" t="s">
        <v>141</v>
      </c>
      <c r="G69" s="15" t="s">
        <v>361</v>
      </c>
      <c r="H69" s="15" t="s">
        <v>148</v>
      </c>
      <c r="I69" s="9" t="s">
        <v>13</v>
      </c>
      <c r="J69" s="9" t="s">
        <v>13</v>
      </c>
    </row>
  </sheetData>
  <mergeCells count="4">
    <mergeCell ref="M1:P1"/>
    <mergeCell ref="R1:W1"/>
    <mergeCell ref="Y1:AA1"/>
    <mergeCell ref="A1:J1"/>
  </mergeCells>
  <conditionalFormatting sqref="M7:P7 R7:W7 Y7:AA7">
    <cfRule type="dataBar" priority="1">
      <dataBar minLength="0" maxLength="100" showValue="true">
        <cfvo type="num" val="0"/>
        <cfvo type="num" val="1"/>
        <color rgb="FFFACAC8"/>
      </dataBar>
      <extLst>
        <ext uri="{B025F937-C7B1-47D3-B67F-A62EFF666E3E}">
          <x14:id>{9AEA1E13-92A6-4588-80A2-5AD0820BA26E}</x14:id>
        </ext>
      </extLst>
    </cfRule>
  </conditionalFormatting>
  <drawing r:id="rId0"/>
  <extLst>
    <ext uri="{78C0D931-6437-407d-A8EE-F0AAD7539E65}">
      <x14:conditionalFormattings>
        <x14:conditionalFormatting>
          <x14:cfRule type="dataBar" id="{9AEA1E13-92A6-4588-80A2-5AD0820BA26E}">
            <x14:dataBar minLength="0" maxLength="100" showValue="true" gradient="false">
              <x14:cfvo type="num">
                <xm:f>0</xm:f>
              </x14:cfvo>
              <x14:cfvo type="num">
                <xm:f>1</xm:f>
              </x14:cfvo>
              <x14:negativeFillColor rgb="FFBED4FA"/>
            </x14:dataBar>
          </x14:cfRule>
          <xm:sqref>M7:P7 R7:W7 Y7:AA7</xm:sqref>
        </x14:conditionalFormatting>
      </x14:conditionalFormattings>
    </ext>
  </extLst>
</worksheet>
</file>

<file path=xl/worksheets/sheet2.xml><?xml version="1.0" encoding="utf-8"?>
<worksheet xmlns="http://schemas.openxmlformats.org/spreadsheetml/2006/main">
  <sheetPr codeName="能力"/>
  <dimension ref="G35"/>
  <sheetViews>
    <sheetView showGridLines="true" workbookViewId="0">
      <selection activeCell="D16" sqref="D16"/>
    </sheetView>
  </sheetViews>
  <sheetFormatPr defaultColWidth="9" defaultRowHeight="14.4" outlineLevelCol="3"/>
  <cols>
    <col min="1" max="1" width="22" customWidth="true"/>
    <col min="2" max="3" width="10.0898" customWidth="true"/>
    <col min="4" max="4" width="34.4444" customWidth="true"/>
    <col min="5" max="5" width="44.6667" customWidth="true"/>
  </cols>
  <sheetData>
    <row r="1" spans="1:7">
      <c r="A1" s="3" t="s">
        <v>1</v>
      </c>
      <c r="B1" s="4" t="s"/>
      <c r="C1" s="5" t="s"/>
      <c r="D1" s="4" t="s"/>
      <c r="E1" s="4" t="s"/>
      <c r="F1" s="6" t="s"/>
      <c r="G1" s="7" t="s"/>
    </row>
    <row r="2" spans="1:7">
      <c r="A2" t="s">
        <v>2</v>
      </c>
      <c r="B2" t="s">
        <v>3</v>
      </c>
      <c r="C2" t="s">
        <v>4</v>
      </c>
      <c r="D2" t="s">
        <v>5</v>
      </c>
      <c r="E2" t="s">
        <v>6</v>
      </c>
      <c r="F2" t="s">
        <v>7</v>
      </c>
      <c r="G2" t="s">
        <v>8</v>
      </c>
    </row>
    <row r="3" spans="1:7" ht="28.8" customHeight="true">
      <c r="A3" t="s">
        <v>9</v>
      </c>
      <c r="B3" t="s">
        <v>10</v>
      </c>
      <c r="C3" t="s">
        <v>11</v>
      </c>
      <c r="D3" s="8" t="s">
        <v>12</v>
      </c>
      <c r="E3" s="8" t="s">
        <v>524</v>
      </c>
      <c r="F3" t="s">
        <v>13</v>
      </c>
      <c r="G3" t="s">
        <v>13</v>
      </c>
    </row>
    <row r="4" spans="1:7" ht="28.8" customHeight="true">
      <c r="A4" t="s">
        <v>14</v>
      </c>
      <c r="B4" t="s">
        <v>15</v>
      </c>
      <c r="C4" t="s">
        <v>11</v>
      </c>
      <c r="D4" s="8" t="s">
        <v>16</v>
      </c>
      <c r="E4" s="8" t="s">
        <v>17</v>
      </c>
      <c r="F4" t="s">
        <v>13</v>
      </c>
      <c r="G4" t="s">
        <v>13</v>
      </c>
    </row>
    <row r="5" spans="1:7" ht="57.6" customHeight="true">
      <c r="A5" t="s">
        <v>18</v>
      </c>
      <c r="B5" t="s">
        <v>19</v>
      </c>
      <c r="C5" t="s">
        <v>11</v>
      </c>
      <c r="D5" s="8" t="s">
        <v>20</v>
      </c>
      <c r="E5" s="8" t="s">
        <v>21</v>
      </c>
      <c r="F5" t="s">
        <v>13</v>
      </c>
      <c r="G5" t="s">
        <v>13</v>
      </c>
    </row>
    <row r="6" spans="1:7" ht="28.8" customHeight="true">
      <c r="A6" t="s">
        <v>22</v>
      </c>
      <c r="B6" t="s">
        <v>23</v>
      </c>
      <c r="C6" t="s">
        <v>11</v>
      </c>
      <c r="D6" s="8" t="s">
        <v>24</v>
      </c>
      <c r="E6" s="8" t="s">
        <v>25</v>
      </c>
      <c r="F6" t="s">
        <v>13</v>
      </c>
      <c r="G6" t="s">
        <v>13</v>
      </c>
    </row>
    <row r="7" spans="1:7" ht="28.8" customHeight="true">
      <c r="A7" t="s">
        <v>26</v>
      </c>
      <c r="B7" t="s">
        <v>27</v>
      </c>
      <c r="C7" t="s">
        <v>11</v>
      </c>
      <c r="D7" s="8" t="s">
        <v>28</v>
      </c>
      <c r="E7" s="8" t="s">
        <v>29</v>
      </c>
      <c r="F7" t="s">
        <v>13</v>
      </c>
      <c r="G7" t="s">
        <v>13</v>
      </c>
    </row>
    <row r="8" spans="1:7" ht="28.8" customHeight="true">
      <c r="A8" t="s">
        <v>30</v>
      </c>
      <c r="B8" t="s">
        <v>31</v>
      </c>
      <c r="C8" t="s">
        <v>11</v>
      </c>
      <c r="D8" s="8" t="s">
        <v>32</v>
      </c>
      <c r="E8" s="8" t="s">
        <v>29</v>
      </c>
      <c r="F8" t="s">
        <v>13</v>
      </c>
      <c r="G8" t="s">
        <v>13</v>
      </c>
    </row>
    <row r="9" spans="1:7">
      <c r="A9" t="s">
        <v>33</v>
      </c>
      <c r="B9" t="s">
        <v>34</v>
      </c>
      <c r="C9" t="s">
        <v>11</v>
      </c>
      <c r="D9" s="8" t="s">
        <v>35</v>
      </c>
      <c r="E9" s="8" t="s">
        <v>29</v>
      </c>
      <c r="F9" t="s">
        <v>13</v>
      </c>
      <c r="G9" t="s">
        <v>13</v>
      </c>
    </row>
    <row r="10" spans="1:7">
      <c r="A10" t="s">
        <v>36</v>
      </c>
      <c r="B10" t="s">
        <v>37</v>
      </c>
      <c r="C10" t="s">
        <v>11</v>
      </c>
      <c r="D10" s="8" t="s">
        <v>38</v>
      </c>
      <c r="E10" s="8" t="s">
        <v>29</v>
      </c>
      <c r="F10" t="s">
        <v>13</v>
      </c>
      <c r="G10" t="s">
        <v>13</v>
      </c>
    </row>
    <row r="11" spans="1:7">
      <c r="A11" t="s">
        <v>39</v>
      </c>
      <c r="B11" t="s">
        <v>40</v>
      </c>
      <c r="C11" t="s">
        <v>11</v>
      </c>
      <c r="D11" s="8" t="s">
        <v>41</v>
      </c>
      <c r="E11" s="8" t="s">
        <v>29</v>
      </c>
      <c r="F11" t="s">
        <v>13</v>
      </c>
      <c r="G11" t="s">
        <v>13</v>
      </c>
    </row>
    <row r="12" spans="1:7" ht="28.8" customHeight="true">
      <c r="A12" t="s">
        <v>42</v>
      </c>
      <c r="B12" t="s">
        <v>43</v>
      </c>
      <c r="C12" t="s">
        <v>11</v>
      </c>
      <c r="D12" s="8" t="s">
        <v>44</v>
      </c>
      <c r="E12" s="8" t="s">
        <v>29</v>
      </c>
      <c r="F12" t="s">
        <v>13</v>
      </c>
      <c r="G12" t="s">
        <v>13</v>
      </c>
    </row>
    <row r="13" spans="1:7">
      <c r="A13" t="s">
        <v>45</v>
      </c>
      <c r="B13" t="s">
        <v>46</v>
      </c>
      <c r="C13" t="s">
        <v>11</v>
      </c>
      <c r="D13" s="8" t="s">
        <v>47</v>
      </c>
      <c r="E13" s="8" t="s">
        <v>29</v>
      </c>
      <c r="F13" t="s">
        <v>13</v>
      </c>
      <c r="G13" t="s">
        <v>13</v>
      </c>
    </row>
    <row r="14" spans="1:7">
      <c r="A14" t="s">
        <v>48</v>
      </c>
      <c r="B14" t="s">
        <v>49</v>
      </c>
      <c r="C14" t="s">
        <v>11</v>
      </c>
      <c r="D14" s="8" t="s">
        <v>50</v>
      </c>
      <c r="E14" s="8" t="s">
        <v>51</v>
      </c>
      <c r="F14" t="s">
        <v>13</v>
      </c>
      <c r="G14" t="s">
        <v>13</v>
      </c>
    </row>
    <row r="15" spans="1:7">
      <c r="A15" t="s">
        <v>52</v>
      </c>
      <c r="B15" t="s">
        <v>53</v>
      </c>
      <c r="C15" t="s">
        <v>11</v>
      </c>
      <c r="D15" s="8" t="s">
        <v>54</v>
      </c>
      <c r="E15" s="8" t="s">
        <v>29</v>
      </c>
      <c r="F15" t="s">
        <v>13</v>
      </c>
      <c r="G15" t="s">
        <v>13</v>
      </c>
    </row>
    <row r="16" spans="1:7">
      <c r="A16" t="s">
        <v>55</v>
      </c>
      <c r="B16" t="s">
        <v>56</v>
      </c>
      <c r="C16" t="s">
        <v>11</v>
      </c>
      <c r="D16" s="8" t="s">
        <v>57</v>
      </c>
      <c r="E16" s="8" t="s">
        <v>29</v>
      </c>
      <c r="F16" t="s">
        <v>13</v>
      </c>
      <c r="G16" t="s">
        <v>13</v>
      </c>
    </row>
    <row r="17" spans="1:7">
      <c r="A17" t="s">
        <v>58</v>
      </c>
      <c r="B17" t="s">
        <v>59</v>
      </c>
      <c r="C17" t="s">
        <v>11</v>
      </c>
      <c r="D17" s="8" t="s">
        <v>60</v>
      </c>
      <c r="E17" s="8" t="s">
        <v>51</v>
      </c>
      <c r="F17" t="s">
        <v>13</v>
      </c>
      <c r="G17" t="s">
        <v>13</v>
      </c>
    </row>
    <row r="18" spans="1:7">
      <c r="A18" t="s">
        <v>61</v>
      </c>
      <c r="B18" t="s">
        <v>62</v>
      </c>
      <c r="C18" t="s">
        <v>63</v>
      </c>
      <c r="D18" s="8" t="s">
        <v>64</v>
      </c>
      <c r="E18" s="8" t="s">
        <v>29</v>
      </c>
      <c r="F18" t="s">
        <v>13</v>
      </c>
      <c r="G18" t="s">
        <v>13</v>
      </c>
    </row>
    <row r="19" spans="1:7">
      <c r="A19" t="s">
        <v>65</v>
      </c>
      <c r="B19" t="s">
        <v>66</v>
      </c>
      <c r="C19" t="s">
        <v>63</v>
      </c>
      <c r="D19" s="8" t="s">
        <v>67</v>
      </c>
      <c r="E19" s="8" t="s">
        <v>51</v>
      </c>
      <c r="F19" t="s">
        <v>13</v>
      </c>
      <c r="G19" t="s">
        <v>13</v>
      </c>
    </row>
    <row r="20" spans="1:7">
      <c r="A20" t="s">
        <v>68</v>
      </c>
      <c r="B20" t="s">
        <v>69</v>
      </c>
      <c r="C20" t="s">
        <v>63</v>
      </c>
      <c r="D20" s="8" t="s">
        <v>70</v>
      </c>
      <c r="E20" s="8" t="s">
        <v>29</v>
      </c>
      <c r="F20" t="s">
        <v>13</v>
      </c>
      <c r="G20" t="s">
        <v>13</v>
      </c>
    </row>
    <row r="21" spans="1:7">
      <c r="A21" t="s">
        <v>71</v>
      </c>
      <c r="B21" t="s">
        <v>72</v>
      </c>
      <c r="C21" t="s">
        <v>63</v>
      </c>
      <c r="D21" s="8" t="s">
        <v>73</v>
      </c>
      <c r="E21" s="8" t="s">
        <v>29</v>
      </c>
      <c r="F21" t="s">
        <v>13</v>
      </c>
      <c r="G21" t="s">
        <v>13</v>
      </c>
    </row>
    <row r="22" spans="1:7">
      <c r="A22" t="s">
        <v>74</v>
      </c>
      <c r="B22" t="s">
        <v>75</v>
      </c>
      <c r="C22" t="s">
        <v>11</v>
      </c>
      <c r="D22" s="8" t="s">
        <v>76</v>
      </c>
      <c r="E22" s="8" t="s">
        <v>51</v>
      </c>
      <c r="F22" t="s">
        <v>13</v>
      </c>
      <c r="G22" t="s">
        <v>13</v>
      </c>
    </row>
    <row r="23" spans="1:7">
      <c r="A23" t="s">
        <v>77</v>
      </c>
      <c r="B23" t="s">
        <v>78</v>
      </c>
      <c r="C23" t="s">
        <v>11</v>
      </c>
      <c r="D23" s="8" t="s">
        <v>79</v>
      </c>
      <c r="E23" s="8" t="s">
        <v>51</v>
      </c>
      <c r="F23" t="s">
        <v>13</v>
      </c>
      <c r="G23" t="s">
        <v>13</v>
      </c>
    </row>
    <row r="24" spans="1:7">
      <c r="A24" t="s">
        <v>80</v>
      </c>
      <c r="B24" t="s">
        <v>81</v>
      </c>
      <c r="C24" t="s">
        <v>11</v>
      </c>
      <c r="D24" s="8" t="s">
        <v>82</v>
      </c>
      <c r="E24" s="8" t="s">
        <v>51</v>
      </c>
      <c r="F24" t="s">
        <v>13</v>
      </c>
      <c r="G24" t="s">
        <v>13</v>
      </c>
    </row>
    <row r="25" spans="1:7">
      <c r="A25" t="s">
        <v>83</v>
      </c>
      <c r="B25" t="s">
        <v>84</v>
      </c>
      <c r="C25" t="s">
        <v>11</v>
      </c>
      <c r="D25" s="8" t="s">
        <v>85</v>
      </c>
      <c r="E25" s="8" t="s">
        <v>51</v>
      </c>
      <c r="F25" t="s">
        <v>13</v>
      </c>
      <c r="G25" t="s">
        <v>13</v>
      </c>
    </row>
    <row r="26" spans="1:7">
      <c r="A26" t="s">
        <v>86</v>
      </c>
      <c r="B26" t="s">
        <v>87</v>
      </c>
      <c r="C26" t="s">
        <v>11</v>
      </c>
      <c r="D26" s="8" t="s">
        <v>88</v>
      </c>
      <c r="E26" s="8" t="s">
        <v>29</v>
      </c>
      <c r="F26" t="s">
        <v>13</v>
      </c>
      <c r="G26" t="s">
        <v>13</v>
      </c>
    </row>
    <row r="27" spans="1:7">
      <c r="A27" t="s">
        <v>89</v>
      </c>
      <c r="B27" t="s">
        <v>90</v>
      </c>
      <c r="C27" t="s">
        <v>11</v>
      </c>
      <c r="D27" s="8" t="s">
        <v>91</v>
      </c>
      <c r="E27" s="8" t="s">
        <v>29</v>
      </c>
      <c r="F27" t="s">
        <v>13</v>
      </c>
      <c r="G27" t="s">
        <v>13</v>
      </c>
    </row>
    <row r="28" spans="1:7">
      <c r="A28" t="s">
        <v>92</v>
      </c>
      <c r="B28" t="s">
        <v>93</v>
      </c>
      <c r="C28" t="s">
        <v>11</v>
      </c>
      <c r="D28" s="9" t="s">
        <v>94</v>
      </c>
      <c r="E28" s="8" t="s">
        <v>51</v>
      </c>
      <c r="F28" t="s">
        <v>13</v>
      </c>
      <c r="G28" t="s">
        <v>13</v>
      </c>
    </row>
    <row r="29" spans="1:7">
      <c r="A29" t="s">
        <v>95</v>
      </c>
      <c r="B29" t="s">
        <v>96</v>
      </c>
      <c r="C29" t="s">
        <v>11</v>
      </c>
      <c r="D29" s="9" t="s">
        <v>97</v>
      </c>
      <c r="E29" s="9" t="s">
        <v>51</v>
      </c>
      <c r="F29" t="s">
        <v>13</v>
      </c>
      <c r="G29" t="s">
        <v>13</v>
      </c>
    </row>
    <row r="30" spans="1:7">
      <c r="A30" t="s">
        <v>98</v>
      </c>
      <c r="B30" t="s">
        <v>99</v>
      </c>
      <c r="C30" t="s">
        <v>11</v>
      </c>
      <c r="D30" s="9" t="s">
        <v>100</v>
      </c>
      <c r="E30" s="9" t="s">
        <v>51</v>
      </c>
      <c r="F30" t="s">
        <v>13</v>
      </c>
      <c r="G30" t="s">
        <v>13</v>
      </c>
    </row>
    <row r="31" spans="1:7">
      <c r="A31" t="s">
        <v>101</v>
      </c>
      <c r="B31" t="s">
        <v>102</v>
      </c>
      <c r="C31" t="s">
        <v>11</v>
      </c>
      <c r="D31" s="9" t="s">
        <v>103</v>
      </c>
      <c r="E31" s="9" t="s">
        <v>51</v>
      </c>
      <c r="F31" t="s">
        <v>13</v>
      </c>
      <c r="G31" t="s">
        <v>13</v>
      </c>
    </row>
    <row r="32" spans="1:7">
      <c r="A32" t="s">
        <v>104</v>
      </c>
      <c r="B32" t="s">
        <v>105</v>
      </c>
      <c r="C32" t="s">
        <v>11</v>
      </c>
      <c r="D32" s="9" t="s">
        <v>106</v>
      </c>
      <c r="E32" s="9" t="s">
        <v>51</v>
      </c>
      <c r="F32" t="s">
        <v>13</v>
      </c>
      <c r="G32" t="s">
        <v>13</v>
      </c>
    </row>
    <row r="33" spans="1:7">
      <c r="A33" t="s">
        <v>107</v>
      </c>
      <c r="B33" t="s">
        <v>108</v>
      </c>
      <c r="C33" t="s">
        <v>11</v>
      </c>
      <c r="D33" s="9" t="s">
        <v>109</v>
      </c>
      <c r="E33" s="9" t="s">
        <v>51</v>
      </c>
      <c r="F33" t="s">
        <v>13</v>
      </c>
      <c r="G33" t="s">
        <v>13</v>
      </c>
    </row>
    <row r="34" spans="1:7">
      <c r="A34" t="s">
        <v>110</v>
      </c>
      <c r="B34" t="s">
        <v>111</v>
      </c>
      <c r="C34" t="s">
        <v>11</v>
      </c>
      <c r="D34" s="9" t="s">
        <v>112</v>
      </c>
      <c r="E34" s="9" t="s">
        <v>51</v>
      </c>
      <c r="F34" t="s">
        <v>13</v>
      </c>
      <c r="G34" t="s">
        <v>13</v>
      </c>
    </row>
    <row r="35" spans="1:7">
      <c r="A35" t="s">
        <v>113</v>
      </c>
      <c r="B35" t="s">
        <v>114</v>
      </c>
      <c r="C35" t="s">
        <v>11</v>
      </c>
      <c r="D35" s="9" t="s">
        <v>115</v>
      </c>
      <c r="E35" s="9" t="s">
        <v>51</v>
      </c>
      <c r="F35" t="s">
        <v>13</v>
      </c>
      <c r="G35" t="s">
        <v>13</v>
      </c>
    </row>
  </sheetData>
  <mergeCells count="1">
    <mergeCell ref="A1:G1"/>
  </mergeCells>
  <hyperlinks>
    <hyperlink ref="E3" location="'能力'!E4"/>
  </hyperlinks>
</worksheet>
</file>

<file path=xl/worksheets/sheet3.xml><?xml version="1.0" encoding="utf-8"?>
<worksheet xmlns="http://schemas.openxmlformats.org/spreadsheetml/2006/main">
  <sheetPr codeName="遗物"/>
  <dimension ref="F28"/>
  <sheetViews>
    <sheetView showGridLines="true" workbookViewId="0">
      <selection activeCell="A3" sqref="A3"/>
    </sheetView>
  </sheetViews>
  <sheetFormatPr defaultColWidth="9" defaultRowHeight="14.4" outlineLevelCol="4"/>
  <cols>
    <col min="1" max="1" width="15.2222" customWidth="true"/>
    <col min="2" max="2" width="14.1111" customWidth="true"/>
    <col min="3" max="3" width="36.2222" customWidth="true"/>
    <col min="4" max="4" width="37" customWidth="true"/>
    <col min="5" max="5" width="28.8203" customWidth="true"/>
  </cols>
  <sheetData>
    <row r="1" spans="1:7">
      <c r="A1" s="3" t="s">
        <v>446</v>
      </c>
      <c r="B1" s="4" t="s"/>
      <c r="C1" s="4" t="s"/>
      <c r="D1" s="4" t="s"/>
      <c r="E1" s="4" t="s"/>
      <c r="F1" s="6" t="s"/>
      <c r="G1" s="7" t="s"/>
    </row>
    <row r="2" spans="1:7">
      <c r="A2" t="s">
        <v>2</v>
      </c>
      <c r="B2" t="s">
        <v>3</v>
      </c>
      <c r="C2" t="s">
        <v>5</v>
      </c>
      <c r="D2" t="s">
        <v>6</v>
      </c>
      <c r="E2" t="s">
        <v>447</v>
      </c>
      <c r="F2" t="s">
        <v>7</v>
      </c>
      <c r="G2" t="s">
        <v>8</v>
      </c>
    </row>
    <row r="3" spans="1:7" ht="28.8" customHeight="true">
      <c r="A3" t="s">
        <v>448</v>
      </c>
      <c r="B3" t="s">
        <v>444</v>
      </c>
      <c r="C3" s="8" t="s">
        <v>449</v>
      </c>
      <c r="D3" s="8" t="s">
        <v>450</v>
      </c>
      <c r="E3" s="8" t="s">
        <v>451</v>
      </c>
      <c r="F3" t="s">
        <v>13</v>
      </c>
      <c r="G3" t="s">
        <v>13</v>
      </c>
    </row>
    <row r="4" spans="1:7" ht="43.2" customHeight="true">
      <c r="A4" t="s">
        <v>452</v>
      </c>
      <c r="B4" t="s">
        <v>453</v>
      </c>
      <c r="C4" s="8" t="s">
        <v>454</v>
      </c>
      <c r="D4" s="8" t="s">
        <v>455</v>
      </c>
      <c r="E4" s="8" t="s">
        <v>456</v>
      </c>
      <c r="F4" t="s">
        <v>13</v>
      </c>
      <c r="G4" t="s">
        <v>13</v>
      </c>
    </row>
    <row r="5" spans="1:7">
      <c r="A5" t="s">
        <v>457</v>
      </c>
      <c r="B5" t="s">
        <v>458</v>
      </c>
      <c r="C5" s="8" t="s">
        <v>459</v>
      </c>
      <c r="D5" s="8" t="s">
        <v>460</v>
      </c>
      <c r="E5" s="8" t="s">
        <v>461</v>
      </c>
      <c r="F5" t="s">
        <v>13</v>
      </c>
      <c r="G5" t="s">
        <v>13</v>
      </c>
    </row>
    <row r="6" spans="1:7">
      <c r="A6" t="s">
        <v>462</v>
      </c>
      <c r="B6" t="s">
        <v>463</v>
      </c>
      <c r="C6" s="8" t="s">
        <v>464</v>
      </c>
      <c r="D6" s="8" t="s">
        <v>465</v>
      </c>
      <c r="E6" s="8" t="s">
        <v>466</v>
      </c>
      <c r="F6" t="s">
        <v>13</v>
      </c>
      <c r="G6" t="s">
        <v>13</v>
      </c>
    </row>
    <row r="7" spans="1:7">
      <c r="A7" t="s">
        <v>467</v>
      </c>
      <c r="B7" t="s">
        <v>468</v>
      </c>
      <c r="C7" s="8" t="s">
        <v>469</v>
      </c>
      <c r="D7" s="8" t="s">
        <v>460</v>
      </c>
      <c r="E7" s="8" t="s">
        <v>470</v>
      </c>
      <c r="F7" t="s">
        <v>13</v>
      </c>
      <c r="G7" t="s">
        <v>13</v>
      </c>
    </row>
    <row r="8" spans="1:7">
      <c r="A8" t="s">
        <v>471</v>
      </c>
      <c r="B8" t="s">
        <v>87</v>
      </c>
      <c r="C8" s="41" t="s">
        <v>472</v>
      </c>
      <c r="D8" s="8" t="s">
        <v>460</v>
      </c>
      <c r="E8" s="8" t="s">
        <v>473</v>
      </c>
      <c r="F8" t="s">
        <v>13</v>
      </c>
      <c r="G8" t="s">
        <v>13</v>
      </c>
    </row>
    <row r="9" spans="1:7">
      <c r="A9" t="s">
        <v>474</v>
      </c>
      <c r="B9" t="s">
        <v>475</v>
      </c>
      <c r="C9" s="8" t="s">
        <v>476</v>
      </c>
      <c r="D9" s="8" t="s">
        <v>460</v>
      </c>
      <c r="E9" s="8" t="s">
        <v>477</v>
      </c>
      <c r="F9" t="s">
        <v>13</v>
      </c>
      <c r="G9" t="s">
        <v>13</v>
      </c>
    </row>
    <row r="10" spans="1:7">
      <c r="A10" t="s">
        <v>478</v>
      </c>
      <c r="B10" t="s">
        <v>90</v>
      </c>
      <c r="C10" s="8" t="s">
        <v>479</v>
      </c>
      <c r="D10" s="8" t="s">
        <v>480</v>
      </c>
      <c r="E10" s="8" t="s">
        <v>481</v>
      </c>
      <c r="F10" t="s">
        <v>13</v>
      </c>
      <c r="G10" t="s">
        <v>13</v>
      </c>
    </row>
    <row r="11" spans="1:7">
      <c r="A11" t="s">
        <v>482</v>
      </c>
      <c r="B11" t="s">
        <v>483</v>
      </c>
      <c r="C11" s="8" t="s">
        <v>484</v>
      </c>
      <c r="D11" s="8" t="s">
        <v>460</v>
      </c>
      <c r="E11" s="8" t="s">
        <v>485</v>
      </c>
      <c r="F11" t="s">
        <v>13</v>
      </c>
      <c r="G11" t="s">
        <v>13</v>
      </c>
    </row>
    <row r="12" spans="1:7">
      <c r="A12" t="s">
        <v>486</v>
      </c>
      <c r="B12" t="s">
        <v>487</v>
      </c>
      <c r="C12" s="8" t="s">
        <v>488</v>
      </c>
      <c r="D12" s="8" t="s">
        <v>489</v>
      </c>
      <c r="E12" s="8" t="s">
        <v>490</v>
      </c>
      <c r="F12" t="s">
        <v>13</v>
      </c>
      <c r="G12" t="s">
        <v>13</v>
      </c>
    </row>
    <row r="13" spans="1:7">
      <c r="A13" t="s">
        <v>491</v>
      </c>
      <c r="B13" t="s">
        <v>492</v>
      </c>
      <c r="C13" s="8" t="s">
        <v>493</v>
      </c>
      <c r="D13" s="8" t="s">
        <v>489</v>
      </c>
      <c r="E13" s="8" t="s">
        <v>494</v>
      </c>
      <c r="F13" t="s">
        <v>13</v>
      </c>
      <c r="G13" t="s">
        <v>13</v>
      </c>
    </row>
    <row r="14" spans="1:7">
      <c r="A14" t="s">
        <v>495</v>
      </c>
      <c r="B14" t="s">
        <v>496</v>
      </c>
      <c r="C14" s="8" t="s">
        <v>497</v>
      </c>
      <c r="D14" s="8" t="s">
        <v>460</v>
      </c>
      <c r="E14" s="8" t="s">
        <v>498</v>
      </c>
      <c r="F14" t="s">
        <v>13</v>
      </c>
      <c r="G14" t="s">
        <v>13</v>
      </c>
    </row>
    <row r="15" spans="3:5">
      <c r="C15" s="26" t="s"/>
      <c r="D15" s="26" t="s"/>
      <c r="E15" s="26" t="s"/>
    </row>
    <row r="16" spans="3:5">
      <c r="C16" s="26" t="s"/>
      <c r="D16" s="26" t="s"/>
      <c r="E16" s="26" t="s"/>
    </row>
    <row r="17" spans="3:5">
      <c r="C17" s="26" t="s"/>
      <c r="D17" s="26" t="s"/>
      <c r="E17" s="26" t="s"/>
    </row>
    <row r="18" spans="3:5">
      <c r="C18" s="26" t="s"/>
      <c r="D18" s="26" t="s"/>
      <c r="E18" s="26" t="s"/>
    </row>
    <row r="19" spans="3:5">
      <c r="C19" s="26" t="s"/>
      <c r="D19" s="26" t="s"/>
      <c r="E19" s="26" t="s"/>
    </row>
    <row r="20" spans="3:5">
      <c r="C20" s="26" t="s"/>
      <c r="D20" s="26" t="s"/>
      <c r="E20" s="26" t="s"/>
    </row>
    <row r="21" spans="3:5">
      <c r="C21" s="26" t="s"/>
      <c r="D21" s="26" t="s"/>
      <c r="E21" s="26" t="s"/>
    </row>
    <row r="22" spans="3:5">
      <c r="C22" s="26" t="s"/>
      <c r="D22" s="26" t="s"/>
      <c r="E22" s="26" t="s"/>
    </row>
    <row r="23" spans="3:5">
      <c r="C23" s="26" t="s"/>
      <c r="D23" s="26" t="s"/>
      <c r="E23" s="26" t="s"/>
    </row>
    <row r="24" spans="3:5">
      <c r="C24" s="26" t="s"/>
      <c r="D24" s="26" t="s"/>
      <c r="E24" s="26" t="s"/>
    </row>
    <row r="25" spans="3:5">
      <c r="C25" s="26" t="s"/>
      <c r="D25" s="26" t="s"/>
      <c r="E25" s="26" t="s"/>
    </row>
    <row r="26" spans="3:5">
      <c r="C26" s="26" t="s"/>
      <c r="D26" s="26" t="s"/>
      <c r="E26" s="26" t="s"/>
    </row>
    <row r="27" spans="3:5">
      <c r="C27" s="26" t="s"/>
      <c r="D27" s="26" t="s"/>
      <c r="E27" s="26" t="s"/>
    </row>
    <row r="28" spans="3:4">
      <c r="C28" s="26" t="s"/>
      <c r="D28" s="26" t="s"/>
    </row>
  </sheetData>
  <mergeCells count="1">
    <mergeCell ref="A1:G1"/>
  </mergeCells>
</worksheet>
</file>

<file path=xl/worksheets/sheet4.xml><?xml version="1.0" encoding="utf-8"?>
<worksheet xmlns="http://schemas.openxmlformats.org/spreadsheetml/2006/main">
  <sheetPr/>
  <dimension ref="J10"/>
  <sheetViews>
    <sheetView showGridLines="true" tabSelected="true" workbookViewId="0">
      <selection activeCell="E19" sqref="E19"/>
    </sheetView>
  </sheetViews>
  <sheetFormatPr defaultColWidth="8.88889" defaultRowHeight="14.4"/>
  <cols>
    <col min="1" max="1" width="14.1111" customWidth="true"/>
    <col min="2" max="2" width="19.1111" customWidth="true"/>
    <col min="3" max="3" width="6.74219" customWidth="true"/>
    <col min="4" max="4" width="4.78125" customWidth="true"/>
    <col min="7" max="7" width="8.46094" customWidth="true"/>
    <col min="8" max="9" width="26.2222" customWidth="true"/>
  </cols>
  <sheetData>
    <row r="1" spans="1:1">
      <c r="A1" t="s">
        <v>433</v>
      </c>
    </row>
    <row r="2" spans="1:2">
      <c r="A2" t="s">
        <v>2</v>
      </c>
      <c r="B2" t="s">
        <v>434</v>
      </c>
    </row>
    <row r="3" spans="1:9">
      <c r="A3" t="s">
        <v>3</v>
      </c>
      <c r="B3" t="s">
        <v>435</v>
      </c>
      <c r="G3" s="26" t="s"/>
      <c r="H3" s="26" t="s"/>
      <c r="I3" s="26" t="s"/>
    </row>
    <row r="4" spans="1:2">
      <c r="A4" t="s">
        <v>436</v>
      </c>
      <c r="B4">
        <v>3</v>
      </c>
    </row>
    <row r="5" spans="1:2">
      <c r="A5" t="s">
        <v>437</v>
      </c>
      <c r="B5">
        <v>80</v>
      </c>
    </row>
    <row r="6" spans="1:2">
      <c r="A6" t="s">
        <v>438</v>
      </c>
      <c r="B6">
        <v>99</v>
      </c>
    </row>
    <row r="7" spans="1:2">
      <c r="A7" t="s">
        <v>439</v>
      </c>
      <c r="B7">
        <v>5</v>
      </c>
    </row>
    <row r="8" spans="1:7">
      <c r="A8" t="s">
        <v>440</v>
      </c>
      <c r="B8" s="36" t="s">
        <v>441</v>
      </c>
      <c r="C8" s="37" t="s">
        <v>442</v>
      </c>
      <c r="D8" s="38" t="s">
        <v>530</v>
      </c>
      <c r="E8" s="38" t="s">
        <v>531</v>
      </c>
      <c r="F8" s="39" t="s">
        <v>532</v>
      </c>
      <c r="G8" s="40" t="s">
        <v>533</v>
      </c>
    </row>
    <row r="9" spans="1:2">
      <c r="A9" t="s">
        <v>443</v>
      </c>
      <c r="B9" s="36" t="s">
        <v>444</v>
      </c>
    </row>
    <row r="10" spans="1:2" ht="28.8" customHeight="true">
      <c r="A10" t="s">
        <v>5</v>
      </c>
      <c r="B10" s="41" t="s">
        <v>445</v>
      </c>
    </row>
  </sheetData>
  <hyperlinks>
    <hyperlink ref="B8" location="'卡牌'!A3" display="打击*5"/>
    <hyperlink ref="C8" location="'卡牌'!A4"/>
    <hyperlink ref="D8" location="'卡牌'!A5"/>
    <hyperlink ref="E8" location="'卡牌'!A6"/>
    <hyperlink ref="F8" location="'卡牌'!A32"/>
    <hyperlink ref="G8" location="'卡牌'!A7"/>
    <hyperlink ref="B9" location="'遗物'!A3" display="深渊之印"/>
  </hyperlinks>
</worksheet>
</file>

<file path=xl/worksheets/sheet5.xml><?xml version="1.0" encoding="utf-8"?>
<worksheet xmlns="http://schemas.openxmlformats.org/spreadsheetml/2006/main">
  <sheetPr/>
  <dimension ref="E29"/>
  <sheetViews>
    <sheetView showGridLines="true" workbookViewId="0">
      <selection activeCell="D3" sqref="D3"/>
    </sheetView>
  </sheetViews>
  <sheetFormatPr defaultColWidth="8.88889" defaultRowHeight="14.4" outlineLevelCol="3"/>
  <cols>
    <col min="1" max="1" width="14.3008" customWidth="true"/>
    <col min="4" max="4" width="42.4444" customWidth="true"/>
  </cols>
  <sheetData>
    <row r="1" spans="1:5">
      <c r="A1" s="3" t="s">
        <v>362</v>
      </c>
      <c r="B1" s="4" t="s"/>
      <c r="C1" s="25" t="s"/>
      <c r="D1" s="4" t="s"/>
      <c r="E1" s="7" t="s"/>
    </row>
    <row r="2" spans="1:5">
      <c r="A2" t="s">
        <v>2</v>
      </c>
      <c r="B2" t="s">
        <v>3</v>
      </c>
      <c r="C2" t="s">
        <v>121</v>
      </c>
      <c r="D2" t="s">
        <v>5</v>
      </c>
      <c r="E2" t="s">
        <v>7</v>
      </c>
    </row>
    <row r="3" spans="1:5" ht="28.8" customHeight="true">
      <c r="A3" t="s">
        <v>363</v>
      </c>
      <c r="B3" t="s">
        <v>364</v>
      </c>
      <c r="C3" t="s">
        <v>365</v>
      </c>
      <c r="D3" s="8" t="s">
        <v>366</v>
      </c>
      <c r="E3" t="s">
        <v>13</v>
      </c>
    </row>
    <row r="4" spans="1:5">
      <c r="A4" t="s">
        <v>367</v>
      </c>
      <c r="B4" t="s">
        <v>368</v>
      </c>
      <c r="C4" t="s">
        <v>365</v>
      </c>
      <c r="D4" s="8" t="s">
        <v>369</v>
      </c>
      <c r="E4" t="s">
        <v>13</v>
      </c>
    </row>
    <row r="5" spans="1:5">
      <c r="A5" t="s">
        <v>370</v>
      </c>
      <c r="B5" t="s">
        <v>371</v>
      </c>
      <c r="C5" t="s">
        <v>131</v>
      </c>
      <c r="D5" s="8" t="s">
        <v>372</v>
      </c>
      <c r="E5" t="s">
        <v>13</v>
      </c>
    </row>
    <row r="6" spans="1:5">
      <c r="A6" t="s">
        <v>373</v>
      </c>
      <c r="B6" t="s">
        <v>374</v>
      </c>
      <c r="C6" t="s">
        <v>365</v>
      </c>
      <c r="D6" s="8" t="s">
        <v>375</v>
      </c>
      <c r="E6" t="s">
        <v>13</v>
      </c>
    </row>
    <row r="7" spans="4:4">
      <c r="D7" s="26" t="s"/>
    </row>
    <row r="8" spans="4:4">
      <c r="D8" s="26" t="s"/>
    </row>
    <row r="9" spans="4:4">
      <c r="D9" s="26" t="s"/>
    </row>
    <row r="10" spans="4:4">
      <c r="D10" s="26" t="s"/>
    </row>
    <row r="11" spans="4:4">
      <c r="D11" s="26" t="s"/>
    </row>
    <row r="12" spans="4:4">
      <c r="D12" s="26" t="s"/>
    </row>
    <row r="13" spans="4:4">
      <c r="D13" s="26" t="s"/>
    </row>
    <row r="14" spans="4:4">
      <c r="D14" s="26" t="s"/>
    </row>
    <row r="15" spans="4:4">
      <c r="D15" s="26" t="s"/>
    </row>
    <row r="16" spans="4:4">
      <c r="D16" s="26" t="s"/>
    </row>
    <row r="17" spans="4:4">
      <c r="D17" s="26" t="s"/>
    </row>
    <row r="18" spans="4:4">
      <c r="D18" s="26" t="s"/>
    </row>
    <row r="19" spans="4:4">
      <c r="D19" s="26" t="s"/>
    </row>
    <row r="20" spans="4:4">
      <c r="D20" s="26" t="s"/>
    </row>
    <row r="21" spans="4:4">
      <c r="D21" s="26" t="s"/>
    </row>
    <row r="22" spans="4:4">
      <c r="D22" s="26" t="s"/>
    </row>
    <row r="23" spans="4:4">
      <c r="D23" s="26" t="s"/>
    </row>
    <row r="24" spans="4:4">
      <c r="D24" s="26" t="s"/>
    </row>
    <row r="25" spans="4:4">
      <c r="D25" s="26" t="s"/>
    </row>
    <row r="26" spans="4:4">
      <c r="D26" s="26" t="s"/>
    </row>
    <row r="27" spans="4:4">
      <c r="D27" s="26" t="s"/>
    </row>
    <row r="28" spans="4:4">
      <c r="D28" s="26" t="s"/>
    </row>
    <row r="29" spans="4:4">
      <c r="D29" s="26" t="s"/>
    </row>
  </sheetData>
  <mergeCells count="1">
    <mergeCell ref="A1:E1"/>
  </mergeCells>
</worksheet>
</file>

<file path=xl/worksheets/sheet6.xml><?xml version="1.0" encoding="utf-8"?>
<worksheet xmlns="http://schemas.openxmlformats.org/spreadsheetml/2006/main">
  <sheetPr codeName="事件">
    <tabColor/>
  </sheetPr>
  <dimension ref="G6"/>
  <sheetViews>
    <sheetView showGridLines="true" workbookViewId="0"/>
  </sheetViews>
  <sheetFormatPr baseColWidth="13" defaultRowHeight="18" customHeight="true"/>
  <cols>
    <col min="3" max="3" width="25.6328" customWidth="true"/>
    <col min="4" max="4" width="18.3906" customWidth="true"/>
    <col min="5" max="5" width="15.082" customWidth="true"/>
    <col min="6" max="6" width="24.1602" customWidth="true"/>
    <col min="7" max="7" width="23.0625" customWidth="true"/>
    <col min="8" max="8" width="21.4609" customWidth="true"/>
  </cols>
  <sheetData>
    <row r="1" spans="1:1">
      <c r="A1" t="s">
        <v>417</v>
      </c>
    </row>
    <row r="2" spans="1:8">
      <c r="A2" t="s">
        <v>2</v>
      </c>
      <c r="B2" t="s">
        <v>3</v>
      </c>
      <c r="C2" s="28" t="s">
        <v>418</v>
      </c>
      <c r="D2" s="6" t="s"/>
      <c r="E2" s="6" t="s"/>
      <c r="F2" s="6" t="s"/>
      <c r="G2" s="6" t="s"/>
      <c r="H2" s="7" t="s"/>
    </row>
    <row r="3" spans="1:8">
      <c r="A3" s="29" t="s">
        <v>419</v>
      </c>
      <c r="B3" s="29" t="s">
        <v>420</v>
      </c>
      <c r="C3" s="30" t="s">
        <v>421</v>
      </c>
      <c r="D3" s="31" t="s">
        <v>422</v>
      </c>
      <c r="F3" s="7" t="s">
        <v>423</v>
      </c>
      <c r="G3" t="s">
        <v>424</v>
      </c>
      <c r="H3" t="s">
        <v>425</v>
      </c>
    </row>
    <row r="4" spans="1:8" ht="107.25" customHeight="true">
      <c r="A4" s="32" t="s"/>
      <c r="B4" s="32" t="s"/>
      <c r="C4" s="33" t="s">
        <v>426</v>
      </c>
      <c r="D4" s="34" t="s">
        <v>427</v>
      </c>
      <c r="F4" s="15" t="s">
        <v>428</v>
      </c>
      <c r="G4" s="15" t="s">
        <v>429</v>
      </c>
      <c r="H4" s="15" t="s">
        <v>430</v>
      </c>
    </row>
    <row r="5" spans="1:8" ht="61.5" customHeight="true">
      <c r="A5" s="32" t="s"/>
      <c r="B5" s="32" t="s"/>
      <c r="C5" t="s">
        <v>526</v>
      </c>
      <c r="D5" s="15" t="s">
        <v>527</v>
      </c>
      <c r="E5" t="s">
        <v>528</v>
      </c>
      <c r="F5" t="s">
        <v>529</v>
      </c>
      <c r="G5" t="s">
        <v>529</v>
      </c>
      <c r="H5" t="s">
        <v>529</v>
      </c>
    </row>
    <row r="6" spans="1:7" ht="107.25" customHeight="true">
      <c r="A6" s="35" t="s"/>
      <c r="B6" s="35" t="s"/>
      <c r="F6" s="15" t="s">
        <v>431</v>
      </c>
      <c r="G6" s="15" t="s">
        <v>432</v>
      </c>
    </row>
  </sheetData>
  <mergeCells count="5">
    <mergeCell ref="D4:E4"/>
    <mergeCell ref="D3:E3"/>
    <mergeCell ref="A3:A6"/>
    <mergeCell ref="B3:B6"/>
    <mergeCell ref="C2:H2"/>
  </mergeCells>
</worksheet>
</file>

<file path=xl/worksheets/sheet7.xml><?xml version="1.0" encoding="utf-8"?>
<worksheet xmlns="http://schemas.openxmlformats.org/spreadsheetml/2006/main">
  <sheetPr codeName="关键词"/>
  <dimension ref="C27"/>
  <sheetViews>
    <sheetView showGridLines="true" workbookViewId="0">
      <selection activeCell="B17" sqref="B17"/>
    </sheetView>
  </sheetViews>
  <sheetFormatPr defaultColWidth="8.88889" defaultRowHeight="14.4" outlineLevelCol="1"/>
  <cols>
    <col min="2" max="2" width="36.0625" customWidth="true"/>
  </cols>
  <sheetData>
    <row r="1" spans="1:1">
      <c r="A1" s="27" t="s">
        <v>376</v>
      </c>
    </row>
    <row r="2" spans="1:2">
      <c r="A2" t="s">
        <v>3</v>
      </c>
      <c r="B2" t="s">
        <v>377</v>
      </c>
    </row>
    <row r="3" spans="1:2" ht="28.8" customHeight="true">
      <c r="A3" t="s">
        <v>19</v>
      </c>
      <c r="B3" s="8" t="s">
        <v>378</v>
      </c>
    </row>
    <row r="4" spans="1:2">
      <c r="A4" t="s">
        <v>146</v>
      </c>
      <c r="B4" s="8" t="s">
        <v>379</v>
      </c>
    </row>
    <row r="5" spans="1:2">
      <c r="A5" t="s">
        <v>380</v>
      </c>
      <c r="B5" s="8" t="s">
        <v>381</v>
      </c>
    </row>
    <row r="6" spans="1:2">
      <c r="A6" t="s">
        <v>382</v>
      </c>
      <c r="B6" s="8" t="s">
        <v>383</v>
      </c>
    </row>
    <row r="7" spans="1:2">
      <c r="A7" t="s">
        <v>10</v>
      </c>
      <c r="B7" s="8" t="s">
        <v>12</v>
      </c>
    </row>
    <row r="8" spans="1:2">
      <c r="A8" t="s">
        <v>15</v>
      </c>
      <c r="B8" s="8" t="s">
        <v>16</v>
      </c>
    </row>
    <row r="9" spans="1:2">
      <c r="A9" t="s">
        <v>59</v>
      </c>
      <c r="B9" s="8" t="s">
        <v>384</v>
      </c>
    </row>
    <row r="10" spans="1:2">
      <c r="A10" t="s">
        <v>66</v>
      </c>
      <c r="B10" s="8" t="s">
        <v>385</v>
      </c>
    </row>
    <row r="11" spans="1:2">
      <c r="A11" t="s">
        <v>72</v>
      </c>
      <c r="B11" s="8" t="s">
        <v>386</v>
      </c>
    </row>
    <row r="12" spans="1:2">
      <c r="A12" t="s">
        <v>105</v>
      </c>
      <c r="B12" s="8" t="s">
        <v>106</v>
      </c>
    </row>
    <row r="13" spans="2:3">
      <c r="B13" s="26" t="s"/>
      <c r="C13" t="s">
        <v>387</v>
      </c>
    </row>
    <row r="14" spans="2:2">
      <c r="B14" s="26" t="s"/>
    </row>
    <row r="15" spans="2:2">
      <c r="B15" s="26" t="s"/>
    </row>
    <row r="16" spans="2:2">
      <c r="B16" s="26" t="s"/>
    </row>
    <row r="17" spans="2:2">
      <c r="B17" s="26" t="s"/>
    </row>
    <row r="18" spans="2:2">
      <c r="B18" s="26" t="s"/>
    </row>
    <row r="19" spans="2:2">
      <c r="B19" s="26" t="s"/>
    </row>
    <row r="20" spans="2:2">
      <c r="B20" s="26" t="s"/>
    </row>
    <row r="21" spans="2:2">
      <c r="B21" s="26" t="s"/>
    </row>
    <row r="22" spans="2:2">
      <c r="B22" s="26" t="s"/>
    </row>
    <row r="23" spans="2:2">
      <c r="B23" s="26" t="s"/>
    </row>
    <row r="24" spans="2:2">
      <c r="B24" s="26" t="s"/>
    </row>
    <row r="25" spans="2:2">
      <c r="B25" s="26" t="s"/>
    </row>
    <row r="26" spans="2:2">
      <c r="B26" s="26" t="s"/>
    </row>
    <row r="27" spans="2:2">
      <c r="B27" s="26" t="s"/>
    </row>
  </sheetData>
  <mergeCells count="1">
    <mergeCell ref="A1:B1"/>
  </mergeCells>
</worksheet>
</file>

<file path=xl/worksheets/sheet8.xml><?xml version="1.0" encoding="utf-8"?>
<worksheet xmlns="http://schemas.openxmlformats.org/spreadsheetml/2006/main">
  <sheetPr codeName="bug">
    <tabColor/>
  </sheetPr>
  <dimension ref="B20"/>
  <sheetViews>
    <sheetView showGridLines="true" workbookViewId="0"/>
  </sheetViews>
  <cols>
    <col min="1" max="1" width="53.7227" customWidth="true"/>
  </cols>
  <sheetData>
    <row r="1" spans="1:3">
      <c r="A1" s="27" t="s">
        <v>499</v>
      </c>
      <c r="C1" s="42" t="s"/>
    </row>
    <row r="2" spans="1:3">
      <c r="A2" t="s">
        <v>5</v>
      </c>
      <c r="B2" t="s">
        <v>500</v>
      </c>
      <c r="C2" t="s">
        <v>501</v>
      </c>
    </row>
    <row r="3" spans="1:3">
      <c r="A3" s="15" t="s">
        <v>502</v>
      </c>
      <c r="B3" t="s">
        <v>503</v>
      </c>
      <c r="C3" t="s">
        <v>13</v>
      </c>
    </row>
    <row r="4" spans="1:3">
      <c r="A4" s="15" t="s">
        <v>504</v>
      </c>
      <c r="B4" t="s">
        <v>505</v>
      </c>
      <c r="C4" t="s">
        <v>13</v>
      </c>
    </row>
    <row r="5" spans="1:3">
      <c r="A5" s="15" t="s">
        <v>506</v>
      </c>
      <c r="B5" t="s">
        <v>503</v>
      </c>
      <c r="C5" t="s">
        <v>13</v>
      </c>
    </row>
    <row r="6" spans="1:3">
      <c r="A6" s="15" t="s">
        <v>507</v>
      </c>
      <c r="B6" t="s">
        <v>505</v>
      </c>
      <c r="C6" t="s">
        <v>13</v>
      </c>
    </row>
    <row r="7" spans="1:3">
      <c r="A7" s="15" t="s">
        <v>508</v>
      </c>
      <c r="B7" t="s">
        <v>505</v>
      </c>
      <c r="C7" t="s">
        <v>13</v>
      </c>
    </row>
    <row r="8" spans="1:3">
      <c r="A8" s="15" t="s">
        <v>509</v>
      </c>
      <c r="B8" t="s">
        <v>510</v>
      </c>
      <c r="C8" t="s">
        <v>13</v>
      </c>
    </row>
    <row r="9" spans="1:3">
      <c r="A9" s="15" t="s">
        <v>511</v>
      </c>
      <c r="B9" t="s">
        <v>512</v>
      </c>
      <c r="C9" t="s">
        <v>13</v>
      </c>
    </row>
    <row r="10" spans="1:3">
      <c r="A10" s="15" t="s">
        <v>513</v>
      </c>
      <c r="B10" t="s">
        <v>510</v>
      </c>
      <c r="C10" t="s">
        <v>13</v>
      </c>
    </row>
    <row r="11" spans="1:3">
      <c r="A11" s="15" t="s">
        <v>514</v>
      </c>
      <c r="B11" t="s">
        <v>510</v>
      </c>
      <c r="C11" t="s">
        <v>13</v>
      </c>
    </row>
    <row r="12" spans="1:3">
      <c r="A12" s="15" t="s">
        <v>515</v>
      </c>
      <c r="B12" t="s">
        <v>510</v>
      </c>
      <c r="C12" t="s">
        <v>13</v>
      </c>
    </row>
    <row r="13" spans="1:3">
      <c r="A13" s="15" t="s">
        <v>516</v>
      </c>
      <c r="B13" t="s">
        <v>510</v>
      </c>
      <c r="C13" t="s">
        <v>13</v>
      </c>
    </row>
    <row r="14" spans="1:3">
      <c r="A14" s="15" t="s">
        <v>517</v>
      </c>
      <c r="B14" t="s">
        <v>510</v>
      </c>
      <c r="C14" t="s">
        <v>13</v>
      </c>
    </row>
    <row r="15" spans="1:3">
      <c r="A15" s="15" t="s">
        <v>518</v>
      </c>
      <c r="B15" t="s">
        <v>503</v>
      </c>
      <c r="C15" t="s">
        <v>13</v>
      </c>
    </row>
    <row r="16" spans="1:3">
      <c r="A16" t="s">
        <v>519</v>
      </c>
      <c r="B16" t="s">
        <v>503</v>
      </c>
      <c r="C16" t="s">
        <v>13</v>
      </c>
    </row>
    <row r="17" spans="1:3">
      <c r="A17" t="s">
        <v>520</v>
      </c>
      <c r="B17" t="s">
        <v>510</v>
      </c>
      <c r="C17" t="s">
        <v>13</v>
      </c>
    </row>
    <row r="18" spans="1:2">
      <c r="A18" t="s">
        <v>521</v>
      </c>
      <c r="B18" t="s">
        <v>503</v>
      </c>
    </row>
    <row r="19" spans="1:2">
      <c r="A19" t="s">
        <v>522</v>
      </c>
      <c r="B19" t="s">
        <v>505</v>
      </c>
    </row>
    <row r="20" spans="1:2">
      <c r="A20" t="s">
        <v>523</v>
      </c>
      <c r="B20" t="s">
        <v>505</v>
      </c>
    </row>
  </sheetData>
  <mergeCells count="1">
    <mergeCell ref="A1:C1"/>
  </mergeCells>
</worksheet>
</file>

<file path=xl/worksheets/sheet9.xml><?xml version="1.0" encoding="utf-8"?>
<worksheet xmlns:r="http://schemas.openxmlformats.org/officeDocument/2006/relationships" xmlns="http://schemas.openxmlformats.org/spreadsheetml/2006/main">
  <sheetPr/>
  <dimension ref="C27"/>
  <sheetViews>
    <sheetView showGridLines="true" workbookViewId="0">
      <selection activeCell="B18" sqref="B18"/>
    </sheetView>
  </sheetViews>
  <sheetFormatPr defaultColWidth="8.88889" defaultRowHeight="14.4" outlineLevelCol="1"/>
  <cols>
    <col min="1" max="1" width="9.69141" customWidth="true"/>
    <col min="2" max="2" width="35.7778" customWidth="true"/>
    <col min="4" max="4" width="44.3711" customWidth="true"/>
  </cols>
  <sheetData>
    <row r="1" spans="1:4">
      <c r="A1" t="s">
        <v>388</v>
      </c>
      <c r="B1" s="8" t="s">
        <v>389</v>
      </c>
      <c r="D1" t="s">
        <v>525</v>
      </c>
    </row>
    <row r="2" spans="1:2">
      <c r="A2" t="s">
        <v>390</v>
      </c>
      <c r="B2" s="8" t="s">
        <v>391</v>
      </c>
    </row>
    <row r="3" spans="1:4">
      <c r="A3" t="s">
        <v>392</v>
      </c>
      <c r="B3" s="8" t="s">
        <v>393</v>
      </c>
      <c r="D3" t="s">
        <v>394</v>
      </c>
    </row>
    <row r="4" spans="1:2" ht="28.8" customHeight="true">
      <c r="A4" t="s">
        <v>395</v>
      </c>
      <c r="B4" s="8" t="s">
        <v>396</v>
      </c>
    </row>
    <row r="5" spans="1:2">
      <c r="A5" t="s">
        <v>397</v>
      </c>
      <c r="B5" s="8" t="s">
        <v>398</v>
      </c>
    </row>
    <row r="6" spans="1:2">
      <c r="A6" t="s">
        <v>399</v>
      </c>
      <c r="B6" s="8" t="s">
        <v>400</v>
      </c>
    </row>
    <row r="7" spans="1:2">
      <c r="A7" t="s">
        <v>401</v>
      </c>
      <c r="B7" t="s">
        <v>402</v>
      </c>
    </row>
    <row r="8" spans="1:2">
      <c r="A8" t="s">
        <v>403</v>
      </c>
      <c r="B8" s="8" t="s">
        <v>404</v>
      </c>
    </row>
    <row r="9" spans="1:2">
      <c r="A9" t="s">
        <v>405</v>
      </c>
      <c r="B9" s="8" t="s">
        <v>406</v>
      </c>
    </row>
    <row r="10" spans="1:2">
      <c r="A10" t="s">
        <v>407</v>
      </c>
      <c r="B10" s="8" t="s">
        <v>408</v>
      </c>
    </row>
    <row r="11" spans="1:2">
      <c r="A11" t="s">
        <v>409</v>
      </c>
      <c r="B11" s="8" t="s">
        <v>410</v>
      </c>
    </row>
    <row r="12" spans="1:2">
      <c r="A12" t="s">
        <v>411</v>
      </c>
      <c r="B12" s="8" t="s">
        <v>412</v>
      </c>
    </row>
    <row r="13" spans="1:2">
      <c r="A13" t="s">
        <v>413</v>
      </c>
      <c r="B13" s="8" t="s">
        <v>414</v>
      </c>
    </row>
    <row r="14" spans="1:2">
      <c r="A14" t="s">
        <v>415</v>
      </c>
      <c r="B14" s="8" t="s">
        <v>416</v>
      </c>
    </row>
    <row r="15" spans="2:2">
      <c r="B15" s="26" t="s"/>
    </row>
    <row r="16" spans="2:2">
      <c r="B16" s="26" t="s"/>
    </row>
    <row r="17" spans="2:2">
      <c r="B17" s="26" t="s"/>
    </row>
    <row r="18" spans="2:2">
      <c r="B18" s="26" t="s"/>
    </row>
    <row r="19" spans="2:2">
      <c r="B19" s="26" t="s"/>
    </row>
    <row r="20" spans="2:2">
      <c r="B20" s="26" t="s"/>
    </row>
    <row r="21" spans="2:2">
      <c r="B21" s="26" t="s"/>
    </row>
    <row r="22" spans="2:2">
      <c r="B22" s="26" t="s"/>
    </row>
    <row r="23" spans="2:2">
      <c r="B23" s="26" t="s"/>
    </row>
    <row r="24" spans="2:2">
      <c r="B24" s="26" t="s"/>
    </row>
    <row r="25" spans="2:2">
      <c r="B25" s="26" t="s"/>
    </row>
    <row r="26" spans="2:2">
      <c r="B26" s="26" t="s"/>
    </row>
    <row r="27" spans="2:2">
      <c r="B27" s="26" t="s"/>
    </row>
  </sheetData>
  <hyperlinks>
    <hyperlink ref="D1" r:id="rId0"/>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2024-02-24T15:45:31Z</dcterms:created>
  <dcterms:modified xsi:type="dcterms:W3CDTF">2024-02-24T15:45:31Z</dcterms:modified>
</cp:coreProperties>
</file>