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1"/>
  <workbookPr/>
  <mc:AlternateContent xmlns:mc="http://schemas.openxmlformats.org/markup-compatibility/2006">
    <mc:Choice Requires="x15">
      <x15ac:absPath xmlns:x15ac="http://schemas.microsoft.com/office/spreadsheetml/2010/11/ac" url="C:\Users\WALTON\OneDrive\Documents\Fahim\Fahim\Project\"/>
    </mc:Choice>
  </mc:AlternateContent>
  <xr:revisionPtr revIDLastSave="0" documentId="8_{F290B0DA-22AD-4E1A-924C-85095C7389FA}" xr6:coauthVersionLast="36" xr6:coauthVersionMax="36" xr10:uidLastSave="{00000000-0000-0000-0000-000000000000}"/>
  <bookViews>
    <workbookView xWindow="-120" yWindow="-120" windowWidth="20730" windowHeight="11160" activeTab="3" xr2:uid="{00000000-000D-0000-FFFF-FFFF00000000}"/>
  </bookViews>
  <sheets>
    <sheet name="Part 2,Ques 1" sheetId="1" r:id="rId1"/>
    <sheet name="Part 2,Ques 2" sheetId="6" r:id="rId2"/>
    <sheet name="Part 2,Ques 3" sheetId="7" r:id="rId3"/>
    <sheet name="Part 2,Ques 4" sheetId="8" r:id="rId4"/>
  </sheets>
  <calcPr calcId="191029"/>
  <pivotCaches>
    <pivotCache cacheId="0" r:id="rId5"/>
  </pivotCaches>
</workbook>
</file>

<file path=xl/calcChain.xml><?xml version="1.0" encoding="utf-8"?>
<calcChain xmlns="http://schemas.openxmlformats.org/spreadsheetml/2006/main">
  <c r="D14" i="8" l="1"/>
  <c r="D13" i="8"/>
  <c r="D12" i="8"/>
  <c r="D11" i="8"/>
  <c r="D10" i="8"/>
  <c r="D9" i="8"/>
  <c r="D8" i="8"/>
  <c r="D7" i="8"/>
  <c r="D6" i="8"/>
  <c r="D5" i="8"/>
  <c r="D4" i="8"/>
  <c r="D3" i="8"/>
  <c r="N11" i="7" l="1"/>
  <c r="N12" i="7"/>
  <c r="N10" i="7"/>
  <c r="E45" i="7"/>
  <c r="E46" i="7"/>
  <c r="E47" i="7"/>
  <c r="E52" i="7"/>
  <c r="E44" i="7"/>
  <c r="J4" i="7" s="1"/>
  <c r="E26" i="7"/>
  <c r="E27" i="7"/>
  <c r="J3" i="7" s="1"/>
  <c r="E28" i="7"/>
  <c r="E33" i="7"/>
  <c r="E25" i="7"/>
  <c r="E7" i="7"/>
  <c r="E8" i="7"/>
  <c r="J2" i="7" s="1"/>
  <c r="E9" i="7"/>
  <c r="E6" i="7"/>
  <c r="O12" i="6" l="1"/>
  <c r="P12" i="6" s="1"/>
  <c r="Q12" i="6" s="1"/>
  <c r="O11" i="6"/>
  <c r="P11" i="6" s="1"/>
  <c r="Q11" i="6" s="1"/>
  <c r="O10" i="6"/>
  <c r="P10" i="6" s="1"/>
  <c r="Q10" i="6" s="1"/>
  <c r="O9" i="6"/>
  <c r="P9" i="6" s="1"/>
  <c r="Q9" i="6" s="1"/>
  <c r="O8" i="6"/>
  <c r="P8" i="6" s="1"/>
  <c r="Q8" i="6" s="1"/>
  <c r="O7" i="6"/>
  <c r="P7" i="6" s="1"/>
  <c r="Q7" i="6" s="1"/>
  <c r="G84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K2" i="7" s="1"/>
  <c r="N34" i="6" l="1"/>
  <c r="L2" i="7"/>
  <c r="M2" i="7"/>
  <c r="K4" i="7"/>
  <c r="G80" i="1"/>
  <c r="K3" i="7"/>
  <c r="M4" i="7" l="1"/>
  <c r="L4" i="7"/>
  <c r="L3" i="7"/>
  <c r="M3" i="7"/>
</calcChain>
</file>

<file path=xl/sharedStrings.xml><?xml version="1.0" encoding="utf-8"?>
<sst xmlns="http://schemas.openxmlformats.org/spreadsheetml/2006/main" count="486" uniqueCount="74">
  <si>
    <t>Sales report of XYZ company</t>
  </si>
  <si>
    <t>Date</t>
  </si>
  <si>
    <t>Region</t>
  </si>
  <si>
    <t>Sales Rep</t>
  </si>
  <si>
    <t>Product</t>
  </si>
  <si>
    <t>Quantity</t>
  </si>
  <si>
    <t>Unit Price (BDT)</t>
  </si>
  <si>
    <t>Total Sales (BDT)</t>
  </si>
  <si>
    <t>Barishal</t>
  </si>
  <si>
    <t>Arif Hossain</t>
  </si>
  <si>
    <t>Laptop</t>
  </si>
  <si>
    <t>Chittagong</t>
  </si>
  <si>
    <t>Oishi Das</t>
  </si>
  <si>
    <t>Desktop</t>
  </si>
  <si>
    <t>Khulna</t>
  </si>
  <si>
    <t>Parvez Hasan</t>
  </si>
  <si>
    <t>Tablet</t>
  </si>
  <si>
    <t>Rajshahi</t>
  </si>
  <si>
    <t>Nabila Sultana</t>
  </si>
  <si>
    <t>Smartphone</t>
  </si>
  <si>
    <t>Sylhet</t>
  </si>
  <si>
    <t>Eva Karim</t>
  </si>
  <si>
    <t>Dhaka</t>
  </si>
  <si>
    <t>Farhan Islam</t>
  </si>
  <si>
    <t>Row Labels</t>
  </si>
  <si>
    <t>Grand Total</t>
  </si>
  <si>
    <t>Sum of Total Sales (BDT)</t>
  </si>
  <si>
    <t>Smartphones sold by Aif Hossain</t>
  </si>
  <si>
    <t>Statistics of sales representative</t>
  </si>
  <si>
    <t>January</t>
  </si>
  <si>
    <t>ID</t>
  </si>
  <si>
    <t>Name</t>
  </si>
  <si>
    <t>Salary</t>
  </si>
  <si>
    <t>Sales</t>
  </si>
  <si>
    <t>Bonus</t>
  </si>
  <si>
    <t>Total</t>
  </si>
  <si>
    <t xml:space="preserve">Arif Hossain </t>
  </si>
  <si>
    <t>Average salary</t>
  </si>
  <si>
    <t>Expenses Report of XYZ company</t>
  </si>
  <si>
    <t>Item</t>
  </si>
  <si>
    <t>Category</t>
  </si>
  <si>
    <t>Unit Price</t>
  </si>
  <si>
    <t>Office rent</t>
  </si>
  <si>
    <t>Advertisement</t>
  </si>
  <si>
    <t>Warehouse rent</t>
  </si>
  <si>
    <t>Internet</t>
  </si>
  <si>
    <t>Staff  salary</t>
  </si>
  <si>
    <t>Administration</t>
  </si>
  <si>
    <t>Computer bill</t>
  </si>
  <si>
    <t>Voucher</t>
  </si>
  <si>
    <t>Printing materials</t>
  </si>
  <si>
    <t>Additional cost</t>
  </si>
  <si>
    <t>Rent expenses</t>
  </si>
  <si>
    <t>Marketing expenses</t>
  </si>
  <si>
    <t>Office expenses</t>
  </si>
  <si>
    <t>Operation expenses</t>
  </si>
  <si>
    <t>February</t>
  </si>
  <si>
    <t>Month</t>
  </si>
  <si>
    <t>Expenses</t>
  </si>
  <si>
    <t>Retail profit</t>
  </si>
  <si>
    <t>Profit/Loss</t>
  </si>
  <si>
    <t>March</t>
  </si>
  <si>
    <t>Lowest</t>
  </si>
  <si>
    <t>Yearly report</t>
  </si>
  <si>
    <t>Profit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</si>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</sst>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rgb="FF50505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Font="1"/>
    <xf numFmtId="14" fontId="0" fillId="0" borderId="0" xfId="0" applyNumberFormat="1"/>
    <xf numFmtId="0" fontId="0" fillId="0" borderId="0" xfId="0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" fontId="3" fillId="0" borderId="2" xfId="0" applyNumberFormat="1" applyFont="1" applyBorder="1" applyAlignment="1">
      <alignment horizontal="center" vertical="center"/>
    </xf>
    <xf numFmtId="0" fontId="0" fillId="0" borderId="2" xfId="0" applyBorder="1"/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0" fillId="5" borderId="0" xfId="0" applyFill="1" applyAlignment="1">
      <alignment horizontal="center" vertical="center"/>
    </xf>
    <xf numFmtId="0" fontId="4" fillId="6" borderId="0" xfId="0" applyFont="1" applyFill="1" applyAlignment="1">
      <alignment horizontal="center" vertical="center"/>
    </xf>
    <xf numFmtId="0" fontId="4" fillId="7" borderId="0" xfId="0" applyFont="1" applyFill="1" applyAlignment="1">
      <alignment horizontal="center"/>
    </xf>
    <xf numFmtId="0" fontId="4" fillId="5" borderId="0" xfId="0" applyFont="1" applyFill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vert="horz"/>
          <a:lstStyle/>
          <a:p>
            <a:pPr>
              <a:defRPr>
                <a:latin typeface="Copperplate Gothic Bold" pitchFamily="34" charset="0"/>
              </a:defRPr>
            </a:pPr>
            <a:r>
              <a:rPr lang="en-US">
                <a:latin typeface="Copperplate Gothic Bold" pitchFamily="34" charset="0"/>
              </a:rPr>
              <a:t>Regional Sales</a:t>
            </a:r>
          </a:p>
        </c:rich>
      </c:tx>
      <c:layout>
        <c:manualLayout>
          <c:xMode val="edge"/>
          <c:yMode val="edge"/>
          <c:x val="0.21695203974127483"/>
          <c:y val="5.5725770668351264E-2"/>
        </c:manualLayout>
      </c:layout>
      <c:overlay val="0"/>
    </c:title>
    <c:autoTitleDeleted val="0"/>
    <c:pivotFmts>
      <c:pivotFmt>
        <c:idx val="0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1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2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3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4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2.0946050749935677E-2"/>
          <c:y val="0.22500733253615507"/>
          <c:w val="0.8139320913187702"/>
          <c:h val="0.7192027214363248"/>
        </c:manualLayout>
      </c:layout>
      <c:pie3DChart>
        <c:varyColors val="1"/>
        <c:ser>
          <c:idx val="0"/>
          <c:order val="0"/>
          <c:tx>
            <c:v>Total</c:v>
          </c:tx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1-90D6-49F1-81B3-5E5093ED5D92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3-90D6-49F1-81B3-5E5093ED5D92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5-90D6-49F1-81B3-5E5093ED5D92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7-90D6-49F1-81B3-5E5093ED5D92}"/>
              </c:ext>
            </c:extLst>
          </c:dPt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09-90D6-49F1-81B3-5E5093ED5D92}"/>
              </c:ext>
            </c:extLst>
          </c:dPt>
          <c:dPt>
            <c:idx val="5"/>
            <c:bubble3D val="0"/>
            <c:extLst>
              <c:ext xmlns:c16="http://schemas.microsoft.com/office/drawing/2014/chart" uri="{C3380CC4-5D6E-409C-BE32-E72D297353CC}">
                <c16:uniqueId val="{0000000B-90D6-49F1-81B3-5E5093ED5D9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Lit>
              <c:ptCount val="6"/>
              <c:pt idx="0">
                <c:v>Barishal</c:v>
              </c:pt>
              <c:pt idx="1">
                <c:v>Chittagong</c:v>
              </c:pt>
              <c:pt idx="2">
                <c:v>Dhaka</c:v>
              </c:pt>
              <c:pt idx="3">
                <c:v>Khulna</c:v>
              </c:pt>
              <c:pt idx="4">
                <c:v>Rajshahi</c:v>
              </c:pt>
              <c:pt idx="5">
                <c:v>Sylhet</c:v>
              </c:pt>
            </c:strLit>
          </c:cat>
          <c:val>
            <c:numLit>
              <c:formatCode>General</c:formatCode>
              <c:ptCount val="6"/>
              <c:pt idx="0">
                <c:v>5010000</c:v>
              </c:pt>
              <c:pt idx="1">
                <c:v>4340000</c:v>
              </c:pt>
              <c:pt idx="2">
                <c:v>5850000</c:v>
              </c:pt>
              <c:pt idx="3">
                <c:v>4110000</c:v>
              </c:pt>
              <c:pt idx="4">
                <c:v>4760000</c:v>
              </c:pt>
              <c:pt idx="5">
                <c:v>4600000</c:v>
              </c:pt>
            </c:numLit>
          </c:val>
          <c:extLst>
            <c:ext xmlns:c16="http://schemas.microsoft.com/office/drawing/2014/chart" uri="{C3380CC4-5D6E-409C-BE32-E72D297353CC}">
              <c16:uniqueId val="{0000000C-90D6-49F1-81B3-5E5093ED5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layout>
        <c:manualLayout>
          <c:xMode val="edge"/>
          <c:yMode val="edge"/>
          <c:x val="0.78245927904732138"/>
          <c:y val="0.16277728894203411"/>
          <c:w val="0.17019217272939147"/>
          <c:h val="0.73390148446933734"/>
        </c:manualLayout>
      </c:layout>
      <c:overlay val="0"/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  <c:userShapes r:id="rId1"/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lt1"/>
                </a:solidFill>
                <a:latin typeface="Bodoni MT" panose="02070603080606020203" pitchFamily="18" charset="0"/>
                <a:ea typeface="+mn-ea"/>
                <a:cs typeface="+mn-cs"/>
              </a:defRPr>
            </a:pPr>
            <a:r>
              <a:rPr lang="en-US" b="1" i="0" baseline="0">
                <a:solidFill>
                  <a:schemeClr val="lt1"/>
                </a:solidFill>
                <a:latin typeface="Bodoni MT" panose="02070603080606020203" pitchFamily="18" charset="0"/>
                <a:ea typeface="+mn-ea"/>
                <a:cs typeface="+mn-cs"/>
              </a:rPr>
              <a:t>Productwise Sales</a:t>
            </a:r>
            <a:endParaRPr lang="en-US" b="1" i="0" baseline="0">
              <a:latin typeface="Bodoni MT" panose="02070603080606020203" pitchFamily="18" charset="0"/>
            </a:endParaRPr>
          </a:p>
        </c:rich>
      </c:tx>
      <c:overlay val="0"/>
      <c:spPr>
        <a:solidFill>
          <a:schemeClr val="accent1"/>
        </a:solidFill>
        <a:ln w="12700" cap="flat" cmpd="sng" algn="ctr">
          <a:solidFill>
            <a:schemeClr val="accent1">
              <a:shade val="50000"/>
            </a:schemeClr>
          </a:solidFill>
          <a:prstDash val="solid"/>
          <a:miter lim="800000"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Lit>
              <c:ptCount val="4"/>
              <c:pt idx="0">
                <c:v>Desktop</c:v>
              </c:pt>
              <c:pt idx="1">
                <c:v>Laptop</c:v>
              </c:pt>
              <c:pt idx="2">
                <c:v>Smartphone</c:v>
              </c:pt>
              <c:pt idx="3">
                <c:v>Tablet</c:v>
              </c:pt>
            </c:strLit>
          </c:cat>
          <c:val>
            <c:numLit>
              <c:formatCode>General</c:formatCode>
              <c:ptCount val="4"/>
              <c:pt idx="0">
                <c:v>6950000</c:v>
              </c:pt>
              <c:pt idx="1">
                <c:v>12250000</c:v>
              </c:pt>
              <c:pt idx="2">
                <c:v>6150000</c:v>
              </c:pt>
              <c:pt idx="3">
                <c:v>3320000</c:v>
              </c:pt>
            </c:numLit>
          </c:val>
          <c:extLst>
            <c:ext xmlns:c16="http://schemas.microsoft.com/office/drawing/2014/chart" uri="{C3380CC4-5D6E-409C-BE32-E72D297353CC}">
              <c16:uniqueId val="{00000000-B21A-43F6-92FE-8B7267E0D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4295296"/>
        <c:axId val="154297088"/>
        <c:axId val="0"/>
      </c:bar3DChart>
      <c:catAx>
        <c:axId val="154295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97088"/>
        <c:crosses val="autoZero"/>
        <c:auto val="1"/>
        <c:lblAlgn val="ctr"/>
        <c:lblOffset val="100"/>
        <c:noMultiLvlLbl val="0"/>
      </c:catAx>
      <c:valAx>
        <c:axId val="15429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95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Total Salary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26758073479808736"/>
          <c:y val="0.11040339702760085"/>
          <c:w val="0.48402075526722682"/>
          <c:h val="0.6855556112810739"/>
        </c:manualLayout>
      </c:layout>
      <c:bar3DChart>
        <c:barDir val="bar"/>
        <c:grouping val="clustered"/>
        <c:varyColors val="0"/>
        <c:ser>
          <c:idx val="3"/>
          <c:order val="0"/>
          <c:tx>
            <c:strRef>
              <c:f>'Part 2,Ques 2'!$Q$6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'Part 2,Ques 2'!$L$7:$M$12</c:f>
              <c:multiLvlStrCache>
                <c:ptCount val="6"/>
                <c:lvl>
                  <c:pt idx="0">
                    <c:v>Parvez Hasan</c:v>
                  </c:pt>
                  <c:pt idx="1">
                    <c:v>Arif Hossain </c:v>
                  </c:pt>
                  <c:pt idx="2">
                    <c:v>Nabila Sultana</c:v>
                  </c:pt>
                  <c:pt idx="3">
                    <c:v>Eva Karim</c:v>
                  </c:pt>
                  <c:pt idx="4">
                    <c:v>Oishi Das</c:v>
                  </c:pt>
                  <c:pt idx="5">
                    <c:v>Farhan Islam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</c:lvl>
              </c:multiLvlStrCache>
            </c:multiLvlStrRef>
          </c:cat>
          <c:val>
            <c:numRef>
              <c:f>'Part 2,Ques 2'!$Q$7:$Q$12</c:f>
              <c:numCache>
                <c:formatCode>General</c:formatCode>
                <c:ptCount val="6"/>
                <c:pt idx="0">
                  <c:v>122000</c:v>
                </c:pt>
                <c:pt idx="1">
                  <c:v>170800</c:v>
                </c:pt>
                <c:pt idx="2">
                  <c:v>364000</c:v>
                </c:pt>
                <c:pt idx="3">
                  <c:v>87600</c:v>
                </c:pt>
                <c:pt idx="4">
                  <c:v>80400</c:v>
                </c:pt>
                <c:pt idx="5">
                  <c:v>72000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13-4BC3-8A26-D91B6228F2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2691840"/>
        <c:axId val="132693376"/>
        <c:axId val="0"/>
      </c:bar3DChart>
      <c:catAx>
        <c:axId val="13269184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132693376"/>
        <c:crosses val="autoZero"/>
        <c:auto val="1"/>
        <c:lblAlgn val="ctr"/>
        <c:lblOffset val="100"/>
        <c:noMultiLvlLbl val="0"/>
      </c:catAx>
      <c:valAx>
        <c:axId val="132693376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32691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6.900438830296185E-2"/>
          <c:y val="5.8604521733157368E-2"/>
          <c:w val="0.86119763687570072"/>
          <c:h val="0.92563866841540687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'Part 2,Ques 4'!$B$2</c:f>
              <c:strCache>
                <c:ptCount val="1"/>
                <c:pt idx="0">
                  <c:v>Expenses</c:v>
                </c:pt>
              </c:strCache>
            </c:strRef>
          </c:tx>
          <c:invertIfNegative val="0"/>
          <c:cat>
            <c:strRef>
              <c:f>'Part 2,Ques 4'!$A$3:$A$14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'Part 2,Ques 4'!$B$3:$B$14</c:f>
              <c:numCache>
                <c:formatCode>General</c:formatCode>
                <c:ptCount val="12"/>
                <c:pt idx="0">
                  <c:v>9288500</c:v>
                </c:pt>
                <c:pt idx="1">
                  <c:v>9744300</c:v>
                </c:pt>
                <c:pt idx="2">
                  <c:v>8904700</c:v>
                </c:pt>
                <c:pt idx="3">
                  <c:v>7345200</c:v>
                </c:pt>
                <c:pt idx="4">
                  <c:v>8987000</c:v>
                </c:pt>
                <c:pt idx="5">
                  <c:v>5215400</c:v>
                </c:pt>
                <c:pt idx="6">
                  <c:v>9976500</c:v>
                </c:pt>
                <c:pt idx="7">
                  <c:v>7976700</c:v>
                </c:pt>
                <c:pt idx="8">
                  <c:v>9879000</c:v>
                </c:pt>
                <c:pt idx="9">
                  <c:v>6234800</c:v>
                </c:pt>
                <c:pt idx="10">
                  <c:v>4534800</c:v>
                </c:pt>
                <c:pt idx="11">
                  <c:v>8348700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F2-462A-8D51-43E06FAB8B40}"/>
            </c:ext>
          </c:extLst>
        </c:ser>
        <c:ser>
          <c:idx val="1"/>
          <c:order val="1"/>
          <c:tx>
            <c:strRef>
              <c:f>'Part 2,Ques 4'!$C$2</c:f>
              <c:strCache>
                <c:ptCount val="1"/>
                <c:pt idx="0">
                  <c:v>Sales</c:v>
                </c:pt>
              </c:strCache>
            </c:strRef>
          </c:tx>
          <c:invertIfNegative val="0"/>
          <c:cat>
            <c:strRef>
              <c:f>'Part 2,Ques 4'!$A$3:$A$14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'Part 2,Ques 4'!$C$3:$C$14</c:f>
              <c:numCache>
                <c:formatCode>General</c:formatCode>
                <c:ptCount val="12"/>
                <c:pt idx="0">
                  <c:v>8750000</c:v>
                </c:pt>
                <c:pt idx="1">
                  <c:v>9920000</c:v>
                </c:pt>
                <c:pt idx="2">
                  <c:v>10000000</c:v>
                </c:pt>
                <c:pt idx="3">
                  <c:v>7957400</c:v>
                </c:pt>
                <c:pt idx="4">
                  <c:v>9876500</c:v>
                </c:pt>
                <c:pt idx="5">
                  <c:v>5164500</c:v>
                </c:pt>
                <c:pt idx="6">
                  <c:v>11543600</c:v>
                </c:pt>
                <c:pt idx="7">
                  <c:v>8087900</c:v>
                </c:pt>
                <c:pt idx="8">
                  <c:v>9969800</c:v>
                </c:pt>
                <c:pt idx="9">
                  <c:v>7024000</c:v>
                </c:pt>
                <c:pt idx="10">
                  <c:v>4809300</c:v>
                </c:pt>
                <c:pt idx="11">
                  <c:v>8834800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F2-462A-8D51-43E06FAB8B40}"/>
            </c:ext>
          </c:extLst>
        </c:ser>
        <c:ser>
          <c:idx val="2"/>
          <c:order val="2"/>
          <c:tx>
            <c:strRef>
              <c:f>'Part 2,Ques 4'!$D$2</c:f>
              <c:strCache>
                <c:ptCount val="1"/>
                <c:pt idx="0">
                  <c:v>Profit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'Part 2,Ques 4'!$A$3:$A$14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'Part 2,Ques 4'!$D$3:$D$14</c:f>
              <c:numCache>
                <c:formatCode>General</c:formatCode>
                <c:ptCount val="12"/>
                <c:pt idx="0">
                  <c:v>-538500</c:v>
                </c:pt>
                <c:pt idx="1">
                  <c:v>175700</c:v>
                </c:pt>
                <c:pt idx="2">
                  <c:v>1095300</c:v>
                </c:pt>
                <c:pt idx="3">
                  <c:v>612200</c:v>
                </c:pt>
                <c:pt idx="4">
                  <c:v>889500</c:v>
                </c:pt>
                <c:pt idx="5">
                  <c:v>-50900</c:v>
                </c:pt>
                <c:pt idx="6">
                  <c:v>1567100</c:v>
                </c:pt>
                <c:pt idx="7">
                  <c:v>111200</c:v>
                </c:pt>
                <c:pt idx="8">
                  <c:v>90800</c:v>
                </c:pt>
                <c:pt idx="9">
                  <c:v>789200</c:v>
                </c:pt>
                <c:pt idx="10">
                  <c:v>274500</c:v>
                </c:pt>
                <c:pt idx="11">
                  <c:v>486100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9F2-462A-8D51-43E06FAB8B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2774144"/>
        <c:axId val="132800512"/>
        <c:axId val="0"/>
      </c:bar3DChart>
      <c:catAx>
        <c:axId val="1327741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2800512"/>
        <c:crosses val="autoZero"/>
        <c:auto val="1"/>
        <c:lblAlgn val="ctr"/>
        <c:lblOffset val="100"/>
        <c:noMultiLvlLbl val="0"/>
      </c:catAx>
      <c:valAx>
        <c:axId val="132800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2774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'Part 2,Ques 4'!$B$2</c:f>
              <c:strCache>
                <c:ptCount val="1"/>
                <c:pt idx="0">
                  <c:v>Expenses</c:v>
                </c:pt>
              </c:strCache>
            </c:strRef>
          </c:tx>
          <c:xVal>
            <c:strRef>
              <c:f>'Part 2,Ques 4'!$A$3:$A$14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xVal>
          <c:yVal>
            <c:numRef>
              <c:f>'Part 2,Ques 4'!$B$3:$B$14</c:f>
              <c:numCache>
                <c:formatCode>General</c:formatCode>
                <c:ptCount val="12"/>
                <c:pt idx="0">
                  <c:v>9288500</c:v>
                </c:pt>
                <c:pt idx="1">
                  <c:v>9744300</c:v>
                </c:pt>
                <c:pt idx="2">
                  <c:v>8904700</c:v>
                </c:pt>
                <c:pt idx="3">
                  <c:v>7345200</c:v>
                </c:pt>
                <c:pt idx="4">
                  <c:v>8987000</c:v>
                </c:pt>
                <c:pt idx="5">
                  <c:v>5215400</c:v>
                </c:pt>
                <c:pt idx="6">
                  <c:v>9976500</c:v>
                </c:pt>
                <c:pt idx="7">
                  <c:v>7976700</c:v>
                </c:pt>
                <c:pt idx="8">
                  <c:v>9879000</c:v>
                </c:pt>
                <c:pt idx="9">
                  <c:v>6234800</c:v>
                </c:pt>
                <c:pt idx="10">
                  <c:v>4534800</c:v>
                </c:pt>
                <c:pt idx="11">
                  <c:v>8348700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393-497C-B259-C7F46EF45129}"/>
            </c:ext>
          </c:extLst>
        </c:ser>
        <c:ser>
          <c:idx val="1"/>
          <c:order val="1"/>
          <c:tx>
            <c:strRef>
              <c:f>'Part 2,Ques 4'!$C$2</c:f>
              <c:strCache>
                <c:ptCount val="1"/>
                <c:pt idx="0">
                  <c:v>Sales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strRef>
              <c:f>'Part 2,Ques 4'!$A$3:$A$14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xVal>
          <c:yVal>
            <c:numRef>
              <c:f>'Part 2,Ques 4'!$C$3:$C$14</c:f>
              <c:numCache>
                <c:formatCode>General</c:formatCode>
                <c:ptCount val="12"/>
                <c:pt idx="0">
                  <c:v>8750000</c:v>
                </c:pt>
                <c:pt idx="1">
                  <c:v>9920000</c:v>
                </c:pt>
                <c:pt idx="2">
                  <c:v>10000000</c:v>
                </c:pt>
                <c:pt idx="3">
                  <c:v>7957400</c:v>
                </c:pt>
                <c:pt idx="4">
                  <c:v>9876500</c:v>
                </c:pt>
                <c:pt idx="5">
                  <c:v>5164500</c:v>
                </c:pt>
                <c:pt idx="6">
                  <c:v>11543600</c:v>
                </c:pt>
                <c:pt idx="7">
                  <c:v>8087900</c:v>
                </c:pt>
                <c:pt idx="8">
                  <c:v>9969800</c:v>
                </c:pt>
                <c:pt idx="9">
                  <c:v>7024000</c:v>
                </c:pt>
                <c:pt idx="10">
                  <c:v>4809300</c:v>
                </c:pt>
                <c:pt idx="11">
                  <c:v>8834800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393-497C-B259-C7F46EF45129}"/>
            </c:ext>
          </c:extLst>
        </c:ser>
        <c:ser>
          <c:idx val="2"/>
          <c:order val="2"/>
          <c:tx>
            <c:strRef>
              <c:f>'Part 2,Ques 4'!$D$2</c:f>
              <c:strCache>
                <c:ptCount val="1"/>
                <c:pt idx="0">
                  <c:v>Profit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strRef>
              <c:f>'Part 2,Ques 4'!$A$3:$A$14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xVal>
          <c:yVal>
            <c:numRef>
              <c:f>'Part 2,Ques 4'!$D$3:$D$14</c:f>
              <c:numCache>
                <c:formatCode>General</c:formatCode>
                <c:ptCount val="12"/>
                <c:pt idx="0">
                  <c:v>-538500</c:v>
                </c:pt>
                <c:pt idx="1">
                  <c:v>175700</c:v>
                </c:pt>
                <c:pt idx="2">
                  <c:v>1095300</c:v>
                </c:pt>
                <c:pt idx="3">
                  <c:v>612200</c:v>
                </c:pt>
                <c:pt idx="4">
                  <c:v>889500</c:v>
                </c:pt>
                <c:pt idx="5">
                  <c:v>-50900</c:v>
                </c:pt>
                <c:pt idx="6">
                  <c:v>1567100</c:v>
                </c:pt>
                <c:pt idx="7">
                  <c:v>111200</c:v>
                </c:pt>
                <c:pt idx="8">
                  <c:v>90800</c:v>
                </c:pt>
                <c:pt idx="9">
                  <c:v>789200</c:v>
                </c:pt>
                <c:pt idx="10">
                  <c:v>274500</c:v>
                </c:pt>
                <c:pt idx="11">
                  <c:v>486100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393-497C-B259-C7F46EF451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37376"/>
        <c:axId val="132838912"/>
      </c:scatterChart>
      <c:valAx>
        <c:axId val="132837376"/>
        <c:scaling>
          <c:orientation val="minMax"/>
          <c:max val="14"/>
          <c:min val="0"/>
        </c:scaling>
        <c:delete val="0"/>
        <c:axPos val="b"/>
        <c:majorGridlines>
          <c:spPr>
            <a:ln>
              <a:noFill/>
            </a:ln>
          </c:spPr>
        </c:majorGridlines>
        <c:majorTickMark val="none"/>
        <c:minorTickMark val="none"/>
        <c:tickLblPos val="nextTo"/>
        <c:crossAx val="132838912"/>
        <c:crosses val="autoZero"/>
        <c:crossBetween val="midCat"/>
        <c:majorUnit val="1"/>
      </c:valAx>
      <c:valAx>
        <c:axId val="132838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2837376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7619</xdr:colOff>
      <xdr:row>3</xdr:row>
      <xdr:rowOff>66675</xdr:rowOff>
    </xdr:from>
    <xdr:to>
      <xdr:col>19</xdr:col>
      <xdr:colOff>85725</xdr:colOff>
      <xdr:row>13</xdr:row>
      <xdr:rowOff>156210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08DA3C-1964-4F55-8473-AF142BFFE7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36194</xdr:colOff>
      <xdr:row>15</xdr:row>
      <xdr:rowOff>57150</xdr:rowOff>
    </xdr:from>
    <xdr:to>
      <xdr:col>17</xdr:col>
      <xdr:colOff>443864</xdr:colOff>
      <xdr:row>27</xdr:row>
      <xdr:rowOff>102870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84E22F9-8133-42EF-8DDE-89A2B33AA9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0.43364</cdr:x>
      <cdr:y>0.11481</cdr:y>
    </cdr:from>
    <cdr:to>
      <cdr:x>0.63364</cdr:x>
      <cdr:y>0.27442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3C1B96E-63A2-4F9E-A94A-49490642280A}"/>
            </a:ext>
          </a:extLst>
        </cdr:cNvPr>
        <cdr:cNvSpPr txBox="1"/>
      </cdr:nvSpPr>
      <cdr:spPr>
        <a:xfrm xmlns:a="http://schemas.openxmlformats.org/drawingml/2006/main">
          <a:off x="1982583" y="314935"/>
          <a:ext cx="914400" cy="43784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0.40171</cdr:x>
      <cdr:y>0.1008</cdr:y>
    </cdr:from>
    <cdr:to>
      <cdr:x>0.60171</cdr:x>
      <cdr:y>0.25201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425DCD7C-F3E1-49A4-9B62-FC095E291D8E}"/>
            </a:ext>
          </a:extLst>
        </cdr:cNvPr>
        <cdr:cNvSpPr txBox="1"/>
      </cdr:nvSpPr>
      <cdr:spPr>
        <a:xfrm xmlns:a="http://schemas.openxmlformats.org/drawingml/2006/main">
          <a:off x="1836635" y="276528"/>
          <a:ext cx="914400" cy="4147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14</xdr:row>
      <xdr:rowOff>38100</xdr:rowOff>
    </xdr:from>
    <xdr:to>
      <xdr:col>17</xdr:col>
      <xdr:colOff>180975</xdr:colOff>
      <xdr:row>29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0</xdr:row>
      <xdr:rowOff>66675</xdr:rowOff>
    </xdr:from>
    <xdr:to>
      <xdr:col>20</xdr:col>
      <xdr:colOff>323851</xdr:colOff>
      <xdr:row>27</xdr:row>
      <xdr:rowOff>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495300</xdr:colOff>
      <xdr:row>27</xdr:row>
      <xdr:rowOff>123825</xdr:rowOff>
    </xdr:from>
    <xdr:to>
      <xdr:col>16</xdr:col>
      <xdr:colOff>381001</xdr:colOff>
      <xdr:row>50</xdr:row>
      <xdr:rowOff>114299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xlFile://Root/CurrentDir/office_final%20project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OTLAB" refreshedDate="45442.791739699074" createdVersion="6" refreshedVersion="6" minRefreshableVersion="3" recordCount="76" xr:uid="{00000000-000A-0000-FFFF-FFFF00000000}">
  <cacheSource type="worksheet">
    <worksheetSource ref="B1:C77" sheet="Sheet10" r:id="rId2"/>
  </cacheSource>
  <cacheFields count="2">
    <cacheField name="Product" numFmtId="0">
      <sharedItems count="4">
        <s v="Laptop"/>
        <s v="Desktop"/>
        <s v="Tablet"/>
        <s v="Smartphone"/>
      </sharedItems>
    </cacheField>
    <cacheField name="Total Sales (BDT)" numFmtId="0">
      <sharedItems containsSemiMixedTypes="0" containsString="0" containsNumber="1" containsInteger="1" minValue="80000" maxValue="84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6">
  <r>
    <x v="0"/>
    <n v="350000"/>
  </r>
  <r>
    <x v="1"/>
    <n v="500000"/>
  </r>
  <r>
    <x v="2"/>
    <n v="140000"/>
  </r>
  <r>
    <x v="3"/>
    <n v="450000"/>
  </r>
  <r>
    <x v="0"/>
    <n v="210000"/>
  </r>
  <r>
    <x v="1"/>
    <n v="300000"/>
  </r>
  <r>
    <x v="2"/>
    <n v="80000"/>
  </r>
  <r>
    <x v="3"/>
    <n v="300000"/>
  </r>
  <r>
    <x v="0"/>
    <n v="560000"/>
  </r>
  <r>
    <x v="1"/>
    <n v="600000"/>
  </r>
  <r>
    <x v="2"/>
    <n v="180000"/>
  </r>
  <r>
    <x v="3"/>
    <n v="150000"/>
  </r>
  <r>
    <x v="0"/>
    <n v="770000"/>
  </r>
  <r>
    <x v="1"/>
    <n v="350000"/>
  </r>
  <r>
    <x v="2"/>
    <n v="120000"/>
  </r>
  <r>
    <x v="3"/>
    <n v="390000"/>
  </r>
  <r>
    <x v="0"/>
    <n v="630000"/>
  </r>
  <r>
    <x v="1"/>
    <n v="400000"/>
  </r>
  <r>
    <x v="2"/>
    <n v="280000"/>
  </r>
  <r>
    <x v="3"/>
    <n v="210000"/>
  </r>
  <r>
    <x v="0"/>
    <n v="700000"/>
  </r>
  <r>
    <x v="1"/>
    <n v="250000"/>
  </r>
  <r>
    <x v="2"/>
    <n v="160000"/>
  </r>
  <r>
    <x v="3"/>
    <n v="180000"/>
  </r>
  <r>
    <x v="0"/>
    <n v="490000"/>
  </r>
  <r>
    <x v="0"/>
    <n v="560000"/>
  </r>
  <r>
    <x v="1"/>
    <n v="300000"/>
  </r>
  <r>
    <x v="2"/>
    <n v="200000"/>
  </r>
  <r>
    <x v="3"/>
    <n v="600000"/>
  </r>
  <r>
    <x v="0"/>
    <n v="280000"/>
  </r>
  <r>
    <x v="1"/>
    <n v="450000"/>
  </r>
  <r>
    <x v="2"/>
    <n v="100000"/>
  </r>
  <r>
    <x v="3"/>
    <n v="450000"/>
  </r>
  <r>
    <x v="0"/>
    <n v="490000"/>
  </r>
  <r>
    <x v="1"/>
    <n v="550000"/>
  </r>
  <r>
    <x v="2"/>
    <n v="240000"/>
  </r>
  <r>
    <x v="3"/>
    <n v="300000"/>
  </r>
  <r>
    <x v="0"/>
    <n v="630000"/>
  </r>
  <r>
    <x v="1"/>
    <n v="400000"/>
  </r>
  <r>
    <x v="2"/>
    <n v="220000"/>
  </r>
  <r>
    <x v="3"/>
    <n v="420000"/>
  </r>
  <r>
    <x v="0"/>
    <n v="700000"/>
  </r>
  <r>
    <x v="1"/>
    <n v="450000"/>
  </r>
  <r>
    <x v="2"/>
    <n v="260000"/>
  </r>
  <r>
    <x v="3"/>
    <n v="240000"/>
  </r>
  <r>
    <x v="0"/>
    <n v="840000"/>
  </r>
  <r>
    <x v="1"/>
    <n v="350000"/>
  </r>
  <r>
    <x v="2"/>
    <n v="180000"/>
  </r>
  <r>
    <x v="3"/>
    <n v="360000"/>
  </r>
  <r>
    <x v="0"/>
    <n v="350000"/>
  </r>
  <r>
    <x v="0"/>
    <n v="840000"/>
  </r>
  <r>
    <x v="1"/>
    <n v="400000"/>
  </r>
  <r>
    <x v="2"/>
    <n v="140000"/>
  </r>
  <r>
    <x v="3"/>
    <n v="270000"/>
  </r>
  <r>
    <x v="0"/>
    <n v="420000"/>
  </r>
  <r>
    <x v="1"/>
    <n v="500000"/>
  </r>
  <r>
    <x v="2"/>
    <n v="160000"/>
  </r>
  <r>
    <x v="3"/>
    <n v="390000"/>
  </r>
  <r>
    <x v="0"/>
    <n v="630000"/>
  </r>
  <r>
    <x v="1"/>
    <n v="250000"/>
  </r>
  <r>
    <x v="2"/>
    <n v="220000"/>
  </r>
  <r>
    <x v="3"/>
    <n v="420000"/>
  </r>
  <r>
    <x v="0"/>
    <n v="700000"/>
  </r>
  <r>
    <x v="1"/>
    <n v="300000"/>
  </r>
  <r>
    <x v="2"/>
    <n v="160000"/>
  </r>
  <r>
    <x v="3"/>
    <n v="360000"/>
  </r>
  <r>
    <x v="0"/>
    <n v="630000"/>
  </r>
  <r>
    <x v="1"/>
    <n v="350000"/>
  </r>
  <r>
    <x v="2"/>
    <n v="280000"/>
  </r>
  <r>
    <x v="3"/>
    <n v="240000"/>
  </r>
  <r>
    <x v="0"/>
    <n v="770000"/>
  </r>
  <r>
    <x v="1"/>
    <n v="250000"/>
  </r>
  <r>
    <x v="2"/>
    <n v="200000"/>
  </r>
  <r>
    <x v="3"/>
    <n v="270000"/>
  </r>
  <r>
    <x v="0"/>
    <n v="700000"/>
  </r>
  <r>
    <x v="3"/>
    <n v="15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8">
  <location ref="J16:K21" firstHeaderRow="1" firstDataRow="1" firstDataCol="1"/>
  <pivotFields count="2">
    <pivotField axis="axisRow" showAll="0">
      <items count="5">
        <item x="1"/>
        <item x="0"/>
        <item x="3"/>
        <item x="2"/>
        <item t="default"/>
      </items>
    </pivotField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Total Sales (BDT)" fld="1" baseField="0" baseItem="0"/>
  </dataFields>
  <chartFormats count="1"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4"/>
  <sheetViews>
    <sheetView zoomScaleNormal="100" workbookViewId="0">
      <selection activeCell="H5" sqref="H5"/>
    </sheetView>
  </sheetViews>
  <sheetFormatPr defaultRowHeight="15" x14ac:dyDescent="0.25"/>
  <cols>
    <col min="1" max="1" width="12.42578125" customWidth="1"/>
    <col min="2" max="2" width="10.28515625" customWidth="1"/>
    <col min="3" max="3" width="14.5703125" customWidth="1"/>
    <col min="4" max="4" width="12.7109375" customWidth="1"/>
    <col min="6" max="6" width="11.7109375" customWidth="1"/>
    <col min="7" max="7" width="14.85546875" customWidth="1"/>
    <col min="10" max="10" width="14.7109375" customWidth="1"/>
    <col min="11" max="11" width="22.7109375" customWidth="1"/>
  </cols>
  <sheetData>
    <row r="1" spans="1:11" x14ac:dyDescent="0.25">
      <c r="A1" s="13" t="s">
        <v>0</v>
      </c>
      <c r="B1" s="13"/>
      <c r="C1" s="13"/>
      <c r="D1" s="13"/>
      <c r="E1" s="13"/>
      <c r="F1" s="13"/>
      <c r="G1" s="13"/>
    </row>
    <row r="2" spans="1:11" x14ac:dyDescent="0.25">
      <c r="A2" s="13"/>
      <c r="B2" s="13"/>
      <c r="C2" s="13"/>
      <c r="D2" s="13"/>
      <c r="E2" s="13"/>
      <c r="F2" s="13"/>
      <c r="G2" s="13"/>
    </row>
    <row r="3" spans="1:11" ht="30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</row>
    <row r="4" spans="1:11" x14ac:dyDescent="0.25">
      <c r="A4" s="2">
        <v>45296</v>
      </c>
      <c r="B4" s="3" t="s">
        <v>8</v>
      </c>
      <c r="C4" s="3" t="s">
        <v>9</v>
      </c>
      <c r="D4" s="3" t="s">
        <v>10</v>
      </c>
      <c r="E4" s="3">
        <v>5</v>
      </c>
      <c r="F4" s="3">
        <v>70000</v>
      </c>
      <c r="G4" s="3">
        <f>E4*F4</f>
        <v>350000</v>
      </c>
      <c r="J4" s="4" t="s">
        <v>24</v>
      </c>
      <c r="K4" s="4" t="s">
        <v>26</v>
      </c>
    </row>
    <row r="5" spans="1:11" ht="30" x14ac:dyDescent="0.25">
      <c r="A5" s="2">
        <v>45297</v>
      </c>
      <c r="B5" s="3" t="s">
        <v>11</v>
      </c>
      <c r="C5" s="3" t="s">
        <v>12</v>
      </c>
      <c r="D5" s="3" t="s">
        <v>13</v>
      </c>
      <c r="E5" s="3">
        <v>10</v>
      </c>
      <c r="F5" s="3">
        <v>50000</v>
      </c>
      <c r="G5" s="3">
        <f t="shared" ref="G5:G68" si="0">E5*F5</f>
        <v>500000</v>
      </c>
      <c r="J5" s="5" t="s">
        <v>8</v>
      </c>
      <c r="K5">
        <v>5010000</v>
      </c>
    </row>
    <row r="6" spans="1:11" x14ac:dyDescent="0.25">
      <c r="A6" s="2">
        <v>45298</v>
      </c>
      <c r="B6" s="3" t="s">
        <v>14</v>
      </c>
      <c r="C6" s="3" t="s">
        <v>15</v>
      </c>
      <c r="D6" s="3" t="s">
        <v>16</v>
      </c>
      <c r="E6" s="3">
        <v>7</v>
      </c>
      <c r="F6" s="3">
        <v>20000</v>
      </c>
      <c r="G6" s="3">
        <f t="shared" si="0"/>
        <v>140000</v>
      </c>
      <c r="J6" s="5" t="s">
        <v>11</v>
      </c>
      <c r="K6">
        <v>4340000</v>
      </c>
    </row>
    <row r="7" spans="1:11" x14ac:dyDescent="0.25">
      <c r="A7" s="2">
        <v>45299</v>
      </c>
      <c r="B7" s="3" t="s">
        <v>17</v>
      </c>
      <c r="C7" s="3" t="s">
        <v>18</v>
      </c>
      <c r="D7" s="3" t="s">
        <v>19</v>
      </c>
      <c r="E7" s="3">
        <v>15</v>
      </c>
      <c r="F7" s="3">
        <v>30000</v>
      </c>
      <c r="G7" s="3">
        <f t="shared" si="0"/>
        <v>450000</v>
      </c>
      <c r="J7" s="5" t="s">
        <v>22</v>
      </c>
      <c r="K7">
        <v>5850000</v>
      </c>
    </row>
    <row r="8" spans="1:11" x14ac:dyDescent="0.25">
      <c r="A8" s="2">
        <v>45300</v>
      </c>
      <c r="B8" s="3" t="s">
        <v>20</v>
      </c>
      <c r="C8" s="3" t="s">
        <v>21</v>
      </c>
      <c r="D8" s="3" t="s">
        <v>10</v>
      </c>
      <c r="E8" s="3">
        <v>3</v>
      </c>
      <c r="F8" s="3">
        <v>70000</v>
      </c>
      <c r="G8" s="3">
        <f t="shared" si="0"/>
        <v>210000</v>
      </c>
      <c r="J8" s="5" t="s">
        <v>14</v>
      </c>
      <c r="K8">
        <v>4110000</v>
      </c>
    </row>
    <row r="9" spans="1:11" x14ac:dyDescent="0.25">
      <c r="A9" s="2">
        <v>45301</v>
      </c>
      <c r="B9" s="3" t="s">
        <v>22</v>
      </c>
      <c r="C9" s="3" t="s">
        <v>23</v>
      </c>
      <c r="D9" s="3" t="s">
        <v>13</v>
      </c>
      <c r="E9" s="3">
        <v>6</v>
      </c>
      <c r="F9" s="3">
        <v>50000</v>
      </c>
      <c r="G9" s="3">
        <f t="shared" si="0"/>
        <v>300000</v>
      </c>
      <c r="J9" s="5" t="s">
        <v>17</v>
      </c>
      <c r="K9">
        <v>4760000</v>
      </c>
    </row>
    <row r="10" spans="1:11" ht="30" x14ac:dyDescent="0.25">
      <c r="A10" s="2">
        <v>45302</v>
      </c>
      <c r="B10" s="3" t="s">
        <v>11</v>
      </c>
      <c r="C10" s="3" t="s">
        <v>15</v>
      </c>
      <c r="D10" s="3" t="s">
        <v>16</v>
      </c>
      <c r="E10" s="3">
        <v>4</v>
      </c>
      <c r="F10" s="3">
        <v>20000</v>
      </c>
      <c r="G10" s="3">
        <f t="shared" si="0"/>
        <v>80000</v>
      </c>
      <c r="J10" s="5" t="s">
        <v>20</v>
      </c>
      <c r="K10">
        <v>4600000</v>
      </c>
    </row>
    <row r="11" spans="1:11" x14ac:dyDescent="0.25">
      <c r="A11" s="2">
        <v>45303</v>
      </c>
      <c r="B11" s="3" t="s">
        <v>14</v>
      </c>
      <c r="C11" s="3" t="s">
        <v>18</v>
      </c>
      <c r="D11" s="3" t="s">
        <v>19</v>
      </c>
      <c r="E11" s="3">
        <v>10</v>
      </c>
      <c r="F11" s="3">
        <v>30000</v>
      </c>
      <c r="G11" s="3">
        <f t="shared" si="0"/>
        <v>300000</v>
      </c>
      <c r="J11" s="5" t="s">
        <v>25</v>
      </c>
      <c r="K11">
        <v>28670000</v>
      </c>
    </row>
    <row r="12" spans="1:11" x14ac:dyDescent="0.25">
      <c r="A12" s="2">
        <v>45304</v>
      </c>
      <c r="B12" s="3" t="s">
        <v>8</v>
      </c>
      <c r="C12" s="3" t="s">
        <v>9</v>
      </c>
      <c r="D12" s="3" t="s">
        <v>10</v>
      </c>
      <c r="E12" s="3">
        <v>8</v>
      </c>
      <c r="F12" s="3">
        <v>70000</v>
      </c>
      <c r="G12" s="3">
        <f t="shared" si="0"/>
        <v>560000</v>
      </c>
    </row>
    <row r="13" spans="1:11" x14ac:dyDescent="0.25">
      <c r="A13" s="2">
        <v>45305</v>
      </c>
      <c r="B13" s="3" t="s">
        <v>20</v>
      </c>
      <c r="C13" s="3" t="s">
        <v>9</v>
      </c>
      <c r="D13" s="3" t="s">
        <v>13</v>
      </c>
      <c r="E13" s="3">
        <v>12</v>
      </c>
      <c r="F13" s="3">
        <v>50000</v>
      </c>
      <c r="G13" s="3">
        <f t="shared" si="0"/>
        <v>600000</v>
      </c>
    </row>
    <row r="14" spans="1:11" x14ac:dyDescent="0.25">
      <c r="A14" s="2">
        <v>45306</v>
      </c>
      <c r="B14" s="3" t="s">
        <v>22</v>
      </c>
      <c r="C14" s="3" t="s">
        <v>12</v>
      </c>
      <c r="D14" s="3" t="s">
        <v>16</v>
      </c>
      <c r="E14" s="3">
        <v>9</v>
      </c>
      <c r="F14" s="3">
        <v>20000</v>
      </c>
      <c r="G14" s="3">
        <f t="shared" si="0"/>
        <v>180000</v>
      </c>
    </row>
    <row r="15" spans="1:11" ht="30" x14ac:dyDescent="0.25">
      <c r="A15" s="2">
        <v>45307</v>
      </c>
      <c r="B15" s="3" t="s">
        <v>11</v>
      </c>
      <c r="C15" s="3" t="s">
        <v>15</v>
      </c>
      <c r="D15" s="3" t="s">
        <v>19</v>
      </c>
      <c r="E15" s="3">
        <v>5</v>
      </c>
      <c r="F15" s="3">
        <v>30000</v>
      </c>
      <c r="G15" s="3">
        <f t="shared" si="0"/>
        <v>150000</v>
      </c>
    </row>
    <row r="16" spans="1:11" x14ac:dyDescent="0.25">
      <c r="A16" s="2">
        <v>45308</v>
      </c>
      <c r="B16" s="3" t="s">
        <v>14</v>
      </c>
      <c r="C16" s="3" t="s">
        <v>18</v>
      </c>
      <c r="D16" s="3" t="s">
        <v>10</v>
      </c>
      <c r="E16" s="3">
        <v>11</v>
      </c>
      <c r="F16" s="3">
        <v>70000</v>
      </c>
      <c r="G16" s="3">
        <f t="shared" si="0"/>
        <v>770000</v>
      </c>
      <c r="J16" s="4" t="s">
        <v>24</v>
      </c>
      <c r="K16" s="4" t="s">
        <v>26</v>
      </c>
    </row>
    <row r="17" spans="1:11" x14ac:dyDescent="0.25">
      <c r="A17" s="2">
        <v>45309</v>
      </c>
      <c r="B17" s="3" t="s">
        <v>17</v>
      </c>
      <c r="C17" s="3" t="s">
        <v>21</v>
      </c>
      <c r="D17" s="3" t="s">
        <v>13</v>
      </c>
      <c r="E17" s="3">
        <v>7</v>
      </c>
      <c r="F17" s="3">
        <v>50000</v>
      </c>
      <c r="G17" s="3">
        <f t="shared" si="0"/>
        <v>350000</v>
      </c>
      <c r="J17" s="5" t="s">
        <v>13</v>
      </c>
      <c r="K17">
        <v>6950000</v>
      </c>
    </row>
    <row r="18" spans="1:11" x14ac:dyDescent="0.25">
      <c r="A18" s="2">
        <v>45310</v>
      </c>
      <c r="B18" s="3" t="s">
        <v>20</v>
      </c>
      <c r="C18" s="3" t="s">
        <v>23</v>
      </c>
      <c r="D18" s="3" t="s">
        <v>16</v>
      </c>
      <c r="E18" s="3">
        <v>6</v>
      </c>
      <c r="F18" s="3">
        <v>20000</v>
      </c>
      <c r="G18" s="3">
        <f t="shared" si="0"/>
        <v>120000</v>
      </c>
      <c r="J18" s="5" t="s">
        <v>10</v>
      </c>
      <c r="K18">
        <v>12250000</v>
      </c>
    </row>
    <row r="19" spans="1:11" x14ac:dyDescent="0.25">
      <c r="A19" s="2">
        <v>45311</v>
      </c>
      <c r="B19" s="3" t="s">
        <v>22</v>
      </c>
      <c r="C19" s="3" t="s">
        <v>15</v>
      </c>
      <c r="D19" s="3" t="s">
        <v>19</v>
      </c>
      <c r="E19" s="3">
        <v>13</v>
      </c>
      <c r="F19" s="3">
        <v>30000</v>
      </c>
      <c r="G19" s="3">
        <f t="shared" si="0"/>
        <v>390000</v>
      </c>
      <c r="J19" s="5" t="s">
        <v>19</v>
      </c>
      <c r="K19">
        <v>6150000</v>
      </c>
    </row>
    <row r="20" spans="1:11" x14ac:dyDescent="0.25">
      <c r="A20" s="2">
        <v>45312</v>
      </c>
      <c r="B20" s="3" t="s">
        <v>8</v>
      </c>
      <c r="C20" s="3" t="s">
        <v>18</v>
      </c>
      <c r="D20" s="3" t="s">
        <v>10</v>
      </c>
      <c r="E20" s="3">
        <v>9</v>
      </c>
      <c r="F20" s="3">
        <v>70000</v>
      </c>
      <c r="G20" s="3">
        <f t="shared" si="0"/>
        <v>630000</v>
      </c>
      <c r="J20" s="5" t="s">
        <v>16</v>
      </c>
      <c r="K20">
        <v>3320000</v>
      </c>
    </row>
    <row r="21" spans="1:11" x14ac:dyDescent="0.25">
      <c r="A21" s="2">
        <v>45313</v>
      </c>
      <c r="B21" s="3" t="s">
        <v>14</v>
      </c>
      <c r="C21" s="3" t="s">
        <v>21</v>
      </c>
      <c r="D21" s="3" t="s">
        <v>13</v>
      </c>
      <c r="E21" s="3">
        <v>8</v>
      </c>
      <c r="F21" s="3">
        <v>50000</v>
      </c>
      <c r="G21" s="3">
        <f t="shared" si="0"/>
        <v>400000</v>
      </c>
      <c r="J21" s="5" t="s">
        <v>25</v>
      </c>
      <c r="K21">
        <v>28670000</v>
      </c>
    </row>
    <row r="22" spans="1:11" x14ac:dyDescent="0.25">
      <c r="A22" s="2">
        <v>45314</v>
      </c>
      <c r="B22" s="3" t="s">
        <v>17</v>
      </c>
      <c r="C22" s="3" t="s">
        <v>23</v>
      </c>
      <c r="D22" s="3" t="s">
        <v>16</v>
      </c>
      <c r="E22" s="3">
        <v>14</v>
      </c>
      <c r="F22" s="3">
        <v>20000</v>
      </c>
      <c r="G22" s="3">
        <f t="shared" si="0"/>
        <v>280000</v>
      </c>
    </row>
    <row r="23" spans="1:11" x14ac:dyDescent="0.25">
      <c r="A23" s="2">
        <v>45315</v>
      </c>
      <c r="B23" s="3" t="s">
        <v>20</v>
      </c>
      <c r="C23" s="3" t="s">
        <v>15</v>
      </c>
      <c r="D23" s="3" t="s">
        <v>19</v>
      </c>
      <c r="E23" s="3">
        <v>7</v>
      </c>
      <c r="F23" s="3">
        <v>30000</v>
      </c>
      <c r="G23" s="3">
        <f t="shared" si="0"/>
        <v>210000</v>
      </c>
    </row>
    <row r="24" spans="1:11" x14ac:dyDescent="0.25">
      <c r="A24" s="2">
        <v>45316</v>
      </c>
      <c r="B24" s="3" t="s">
        <v>22</v>
      </c>
      <c r="C24" s="3" t="s">
        <v>18</v>
      </c>
      <c r="D24" s="3" t="s">
        <v>10</v>
      </c>
      <c r="E24" s="3">
        <v>10</v>
      </c>
      <c r="F24" s="3">
        <v>70000</v>
      </c>
      <c r="G24" s="3">
        <f t="shared" si="0"/>
        <v>700000</v>
      </c>
    </row>
    <row r="25" spans="1:11" ht="30" x14ac:dyDescent="0.25">
      <c r="A25" s="2">
        <v>45317</v>
      </c>
      <c r="B25" s="3" t="s">
        <v>11</v>
      </c>
      <c r="C25" s="3" t="s">
        <v>9</v>
      </c>
      <c r="D25" s="3" t="s">
        <v>13</v>
      </c>
      <c r="E25" s="3">
        <v>5</v>
      </c>
      <c r="F25" s="3">
        <v>50000</v>
      </c>
      <c r="G25" s="3">
        <f t="shared" si="0"/>
        <v>250000</v>
      </c>
    </row>
    <row r="26" spans="1:11" x14ac:dyDescent="0.25">
      <c r="A26" s="2">
        <v>45318</v>
      </c>
      <c r="B26" s="3" t="s">
        <v>8</v>
      </c>
      <c r="C26" s="3" t="s">
        <v>12</v>
      </c>
      <c r="D26" s="3" t="s">
        <v>16</v>
      </c>
      <c r="E26" s="3">
        <v>8</v>
      </c>
      <c r="F26" s="3">
        <v>20000</v>
      </c>
      <c r="G26" s="3">
        <f t="shared" si="0"/>
        <v>160000</v>
      </c>
    </row>
    <row r="27" spans="1:11" x14ac:dyDescent="0.25">
      <c r="A27" s="2">
        <v>45319</v>
      </c>
      <c r="B27" s="3" t="s">
        <v>17</v>
      </c>
      <c r="C27" s="3" t="s">
        <v>15</v>
      </c>
      <c r="D27" s="3" t="s">
        <v>19</v>
      </c>
      <c r="E27" s="3">
        <v>6</v>
      </c>
      <c r="F27" s="3">
        <v>30000</v>
      </c>
      <c r="G27" s="3">
        <f t="shared" si="0"/>
        <v>180000</v>
      </c>
    </row>
    <row r="28" spans="1:11" x14ac:dyDescent="0.25">
      <c r="A28" s="2">
        <v>45320</v>
      </c>
      <c r="B28" s="3" t="s">
        <v>20</v>
      </c>
      <c r="C28" s="3" t="s">
        <v>18</v>
      </c>
      <c r="D28" s="3" t="s">
        <v>10</v>
      </c>
      <c r="E28" s="3">
        <v>7</v>
      </c>
      <c r="F28" s="3">
        <v>70000</v>
      </c>
      <c r="G28" s="3">
        <f t="shared" si="0"/>
        <v>490000</v>
      </c>
    </row>
    <row r="29" spans="1:11" x14ac:dyDescent="0.25">
      <c r="A29" s="2">
        <v>45323</v>
      </c>
      <c r="B29" s="3" t="s">
        <v>22</v>
      </c>
      <c r="C29" s="3" t="s">
        <v>21</v>
      </c>
      <c r="D29" s="3" t="s">
        <v>10</v>
      </c>
      <c r="E29" s="3">
        <v>8</v>
      </c>
      <c r="F29" s="3">
        <v>70000</v>
      </c>
      <c r="G29" s="3">
        <f t="shared" si="0"/>
        <v>560000</v>
      </c>
    </row>
    <row r="30" spans="1:11" ht="30" x14ac:dyDescent="0.25">
      <c r="A30" s="2">
        <v>45324</v>
      </c>
      <c r="B30" s="3" t="s">
        <v>11</v>
      </c>
      <c r="C30" s="3" t="s">
        <v>23</v>
      </c>
      <c r="D30" s="3" t="s">
        <v>13</v>
      </c>
      <c r="E30" s="3">
        <v>6</v>
      </c>
      <c r="F30" s="3">
        <v>50000</v>
      </c>
      <c r="G30" s="3">
        <f t="shared" si="0"/>
        <v>300000</v>
      </c>
    </row>
    <row r="31" spans="1:11" x14ac:dyDescent="0.25">
      <c r="A31" s="2">
        <v>45325</v>
      </c>
      <c r="B31" s="3" t="s">
        <v>14</v>
      </c>
      <c r="C31" s="3" t="s">
        <v>15</v>
      </c>
      <c r="D31" s="3" t="s">
        <v>16</v>
      </c>
      <c r="E31" s="3">
        <v>10</v>
      </c>
      <c r="F31" s="3">
        <v>20000</v>
      </c>
      <c r="G31" s="3">
        <f t="shared" si="0"/>
        <v>200000</v>
      </c>
    </row>
    <row r="32" spans="1:11" x14ac:dyDescent="0.25">
      <c r="A32" s="2">
        <v>45326</v>
      </c>
      <c r="B32" s="3" t="s">
        <v>17</v>
      </c>
      <c r="C32" s="3" t="s">
        <v>9</v>
      </c>
      <c r="D32" s="3" t="s">
        <v>19</v>
      </c>
      <c r="E32" s="3">
        <v>20</v>
      </c>
      <c r="F32" s="3">
        <v>30000</v>
      </c>
      <c r="G32" s="3">
        <f t="shared" si="0"/>
        <v>600000</v>
      </c>
    </row>
    <row r="33" spans="1:7" x14ac:dyDescent="0.25">
      <c r="A33" s="2">
        <v>45327</v>
      </c>
      <c r="B33" s="3" t="s">
        <v>8</v>
      </c>
      <c r="C33" s="3" t="s">
        <v>21</v>
      </c>
      <c r="D33" s="3" t="s">
        <v>10</v>
      </c>
      <c r="E33" s="3">
        <v>4</v>
      </c>
      <c r="F33" s="3">
        <v>70000</v>
      </c>
      <c r="G33" s="3">
        <f t="shared" si="0"/>
        <v>280000</v>
      </c>
    </row>
    <row r="34" spans="1:7" x14ac:dyDescent="0.25">
      <c r="A34" s="2">
        <v>45328</v>
      </c>
      <c r="B34" s="3" t="s">
        <v>22</v>
      </c>
      <c r="C34" s="3" t="s">
        <v>23</v>
      </c>
      <c r="D34" s="3" t="s">
        <v>13</v>
      </c>
      <c r="E34" s="3">
        <v>9</v>
      </c>
      <c r="F34" s="3">
        <v>50000</v>
      </c>
      <c r="G34" s="3">
        <f t="shared" si="0"/>
        <v>450000</v>
      </c>
    </row>
    <row r="35" spans="1:7" ht="30" x14ac:dyDescent="0.25">
      <c r="A35" s="2">
        <v>45329</v>
      </c>
      <c r="B35" s="3" t="s">
        <v>11</v>
      </c>
      <c r="C35" s="3" t="s">
        <v>21</v>
      </c>
      <c r="D35" s="3" t="s">
        <v>16</v>
      </c>
      <c r="E35" s="3">
        <v>5</v>
      </c>
      <c r="F35" s="3">
        <v>20000</v>
      </c>
      <c r="G35" s="3">
        <f t="shared" si="0"/>
        <v>100000</v>
      </c>
    </row>
    <row r="36" spans="1:7" x14ac:dyDescent="0.25">
      <c r="A36" s="2">
        <v>45330</v>
      </c>
      <c r="B36" s="3" t="s">
        <v>8</v>
      </c>
      <c r="C36" s="3" t="s">
        <v>23</v>
      </c>
      <c r="D36" s="3" t="s">
        <v>19</v>
      </c>
      <c r="E36" s="3">
        <v>15</v>
      </c>
      <c r="F36" s="3">
        <v>30000</v>
      </c>
      <c r="G36" s="3">
        <f t="shared" si="0"/>
        <v>450000</v>
      </c>
    </row>
    <row r="37" spans="1:7" x14ac:dyDescent="0.25">
      <c r="A37" s="2">
        <v>45331</v>
      </c>
      <c r="B37" s="3" t="s">
        <v>17</v>
      </c>
      <c r="C37" s="3" t="s">
        <v>15</v>
      </c>
      <c r="D37" s="3" t="s">
        <v>10</v>
      </c>
      <c r="E37" s="3">
        <v>7</v>
      </c>
      <c r="F37" s="3">
        <v>70000</v>
      </c>
      <c r="G37" s="3">
        <f t="shared" si="0"/>
        <v>490000</v>
      </c>
    </row>
    <row r="38" spans="1:7" x14ac:dyDescent="0.25">
      <c r="A38" s="2">
        <v>45332</v>
      </c>
      <c r="B38" s="3" t="s">
        <v>20</v>
      </c>
      <c r="C38" s="3" t="s">
        <v>18</v>
      </c>
      <c r="D38" s="3" t="s">
        <v>13</v>
      </c>
      <c r="E38" s="3">
        <v>11</v>
      </c>
      <c r="F38" s="3">
        <v>50000</v>
      </c>
      <c r="G38" s="3">
        <f t="shared" si="0"/>
        <v>550000</v>
      </c>
    </row>
    <row r="39" spans="1:7" x14ac:dyDescent="0.25">
      <c r="A39" s="2">
        <v>45333</v>
      </c>
      <c r="B39" s="3" t="s">
        <v>22</v>
      </c>
      <c r="C39" s="3" t="s">
        <v>9</v>
      </c>
      <c r="D39" s="3" t="s">
        <v>16</v>
      </c>
      <c r="E39" s="3">
        <v>12</v>
      </c>
      <c r="F39" s="3">
        <v>20000</v>
      </c>
      <c r="G39" s="3">
        <f t="shared" si="0"/>
        <v>240000</v>
      </c>
    </row>
    <row r="40" spans="1:7" ht="30" x14ac:dyDescent="0.25">
      <c r="A40" s="2">
        <v>45334</v>
      </c>
      <c r="B40" s="3" t="s">
        <v>11</v>
      </c>
      <c r="C40" s="3" t="s">
        <v>9</v>
      </c>
      <c r="D40" s="3" t="s">
        <v>19</v>
      </c>
      <c r="E40" s="3">
        <v>10</v>
      </c>
      <c r="F40" s="3">
        <v>30000</v>
      </c>
      <c r="G40" s="3">
        <f t="shared" si="0"/>
        <v>300000</v>
      </c>
    </row>
    <row r="41" spans="1:7" x14ac:dyDescent="0.25">
      <c r="A41" s="2">
        <v>45335</v>
      </c>
      <c r="B41" s="3" t="s">
        <v>14</v>
      </c>
      <c r="C41" s="3" t="s">
        <v>12</v>
      </c>
      <c r="D41" s="3" t="s">
        <v>10</v>
      </c>
      <c r="E41" s="3">
        <v>9</v>
      </c>
      <c r="F41" s="3">
        <v>70000</v>
      </c>
      <c r="G41" s="3">
        <f t="shared" si="0"/>
        <v>630000</v>
      </c>
    </row>
    <row r="42" spans="1:7" x14ac:dyDescent="0.25">
      <c r="A42" s="2">
        <v>45336</v>
      </c>
      <c r="B42" s="3" t="s">
        <v>17</v>
      </c>
      <c r="C42" s="3" t="s">
        <v>15</v>
      </c>
      <c r="D42" s="3" t="s">
        <v>13</v>
      </c>
      <c r="E42" s="3">
        <v>8</v>
      </c>
      <c r="F42" s="3">
        <v>50000</v>
      </c>
      <c r="G42" s="3">
        <f t="shared" si="0"/>
        <v>400000</v>
      </c>
    </row>
    <row r="43" spans="1:7" x14ac:dyDescent="0.25">
      <c r="A43" s="2">
        <v>45337</v>
      </c>
      <c r="B43" s="3" t="s">
        <v>20</v>
      </c>
      <c r="C43" s="3" t="s">
        <v>18</v>
      </c>
      <c r="D43" s="3" t="s">
        <v>16</v>
      </c>
      <c r="E43" s="3">
        <v>11</v>
      </c>
      <c r="F43" s="3">
        <v>20000</v>
      </c>
      <c r="G43" s="3">
        <f t="shared" si="0"/>
        <v>220000</v>
      </c>
    </row>
    <row r="44" spans="1:7" x14ac:dyDescent="0.25">
      <c r="A44" s="2">
        <v>45338</v>
      </c>
      <c r="B44" s="3" t="s">
        <v>8</v>
      </c>
      <c r="C44" s="3" t="s">
        <v>21</v>
      </c>
      <c r="D44" s="3" t="s">
        <v>19</v>
      </c>
      <c r="E44" s="3">
        <v>14</v>
      </c>
      <c r="F44" s="3">
        <v>30000</v>
      </c>
      <c r="G44" s="3">
        <f t="shared" si="0"/>
        <v>420000</v>
      </c>
    </row>
    <row r="45" spans="1:7" ht="30" x14ac:dyDescent="0.25">
      <c r="A45" s="2">
        <v>45339</v>
      </c>
      <c r="B45" s="3" t="s">
        <v>11</v>
      </c>
      <c r="C45" s="3" t="s">
        <v>23</v>
      </c>
      <c r="D45" s="3" t="s">
        <v>10</v>
      </c>
      <c r="E45" s="3">
        <v>10</v>
      </c>
      <c r="F45" s="3">
        <v>70000</v>
      </c>
      <c r="G45" s="3">
        <f t="shared" si="0"/>
        <v>700000</v>
      </c>
    </row>
    <row r="46" spans="1:7" x14ac:dyDescent="0.25">
      <c r="A46" s="2">
        <v>45340</v>
      </c>
      <c r="B46" s="3" t="s">
        <v>14</v>
      </c>
      <c r="C46" s="3" t="s">
        <v>15</v>
      </c>
      <c r="D46" s="3" t="s">
        <v>13</v>
      </c>
      <c r="E46" s="3">
        <v>9</v>
      </c>
      <c r="F46" s="3">
        <v>50000</v>
      </c>
      <c r="G46" s="3">
        <f t="shared" si="0"/>
        <v>450000</v>
      </c>
    </row>
    <row r="47" spans="1:7" x14ac:dyDescent="0.25">
      <c r="A47" s="2">
        <v>45341</v>
      </c>
      <c r="B47" s="3" t="s">
        <v>17</v>
      </c>
      <c r="C47" s="3" t="s">
        <v>18</v>
      </c>
      <c r="D47" s="3" t="s">
        <v>16</v>
      </c>
      <c r="E47" s="3">
        <v>13</v>
      </c>
      <c r="F47" s="3">
        <v>20000</v>
      </c>
      <c r="G47" s="3">
        <f t="shared" si="0"/>
        <v>260000</v>
      </c>
    </row>
    <row r="48" spans="1:7" x14ac:dyDescent="0.25">
      <c r="A48" s="2">
        <v>45342</v>
      </c>
      <c r="B48" s="3" t="s">
        <v>20</v>
      </c>
      <c r="C48" s="3" t="s">
        <v>21</v>
      </c>
      <c r="D48" s="3" t="s">
        <v>19</v>
      </c>
      <c r="E48" s="3">
        <v>8</v>
      </c>
      <c r="F48" s="3">
        <v>30000</v>
      </c>
      <c r="G48" s="3">
        <f t="shared" si="0"/>
        <v>240000</v>
      </c>
    </row>
    <row r="49" spans="1:7" x14ac:dyDescent="0.25">
      <c r="A49" s="2">
        <v>45343</v>
      </c>
      <c r="B49" s="3" t="s">
        <v>22</v>
      </c>
      <c r="C49" s="3" t="s">
        <v>23</v>
      </c>
      <c r="D49" s="3" t="s">
        <v>10</v>
      </c>
      <c r="E49" s="3">
        <v>12</v>
      </c>
      <c r="F49" s="3">
        <v>70000</v>
      </c>
      <c r="G49" s="3">
        <f t="shared" si="0"/>
        <v>840000</v>
      </c>
    </row>
    <row r="50" spans="1:7" ht="30" x14ac:dyDescent="0.25">
      <c r="A50" s="2">
        <v>45344</v>
      </c>
      <c r="B50" s="3" t="s">
        <v>11</v>
      </c>
      <c r="C50" s="3" t="s">
        <v>15</v>
      </c>
      <c r="D50" s="3" t="s">
        <v>13</v>
      </c>
      <c r="E50" s="3">
        <v>7</v>
      </c>
      <c r="F50" s="3">
        <v>50000</v>
      </c>
      <c r="G50" s="3">
        <f t="shared" si="0"/>
        <v>350000</v>
      </c>
    </row>
    <row r="51" spans="1:7" x14ac:dyDescent="0.25">
      <c r="A51" s="2">
        <v>45345</v>
      </c>
      <c r="B51" s="3" t="s">
        <v>14</v>
      </c>
      <c r="C51" s="3" t="s">
        <v>18</v>
      </c>
      <c r="D51" s="3" t="s">
        <v>16</v>
      </c>
      <c r="E51" s="3">
        <v>9</v>
      </c>
      <c r="F51" s="3">
        <v>20000</v>
      </c>
      <c r="G51" s="3">
        <f t="shared" si="0"/>
        <v>180000</v>
      </c>
    </row>
    <row r="52" spans="1:7" x14ac:dyDescent="0.25">
      <c r="A52" s="2">
        <v>45346</v>
      </c>
      <c r="B52" s="3" t="s">
        <v>8</v>
      </c>
      <c r="C52" s="3" t="s">
        <v>9</v>
      </c>
      <c r="D52" s="3" t="s">
        <v>19</v>
      </c>
      <c r="E52" s="3">
        <v>12</v>
      </c>
      <c r="F52" s="3">
        <v>30000</v>
      </c>
      <c r="G52" s="3">
        <f t="shared" si="0"/>
        <v>360000</v>
      </c>
    </row>
    <row r="53" spans="1:7" x14ac:dyDescent="0.25">
      <c r="A53" s="2">
        <v>45347</v>
      </c>
      <c r="B53" s="3" t="s">
        <v>20</v>
      </c>
      <c r="C53" s="3" t="s">
        <v>12</v>
      </c>
      <c r="D53" s="3" t="s">
        <v>10</v>
      </c>
      <c r="E53" s="3">
        <v>5</v>
      </c>
      <c r="F53" s="3">
        <v>70000</v>
      </c>
      <c r="G53" s="3">
        <f t="shared" si="0"/>
        <v>350000</v>
      </c>
    </row>
    <row r="54" spans="1:7" x14ac:dyDescent="0.25">
      <c r="A54" s="2">
        <v>45352</v>
      </c>
      <c r="B54" s="3" t="s">
        <v>22</v>
      </c>
      <c r="C54" s="3" t="s">
        <v>9</v>
      </c>
      <c r="D54" s="3" t="s">
        <v>10</v>
      </c>
      <c r="E54" s="3">
        <v>12</v>
      </c>
      <c r="F54" s="3">
        <v>70000</v>
      </c>
      <c r="G54" s="3">
        <f t="shared" si="0"/>
        <v>840000</v>
      </c>
    </row>
    <row r="55" spans="1:7" ht="30" x14ac:dyDescent="0.25">
      <c r="A55" s="2">
        <v>45353</v>
      </c>
      <c r="B55" s="3" t="s">
        <v>11</v>
      </c>
      <c r="C55" s="3" t="s">
        <v>9</v>
      </c>
      <c r="D55" s="3" t="s">
        <v>13</v>
      </c>
      <c r="E55" s="3">
        <v>8</v>
      </c>
      <c r="F55" s="3">
        <v>50000</v>
      </c>
      <c r="G55" s="3">
        <f t="shared" si="0"/>
        <v>400000</v>
      </c>
    </row>
    <row r="56" spans="1:7" x14ac:dyDescent="0.25">
      <c r="A56" s="2">
        <v>45354</v>
      </c>
      <c r="B56" s="3" t="s">
        <v>14</v>
      </c>
      <c r="C56" s="3" t="s">
        <v>21</v>
      </c>
      <c r="D56" s="3" t="s">
        <v>16</v>
      </c>
      <c r="E56" s="3">
        <v>7</v>
      </c>
      <c r="F56" s="3">
        <v>20000</v>
      </c>
      <c r="G56" s="3">
        <f t="shared" si="0"/>
        <v>140000</v>
      </c>
    </row>
    <row r="57" spans="1:7" x14ac:dyDescent="0.25">
      <c r="A57" s="2">
        <v>45355</v>
      </c>
      <c r="B57" s="3" t="s">
        <v>17</v>
      </c>
      <c r="C57" s="3" t="s">
        <v>23</v>
      </c>
      <c r="D57" s="3" t="s">
        <v>19</v>
      </c>
      <c r="E57" s="3">
        <v>9</v>
      </c>
      <c r="F57" s="3">
        <v>30000</v>
      </c>
      <c r="G57" s="3">
        <f t="shared" si="0"/>
        <v>270000</v>
      </c>
    </row>
    <row r="58" spans="1:7" x14ac:dyDescent="0.25">
      <c r="A58" s="2">
        <v>45356</v>
      </c>
      <c r="B58" s="3" t="s">
        <v>20</v>
      </c>
      <c r="C58" s="3" t="s">
        <v>21</v>
      </c>
      <c r="D58" s="3" t="s">
        <v>10</v>
      </c>
      <c r="E58" s="3">
        <v>6</v>
      </c>
      <c r="F58" s="3">
        <v>70000</v>
      </c>
      <c r="G58" s="3">
        <f t="shared" si="0"/>
        <v>420000</v>
      </c>
    </row>
    <row r="59" spans="1:7" x14ac:dyDescent="0.25">
      <c r="A59" s="2">
        <v>45357</v>
      </c>
      <c r="B59" s="3" t="s">
        <v>8</v>
      </c>
      <c r="C59" s="3" t="s">
        <v>23</v>
      </c>
      <c r="D59" s="3" t="s">
        <v>13</v>
      </c>
      <c r="E59" s="3">
        <v>10</v>
      </c>
      <c r="F59" s="3">
        <v>50000</v>
      </c>
      <c r="G59" s="3">
        <f t="shared" si="0"/>
        <v>500000</v>
      </c>
    </row>
    <row r="60" spans="1:7" ht="30" x14ac:dyDescent="0.25">
      <c r="A60" s="2">
        <v>45358</v>
      </c>
      <c r="B60" s="3" t="s">
        <v>11</v>
      </c>
      <c r="C60" s="3" t="s">
        <v>15</v>
      </c>
      <c r="D60" s="3" t="s">
        <v>16</v>
      </c>
      <c r="E60" s="3">
        <v>8</v>
      </c>
      <c r="F60" s="3">
        <v>20000</v>
      </c>
      <c r="G60" s="3">
        <f t="shared" si="0"/>
        <v>160000</v>
      </c>
    </row>
    <row r="61" spans="1:7" x14ac:dyDescent="0.25">
      <c r="A61" s="2">
        <v>45359</v>
      </c>
      <c r="B61" s="3" t="s">
        <v>8</v>
      </c>
      <c r="C61" s="3" t="s">
        <v>18</v>
      </c>
      <c r="D61" s="3" t="s">
        <v>19</v>
      </c>
      <c r="E61" s="3">
        <v>13</v>
      </c>
      <c r="F61" s="3">
        <v>30000</v>
      </c>
      <c r="G61" s="3">
        <f t="shared" si="0"/>
        <v>390000</v>
      </c>
    </row>
    <row r="62" spans="1:7" x14ac:dyDescent="0.25">
      <c r="A62" s="2">
        <v>45360</v>
      </c>
      <c r="B62" s="3" t="s">
        <v>17</v>
      </c>
      <c r="C62" s="3" t="s">
        <v>9</v>
      </c>
      <c r="D62" s="3" t="s">
        <v>10</v>
      </c>
      <c r="E62" s="3">
        <v>9</v>
      </c>
      <c r="F62" s="3">
        <v>70000</v>
      </c>
      <c r="G62" s="3">
        <f t="shared" si="0"/>
        <v>630000</v>
      </c>
    </row>
    <row r="63" spans="1:7" x14ac:dyDescent="0.25">
      <c r="A63" s="2">
        <v>45361</v>
      </c>
      <c r="B63" s="3" t="s">
        <v>20</v>
      </c>
      <c r="C63" s="3" t="s">
        <v>15</v>
      </c>
      <c r="D63" s="3" t="s">
        <v>13</v>
      </c>
      <c r="E63" s="3">
        <v>5</v>
      </c>
      <c r="F63" s="3">
        <v>50000</v>
      </c>
      <c r="G63" s="3">
        <f t="shared" si="0"/>
        <v>250000</v>
      </c>
    </row>
    <row r="64" spans="1:7" x14ac:dyDescent="0.25">
      <c r="A64" s="2">
        <v>45362</v>
      </c>
      <c r="B64" s="3" t="s">
        <v>22</v>
      </c>
      <c r="C64" s="3" t="s">
        <v>12</v>
      </c>
      <c r="D64" s="3" t="s">
        <v>16</v>
      </c>
      <c r="E64" s="3">
        <v>11</v>
      </c>
      <c r="F64" s="3">
        <v>20000</v>
      </c>
      <c r="G64" s="3">
        <f t="shared" si="0"/>
        <v>220000</v>
      </c>
    </row>
    <row r="65" spans="1:7" ht="30" x14ac:dyDescent="0.25">
      <c r="A65" s="2">
        <v>45363</v>
      </c>
      <c r="B65" s="3" t="s">
        <v>11</v>
      </c>
      <c r="C65" s="3" t="s">
        <v>15</v>
      </c>
      <c r="D65" s="3" t="s">
        <v>19</v>
      </c>
      <c r="E65" s="3">
        <v>14</v>
      </c>
      <c r="F65" s="3">
        <v>30000</v>
      </c>
      <c r="G65" s="3">
        <f t="shared" si="0"/>
        <v>420000</v>
      </c>
    </row>
    <row r="66" spans="1:7" x14ac:dyDescent="0.25">
      <c r="A66" s="2">
        <v>45364</v>
      </c>
      <c r="B66" s="3" t="s">
        <v>14</v>
      </c>
      <c r="C66" s="3" t="s">
        <v>18</v>
      </c>
      <c r="D66" s="3" t="s">
        <v>10</v>
      </c>
      <c r="E66" s="3">
        <v>10</v>
      </c>
      <c r="F66" s="3">
        <v>70000</v>
      </c>
      <c r="G66" s="3">
        <f t="shared" si="0"/>
        <v>700000</v>
      </c>
    </row>
    <row r="67" spans="1:7" x14ac:dyDescent="0.25">
      <c r="A67" s="2">
        <v>45365</v>
      </c>
      <c r="B67" s="3" t="s">
        <v>17</v>
      </c>
      <c r="C67" s="3" t="s">
        <v>21</v>
      </c>
      <c r="D67" s="3" t="s">
        <v>13</v>
      </c>
      <c r="E67" s="3">
        <v>6</v>
      </c>
      <c r="F67" s="3">
        <v>50000</v>
      </c>
      <c r="G67" s="3">
        <f t="shared" si="0"/>
        <v>300000</v>
      </c>
    </row>
    <row r="68" spans="1:7" x14ac:dyDescent="0.25">
      <c r="A68" s="2">
        <v>45366</v>
      </c>
      <c r="B68" s="3" t="s">
        <v>8</v>
      </c>
      <c r="C68" s="3" t="s">
        <v>23</v>
      </c>
      <c r="D68" s="3" t="s">
        <v>16</v>
      </c>
      <c r="E68" s="3">
        <v>8</v>
      </c>
      <c r="F68" s="3">
        <v>20000</v>
      </c>
      <c r="G68" s="3">
        <f t="shared" si="0"/>
        <v>160000</v>
      </c>
    </row>
    <row r="69" spans="1:7" x14ac:dyDescent="0.25">
      <c r="A69" s="2">
        <v>45367</v>
      </c>
      <c r="B69" s="3" t="s">
        <v>22</v>
      </c>
      <c r="C69" s="3" t="s">
        <v>15</v>
      </c>
      <c r="D69" s="3" t="s">
        <v>19</v>
      </c>
      <c r="E69" s="3">
        <v>12</v>
      </c>
      <c r="F69" s="3">
        <v>30000</v>
      </c>
      <c r="G69" s="3">
        <f t="shared" ref="G69:G79" si="1">E69*F69</f>
        <v>360000</v>
      </c>
    </row>
    <row r="70" spans="1:7" ht="30" x14ac:dyDescent="0.25">
      <c r="A70" s="2">
        <v>45368</v>
      </c>
      <c r="B70" s="3" t="s">
        <v>11</v>
      </c>
      <c r="C70" s="3" t="s">
        <v>18</v>
      </c>
      <c r="D70" s="3" t="s">
        <v>10</v>
      </c>
      <c r="E70" s="3">
        <v>9</v>
      </c>
      <c r="F70" s="3">
        <v>70000</v>
      </c>
      <c r="G70" s="3">
        <f t="shared" si="1"/>
        <v>630000</v>
      </c>
    </row>
    <row r="71" spans="1:7" x14ac:dyDescent="0.25">
      <c r="A71" s="2">
        <v>45369</v>
      </c>
      <c r="B71" s="3" t="s">
        <v>8</v>
      </c>
      <c r="C71" s="3" t="s">
        <v>12</v>
      </c>
      <c r="D71" s="3" t="s">
        <v>13</v>
      </c>
      <c r="E71" s="3">
        <v>7</v>
      </c>
      <c r="F71" s="3">
        <v>50000</v>
      </c>
      <c r="G71" s="3">
        <f t="shared" si="1"/>
        <v>350000</v>
      </c>
    </row>
    <row r="72" spans="1:7" x14ac:dyDescent="0.25">
      <c r="A72" s="2">
        <v>45370</v>
      </c>
      <c r="B72" s="3" t="s">
        <v>17</v>
      </c>
      <c r="C72" s="3" t="s">
        <v>15</v>
      </c>
      <c r="D72" s="3" t="s">
        <v>16</v>
      </c>
      <c r="E72" s="3">
        <v>14</v>
      </c>
      <c r="F72" s="3">
        <v>20000</v>
      </c>
      <c r="G72" s="3">
        <f>E72*F72</f>
        <v>280000</v>
      </c>
    </row>
    <row r="73" spans="1:7" x14ac:dyDescent="0.25">
      <c r="A73" s="2">
        <v>45371</v>
      </c>
      <c r="B73" s="3" t="s">
        <v>20</v>
      </c>
      <c r="C73" s="3" t="s">
        <v>18</v>
      </c>
      <c r="D73" s="3" t="s">
        <v>19</v>
      </c>
      <c r="E73" s="3">
        <v>8</v>
      </c>
      <c r="F73" s="3">
        <v>30000</v>
      </c>
      <c r="G73" s="3">
        <f t="shared" si="1"/>
        <v>240000</v>
      </c>
    </row>
    <row r="74" spans="1:7" x14ac:dyDescent="0.25">
      <c r="A74" s="2">
        <v>45372</v>
      </c>
      <c r="B74" s="3" t="s">
        <v>22</v>
      </c>
      <c r="C74" s="3" t="s">
        <v>21</v>
      </c>
      <c r="D74" s="3" t="s">
        <v>10</v>
      </c>
      <c r="E74" s="3">
        <v>11</v>
      </c>
      <c r="F74" s="3">
        <v>70000</v>
      </c>
      <c r="G74" s="3">
        <f t="shared" si="1"/>
        <v>770000</v>
      </c>
    </row>
    <row r="75" spans="1:7" x14ac:dyDescent="0.25">
      <c r="A75" s="2">
        <v>45373</v>
      </c>
      <c r="B75" s="3" t="s">
        <v>8</v>
      </c>
      <c r="C75" s="3" t="s">
        <v>23</v>
      </c>
      <c r="D75" s="3" t="s">
        <v>13</v>
      </c>
      <c r="E75" s="3">
        <v>5</v>
      </c>
      <c r="F75" s="3">
        <v>50000</v>
      </c>
      <c r="G75" s="3">
        <f t="shared" si="1"/>
        <v>250000</v>
      </c>
    </row>
    <row r="76" spans="1:7" x14ac:dyDescent="0.25">
      <c r="A76" s="2">
        <v>45374</v>
      </c>
      <c r="B76" s="3" t="s">
        <v>14</v>
      </c>
      <c r="C76" s="3" t="s">
        <v>15</v>
      </c>
      <c r="D76" s="3" t="s">
        <v>16</v>
      </c>
      <c r="E76" s="3">
        <v>10</v>
      </c>
      <c r="F76" s="3">
        <v>20000</v>
      </c>
      <c r="G76" s="3">
        <f t="shared" si="1"/>
        <v>200000</v>
      </c>
    </row>
    <row r="77" spans="1:7" x14ac:dyDescent="0.25">
      <c r="A77" s="2">
        <v>45375</v>
      </c>
      <c r="B77" s="3" t="s">
        <v>17</v>
      </c>
      <c r="C77" s="3" t="s">
        <v>18</v>
      </c>
      <c r="D77" s="3" t="s">
        <v>19</v>
      </c>
      <c r="E77" s="3">
        <v>9</v>
      </c>
      <c r="F77" s="3">
        <v>30000</v>
      </c>
      <c r="G77" s="3">
        <f t="shared" si="1"/>
        <v>270000</v>
      </c>
    </row>
    <row r="78" spans="1:7" x14ac:dyDescent="0.25">
      <c r="A78" s="2">
        <v>45376</v>
      </c>
      <c r="B78" s="3" t="s">
        <v>20</v>
      </c>
      <c r="C78" s="3" t="s">
        <v>23</v>
      </c>
      <c r="D78" s="3" t="s">
        <v>10</v>
      </c>
      <c r="E78" s="3">
        <v>10</v>
      </c>
      <c r="F78" s="3">
        <v>70000</v>
      </c>
      <c r="G78" s="3">
        <f t="shared" si="1"/>
        <v>700000</v>
      </c>
    </row>
    <row r="79" spans="1:7" x14ac:dyDescent="0.25">
      <c r="A79" s="2">
        <v>45381</v>
      </c>
      <c r="B79" s="3" t="s">
        <v>8</v>
      </c>
      <c r="C79" s="3" t="s">
        <v>18</v>
      </c>
      <c r="D79" s="3" t="s">
        <v>19</v>
      </c>
      <c r="E79" s="3">
        <v>5</v>
      </c>
      <c r="F79" s="3">
        <v>30000</v>
      </c>
      <c r="G79" s="3">
        <f t="shared" si="1"/>
        <v>150000</v>
      </c>
    </row>
    <row r="80" spans="1:7" x14ac:dyDescent="0.25">
      <c r="F80" s="6" t="s">
        <v>25</v>
      </c>
      <c r="G80" s="3">
        <f>SUM(G4:G79)</f>
        <v>28670000</v>
      </c>
    </row>
    <row r="84" spans="4:7" x14ac:dyDescent="0.25">
      <c r="D84" s="6" t="s">
        <v>27</v>
      </c>
      <c r="E84" s="6"/>
      <c r="F84" s="6"/>
      <c r="G84">
        <f>SUMIFS(E4:E79,D4:D79,D7,C4:C79,C54)</f>
        <v>42</v>
      </c>
    </row>
  </sheetData>
  <mergeCells count="1">
    <mergeCell ref="A1:G2"/>
  </mergeCells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34"/>
  <sheetViews>
    <sheetView topLeftCell="C1" zoomScaleNormal="60" zoomScaleSheetLayoutView="100" workbookViewId="0">
      <selection activeCell="J2" sqref="J2"/>
    </sheetView>
  </sheetViews>
  <sheetFormatPr defaultRowHeight="15" x14ac:dyDescent="0.25"/>
  <cols>
    <col min="1" max="1" width="10" bestFit="1" customWidth="1"/>
    <col min="3" max="3" width="14.5703125" customWidth="1"/>
    <col min="4" max="5" width="11.7109375" customWidth="1"/>
    <col min="6" max="7" width="19" customWidth="1"/>
    <col min="13" max="13" width="12.85546875" customWidth="1"/>
    <col min="14" max="14" width="13.5703125" bestFit="1" customWidth="1"/>
    <col min="15" max="15" width="10.7109375" customWidth="1"/>
    <col min="16" max="16" width="11" customWidth="1"/>
    <col min="17" max="17" width="11.85546875" customWidth="1"/>
    <col min="21" max="21" width="14.140625" customWidth="1"/>
  </cols>
  <sheetData>
    <row r="1" spans="1:17" x14ac:dyDescent="0.25">
      <c r="A1" t="s">
        <v>1</v>
      </c>
      <c r="B1" t="s">
        <v>2</v>
      </c>
      <c r="C1" s="21" t="s">
        <v>3</v>
      </c>
      <c r="D1" s="21" t="s">
        <v>4</v>
      </c>
      <c r="E1" s="21" t="s">
        <v>5</v>
      </c>
      <c r="F1" s="21" t="s">
        <v>6</v>
      </c>
      <c r="G1" s="21" t="s">
        <v>7</v>
      </c>
    </row>
    <row r="2" spans="1:17" x14ac:dyDescent="0.25">
      <c r="A2" s="7">
        <v>45296</v>
      </c>
      <c r="B2" t="s">
        <v>8</v>
      </c>
      <c r="C2" t="s">
        <v>9</v>
      </c>
      <c r="D2" t="s">
        <v>10</v>
      </c>
      <c r="E2">
        <v>5</v>
      </c>
      <c r="F2">
        <v>70000</v>
      </c>
      <c r="G2">
        <v>350000</v>
      </c>
    </row>
    <row r="3" spans="1:17" x14ac:dyDescent="0.25">
      <c r="A3" s="7">
        <v>45297</v>
      </c>
      <c r="B3" t="s">
        <v>11</v>
      </c>
      <c r="C3" t="s">
        <v>12</v>
      </c>
      <c r="D3" t="s">
        <v>13</v>
      </c>
      <c r="E3">
        <v>10</v>
      </c>
      <c r="F3">
        <v>50000</v>
      </c>
      <c r="G3">
        <v>500000</v>
      </c>
    </row>
    <row r="4" spans="1:17" x14ac:dyDescent="0.25">
      <c r="A4" s="7">
        <v>45298</v>
      </c>
      <c r="B4" t="s">
        <v>14</v>
      </c>
      <c r="C4" t="s">
        <v>15</v>
      </c>
      <c r="D4" t="s">
        <v>16</v>
      </c>
      <c r="E4">
        <v>7</v>
      </c>
      <c r="F4">
        <v>20000</v>
      </c>
      <c r="G4">
        <v>140000</v>
      </c>
      <c r="L4" s="14" t="s">
        <v>28</v>
      </c>
      <c r="M4" s="14"/>
      <c r="N4" s="14"/>
      <c r="O4" s="14"/>
      <c r="P4" s="14"/>
      <c r="Q4" s="14"/>
    </row>
    <row r="5" spans="1:17" x14ac:dyDescent="0.25">
      <c r="A5" s="7">
        <v>45299</v>
      </c>
      <c r="B5" t="s">
        <v>17</v>
      </c>
      <c r="C5" t="s">
        <v>18</v>
      </c>
      <c r="D5" t="s">
        <v>19</v>
      </c>
      <c r="E5">
        <v>15</v>
      </c>
      <c r="F5">
        <v>30000</v>
      </c>
      <c r="G5">
        <v>450000</v>
      </c>
      <c r="L5" s="15" t="s">
        <v>29</v>
      </c>
      <c r="M5" s="15"/>
      <c r="N5" s="15"/>
      <c r="O5" s="15"/>
      <c r="P5" s="15"/>
      <c r="Q5" s="15"/>
    </row>
    <row r="6" spans="1:17" x14ac:dyDescent="0.25">
      <c r="A6" s="7">
        <v>45300</v>
      </c>
      <c r="B6" t="s">
        <v>20</v>
      </c>
      <c r="C6" t="s">
        <v>21</v>
      </c>
      <c r="D6" t="s">
        <v>10</v>
      </c>
      <c r="E6">
        <v>3</v>
      </c>
      <c r="F6">
        <v>70000</v>
      </c>
      <c r="G6">
        <v>210000</v>
      </c>
      <c r="L6" s="9" t="s">
        <v>30</v>
      </c>
      <c r="M6" s="9" t="s">
        <v>31</v>
      </c>
      <c r="N6" s="9" t="s">
        <v>32</v>
      </c>
      <c r="O6" s="9" t="s">
        <v>33</v>
      </c>
      <c r="P6" s="9" t="s">
        <v>34</v>
      </c>
      <c r="Q6" s="9" t="s">
        <v>35</v>
      </c>
    </row>
    <row r="7" spans="1:17" x14ac:dyDescent="0.25">
      <c r="A7" s="7">
        <v>45301</v>
      </c>
      <c r="B7" t="s">
        <v>22</v>
      </c>
      <c r="C7" t="s">
        <v>23</v>
      </c>
      <c r="D7" t="s">
        <v>13</v>
      </c>
      <c r="E7">
        <v>6</v>
      </c>
      <c r="F7">
        <v>50000</v>
      </c>
      <c r="G7">
        <v>300000</v>
      </c>
      <c r="L7" s="10">
        <v>1</v>
      </c>
      <c r="M7" s="10" t="s">
        <v>15</v>
      </c>
      <c r="N7" s="10">
        <v>30000</v>
      </c>
      <c r="O7" s="10">
        <f>SUMIF(C2:C26,C4,G2:G26)</f>
        <v>1150000</v>
      </c>
      <c r="P7" s="10">
        <f t="shared" ref="P7:P12" si="0">IF(O7&lt;1000000,O7*0.06,IF(O7&lt;2000000,O7*0.08,IF(O7&gt;=2000000,O7*0.1)))</f>
        <v>92000</v>
      </c>
      <c r="Q7" s="10">
        <f t="shared" ref="Q7:Q12" si="1">N7+P7</f>
        <v>122000</v>
      </c>
    </row>
    <row r="8" spans="1:17" x14ac:dyDescent="0.25">
      <c r="A8" s="7">
        <v>45302</v>
      </c>
      <c r="B8" t="s">
        <v>11</v>
      </c>
      <c r="C8" t="s">
        <v>15</v>
      </c>
      <c r="D8" t="s">
        <v>16</v>
      </c>
      <c r="E8">
        <v>4</v>
      </c>
      <c r="F8">
        <v>20000</v>
      </c>
      <c r="G8">
        <v>80000</v>
      </c>
      <c r="L8" s="10">
        <v>2</v>
      </c>
      <c r="M8" s="10" t="s">
        <v>36</v>
      </c>
      <c r="N8" s="10">
        <v>30000</v>
      </c>
      <c r="O8" s="10">
        <f>SUMIF(C2:C26,C2,G2:G26)</f>
        <v>1760000</v>
      </c>
      <c r="P8" s="10">
        <f t="shared" si="0"/>
        <v>140800</v>
      </c>
      <c r="Q8" s="10">
        <f t="shared" si="1"/>
        <v>170800</v>
      </c>
    </row>
    <row r="9" spans="1:17" x14ac:dyDescent="0.25">
      <c r="A9" s="7">
        <v>45303</v>
      </c>
      <c r="B9" t="s">
        <v>14</v>
      </c>
      <c r="C9" t="s">
        <v>18</v>
      </c>
      <c r="D9" t="s">
        <v>19</v>
      </c>
      <c r="E9">
        <v>10</v>
      </c>
      <c r="F9">
        <v>30000</v>
      </c>
      <c r="G9">
        <v>300000</v>
      </c>
      <c r="L9" s="10">
        <v>3</v>
      </c>
      <c r="M9" s="10" t="s">
        <v>18</v>
      </c>
      <c r="N9" s="10">
        <v>30000</v>
      </c>
      <c r="O9" s="10">
        <f>SUMIF(C2:C26,C5,G2:G26)</f>
        <v>3340000</v>
      </c>
      <c r="P9" s="10">
        <f t="shared" si="0"/>
        <v>334000</v>
      </c>
      <c r="Q9" s="10">
        <f t="shared" si="1"/>
        <v>364000</v>
      </c>
    </row>
    <row r="10" spans="1:17" x14ac:dyDescent="0.25">
      <c r="A10" s="7">
        <v>45304</v>
      </c>
      <c r="B10" t="s">
        <v>8</v>
      </c>
      <c r="C10" t="s">
        <v>9</v>
      </c>
      <c r="D10" t="s">
        <v>10</v>
      </c>
      <c r="E10">
        <v>8</v>
      </c>
      <c r="F10">
        <v>70000</v>
      </c>
      <c r="G10">
        <v>560000</v>
      </c>
      <c r="L10" s="10">
        <v>4</v>
      </c>
      <c r="M10" s="10" t="s">
        <v>21</v>
      </c>
      <c r="N10" s="10">
        <v>30000</v>
      </c>
      <c r="O10" s="10">
        <f>SUMIF(C2:C26,C6,G2:G26)</f>
        <v>960000</v>
      </c>
      <c r="P10" s="10">
        <f t="shared" si="0"/>
        <v>57600</v>
      </c>
      <c r="Q10" s="10">
        <f t="shared" si="1"/>
        <v>87600</v>
      </c>
    </row>
    <row r="11" spans="1:17" x14ac:dyDescent="0.25">
      <c r="A11" s="7">
        <v>45305</v>
      </c>
      <c r="B11" t="s">
        <v>20</v>
      </c>
      <c r="C11" t="s">
        <v>9</v>
      </c>
      <c r="D11" t="s">
        <v>13</v>
      </c>
      <c r="E11">
        <v>12</v>
      </c>
      <c r="F11">
        <v>50000</v>
      </c>
      <c r="G11">
        <v>600000</v>
      </c>
      <c r="L11" s="10">
        <v>5</v>
      </c>
      <c r="M11" s="10" t="s">
        <v>12</v>
      </c>
      <c r="N11" s="10">
        <v>30000</v>
      </c>
      <c r="O11" s="10">
        <f>SUMIF(C2:C26,C3,G2:G26)</f>
        <v>840000</v>
      </c>
      <c r="P11" s="10">
        <f t="shared" si="0"/>
        <v>50400</v>
      </c>
      <c r="Q11" s="10">
        <f t="shared" si="1"/>
        <v>80400</v>
      </c>
    </row>
    <row r="12" spans="1:17" x14ac:dyDescent="0.25">
      <c r="A12" s="7">
        <v>45306</v>
      </c>
      <c r="B12" t="s">
        <v>22</v>
      </c>
      <c r="C12" t="s">
        <v>12</v>
      </c>
      <c r="D12" t="s">
        <v>16</v>
      </c>
      <c r="E12">
        <v>9</v>
      </c>
      <c r="F12">
        <v>20000</v>
      </c>
      <c r="G12">
        <v>180000</v>
      </c>
      <c r="L12" s="10">
        <v>6</v>
      </c>
      <c r="M12" s="10" t="s">
        <v>23</v>
      </c>
      <c r="N12" s="10">
        <v>30000</v>
      </c>
      <c r="O12" s="10">
        <f>SUMIF(C2:C26,C7,G2:G26)</f>
        <v>700000</v>
      </c>
      <c r="P12" s="10">
        <f t="shared" si="0"/>
        <v>42000</v>
      </c>
      <c r="Q12" s="10">
        <f t="shared" si="1"/>
        <v>72000</v>
      </c>
    </row>
    <row r="13" spans="1:17" x14ac:dyDescent="0.25">
      <c r="A13" s="7">
        <v>45307</v>
      </c>
      <c r="B13" t="s">
        <v>11</v>
      </c>
      <c r="C13" t="s">
        <v>15</v>
      </c>
      <c r="D13" t="s">
        <v>19</v>
      </c>
      <c r="E13">
        <v>5</v>
      </c>
      <c r="F13">
        <v>30000</v>
      </c>
      <c r="G13">
        <v>150000</v>
      </c>
    </row>
    <row r="14" spans="1:17" x14ac:dyDescent="0.25">
      <c r="A14" s="7">
        <v>45308</v>
      </c>
      <c r="B14" t="s">
        <v>14</v>
      </c>
      <c r="C14" t="s">
        <v>18</v>
      </c>
      <c r="D14" t="s">
        <v>10</v>
      </c>
      <c r="E14">
        <v>11</v>
      </c>
      <c r="F14">
        <v>70000</v>
      </c>
      <c r="G14">
        <v>770000</v>
      </c>
    </row>
    <row r="15" spans="1:17" x14ac:dyDescent="0.25">
      <c r="A15" s="7">
        <v>45309</v>
      </c>
      <c r="B15" t="s">
        <v>17</v>
      </c>
      <c r="C15" t="s">
        <v>21</v>
      </c>
      <c r="D15" t="s">
        <v>13</v>
      </c>
      <c r="E15">
        <v>7</v>
      </c>
      <c r="F15">
        <v>50000</v>
      </c>
      <c r="G15">
        <v>350000</v>
      </c>
    </row>
    <row r="16" spans="1:17" x14ac:dyDescent="0.25">
      <c r="A16" s="7">
        <v>45310</v>
      </c>
      <c r="B16" t="s">
        <v>20</v>
      </c>
      <c r="C16" t="s">
        <v>23</v>
      </c>
      <c r="D16" t="s">
        <v>16</v>
      </c>
      <c r="E16">
        <v>6</v>
      </c>
      <c r="F16">
        <v>20000</v>
      </c>
      <c r="G16">
        <v>120000</v>
      </c>
    </row>
    <row r="17" spans="1:17" x14ac:dyDescent="0.25">
      <c r="A17" s="7">
        <v>45311</v>
      </c>
      <c r="B17" t="s">
        <v>22</v>
      </c>
      <c r="C17" t="s">
        <v>15</v>
      </c>
      <c r="D17" t="s">
        <v>19</v>
      </c>
      <c r="E17">
        <v>13</v>
      </c>
      <c r="F17">
        <v>30000</v>
      </c>
      <c r="G17">
        <v>390000</v>
      </c>
    </row>
    <row r="18" spans="1:17" x14ac:dyDescent="0.25">
      <c r="A18" s="7">
        <v>45312</v>
      </c>
      <c r="B18" t="s">
        <v>8</v>
      </c>
      <c r="C18" t="s">
        <v>18</v>
      </c>
      <c r="D18" t="s">
        <v>10</v>
      </c>
      <c r="E18">
        <v>9</v>
      </c>
      <c r="F18">
        <v>70000</v>
      </c>
      <c r="G18">
        <v>630000</v>
      </c>
    </row>
    <row r="19" spans="1:17" x14ac:dyDescent="0.25">
      <c r="A19" s="7">
        <v>45313</v>
      </c>
      <c r="B19" t="s">
        <v>14</v>
      </c>
      <c r="C19" t="s">
        <v>21</v>
      </c>
      <c r="D19" t="s">
        <v>13</v>
      </c>
      <c r="E19">
        <v>8</v>
      </c>
      <c r="F19">
        <v>50000</v>
      </c>
      <c r="G19">
        <v>400000</v>
      </c>
    </row>
    <row r="20" spans="1:17" x14ac:dyDescent="0.25">
      <c r="A20" s="7">
        <v>45314</v>
      </c>
      <c r="B20" t="s">
        <v>17</v>
      </c>
      <c r="C20" t="s">
        <v>23</v>
      </c>
      <c r="D20" t="s">
        <v>16</v>
      </c>
      <c r="E20">
        <v>14</v>
      </c>
      <c r="F20">
        <v>20000</v>
      </c>
      <c r="G20">
        <v>280000</v>
      </c>
    </row>
    <row r="21" spans="1:17" x14ac:dyDescent="0.25">
      <c r="A21" s="7">
        <v>45315</v>
      </c>
      <c r="B21" t="s">
        <v>20</v>
      </c>
      <c r="C21" t="s">
        <v>15</v>
      </c>
      <c r="D21" t="s">
        <v>19</v>
      </c>
      <c r="E21">
        <v>7</v>
      </c>
      <c r="F21">
        <v>30000</v>
      </c>
      <c r="G21">
        <v>210000</v>
      </c>
    </row>
    <row r="22" spans="1:17" x14ac:dyDescent="0.25">
      <c r="A22" s="7">
        <v>45316</v>
      </c>
      <c r="B22" t="s">
        <v>22</v>
      </c>
      <c r="C22" t="s">
        <v>18</v>
      </c>
      <c r="D22" t="s">
        <v>10</v>
      </c>
      <c r="E22">
        <v>10</v>
      </c>
      <c r="F22">
        <v>70000</v>
      </c>
      <c r="G22">
        <v>700000</v>
      </c>
    </row>
    <row r="23" spans="1:17" x14ac:dyDescent="0.25">
      <c r="A23" s="7">
        <v>45317</v>
      </c>
      <c r="B23" t="s">
        <v>11</v>
      </c>
      <c r="C23" t="s">
        <v>9</v>
      </c>
      <c r="D23" t="s">
        <v>13</v>
      </c>
      <c r="E23">
        <v>5</v>
      </c>
      <c r="F23">
        <v>50000</v>
      </c>
      <c r="G23">
        <v>250000</v>
      </c>
    </row>
    <row r="24" spans="1:17" x14ac:dyDescent="0.25">
      <c r="A24" s="7">
        <v>45318</v>
      </c>
      <c r="B24" t="s">
        <v>8</v>
      </c>
      <c r="C24" t="s">
        <v>12</v>
      </c>
      <c r="D24" t="s">
        <v>16</v>
      </c>
      <c r="E24">
        <v>8</v>
      </c>
      <c r="F24">
        <v>20000</v>
      </c>
      <c r="G24">
        <v>160000</v>
      </c>
      <c r="L24" s="8"/>
      <c r="M24" s="8"/>
      <c r="N24" s="8"/>
      <c r="O24" s="8"/>
      <c r="P24" s="8"/>
      <c r="Q24" s="8"/>
    </row>
    <row r="25" spans="1:17" x14ac:dyDescent="0.25">
      <c r="A25" s="7">
        <v>45319</v>
      </c>
      <c r="B25" t="s">
        <v>17</v>
      </c>
      <c r="C25" t="s">
        <v>15</v>
      </c>
      <c r="D25" t="s">
        <v>19</v>
      </c>
      <c r="E25">
        <v>6</v>
      </c>
      <c r="F25">
        <v>30000</v>
      </c>
      <c r="G25">
        <v>180000</v>
      </c>
    </row>
    <row r="26" spans="1:17" x14ac:dyDescent="0.25">
      <c r="A26" s="7">
        <v>45320</v>
      </c>
      <c r="B26" t="s">
        <v>20</v>
      </c>
      <c r="C26" t="s">
        <v>18</v>
      </c>
      <c r="D26" t="s">
        <v>10</v>
      </c>
      <c r="E26">
        <v>7</v>
      </c>
      <c r="F26">
        <v>70000</v>
      </c>
      <c r="G26">
        <v>490000</v>
      </c>
    </row>
    <row r="34" spans="12:14" ht="21" x14ac:dyDescent="0.35">
      <c r="L34" s="16" t="s">
        <v>37</v>
      </c>
      <c r="M34" s="16"/>
      <c r="N34" s="11">
        <f>AVERAGE(Q7:Q12)</f>
        <v>149466.66666666666</v>
      </c>
    </row>
  </sheetData>
  <sortState ref="L7:N12">
    <sortCondition ref="L7:L12"/>
  </sortState>
  <mergeCells count="3">
    <mergeCell ref="L4:Q4"/>
    <mergeCell ref="L5:Q5"/>
    <mergeCell ref="L34:M34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57"/>
  <sheetViews>
    <sheetView workbookViewId="0">
      <selection activeCell="P17" sqref="P17"/>
    </sheetView>
  </sheetViews>
  <sheetFormatPr defaultRowHeight="15" x14ac:dyDescent="0.25"/>
  <cols>
    <col min="1" max="1" width="19.7109375" customWidth="1"/>
    <col min="2" max="2" width="20.42578125" customWidth="1"/>
    <col min="4" max="4" width="10.42578125" customWidth="1"/>
    <col min="5" max="5" width="11" customWidth="1"/>
    <col min="9" max="9" width="12.28515625" customWidth="1"/>
    <col min="10" max="10" width="14" customWidth="1"/>
    <col min="11" max="11" width="14.5703125" customWidth="1"/>
    <col min="12" max="12" width="15.140625" customWidth="1"/>
    <col min="13" max="13" width="15.42578125" customWidth="1"/>
  </cols>
  <sheetData>
    <row r="1" spans="1:15" x14ac:dyDescent="0.25">
      <c r="A1" s="17" t="s">
        <v>38</v>
      </c>
      <c r="B1" s="17"/>
      <c r="C1" s="17"/>
      <c r="D1" s="17"/>
      <c r="E1" s="17"/>
      <c r="I1" s="9" t="s">
        <v>57</v>
      </c>
      <c r="J1" s="9" t="s">
        <v>58</v>
      </c>
      <c r="K1" s="9" t="s">
        <v>33</v>
      </c>
      <c r="L1" s="9" t="s">
        <v>59</v>
      </c>
      <c r="M1" s="9" t="s">
        <v>60</v>
      </c>
    </row>
    <row r="2" spans="1:15" x14ac:dyDescent="0.25">
      <c r="A2" s="17"/>
      <c r="B2" s="17"/>
      <c r="C2" s="17"/>
      <c r="D2" s="17"/>
      <c r="E2" s="17"/>
      <c r="I2" s="12" t="s">
        <v>29</v>
      </c>
      <c r="J2" s="12">
        <f>SUM(E6:E19)</f>
        <v>7854500</v>
      </c>
      <c r="K2" s="12">
        <f>SUM('Part 2,Ques 1'!G4:G28)</f>
        <v>8750000</v>
      </c>
      <c r="L2" s="12">
        <f>K2-J2</f>
        <v>895500</v>
      </c>
      <c r="M2" s="10" t="str">
        <f>IF(K2&gt;J2,"Profit","Loss")</f>
        <v>Profit</v>
      </c>
    </row>
    <row r="3" spans="1:15" x14ac:dyDescent="0.25">
      <c r="I3" s="12" t="s">
        <v>56</v>
      </c>
      <c r="J3" s="12">
        <f>SUM(E25:E38)</f>
        <v>9998300</v>
      </c>
      <c r="K3" s="12">
        <f>SUM('Part 2,Ques 1'!G29:G53)</f>
        <v>9920000</v>
      </c>
      <c r="L3" s="12">
        <f>K3-J3</f>
        <v>-78300</v>
      </c>
      <c r="M3" s="10" t="str">
        <f>IF(K3&gt;J3,"Profit","Loss")</f>
        <v>Loss</v>
      </c>
    </row>
    <row r="4" spans="1:15" ht="18.75" x14ac:dyDescent="0.25">
      <c r="A4" s="18" t="s">
        <v>29</v>
      </c>
      <c r="B4" s="18"/>
      <c r="C4" s="18"/>
      <c r="D4" s="18"/>
      <c r="E4" s="18"/>
      <c r="I4" s="12" t="s">
        <v>61</v>
      </c>
      <c r="J4" s="12">
        <f>SUM(E44:E57)</f>
        <v>8985700</v>
      </c>
      <c r="K4" s="12">
        <f>SUM('Part 2,Ques 1'!G54:G79)</f>
        <v>10000000</v>
      </c>
      <c r="L4" s="12">
        <f>K4-J4</f>
        <v>1014300</v>
      </c>
      <c r="M4" s="10" t="str">
        <f>IF(K4&gt;J4,"Profit","Loss")</f>
        <v>Profit</v>
      </c>
    </row>
    <row r="5" spans="1:15" x14ac:dyDescent="0.25">
      <c r="A5" s="9" t="s">
        <v>39</v>
      </c>
      <c r="B5" s="9" t="s">
        <v>40</v>
      </c>
      <c r="C5" s="9" t="s">
        <v>5</v>
      </c>
      <c r="D5" s="9" t="s">
        <v>41</v>
      </c>
      <c r="E5" s="9" t="s">
        <v>35</v>
      </c>
    </row>
    <row r="6" spans="1:15" x14ac:dyDescent="0.25">
      <c r="A6" s="12" t="s">
        <v>10</v>
      </c>
      <c r="B6" s="12" t="s">
        <v>4</v>
      </c>
      <c r="C6" s="12">
        <v>53</v>
      </c>
      <c r="D6" s="12">
        <v>60000</v>
      </c>
      <c r="E6" s="12">
        <f>C6*D6</f>
        <v>3180000</v>
      </c>
    </row>
    <row r="7" spans="1:15" x14ac:dyDescent="0.25">
      <c r="A7" s="12" t="s">
        <v>13</v>
      </c>
      <c r="B7" s="12" t="s">
        <v>4</v>
      </c>
      <c r="C7" s="12">
        <v>48</v>
      </c>
      <c r="D7" s="12">
        <v>45000</v>
      </c>
      <c r="E7" s="12">
        <f>C7*D7</f>
        <v>2160000</v>
      </c>
    </row>
    <row r="8" spans="1:15" x14ac:dyDescent="0.25">
      <c r="A8" s="12" t="s">
        <v>19</v>
      </c>
      <c r="B8" s="12" t="s">
        <v>4</v>
      </c>
      <c r="C8" s="12">
        <v>56</v>
      </c>
      <c r="D8" s="12">
        <v>26000</v>
      </c>
      <c r="E8" s="12">
        <f>C8*D8</f>
        <v>1456000</v>
      </c>
    </row>
    <row r="9" spans="1:15" x14ac:dyDescent="0.25">
      <c r="A9" s="12" t="s">
        <v>16</v>
      </c>
      <c r="B9" s="12" t="s">
        <v>4</v>
      </c>
      <c r="C9" s="12">
        <v>48</v>
      </c>
      <c r="D9" s="12">
        <v>17000</v>
      </c>
      <c r="E9" s="12">
        <f>C9*D9</f>
        <v>816000</v>
      </c>
      <c r="I9" s="9" t="s">
        <v>57</v>
      </c>
      <c r="J9" s="9" t="s">
        <v>10</v>
      </c>
      <c r="K9" s="9" t="s">
        <v>13</v>
      </c>
      <c r="L9" s="9" t="s">
        <v>19</v>
      </c>
      <c r="M9" s="9" t="s">
        <v>16</v>
      </c>
      <c r="N9" s="9" t="s">
        <v>35</v>
      </c>
    </row>
    <row r="10" spans="1:15" x14ac:dyDescent="0.25">
      <c r="A10" s="12" t="s">
        <v>42</v>
      </c>
      <c r="B10" s="12" t="s">
        <v>52</v>
      </c>
      <c r="C10" s="12"/>
      <c r="D10" s="12"/>
      <c r="E10" s="12">
        <v>12000</v>
      </c>
      <c r="I10" s="12" t="s">
        <v>29</v>
      </c>
      <c r="J10" s="10">
        <v>53</v>
      </c>
      <c r="K10" s="10">
        <v>48</v>
      </c>
      <c r="L10" s="10">
        <v>56</v>
      </c>
      <c r="M10" s="10">
        <v>48</v>
      </c>
      <c r="N10" s="10">
        <f>SUM(J10:M10)</f>
        <v>205</v>
      </c>
      <c r="O10" s="12" t="s">
        <v>62</v>
      </c>
    </row>
    <row r="11" spans="1:15" x14ac:dyDescent="0.25">
      <c r="A11" s="12" t="s">
        <v>43</v>
      </c>
      <c r="B11" s="12" t="s">
        <v>53</v>
      </c>
      <c r="C11" s="12"/>
      <c r="D11" s="12"/>
      <c r="E11" s="12">
        <v>5000</v>
      </c>
      <c r="I11" s="12" t="s">
        <v>56</v>
      </c>
      <c r="J11" s="10">
        <v>55</v>
      </c>
      <c r="K11" s="10">
        <v>50</v>
      </c>
      <c r="L11" s="10">
        <v>79</v>
      </c>
      <c r="M11" s="10">
        <v>60</v>
      </c>
      <c r="N11" s="10">
        <f>SUM(J11:M11)</f>
        <v>244</v>
      </c>
    </row>
    <row r="12" spans="1:15" x14ac:dyDescent="0.25">
      <c r="A12" s="12" t="s">
        <v>44</v>
      </c>
      <c r="B12" s="12" t="s">
        <v>52</v>
      </c>
      <c r="C12" s="12"/>
      <c r="D12" s="12"/>
      <c r="E12" s="12">
        <v>8000</v>
      </c>
      <c r="I12" s="12" t="s">
        <v>61</v>
      </c>
      <c r="J12" s="10">
        <v>67</v>
      </c>
      <c r="K12" s="10">
        <v>41</v>
      </c>
      <c r="L12" s="10">
        <v>70</v>
      </c>
      <c r="M12" s="10">
        <v>58</v>
      </c>
      <c r="N12" s="10">
        <f>SUM(J12:M12)</f>
        <v>236</v>
      </c>
    </row>
    <row r="13" spans="1:15" x14ac:dyDescent="0.25">
      <c r="A13" s="12" t="s">
        <v>45</v>
      </c>
      <c r="B13" s="12" t="s">
        <v>54</v>
      </c>
      <c r="C13" s="12"/>
      <c r="D13" s="12"/>
      <c r="E13" s="12">
        <v>1500</v>
      </c>
    </row>
    <row r="14" spans="1:15" x14ac:dyDescent="0.25">
      <c r="A14" s="12" t="s">
        <v>46</v>
      </c>
      <c r="B14" s="12" t="s">
        <v>55</v>
      </c>
      <c r="C14" s="12">
        <v>5</v>
      </c>
      <c r="D14" s="12">
        <v>30000</v>
      </c>
      <c r="E14" s="12">
        <v>150000</v>
      </c>
    </row>
    <row r="15" spans="1:15" x14ac:dyDescent="0.25">
      <c r="A15" s="12" t="s">
        <v>47</v>
      </c>
      <c r="B15" s="12" t="s">
        <v>55</v>
      </c>
      <c r="C15" s="12"/>
      <c r="D15" s="12"/>
      <c r="E15" s="12">
        <v>20000</v>
      </c>
    </row>
    <row r="16" spans="1:15" x14ac:dyDescent="0.25">
      <c r="A16" s="12" t="s">
        <v>48</v>
      </c>
      <c r="B16" s="12" t="s">
        <v>54</v>
      </c>
      <c r="C16" s="12"/>
      <c r="D16" s="12"/>
      <c r="E16" s="12">
        <v>2000</v>
      </c>
    </row>
    <row r="17" spans="1:5" x14ac:dyDescent="0.25">
      <c r="A17" s="12" t="s">
        <v>49</v>
      </c>
      <c r="B17" s="12" t="s">
        <v>53</v>
      </c>
      <c r="C17" s="12"/>
      <c r="D17" s="12"/>
      <c r="E17" s="12">
        <v>3000</v>
      </c>
    </row>
    <row r="18" spans="1:5" x14ac:dyDescent="0.25">
      <c r="A18" s="12" t="s">
        <v>50</v>
      </c>
      <c r="B18" s="12" t="s">
        <v>54</v>
      </c>
      <c r="C18" s="12"/>
      <c r="D18" s="12"/>
      <c r="E18" s="12">
        <v>1000</v>
      </c>
    </row>
    <row r="19" spans="1:5" x14ac:dyDescent="0.25">
      <c r="A19" s="12" t="s">
        <v>51</v>
      </c>
      <c r="B19" s="12"/>
      <c r="C19" s="12"/>
      <c r="D19" s="12"/>
      <c r="E19" s="12">
        <v>40000</v>
      </c>
    </row>
    <row r="23" spans="1:5" ht="18.75" x14ac:dyDescent="0.3">
      <c r="A23" s="19" t="s">
        <v>56</v>
      </c>
      <c r="B23" s="19"/>
      <c r="C23" s="19"/>
      <c r="D23" s="19"/>
      <c r="E23" s="19"/>
    </row>
    <row r="24" spans="1:5" x14ac:dyDescent="0.25">
      <c r="A24" s="9" t="s">
        <v>39</v>
      </c>
      <c r="B24" s="9" t="s">
        <v>40</v>
      </c>
      <c r="C24" s="9" t="s">
        <v>5</v>
      </c>
      <c r="D24" s="9" t="s">
        <v>41</v>
      </c>
      <c r="E24" s="9" t="s">
        <v>35</v>
      </c>
    </row>
    <row r="25" spans="1:5" x14ac:dyDescent="0.25">
      <c r="A25" s="12" t="s">
        <v>10</v>
      </c>
      <c r="B25" s="12" t="s">
        <v>4</v>
      </c>
      <c r="C25" s="12">
        <v>55</v>
      </c>
      <c r="D25" s="12">
        <v>60000</v>
      </c>
      <c r="E25" s="12">
        <f>C25*D25</f>
        <v>3300000</v>
      </c>
    </row>
    <row r="26" spans="1:5" x14ac:dyDescent="0.25">
      <c r="A26" s="12" t="s">
        <v>13</v>
      </c>
      <c r="B26" s="12" t="s">
        <v>4</v>
      </c>
      <c r="C26" s="12">
        <v>50</v>
      </c>
      <c r="D26" s="12">
        <v>45000</v>
      </c>
      <c r="E26" s="12">
        <f t="shared" ref="E26:E33" si="0">C26*D26</f>
        <v>2250000</v>
      </c>
    </row>
    <row r="27" spans="1:5" x14ac:dyDescent="0.25">
      <c r="A27" s="12" t="s">
        <v>19</v>
      </c>
      <c r="B27" s="12" t="s">
        <v>4</v>
      </c>
      <c r="C27" s="12">
        <v>79</v>
      </c>
      <c r="D27" s="12">
        <v>26000</v>
      </c>
      <c r="E27" s="12">
        <f t="shared" si="0"/>
        <v>2054000</v>
      </c>
    </row>
    <row r="28" spans="1:5" x14ac:dyDescent="0.25">
      <c r="A28" s="12" t="s">
        <v>16</v>
      </c>
      <c r="B28" s="12" t="s">
        <v>4</v>
      </c>
      <c r="C28" s="12">
        <v>60</v>
      </c>
      <c r="D28" s="12">
        <v>17000</v>
      </c>
      <c r="E28" s="12">
        <f t="shared" si="0"/>
        <v>1020000</v>
      </c>
    </row>
    <row r="29" spans="1:5" x14ac:dyDescent="0.25">
      <c r="A29" s="12" t="s">
        <v>42</v>
      </c>
      <c r="B29" s="12" t="s">
        <v>52</v>
      </c>
      <c r="C29" s="12"/>
      <c r="D29" s="12"/>
      <c r="E29" s="12">
        <v>12000</v>
      </c>
    </row>
    <row r="30" spans="1:5" x14ac:dyDescent="0.25">
      <c r="A30" s="12" t="s">
        <v>43</v>
      </c>
      <c r="B30" s="12" t="s">
        <v>53</v>
      </c>
      <c r="C30" s="12"/>
      <c r="D30" s="12"/>
      <c r="E30" s="12">
        <v>8000</v>
      </c>
    </row>
    <row r="31" spans="1:5" x14ac:dyDescent="0.25">
      <c r="A31" s="12" t="s">
        <v>44</v>
      </c>
      <c r="B31" s="12" t="s">
        <v>52</v>
      </c>
      <c r="C31" s="12"/>
      <c r="D31" s="12"/>
      <c r="E31" s="12">
        <v>8000</v>
      </c>
    </row>
    <row r="32" spans="1:5" x14ac:dyDescent="0.25">
      <c r="A32" s="12" t="s">
        <v>45</v>
      </c>
      <c r="B32" s="12" t="s">
        <v>54</v>
      </c>
      <c r="C32" s="12"/>
      <c r="D32" s="12"/>
      <c r="E32" s="12">
        <v>1500</v>
      </c>
    </row>
    <row r="33" spans="1:5" x14ac:dyDescent="0.25">
      <c r="A33" s="12" t="s">
        <v>46</v>
      </c>
      <c r="B33" s="12" t="s">
        <v>55</v>
      </c>
      <c r="C33" s="12">
        <v>5</v>
      </c>
      <c r="D33" s="12">
        <v>30000</v>
      </c>
      <c r="E33" s="12">
        <f t="shared" si="0"/>
        <v>150000</v>
      </c>
    </row>
    <row r="34" spans="1:5" x14ac:dyDescent="0.25">
      <c r="A34" s="12" t="s">
        <v>47</v>
      </c>
      <c r="B34" s="12" t="s">
        <v>55</v>
      </c>
      <c r="C34" s="12"/>
      <c r="D34" s="12"/>
      <c r="E34" s="12">
        <v>20000</v>
      </c>
    </row>
    <row r="35" spans="1:5" x14ac:dyDescent="0.25">
      <c r="A35" s="12" t="s">
        <v>48</v>
      </c>
      <c r="B35" s="12" t="s">
        <v>54</v>
      </c>
      <c r="C35" s="12"/>
      <c r="D35" s="12"/>
      <c r="E35" s="12">
        <v>3000</v>
      </c>
    </row>
    <row r="36" spans="1:5" x14ac:dyDescent="0.25">
      <c r="A36" s="12" t="s">
        <v>49</v>
      </c>
      <c r="B36" s="12" t="s">
        <v>53</v>
      </c>
      <c r="C36" s="12"/>
      <c r="D36" s="12"/>
      <c r="E36" s="12">
        <v>1000</v>
      </c>
    </row>
    <row r="37" spans="1:5" x14ac:dyDescent="0.25">
      <c r="A37" s="12" t="s">
        <v>50</v>
      </c>
      <c r="B37" s="12" t="s">
        <v>54</v>
      </c>
      <c r="C37" s="12"/>
      <c r="D37" s="12"/>
      <c r="E37" s="12">
        <v>800</v>
      </c>
    </row>
    <row r="38" spans="1:5" x14ac:dyDescent="0.25">
      <c r="A38" s="12" t="s">
        <v>51</v>
      </c>
      <c r="B38" s="12"/>
      <c r="C38" s="12"/>
      <c r="D38" s="12"/>
      <c r="E38" s="12">
        <v>1170000</v>
      </c>
    </row>
    <row r="42" spans="1:5" ht="18.75" x14ac:dyDescent="0.3">
      <c r="A42" s="19" t="s">
        <v>61</v>
      </c>
      <c r="B42" s="19"/>
      <c r="C42" s="19"/>
      <c r="D42" s="19"/>
      <c r="E42" s="19"/>
    </row>
    <row r="43" spans="1:5" x14ac:dyDescent="0.25">
      <c r="A43" s="9" t="s">
        <v>39</v>
      </c>
      <c r="B43" s="9" t="s">
        <v>40</v>
      </c>
      <c r="C43" s="9" t="s">
        <v>5</v>
      </c>
      <c r="D43" s="9" t="s">
        <v>41</v>
      </c>
      <c r="E43" s="9" t="s">
        <v>35</v>
      </c>
    </row>
    <row r="44" spans="1:5" x14ac:dyDescent="0.25">
      <c r="A44" s="12" t="s">
        <v>10</v>
      </c>
      <c r="B44" s="12" t="s">
        <v>4</v>
      </c>
      <c r="C44" s="12">
        <v>67</v>
      </c>
      <c r="D44" s="12">
        <v>60000</v>
      </c>
      <c r="E44" s="12">
        <f>C44*D44</f>
        <v>4020000</v>
      </c>
    </row>
    <row r="45" spans="1:5" x14ac:dyDescent="0.25">
      <c r="A45" s="12" t="s">
        <v>13</v>
      </c>
      <c r="B45" s="12" t="s">
        <v>4</v>
      </c>
      <c r="C45" s="12">
        <v>41</v>
      </c>
      <c r="D45" s="12">
        <v>45000</v>
      </c>
      <c r="E45" s="12">
        <f t="shared" ref="E45:E52" si="1">C45*D45</f>
        <v>1845000</v>
      </c>
    </row>
    <row r="46" spans="1:5" x14ac:dyDescent="0.25">
      <c r="A46" s="12" t="s">
        <v>19</v>
      </c>
      <c r="B46" s="12" t="s">
        <v>4</v>
      </c>
      <c r="C46" s="12">
        <v>70</v>
      </c>
      <c r="D46" s="12">
        <v>26000</v>
      </c>
      <c r="E46" s="12">
        <f t="shared" si="1"/>
        <v>1820000</v>
      </c>
    </row>
    <row r="47" spans="1:5" x14ac:dyDescent="0.25">
      <c r="A47" s="12" t="s">
        <v>16</v>
      </c>
      <c r="B47" s="12" t="s">
        <v>4</v>
      </c>
      <c r="C47" s="12">
        <v>58</v>
      </c>
      <c r="D47" s="12">
        <v>17000</v>
      </c>
      <c r="E47" s="12">
        <f t="shared" si="1"/>
        <v>986000</v>
      </c>
    </row>
    <row r="48" spans="1:5" x14ac:dyDescent="0.25">
      <c r="A48" s="12" t="s">
        <v>42</v>
      </c>
      <c r="B48" s="12" t="s">
        <v>52</v>
      </c>
      <c r="C48" s="12"/>
      <c r="D48" s="12"/>
      <c r="E48" s="12">
        <v>13000</v>
      </c>
    </row>
    <row r="49" spans="1:5" x14ac:dyDescent="0.25">
      <c r="A49" s="12" t="s">
        <v>43</v>
      </c>
      <c r="B49" s="12" t="s">
        <v>53</v>
      </c>
      <c r="C49" s="12"/>
      <c r="D49" s="12"/>
      <c r="E49" s="12">
        <v>2000</v>
      </c>
    </row>
    <row r="50" spans="1:5" x14ac:dyDescent="0.25">
      <c r="A50" s="12" t="s">
        <v>44</v>
      </c>
      <c r="B50" s="12" t="s">
        <v>52</v>
      </c>
      <c r="C50" s="12"/>
      <c r="D50" s="12"/>
      <c r="E50" s="12">
        <v>8000</v>
      </c>
    </row>
    <row r="51" spans="1:5" x14ac:dyDescent="0.25">
      <c r="A51" s="12" t="s">
        <v>45</v>
      </c>
      <c r="B51" s="12" t="s">
        <v>54</v>
      </c>
      <c r="C51" s="12"/>
      <c r="D51" s="12"/>
      <c r="E51" s="12">
        <v>1500</v>
      </c>
    </row>
    <row r="52" spans="1:5" x14ac:dyDescent="0.25">
      <c r="A52" s="12" t="s">
        <v>46</v>
      </c>
      <c r="B52" s="12" t="s">
        <v>55</v>
      </c>
      <c r="C52" s="12">
        <v>5</v>
      </c>
      <c r="D52" s="12">
        <v>30000</v>
      </c>
      <c r="E52" s="12">
        <f t="shared" si="1"/>
        <v>150000</v>
      </c>
    </row>
    <row r="53" spans="1:5" x14ac:dyDescent="0.25">
      <c r="A53" s="12" t="s">
        <v>47</v>
      </c>
      <c r="B53" s="12" t="s">
        <v>55</v>
      </c>
      <c r="C53" s="12"/>
      <c r="D53" s="12"/>
      <c r="E53" s="12">
        <v>20000</v>
      </c>
    </row>
    <row r="54" spans="1:5" x14ac:dyDescent="0.25">
      <c r="A54" s="12" t="s">
        <v>48</v>
      </c>
      <c r="B54" s="12" t="s">
        <v>54</v>
      </c>
      <c r="C54" s="12"/>
      <c r="D54" s="12"/>
      <c r="E54" s="12">
        <v>2000</v>
      </c>
    </row>
    <row r="55" spans="1:5" x14ac:dyDescent="0.25">
      <c r="A55" s="12" t="s">
        <v>49</v>
      </c>
      <c r="B55" s="12" t="s">
        <v>53</v>
      </c>
      <c r="C55" s="12"/>
      <c r="D55" s="12"/>
      <c r="E55" s="12">
        <v>7000</v>
      </c>
    </row>
    <row r="56" spans="1:5" x14ac:dyDescent="0.25">
      <c r="A56" s="12" t="s">
        <v>50</v>
      </c>
      <c r="B56" s="12" t="s">
        <v>54</v>
      </c>
      <c r="C56" s="12"/>
      <c r="D56" s="12"/>
      <c r="E56" s="12">
        <v>1200</v>
      </c>
    </row>
    <row r="57" spans="1:5" x14ac:dyDescent="0.25">
      <c r="A57" s="12" t="s">
        <v>51</v>
      </c>
      <c r="B57" s="12"/>
      <c r="C57" s="12"/>
      <c r="D57" s="12"/>
      <c r="E57" s="12">
        <v>110000</v>
      </c>
    </row>
  </sheetData>
  <mergeCells count="4">
    <mergeCell ref="A1:E2"/>
    <mergeCell ref="A4:E4"/>
    <mergeCell ref="A23:E23"/>
    <mergeCell ref="A42:E42"/>
  </mergeCells>
  <conditionalFormatting sqref="M2:M4">
    <cfRule type="cellIs" dxfId="2" priority="2" operator="equal">
      <formula>"Loss"</formula>
    </cfRule>
    <cfRule type="cellIs" dxfId="1" priority="3" operator="equal">
      <formula>"Profit"</formula>
    </cfRule>
  </conditionalFormatting>
  <conditionalFormatting sqref="O10">
    <cfRule type="cellIs" dxfId="0" priority="1" operator="equal">
      <formula>"Lowest"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4"/>
  <sheetViews>
    <sheetView tabSelected="1" workbookViewId="0">
      <selection activeCell="F31" sqref="F31"/>
    </sheetView>
  </sheetViews>
  <sheetFormatPr defaultRowHeight="15" x14ac:dyDescent="0.25"/>
  <cols>
    <col min="1" max="1" width="12.42578125" customWidth="1"/>
    <col min="2" max="2" width="15.140625" customWidth="1"/>
    <col min="3" max="3" width="14.28515625" customWidth="1"/>
    <col min="4" max="4" width="14.7109375" customWidth="1"/>
  </cols>
  <sheetData>
    <row r="1" spans="1:4" ht="18.75" x14ac:dyDescent="0.3">
      <c r="A1" s="20" t="s">
        <v>63</v>
      </c>
      <c r="B1" s="20"/>
      <c r="C1" s="20"/>
      <c r="D1" s="20"/>
    </row>
    <row r="2" spans="1:4" x14ac:dyDescent="0.25">
      <c r="A2" s="9" t="s">
        <v>57</v>
      </c>
      <c r="B2" s="9" t="s">
        <v>58</v>
      </c>
      <c r="C2" s="9" t="s">
        <v>33</v>
      </c>
      <c r="D2" s="9" t="s">
        <v>64</v>
      </c>
    </row>
    <row r="3" spans="1:4" x14ac:dyDescent="0.25">
      <c r="A3" s="12" t="s">
        <v>29</v>
      </c>
      <c r="B3" s="12">
        <v>9288500</v>
      </c>
      <c r="C3" s="12">
        <v>8750000</v>
      </c>
      <c r="D3" s="12">
        <f t="shared" ref="D3:D14" si="0">C3-B3</f>
        <v>-538500</v>
      </c>
    </row>
    <row r="4" spans="1:4" x14ac:dyDescent="0.25">
      <c r="A4" s="12" t="s">
        <v>56</v>
      </c>
      <c r="B4" s="12">
        <v>9744300</v>
      </c>
      <c r="C4" s="12">
        <v>9920000</v>
      </c>
      <c r="D4" s="12">
        <f t="shared" si="0"/>
        <v>175700</v>
      </c>
    </row>
    <row r="5" spans="1:4" x14ac:dyDescent="0.25">
      <c r="A5" s="12" t="s">
        <v>61</v>
      </c>
      <c r="B5" s="12">
        <v>8904700</v>
      </c>
      <c r="C5" s="12">
        <v>10000000</v>
      </c>
      <c r="D5" s="12">
        <f t="shared" si="0"/>
        <v>1095300</v>
      </c>
    </row>
    <row r="6" spans="1:4" x14ac:dyDescent="0.25">
      <c r="A6" s="12" t="s">
        <v>65</v>
      </c>
      <c r="B6" s="12">
        <v>7345200</v>
      </c>
      <c r="C6" s="12">
        <v>7957400</v>
      </c>
      <c r="D6" s="12">
        <f t="shared" si="0"/>
        <v>612200</v>
      </c>
    </row>
    <row r="7" spans="1:4" x14ac:dyDescent="0.25">
      <c r="A7" s="12" t="s">
        <v>66</v>
      </c>
      <c r="B7" s="12">
        <v>8987000</v>
      </c>
      <c r="C7" s="12">
        <v>9876500</v>
      </c>
      <c r="D7" s="12">
        <f t="shared" si="0"/>
        <v>889500</v>
      </c>
    </row>
    <row r="8" spans="1:4" x14ac:dyDescent="0.25">
      <c r="A8" s="12" t="s">
        <v>67</v>
      </c>
      <c r="B8" s="12">
        <v>5215400</v>
      </c>
      <c r="C8" s="12">
        <v>5164500</v>
      </c>
      <c r="D8" s="12">
        <f t="shared" si="0"/>
        <v>-50900</v>
      </c>
    </row>
    <row r="9" spans="1:4" x14ac:dyDescent="0.25">
      <c r="A9" s="12" t="s">
        <v>68</v>
      </c>
      <c r="B9" s="12">
        <v>9976500</v>
      </c>
      <c r="C9" s="12">
        <v>11543600</v>
      </c>
      <c r="D9" s="12">
        <f t="shared" si="0"/>
        <v>1567100</v>
      </c>
    </row>
    <row r="10" spans="1:4" x14ac:dyDescent="0.25">
      <c r="A10" s="12" t="s">
        <v>69</v>
      </c>
      <c r="B10" s="12">
        <v>7976700</v>
      </c>
      <c r="C10" s="12">
        <v>8087900</v>
      </c>
      <c r="D10" s="12">
        <f t="shared" si="0"/>
        <v>111200</v>
      </c>
    </row>
    <row r="11" spans="1:4" x14ac:dyDescent="0.25">
      <c r="A11" s="12" t="s">
        <v>70</v>
      </c>
      <c r="B11" s="12">
        <v>9879000</v>
      </c>
      <c r="C11" s="12">
        <v>9969800</v>
      </c>
      <c r="D11" s="12">
        <f t="shared" si="0"/>
        <v>90800</v>
      </c>
    </row>
    <row r="12" spans="1:4" x14ac:dyDescent="0.25">
      <c r="A12" s="12" t="s">
        <v>71</v>
      </c>
      <c r="B12" s="12">
        <v>6234800</v>
      </c>
      <c r="C12" s="12">
        <v>7024000</v>
      </c>
      <c r="D12" s="12">
        <f t="shared" si="0"/>
        <v>789200</v>
      </c>
    </row>
    <row r="13" spans="1:4" x14ac:dyDescent="0.25">
      <c r="A13" s="12" t="s">
        <v>72</v>
      </c>
      <c r="B13" s="12">
        <v>4534800</v>
      </c>
      <c r="C13" s="12">
        <v>4809300</v>
      </c>
      <c r="D13" s="12">
        <f t="shared" si="0"/>
        <v>274500</v>
      </c>
    </row>
    <row r="14" spans="1:4" x14ac:dyDescent="0.25">
      <c r="A14" s="12" t="s">
        <v>73</v>
      </c>
      <c r="B14" s="12">
        <v>8348700</v>
      </c>
      <c r="C14" s="12">
        <v>8834800</v>
      </c>
      <c r="D14" s="12">
        <f t="shared" si="0"/>
        <v>486100</v>
      </c>
    </row>
  </sheetData>
  <mergeCells count="1">
    <mergeCell ref="A1:D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Part 2,Ques 1</vt:lpstr>
      <vt:lpstr>Part 2,Ques 2</vt:lpstr>
      <vt:lpstr>Part 2,Ques 3</vt:lpstr>
      <vt:lpstr>Part 2,Ques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Kazi Al-amin Islam</dc:creator>
  <cp:lastModifiedBy>WALTON</cp:lastModifiedBy>
  <dcterms:created xsi:type="dcterms:W3CDTF">2024-05-29T21:50:26Z</dcterms:created>
  <dcterms:modified xsi:type="dcterms:W3CDTF">2024-06-06T16:01:10Z</dcterms:modified>
</cp:coreProperties>
</file>