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a-mi/Desktop/OneDrive/NAIST/研究室/JAXA/分析/"/>
    </mc:Choice>
  </mc:AlternateContent>
  <bookViews>
    <workbookView xWindow="13080" yWindow="0" windowWidth="15720" windowHeight="18000" tabRatio="500" firstSheet="2" activeTab="7"/>
  </bookViews>
  <sheets>
    <sheet name="欠陥による分類" sheetId="1" r:id="rId1"/>
    <sheet name="プロセスによる分類" sheetId="3" r:id="rId2"/>
    <sheet name="集計" sheetId="8" r:id="rId3"/>
    <sheet name="集計2" sheetId="9" r:id="rId4"/>
    <sheet name="集計ver2" sheetId="6" r:id="rId5"/>
    <sheet name="集計(ごちゃごちゃ)" sheetId="4" r:id="rId6"/>
    <sheet name="関係を見る" sheetId="10" r:id="rId7"/>
    <sheet name="不具合フェーズの関連性" sheetId="11" r:id="rId8"/>
    <sheet name="結果" sheetId="5" r:id="rId9"/>
  </sheets>
  <definedNames>
    <definedName name="_xlnm._FilterDatabase" localSheetId="6" hidden="1">関係を見る!$D$2:$CD$24</definedName>
    <definedName name="①">'集計(ごちゃごちゃ)'!$BR$3:$DK$15</definedName>
    <definedName name="対応表">集計!$M$62:$N$107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1" l="1"/>
  <c r="E27" i="11"/>
  <c r="F28" i="11"/>
  <c r="G29" i="11"/>
  <c r="H30" i="11"/>
  <c r="I31" i="11"/>
  <c r="K34" i="11"/>
  <c r="K33" i="11"/>
  <c r="L34" i="11"/>
  <c r="M35" i="11"/>
  <c r="N36" i="11"/>
  <c r="O37" i="11"/>
  <c r="Q39" i="11"/>
  <c r="R40" i="11"/>
  <c r="S41" i="11"/>
  <c r="T42" i="11"/>
  <c r="U43" i="11"/>
  <c r="V44" i="11"/>
  <c r="W45" i="11"/>
  <c r="X46" i="11"/>
  <c r="Y47" i="11"/>
  <c r="Z13" i="9"/>
  <c r="E26" i="11"/>
  <c r="F26" i="11"/>
  <c r="G26" i="11"/>
  <c r="H26" i="11"/>
  <c r="I26" i="11"/>
  <c r="K26" i="11"/>
  <c r="L26" i="11"/>
  <c r="M26" i="11"/>
  <c r="N26" i="11"/>
  <c r="O26" i="11"/>
  <c r="Q26" i="11"/>
  <c r="R26" i="11"/>
  <c r="S26" i="11"/>
  <c r="T26" i="11"/>
  <c r="U26" i="11"/>
  <c r="V26" i="11"/>
  <c r="W26" i="11"/>
  <c r="X26" i="11"/>
  <c r="Y26" i="11"/>
  <c r="D27" i="11"/>
  <c r="F27" i="11"/>
  <c r="G27" i="11"/>
  <c r="H27" i="11"/>
  <c r="I27" i="11"/>
  <c r="K27" i="11"/>
  <c r="L27" i="11"/>
  <c r="M27" i="11"/>
  <c r="N27" i="11"/>
  <c r="O27" i="11"/>
  <c r="Q27" i="11"/>
  <c r="R27" i="11"/>
  <c r="S27" i="11"/>
  <c r="T27" i="11"/>
  <c r="U27" i="11"/>
  <c r="V27" i="11"/>
  <c r="W27" i="11"/>
  <c r="X27" i="11"/>
  <c r="Y27" i="11"/>
  <c r="D28" i="11"/>
  <c r="E28" i="11"/>
  <c r="G28" i="11"/>
  <c r="H28" i="11"/>
  <c r="I28" i="11"/>
  <c r="K28" i="11"/>
  <c r="L28" i="11"/>
  <c r="M28" i="11"/>
  <c r="N28" i="11"/>
  <c r="O28" i="11"/>
  <c r="Q28" i="11"/>
  <c r="R28" i="11"/>
  <c r="S28" i="11"/>
  <c r="T28" i="11"/>
  <c r="U28" i="11"/>
  <c r="V28" i="11"/>
  <c r="W28" i="11"/>
  <c r="X28" i="11"/>
  <c r="Y28" i="11"/>
  <c r="D29" i="11"/>
  <c r="E29" i="11"/>
  <c r="F29" i="11"/>
  <c r="H29" i="11"/>
  <c r="I29" i="11"/>
  <c r="K29" i="11"/>
  <c r="L29" i="11"/>
  <c r="M29" i="11"/>
  <c r="N29" i="11"/>
  <c r="O29" i="11"/>
  <c r="Q29" i="11"/>
  <c r="R29" i="11"/>
  <c r="S29" i="11"/>
  <c r="T29" i="11"/>
  <c r="U29" i="11"/>
  <c r="V29" i="11"/>
  <c r="W29" i="11"/>
  <c r="X29" i="11"/>
  <c r="Y29" i="11"/>
  <c r="D30" i="11"/>
  <c r="E30" i="11"/>
  <c r="F30" i="11"/>
  <c r="G30" i="11"/>
  <c r="I30" i="11"/>
  <c r="K30" i="11"/>
  <c r="L30" i="11"/>
  <c r="M30" i="11"/>
  <c r="N30" i="11"/>
  <c r="O30" i="11"/>
  <c r="Q30" i="11"/>
  <c r="R30" i="11"/>
  <c r="S30" i="11"/>
  <c r="T30" i="11"/>
  <c r="U30" i="11"/>
  <c r="V30" i="11"/>
  <c r="W30" i="11"/>
  <c r="X30" i="11"/>
  <c r="Y30" i="11"/>
  <c r="D31" i="11"/>
  <c r="E31" i="11"/>
  <c r="F31" i="11"/>
  <c r="G31" i="11"/>
  <c r="H31" i="11"/>
  <c r="K31" i="11"/>
  <c r="L31" i="11"/>
  <c r="M31" i="11"/>
  <c r="N31" i="11"/>
  <c r="O31" i="11"/>
  <c r="Q31" i="11"/>
  <c r="R31" i="11"/>
  <c r="S31" i="11"/>
  <c r="T31" i="11"/>
  <c r="U31" i="11"/>
  <c r="V31" i="11"/>
  <c r="W31" i="11"/>
  <c r="X31" i="11"/>
  <c r="Y31" i="11"/>
  <c r="D32" i="11"/>
  <c r="E32" i="11"/>
  <c r="F32" i="11"/>
  <c r="G32" i="11"/>
  <c r="H32" i="11"/>
  <c r="I32" i="11"/>
  <c r="K32" i="11"/>
  <c r="L32" i="11"/>
  <c r="M32" i="11"/>
  <c r="N32" i="11"/>
  <c r="O32" i="11"/>
  <c r="Q32" i="11"/>
  <c r="R32" i="11"/>
  <c r="S32" i="11"/>
  <c r="T32" i="11"/>
  <c r="U32" i="11"/>
  <c r="V32" i="11"/>
  <c r="W32" i="11"/>
  <c r="X32" i="11"/>
  <c r="Y32" i="11"/>
  <c r="D33" i="11"/>
  <c r="E33" i="11"/>
  <c r="F33" i="11"/>
  <c r="G33" i="11"/>
  <c r="H33" i="11"/>
  <c r="I33" i="11"/>
  <c r="L33" i="11"/>
  <c r="M33" i="11"/>
  <c r="N33" i="11"/>
  <c r="O33" i="11"/>
  <c r="Q33" i="11"/>
  <c r="R33" i="11"/>
  <c r="S33" i="11"/>
  <c r="T33" i="11"/>
  <c r="U33" i="11"/>
  <c r="V33" i="11"/>
  <c r="W33" i="11"/>
  <c r="X33" i="11"/>
  <c r="Y33" i="11"/>
  <c r="D34" i="11"/>
  <c r="E34" i="11"/>
  <c r="F34" i="11"/>
  <c r="G34" i="11"/>
  <c r="H34" i="11"/>
  <c r="I34" i="11"/>
  <c r="M34" i="11"/>
  <c r="N34" i="11"/>
  <c r="O34" i="11"/>
  <c r="Q34" i="11"/>
  <c r="R34" i="11"/>
  <c r="S34" i="11"/>
  <c r="T34" i="11"/>
  <c r="U34" i="11"/>
  <c r="V34" i="11"/>
  <c r="W34" i="11"/>
  <c r="X34" i="11"/>
  <c r="Y34" i="11"/>
  <c r="D35" i="11"/>
  <c r="E35" i="11"/>
  <c r="F35" i="11"/>
  <c r="G35" i="11"/>
  <c r="H35" i="11"/>
  <c r="I35" i="11"/>
  <c r="K35" i="11"/>
  <c r="L35" i="11"/>
  <c r="N35" i="11"/>
  <c r="O35" i="11"/>
  <c r="Q35" i="11"/>
  <c r="R35" i="11"/>
  <c r="S35" i="11"/>
  <c r="T35" i="11"/>
  <c r="U35" i="11"/>
  <c r="V35" i="11"/>
  <c r="W35" i="11"/>
  <c r="X35" i="11"/>
  <c r="Y35" i="11"/>
  <c r="D36" i="11"/>
  <c r="E36" i="11"/>
  <c r="F36" i="11"/>
  <c r="G36" i="11"/>
  <c r="H36" i="11"/>
  <c r="I36" i="11"/>
  <c r="K36" i="11"/>
  <c r="L36" i="11"/>
  <c r="M36" i="11"/>
  <c r="O36" i="11"/>
  <c r="Q36" i="11"/>
  <c r="R36" i="11"/>
  <c r="S36" i="11"/>
  <c r="T36" i="11"/>
  <c r="U36" i="11"/>
  <c r="V36" i="11"/>
  <c r="W36" i="11"/>
  <c r="X36" i="11"/>
  <c r="Y36" i="11"/>
  <c r="D37" i="11"/>
  <c r="E37" i="11"/>
  <c r="F37" i="11"/>
  <c r="G37" i="11"/>
  <c r="H37" i="11"/>
  <c r="I37" i="11"/>
  <c r="K37" i="11"/>
  <c r="L37" i="11"/>
  <c r="M37" i="11"/>
  <c r="N37" i="11"/>
  <c r="Q37" i="11"/>
  <c r="R37" i="11"/>
  <c r="S37" i="11"/>
  <c r="T37" i="11"/>
  <c r="U37" i="11"/>
  <c r="V37" i="11"/>
  <c r="W37" i="11"/>
  <c r="X37" i="11"/>
  <c r="Y37" i="11"/>
  <c r="D38" i="11"/>
  <c r="E38" i="11"/>
  <c r="F38" i="11"/>
  <c r="G38" i="11"/>
  <c r="H38" i="11"/>
  <c r="I38" i="11"/>
  <c r="K38" i="11"/>
  <c r="L38" i="11"/>
  <c r="M38" i="11"/>
  <c r="N38" i="11"/>
  <c r="O38" i="11"/>
  <c r="Q38" i="11"/>
  <c r="R38" i="11"/>
  <c r="S38" i="11"/>
  <c r="T38" i="11"/>
  <c r="U38" i="11"/>
  <c r="V38" i="11"/>
  <c r="W38" i="11"/>
  <c r="X38" i="11"/>
  <c r="Y38" i="11"/>
  <c r="D39" i="11"/>
  <c r="E39" i="11"/>
  <c r="F39" i="11"/>
  <c r="G39" i="11"/>
  <c r="H39" i="11"/>
  <c r="I39" i="11"/>
  <c r="K39" i="11"/>
  <c r="L39" i="11"/>
  <c r="M39" i="11"/>
  <c r="N39" i="11"/>
  <c r="O39" i="11"/>
  <c r="R39" i="11"/>
  <c r="S39" i="11"/>
  <c r="T39" i="11"/>
  <c r="U39" i="11"/>
  <c r="V39" i="11"/>
  <c r="W39" i="11"/>
  <c r="X39" i="11"/>
  <c r="Y39" i="11"/>
  <c r="D40" i="11"/>
  <c r="E40" i="11"/>
  <c r="F40" i="11"/>
  <c r="G40" i="11"/>
  <c r="H40" i="11"/>
  <c r="I40" i="11"/>
  <c r="K40" i="11"/>
  <c r="L40" i="11"/>
  <c r="M40" i="11"/>
  <c r="N40" i="11"/>
  <c r="O40" i="11"/>
  <c r="Q40" i="11"/>
  <c r="S40" i="11"/>
  <c r="T40" i="11"/>
  <c r="U40" i="11"/>
  <c r="V40" i="11"/>
  <c r="W40" i="11"/>
  <c r="X40" i="11"/>
  <c r="Y40" i="11"/>
  <c r="D41" i="11"/>
  <c r="E41" i="11"/>
  <c r="F41" i="11"/>
  <c r="G41" i="11"/>
  <c r="H41" i="11"/>
  <c r="I41" i="11"/>
  <c r="K41" i="11"/>
  <c r="L41" i="11"/>
  <c r="M41" i="11"/>
  <c r="N41" i="11"/>
  <c r="O41" i="11"/>
  <c r="Q41" i="11"/>
  <c r="R41" i="11"/>
  <c r="T41" i="11"/>
  <c r="U41" i="11"/>
  <c r="V41" i="11"/>
  <c r="W41" i="11"/>
  <c r="X41" i="11"/>
  <c r="Y41" i="11"/>
  <c r="D42" i="11"/>
  <c r="E42" i="11"/>
  <c r="F42" i="11"/>
  <c r="G42" i="11"/>
  <c r="H42" i="11"/>
  <c r="I42" i="11"/>
  <c r="K42" i="11"/>
  <c r="L42" i="11"/>
  <c r="M42" i="11"/>
  <c r="N42" i="11"/>
  <c r="O42" i="11"/>
  <c r="Q42" i="11"/>
  <c r="R42" i="11"/>
  <c r="S42" i="11"/>
  <c r="U42" i="11"/>
  <c r="V42" i="11"/>
  <c r="W42" i="11"/>
  <c r="X42" i="11"/>
  <c r="Y42" i="11"/>
  <c r="D43" i="11"/>
  <c r="E43" i="11"/>
  <c r="F43" i="11"/>
  <c r="G43" i="11"/>
  <c r="H43" i="11"/>
  <c r="I43" i="11"/>
  <c r="K43" i="11"/>
  <c r="L43" i="11"/>
  <c r="M43" i="11"/>
  <c r="N43" i="11"/>
  <c r="O43" i="11"/>
  <c r="Q43" i="11"/>
  <c r="R43" i="11"/>
  <c r="S43" i="11"/>
  <c r="T43" i="11"/>
  <c r="V43" i="11"/>
  <c r="W43" i="11"/>
  <c r="X43" i="11"/>
  <c r="Y43" i="11"/>
  <c r="D44" i="11"/>
  <c r="E44" i="11"/>
  <c r="F44" i="11"/>
  <c r="G44" i="11"/>
  <c r="H44" i="11"/>
  <c r="I44" i="11"/>
  <c r="K44" i="11"/>
  <c r="L44" i="11"/>
  <c r="M44" i="11"/>
  <c r="N44" i="11"/>
  <c r="O44" i="11"/>
  <c r="Q44" i="11"/>
  <c r="R44" i="11"/>
  <c r="S44" i="11"/>
  <c r="T44" i="11"/>
  <c r="U44" i="11"/>
  <c r="W44" i="11"/>
  <c r="X44" i="11"/>
  <c r="Y44" i="11"/>
  <c r="D45" i="11"/>
  <c r="E45" i="11"/>
  <c r="F45" i="11"/>
  <c r="G45" i="11"/>
  <c r="H45" i="11"/>
  <c r="I45" i="11"/>
  <c r="K45" i="11"/>
  <c r="L45" i="11"/>
  <c r="M45" i="11"/>
  <c r="N45" i="11"/>
  <c r="O45" i="11"/>
  <c r="Q45" i="11"/>
  <c r="R45" i="11"/>
  <c r="S45" i="11"/>
  <c r="T45" i="11"/>
  <c r="U45" i="11"/>
  <c r="V45" i="11"/>
  <c r="X45" i="11"/>
  <c r="Y45" i="11"/>
  <c r="D46" i="11"/>
  <c r="E46" i="11"/>
  <c r="F46" i="11"/>
  <c r="G46" i="11"/>
  <c r="H46" i="11"/>
  <c r="I46" i="11"/>
  <c r="K46" i="11"/>
  <c r="L46" i="11"/>
  <c r="M46" i="11"/>
  <c r="N46" i="11"/>
  <c r="O46" i="11"/>
  <c r="Q46" i="11"/>
  <c r="R46" i="11"/>
  <c r="S46" i="11"/>
  <c r="T46" i="11"/>
  <c r="U46" i="11"/>
  <c r="V46" i="11"/>
  <c r="W46" i="11"/>
  <c r="Y46" i="11"/>
  <c r="D47" i="11"/>
  <c r="E47" i="11"/>
  <c r="F47" i="11"/>
  <c r="G47" i="11"/>
  <c r="H47" i="11"/>
  <c r="I47" i="11"/>
  <c r="K47" i="11"/>
  <c r="L47" i="11"/>
  <c r="M47" i="11"/>
  <c r="N47" i="11"/>
  <c r="O47" i="11"/>
  <c r="Q47" i="11"/>
  <c r="R47" i="11"/>
  <c r="S47" i="11"/>
  <c r="T47" i="11"/>
  <c r="U47" i="11"/>
  <c r="V47" i="11"/>
  <c r="W47" i="11"/>
  <c r="X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D48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3" i="10"/>
  <c r="X68" i="9"/>
  <c r="X69" i="9"/>
  <c r="X70" i="9"/>
  <c r="X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B68" i="9"/>
  <c r="B69" i="9"/>
  <c r="B70" i="9"/>
  <c r="B67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3" i="9"/>
  <c r="Z62" i="9"/>
  <c r="Z61" i="9"/>
  <c r="Z60" i="9"/>
  <c r="Z59" i="9"/>
  <c r="Z58" i="9"/>
  <c r="Z57" i="9"/>
  <c r="Z56" i="9"/>
  <c r="Z55" i="9"/>
  <c r="Z54" i="9"/>
  <c r="Z49" i="9"/>
  <c r="Z48" i="9"/>
  <c r="Z47" i="9"/>
  <c r="Z46" i="9"/>
  <c r="Z44" i="9"/>
  <c r="Z42" i="9"/>
  <c r="Z41" i="9"/>
  <c r="Z40" i="9"/>
  <c r="Z39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16" i="9"/>
  <c r="Z15" i="9"/>
  <c r="Z14" i="9"/>
  <c r="Z12" i="9"/>
  <c r="C26" i="9"/>
  <c r="C28" i="9"/>
  <c r="C32" i="9"/>
  <c r="D26" i="9"/>
  <c r="D28" i="9"/>
  <c r="D32" i="9"/>
  <c r="E26" i="9"/>
  <c r="E28" i="9"/>
  <c r="E32" i="9"/>
  <c r="F26" i="9"/>
  <c r="F28" i="9"/>
  <c r="F32" i="9"/>
  <c r="G26" i="9"/>
  <c r="G28" i="9"/>
  <c r="G32" i="9"/>
  <c r="H26" i="9"/>
  <c r="H28" i="9"/>
  <c r="H32" i="9"/>
  <c r="I26" i="9"/>
  <c r="I28" i="9"/>
  <c r="I32" i="9"/>
  <c r="J26" i="9"/>
  <c r="J28" i="9"/>
  <c r="J32" i="9"/>
  <c r="K26" i="9"/>
  <c r="K28" i="9"/>
  <c r="K32" i="9"/>
  <c r="L26" i="9"/>
  <c r="L28" i="9"/>
  <c r="L32" i="9"/>
  <c r="M26" i="9"/>
  <c r="M28" i="9"/>
  <c r="M32" i="9"/>
  <c r="N26" i="9"/>
  <c r="N28" i="9"/>
  <c r="N32" i="9"/>
  <c r="O26" i="9"/>
  <c r="O28" i="9"/>
  <c r="O32" i="9"/>
  <c r="P26" i="9"/>
  <c r="P28" i="9"/>
  <c r="P32" i="9"/>
  <c r="Q26" i="9"/>
  <c r="Q28" i="9"/>
  <c r="Q32" i="9"/>
  <c r="R26" i="9"/>
  <c r="R28" i="9"/>
  <c r="R32" i="9"/>
  <c r="S26" i="9"/>
  <c r="S28" i="9"/>
  <c r="S32" i="9"/>
  <c r="T26" i="9"/>
  <c r="T28" i="9"/>
  <c r="T32" i="9"/>
  <c r="U26" i="9"/>
  <c r="U28" i="9"/>
  <c r="U32" i="9"/>
  <c r="V26" i="9"/>
  <c r="V28" i="9"/>
  <c r="V32" i="9"/>
  <c r="W26" i="9"/>
  <c r="W28" i="9"/>
  <c r="W32" i="9"/>
  <c r="C27" i="9"/>
  <c r="C29" i="9"/>
  <c r="C33" i="9"/>
  <c r="D27" i="9"/>
  <c r="D29" i="9"/>
  <c r="D33" i="9"/>
  <c r="E27" i="9"/>
  <c r="E29" i="9"/>
  <c r="E33" i="9"/>
  <c r="F27" i="9"/>
  <c r="F29" i="9"/>
  <c r="F33" i="9"/>
  <c r="G27" i="9"/>
  <c r="G29" i="9"/>
  <c r="G33" i="9"/>
  <c r="H27" i="9"/>
  <c r="H29" i="9"/>
  <c r="H33" i="9"/>
  <c r="I27" i="9"/>
  <c r="I29" i="9"/>
  <c r="I33" i="9"/>
  <c r="J27" i="9"/>
  <c r="J29" i="9"/>
  <c r="J33" i="9"/>
  <c r="K27" i="9"/>
  <c r="K29" i="9"/>
  <c r="K33" i="9"/>
  <c r="L27" i="9"/>
  <c r="L29" i="9"/>
  <c r="L33" i="9"/>
  <c r="M27" i="9"/>
  <c r="M29" i="9"/>
  <c r="M33" i="9"/>
  <c r="N27" i="9"/>
  <c r="N29" i="9"/>
  <c r="N33" i="9"/>
  <c r="O27" i="9"/>
  <c r="O29" i="9"/>
  <c r="O33" i="9"/>
  <c r="P27" i="9"/>
  <c r="P29" i="9"/>
  <c r="P33" i="9"/>
  <c r="Q27" i="9"/>
  <c r="Q29" i="9"/>
  <c r="Q33" i="9"/>
  <c r="R27" i="9"/>
  <c r="R29" i="9"/>
  <c r="R33" i="9"/>
  <c r="S27" i="9"/>
  <c r="S29" i="9"/>
  <c r="S33" i="9"/>
  <c r="T27" i="9"/>
  <c r="T29" i="9"/>
  <c r="T33" i="9"/>
  <c r="U27" i="9"/>
  <c r="U29" i="9"/>
  <c r="U33" i="9"/>
  <c r="V27" i="9"/>
  <c r="V29" i="9"/>
  <c r="V33" i="9"/>
  <c r="W27" i="9"/>
  <c r="W29" i="9"/>
  <c r="W33" i="9"/>
  <c r="B27" i="9"/>
  <c r="B29" i="9"/>
  <c r="B33" i="9"/>
  <c r="B26" i="9"/>
  <c r="B28" i="9"/>
  <c r="B32" i="9"/>
  <c r="S31" i="9"/>
  <c r="V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W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T31" i="9"/>
  <c r="U31" i="9"/>
  <c r="V31" i="9"/>
  <c r="W31" i="9"/>
  <c r="B31" i="9"/>
  <c r="B30" i="9"/>
  <c r="DP154" i="8"/>
  <c r="DQ154" i="8"/>
  <c r="DR154" i="8"/>
  <c r="DS154" i="8"/>
  <c r="DT154" i="8"/>
  <c r="DU154" i="8"/>
  <c r="DV154" i="8"/>
  <c r="DW154" i="8"/>
  <c r="DX154" i="8"/>
  <c r="DY154" i="8"/>
  <c r="DZ154" i="8"/>
  <c r="EA154" i="8"/>
  <c r="EB154" i="8"/>
  <c r="EC154" i="8"/>
  <c r="ED154" i="8"/>
  <c r="EE154" i="8"/>
  <c r="EF154" i="8"/>
  <c r="EG154" i="8"/>
  <c r="EH154" i="8"/>
  <c r="EI154" i="8"/>
  <c r="EJ154" i="8"/>
  <c r="EK154" i="8"/>
  <c r="DP155" i="8"/>
  <c r="DQ155" i="8"/>
  <c r="DR155" i="8"/>
  <c r="DS155" i="8"/>
  <c r="DT155" i="8"/>
  <c r="DU155" i="8"/>
  <c r="DV155" i="8"/>
  <c r="DW155" i="8"/>
  <c r="DX155" i="8"/>
  <c r="DY155" i="8"/>
  <c r="DZ155" i="8"/>
  <c r="EA155" i="8"/>
  <c r="EB155" i="8"/>
  <c r="EC155" i="8"/>
  <c r="ED155" i="8"/>
  <c r="EE155" i="8"/>
  <c r="EF155" i="8"/>
  <c r="EG155" i="8"/>
  <c r="EH155" i="8"/>
  <c r="EI155" i="8"/>
  <c r="EJ155" i="8"/>
  <c r="EK155" i="8"/>
  <c r="DP156" i="8"/>
  <c r="DQ156" i="8"/>
  <c r="DR156" i="8"/>
  <c r="DS156" i="8"/>
  <c r="DT156" i="8"/>
  <c r="DU156" i="8"/>
  <c r="DV156" i="8"/>
  <c r="DW156" i="8"/>
  <c r="DX156" i="8"/>
  <c r="DY156" i="8"/>
  <c r="DZ156" i="8"/>
  <c r="EA156" i="8"/>
  <c r="EB156" i="8"/>
  <c r="EC156" i="8"/>
  <c r="ED156" i="8"/>
  <c r="EE156" i="8"/>
  <c r="EF156" i="8"/>
  <c r="EG156" i="8"/>
  <c r="EH156" i="8"/>
  <c r="EI156" i="8"/>
  <c r="EJ156" i="8"/>
  <c r="EK156" i="8"/>
  <c r="DQ153" i="8"/>
  <c r="DR153" i="8"/>
  <c r="DS153" i="8"/>
  <c r="DT153" i="8"/>
  <c r="DU153" i="8"/>
  <c r="DV153" i="8"/>
  <c r="DW153" i="8"/>
  <c r="DX153" i="8"/>
  <c r="DY153" i="8"/>
  <c r="DZ153" i="8"/>
  <c r="EA153" i="8"/>
  <c r="EB153" i="8"/>
  <c r="EC153" i="8"/>
  <c r="ED153" i="8"/>
  <c r="EE153" i="8"/>
  <c r="EF153" i="8"/>
  <c r="EG153" i="8"/>
  <c r="EH153" i="8"/>
  <c r="EI153" i="8"/>
  <c r="EJ153" i="8"/>
  <c r="EK153" i="8"/>
  <c r="DP153" i="8"/>
  <c r="DP115" i="8"/>
  <c r="DP116" i="8"/>
  <c r="DP143" i="8"/>
  <c r="DQ115" i="8"/>
  <c r="DQ116" i="8"/>
  <c r="DQ143" i="8"/>
  <c r="DR115" i="8"/>
  <c r="DR116" i="8"/>
  <c r="DR143" i="8"/>
  <c r="DS115" i="8"/>
  <c r="DS116" i="8"/>
  <c r="DS143" i="8"/>
  <c r="DT115" i="8"/>
  <c r="DT116" i="8"/>
  <c r="DT143" i="8"/>
  <c r="DU115" i="8"/>
  <c r="DU116" i="8"/>
  <c r="DU143" i="8"/>
  <c r="DV115" i="8"/>
  <c r="DV116" i="8"/>
  <c r="DV143" i="8"/>
  <c r="DW115" i="8"/>
  <c r="DW116" i="8"/>
  <c r="DW143" i="8"/>
  <c r="DX115" i="8"/>
  <c r="DX116" i="8"/>
  <c r="DX143" i="8"/>
  <c r="DY115" i="8"/>
  <c r="DY116" i="8"/>
  <c r="DY143" i="8"/>
  <c r="DZ115" i="8"/>
  <c r="DZ116" i="8"/>
  <c r="DZ143" i="8"/>
  <c r="EA115" i="8"/>
  <c r="EA116" i="8"/>
  <c r="EA143" i="8"/>
  <c r="EB115" i="8"/>
  <c r="EB116" i="8"/>
  <c r="EB143" i="8"/>
  <c r="EC115" i="8"/>
  <c r="EC116" i="8"/>
  <c r="EC143" i="8"/>
  <c r="ED115" i="8"/>
  <c r="ED116" i="8"/>
  <c r="ED143" i="8"/>
  <c r="EE115" i="8"/>
  <c r="EE116" i="8"/>
  <c r="EE143" i="8"/>
  <c r="EF115" i="8"/>
  <c r="EF116" i="8"/>
  <c r="EF143" i="8"/>
  <c r="EG115" i="8"/>
  <c r="EG116" i="8"/>
  <c r="EG143" i="8"/>
  <c r="EH115" i="8"/>
  <c r="EH116" i="8"/>
  <c r="EH143" i="8"/>
  <c r="EI115" i="8"/>
  <c r="EI116" i="8"/>
  <c r="EI143" i="8"/>
  <c r="EJ115" i="8"/>
  <c r="EJ116" i="8"/>
  <c r="EJ143" i="8"/>
  <c r="EK115" i="8"/>
  <c r="EK116" i="8"/>
  <c r="EK143" i="8"/>
  <c r="EK145" i="8"/>
  <c r="EJ145" i="8"/>
  <c r="EI145" i="8"/>
  <c r="EH145" i="8"/>
  <c r="EG145" i="8"/>
  <c r="EF145" i="8"/>
  <c r="EE145" i="8"/>
  <c r="ED145" i="8"/>
  <c r="EC145" i="8"/>
  <c r="EB145" i="8"/>
  <c r="EA145" i="8"/>
  <c r="DZ145" i="8"/>
  <c r="DY145" i="8"/>
  <c r="DX145" i="8"/>
  <c r="DW145" i="8"/>
  <c r="DV145" i="8"/>
  <c r="DU145" i="8"/>
  <c r="DT145" i="8"/>
  <c r="DS145" i="8"/>
  <c r="DR145" i="8"/>
  <c r="DQ145" i="8"/>
  <c r="DP145" i="8"/>
  <c r="DP117" i="8"/>
  <c r="DP148" i="8"/>
  <c r="DQ117" i="8"/>
  <c r="DQ148" i="8"/>
  <c r="DR117" i="8"/>
  <c r="DR148" i="8"/>
  <c r="DS117" i="8"/>
  <c r="DS148" i="8"/>
  <c r="DT117" i="8"/>
  <c r="DT148" i="8"/>
  <c r="DU117" i="8"/>
  <c r="DU148" i="8"/>
  <c r="DV117" i="8"/>
  <c r="DV148" i="8"/>
  <c r="DW117" i="8"/>
  <c r="DW148" i="8"/>
  <c r="DX117" i="8"/>
  <c r="DX148" i="8"/>
  <c r="DY117" i="8"/>
  <c r="DY148" i="8"/>
  <c r="DZ117" i="8"/>
  <c r="DZ148" i="8"/>
  <c r="EA117" i="8"/>
  <c r="EA148" i="8"/>
  <c r="EB117" i="8"/>
  <c r="EB148" i="8"/>
  <c r="EC117" i="8"/>
  <c r="EC148" i="8"/>
  <c r="ED117" i="8"/>
  <c r="ED148" i="8"/>
  <c r="EE117" i="8"/>
  <c r="EE148" i="8"/>
  <c r="EF117" i="8"/>
  <c r="EF148" i="8"/>
  <c r="EG117" i="8"/>
  <c r="EG148" i="8"/>
  <c r="EH117" i="8"/>
  <c r="EH148" i="8"/>
  <c r="EI117" i="8"/>
  <c r="EI148" i="8"/>
  <c r="EJ117" i="8"/>
  <c r="EJ148" i="8"/>
  <c r="EK117" i="8"/>
  <c r="EK148" i="8"/>
  <c r="DQ150" i="8"/>
  <c r="DR150" i="8"/>
  <c r="DS150" i="8"/>
  <c r="DT150" i="8"/>
  <c r="DU150" i="8"/>
  <c r="DV150" i="8"/>
  <c r="DW150" i="8"/>
  <c r="DX150" i="8"/>
  <c r="DY150" i="8"/>
  <c r="DZ150" i="8"/>
  <c r="EA150" i="8"/>
  <c r="EB150" i="8"/>
  <c r="EC150" i="8"/>
  <c r="ED150" i="8"/>
  <c r="EE150" i="8"/>
  <c r="EF150" i="8"/>
  <c r="EG150" i="8"/>
  <c r="EH150" i="8"/>
  <c r="EI150" i="8"/>
  <c r="EJ150" i="8"/>
  <c r="EK150" i="8"/>
  <c r="DP150" i="8"/>
  <c r="DQ118" i="8"/>
  <c r="DQ149" i="8"/>
  <c r="DR118" i="8"/>
  <c r="DR149" i="8"/>
  <c r="DS118" i="8"/>
  <c r="DS149" i="8"/>
  <c r="DT118" i="8"/>
  <c r="DT149" i="8"/>
  <c r="DU118" i="8"/>
  <c r="DU149" i="8"/>
  <c r="DV118" i="8"/>
  <c r="DV149" i="8"/>
  <c r="DW118" i="8"/>
  <c r="DW149" i="8"/>
  <c r="DX118" i="8"/>
  <c r="DX149" i="8"/>
  <c r="DY118" i="8"/>
  <c r="DY149" i="8"/>
  <c r="DZ118" i="8"/>
  <c r="DZ149" i="8"/>
  <c r="EA118" i="8"/>
  <c r="EA149" i="8"/>
  <c r="EB118" i="8"/>
  <c r="EB149" i="8"/>
  <c r="EC118" i="8"/>
  <c r="EC149" i="8"/>
  <c r="ED118" i="8"/>
  <c r="ED149" i="8"/>
  <c r="EE118" i="8"/>
  <c r="EE149" i="8"/>
  <c r="EF118" i="8"/>
  <c r="EF149" i="8"/>
  <c r="EG118" i="8"/>
  <c r="EG149" i="8"/>
  <c r="EH118" i="8"/>
  <c r="EH149" i="8"/>
  <c r="EI118" i="8"/>
  <c r="EI149" i="8"/>
  <c r="EJ118" i="8"/>
  <c r="EJ149" i="8"/>
  <c r="EK118" i="8"/>
  <c r="EK149" i="8"/>
  <c r="DP118" i="8"/>
  <c r="DP149" i="8"/>
  <c r="DQ144" i="8"/>
  <c r="DR144" i="8"/>
  <c r="DS144" i="8"/>
  <c r="DT144" i="8"/>
  <c r="DU144" i="8"/>
  <c r="DV144" i="8"/>
  <c r="DW144" i="8"/>
  <c r="DX144" i="8"/>
  <c r="DY144" i="8"/>
  <c r="DZ144" i="8"/>
  <c r="EA144" i="8"/>
  <c r="EB144" i="8"/>
  <c r="EC144" i="8"/>
  <c r="ED144" i="8"/>
  <c r="EE144" i="8"/>
  <c r="EF144" i="8"/>
  <c r="EG144" i="8"/>
  <c r="EH144" i="8"/>
  <c r="EI144" i="8"/>
  <c r="EJ144" i="8"/>
  <c r="EK144" i="8"/>
  <c r="DP144" i="8"/>
  <c r="DQ139" i="8"/>
  <c r="DR139" i="8"/>
  <c r="DS139" i="8"/>
  <c r="DT139" i="8"/>
  <c r="DU139" i="8"/>
  <c r="DV139" i="8"/>
  <c r="DW139" i="8"/>
  <c r="DX139" i="8"/>
  <c r="DY139" i="8"/>
  <c r="DZ139" i="8"/>
  <c r="EA139" i="8"/>
  <c r="EB139" i="8"/>
  <c r="EC139" i="8"/>
  <c r="ED139" i="8"/>
  <c r="EE139" i="8"/>
  <c r="EF139" i="8"/>
  <c r="EG139" i="8"/>
  <c r="EH139" i="8"/>
  <c r="EI139" i="8"/>
  <c r="EJ139" i="8"/>
  <c r="EK139" i="8"/>
  <c r="DQ140" i="8"/>
  <c r="DR140" i="8"/>
  <c r="DS140" i="8"/>
  <c r="DT140" i="8"/>
  <c r="DU140" i="8"/>
  <c r="DV140" i="8"/>
  <c r="DW140" i="8"/>
  <c r="DX140" i="8"/>
  <c r="DY140" i="8"/>
  <c r="DZ140" i="8"/>
  <c r="EA140" i="8"/>
  <c r="EB140" i="8"/>
  <c r="EC140" i="8"/>
  <c r="ED140" i="8"/>
  <c r="EE140" i="8"/>
  <c r="EF140" i="8"/>
  <c r="EG140" i="8"/>
  <c r="EH140" i="8"/>
  <c r="EI140" i="8"/>
  <c r="EJ140" i="8"/>
  <c r="EK140" i="8"/>
  <c r="DP140" i="8"/>
  <c r="DP139" i="8"/>
  <c r="DP136" i="8"/>
  <c r="DQ136" i="8"/>
  <c r="DR136" i="8"/>
  <c r="DS136" i="8"/>
  <c r="DT136" i="8"/>
  <c r="DU136" i="8"/>
  <c r="DV136" i="8"/>
  <c r="DW136" i="8"/>
  <c r="DX136" i="8"/>
  <c r="DY136" i="8"/>
  <c r="DZ136" i="8"/>
  <c r="EA136" i="8"/>
  <c r="EB136" i="8"/>
  <c r="EC136" i="8"/>
  <c r="ED136" i="8"/>
  <c r="EE136" i="8"/>
  <c r="EF136" i="8"/>
  <c r="EG136" i="8"/>
  <c r="EH136" i="8"/>
  <c r="EI136" i="8"/>
  <c r="EJ136" i="8"/>
  <c r="EK136" i="8"/>
  <c r="DQ135" i="8"/>
  <c r="DR135" i="8"/>
  <c r="DS135" i="8"/>
  <c r="DT135" i="8"/>
  <c r="DU135" i="8"/>
  <c r="DV135" i="8"/>
  <c r="DW135" i="8"/>
  <c r="DX135" i="8"/>
  <c r="DY135" i="8"/>
  <c r="DZ135" i="8"/>
  <c r="EA135" i="8"/>
  <c r="EB135" i="8"/>
  <c r="EC135" i="8"/>
  <c r="ED135" i="8"/>
  <c r="EE135" i="8"/>
  <c r="EF135" i="8"/>
  <c r="EG135" i="8"/>
  <c r="EH135" i="8"/>
  <c r="EI135" i="8"/>
  <c r="EJ135" i="8"/>
  <c r="EK135" i="8"/>
  <c r="DP135" i="8"/>
  <c r="ED131" i="8"/>
  <c r="DP130" i="8"/>
  <c r="DQ130" i="8"/>
  <c r="DR130" i="8"/>
  <c r="DS130" i="8"/>
  <c r="DT130" i="8"/>
  <c r="DU130" i="8"/>
  <c r="DV130" i="8"/>
  <c r="DW130" i="8"/>
  <c r="DX130" i="8"/>
  <c r="DY130" i="8"/>
  <c r="DZ130" i="8"/>
  <c r="EA130" i="8"/>
  <c r="EB130" i="8"/>
  <c r="EC130" i="8"/>
  <c r="ED130" i="8"/>
  <c r="EE130" i="8"/>
  <c r="EF130" i="8"/>
  <c r="EG130" i="8"/>
  <c r="EH130" i="8"/>
  <c r="EI130" i="8"/>
  <c r="EJ130" i="8"/>
  <c r="EK130" i="8"/>
  <c r="DP131" i="8"/>
  <c r="DQ131" i="8"/>
  <c r="DR131" i="8"/>
  <c r="DS131" i="8"/>
  <c r="DT131" i="8"/>
  <c r="DU131" i="8"/>
  <c r="DV131" i="8"/>
  <c r="DW131" i="8"/>
  <c r="DX131" i="8"/>
  <c r="DY131" i="8"/>
  <c r="DZ131" i="8"/>
  <c r="EA131" i="8"/>
  <c r="EB131" i="8"/>
  <c r="EC131" i="8"/>
  <c r="EE131" i="8"/>
  <c r="EF131" i="8"/>
  <c r="EG131" i="8"/>
  <c r="EH131" i="8"/>
  <c r="EI131" i="8"/>
  <c r="EJ131" i="8"/>
  <c r="EK131" i="8"/>
  <c r="DP132" i="8"/>
  <c r="DQ132" i="8"/>
  <c r="DR132" i="8"/>
  <c r="DS132" i="8"/>
  <c r="DT132" i="8"/>
  <c r="DU132" i="8"/>
  <c r="DV132" i="8"/>
  <c r="DW132" i="8"/>
  <c r="DX132" i="8"/>
  <c r="DY132" i="8"/>
  <c r="DZ132" i="8"/>
  <c r="EA132" i="8"/>
  <c r="EB132" i="8"/>
  <c r="EC132" i="8"/>
  <c r="ED132" i="8"/>
  <c r="EE132" i="8"/>
  <c r="EF132" i="8"/>
  <c r="EG132" i="8"/>
  <c r="EH132" i="8"/>
  <c r="EI132" i="8"/>
  <c r="EJ132" i="8"/>
  <c r="EK132" i="8"/>
  <c r="DQ129" i="8"/>
  <c r="DR129" i="8"/>
  <c r="DS129" i="8"/>
  <c r="DT129" i="8"/>
  <c r="DU129" i="8"/>
  <c r="DV129" i="8"/>
  <c r="DW129" i="8"/>
  <c r="DX129" i="8"/>
  <c r="DY129" i="8"/>
  <c r="DZ129" i="8"/>
  <c r="EA129" i="8"/>
  <c r="EB129" i="8"/>
  <c r="EC129" i="8"/>
  <c r="ED129" i="8"/>
  <c r="EE129" i="8"/>
  <c r="EF129" i="8"/>
  <c r="EG129" i="8"/>
  <c r="EH129" i="8"/>
  <c r="EI129" i="8"/>
  <c r="EJ129" i="8"/>
  <c r="EK129" i="8"/>
  <c r="DP129" i="8"/>
  <c r="DQ123" i="8"/>
  <c r="DR123" i="8"/>
  <c r="DS123" i="8"/>
  <c r="DT123" i="8"/>
  <c r="DU123" i="8"/>
  <c r="DV123" i="8"/>
  <c r="DW123" i="8"/>
  <c r="DX123" i="8"/>
  <c r="DY123" i="8"/>
  <c r="DZ123" i="8"/>
  <c r="EA123" i="8"/>
  <c r="EB123" i="8"/>
  <c r="EC123" i="8"/>
  <c r="ED123" i="8"/>
  <c r="EE123" i="8"/>
  <c r="EF123" i="8"/>
  <c r="EG123" i="8"/>
  <c r="EH123" i="8"/>
  <c r="EI123" i="8"/>
  <c r="EJ123" i="8"/>
  <c r="EK123" i="8"/>
  <c r="DQ124" i="8"/>
  <c r="DR124" i="8"/>
  <c r="DS124" i="8"/>
  <c r="DT124" i="8"/>
  <c r="DU124" i="8"/>
  <c r="DV124" i="8"/>
  <c r="DW124" i="8"/>
  <c r="DX124" i="8"/>
  <c r="DY124" i="8"/>
  <c r="DZ124" i="8"/>
  <c r="EA124" i="8"/>
  <c r="EB124" i="8"/>
  <c r="EC124" i="8"/>
  <c r="ED124" i="8"/>
  <c r="EE124" i="8"/>
  <c r="EF124" i="8"/>
  <c r="EG124" i="8"/>
  <c r="EH124" i="8"/>
  <c r="EI124" i="8"/>
  <c r="EJ124" i="8"/>
  <c r="EK124" i="8"/>
  <c r="DQ125" i="8"/>
  <c r="DR125" i="8"/>
  <c r="DS125" i="8"/>
  <c r="DT125" i="8"/>
  <c r="DU125" i="8"/>
  <c r="DV125" i="8"/>
  <c r="DW125" i="8"/>
  <c r="DX125" i="8"/>
  <c r="DY125" i="8"/>
  <c r="DZ125" i="8"/>
  <c r="EA125" i="8"/>
  <c r="EB125" i="8"/>
  <c r="EC125" i="8"/>
  <c r="ED125" i="8"/>
  <c r="EE125" i="8"/>
  <c r="EF125" i="8"/>
  <c r="EG125" i="8"/>
  <c r="EH125" i="8"/>
  <c r="EI125" i="8"/>
  <c r="EJ125" i="8"/>
  <c r="EK125" i="8"/>
  <c r="DQ126" i="8"/>
  <c r="DR126" i="8"/>
  <c r="DS126" i="8"/>
  <c r="DT126" i="8"/>
  <c r="DU126" i="8"/>
  <c r="DV126" i="8"/>
  <c r="DW126" i="8"/>
  <c r="DX126" i="8"/>
  <c r="DY126" i="8"/>
  <c r="DZ126" i="8"/>
  <c r="EA126" i="8"/>
  <c r="EB126" i="8"/>
  <c r="EC126" i="8"/>
  <c r="ED126" i="8"/>
  <c r="EE126" i="8"/>
  <c r="EF126" i="8"/>
  <c r="EG126" i="8"/>
  <c r="EH126" i="8"/>
  <c r="EI126" i="8"/>
  <c r="EJ126" i="8"/>
  <c r="EK126" i="8"/>
  <c r="DP124" i="8"/>
  <c r="DP125" i="8"/>
  <c r="DP126" i="8"/>
  <c r="DP123" i="8"/>
  <c r="DP120" i="8"/>
  <c r="FC117" i="8"/>
  <c r="EL114" i="8"/>
  <c r="EM114" i="8"/>
  <c r="EN114" i="8"/>
  <c r="EO114" i="8"/>
  <c r="EP114" i="8"/>
  <c r="EQ114" i="8"/>
  <c r="ER114" i="8"/>
  <c r="ES114" i="8"/>
  <c r="ET114" i="8"/>
  <c r="EU114" i="8"/>
  <c r="EV114" i="8"/>
  <c r="EW114" i="8"/>
  <c r="EX114" i="8"/>
  <c r="EY114" i="8"/>
  <c r="EZ114" i="8"/>
  <c r="FA114" i="8"/>
  <c r="FB114" i="8"/>
  <c r="FC114" i="8"/>
  <c r="FD114" i="8"/>
  <c r="FE114" i="8"/>
  <c r="FF114" i="8"/>
  <c r="FG114" i="8"/>
  <c r="FH114" i="8"/>
  <c r="FI114" i="8"/>
  <c r="EL115" i="8"/>
  <c r="EM115" i="8"/>
  <c r="EN115" i="8"/>
  <c r="EO115" i="8"/>
  <c r="EP115" i="8"/>
  <c r="EQ115" i="8"/>
  <c r="ER115" i="8"/>
  <c r="ES115" i="8"/>
  <c r="ET115" i="8"/>
  <c r="EU115" i="8"/>
  <c r="EV115" i="8"/>
  <c r="EW115" i="8"/>
  <c r="EX115" i="8"/>
  <c r="EY115" i="8"/>
  <c r="EZ115" i="8"/>
  <c r="FA115" i="8"/>
  <c r="FB115" i="8"/>
  <c r="FC115" i="8"/>
  <c r="FD115" i="8"/>
  <c r="FE115" i="8"/>
  <c r="FF115" i="8"/>
  <c r="FG115" i="8"/>
  <c r="FH115" i="8"/>
  <c r="FI115" i="8"/>
  <c r="EL116" i="8"/>
  <c r="EM116" i="8"/>
  <c r="EN116" i="8"/>
  <c r="EO116" i="8"/>
  <c r="EP116" i="8"/>
  <c r="EQ116" i="8"/>
  <c r="ER116" i="8"/>
  <c r="ES116" i="8"/>
  <c r="ET116" i="8"/>
  <c r="EU116" i="8"/>
  <c r="EV116" i="8"/>
  <c r="EW116" i="8"/>
  <c r="EX116" i="8"/>
  <c r="EY116" i="8"/>
  <c r="EZ116" i="8"/>
  <c r="FA116" i="8"/>
  <c r="FB116" i="8"/>
  <c r="FC116" i="8"/>
  <c r="FD116" i="8"/>
  <c r="FE116" i="8"/>
  <c r="FF116" i="8"/>
  <c r="FG116" i="8"/>
  <c r="FH116" i="8"/>
  <c r="FI116" i="8"/>
  <c r="EL117" i="8"/>
  <c r="EM117" i="8"/>
  <c r="EN117" i="8"/>
  <c r="EO117" i="8"/>
  <c r="EP117" i="8"/>
  <c r="EQ117" i="8"/>
  <c r="ER117" i="8"/>
  <c r="ES117" i="8"/>
  <c r="ET117" i="8"/>
  <c r="EU117" i="8"/>
  <c r="EV117" i="8"/>
  <c r="EW117" i="8"/>
  <c r="EX117" i="8"/>
  <c r="EY117" i="8"/>
  <c r="EZ117" i="8"/>
  <c r="FA117" i="8"/>
  <c r="FB117" i="8"/>
  <c r="FD117" i="8"/>
  <c r="FE117" i="8"/>
  <c r="FF117" i="8"/>
  <c r="FG117" i="8"/>
  <c r="FH117" i="8"/>
  <c r="FI117" i="8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EU70" i="6"/>
  <c r="EV70" i="6"/>
  <c r="EW70" i="6"/>
  <c r="EX70" i="6"/>
  <c r="EY70" i="6"/>
  <c r="EZ70" i="6"/>
  <c r="FA70" i="6"/>
  <c r="FB70" i="6"/>
  <c r="FC70" i="6"/>
  <c r="DJ7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DJ40" i="6"/>
  <c r="DD4" i="6"/>
  <c r="DD5" i="6"/>
  <c r="DD6" i="6"/>
  <c r="DD7" i="6"/>
  <c r="DD8" i="6"/>
  <c r="DD9" i="6"/>
  <c r="DD10" i="6"/>
  <c r="DD11" i="6"/>
  <c r="DD12" i="6"/>
  <c r="DD13" i="6"/>
  <c r="DD14" i="6"/>
  <c r="DD15" i="6"/>
  <c r="DD16" i="6"/>
  <c r="DD17" i="6"/>
  <c r="DD18" i="6"/>
  <c r="DD19" i="6"/>
  <c r="DD20" i="6"/>
  <c r="DD21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J2" i="6"/>
  <c r="DJ1" i="6"/>
  <c r="DD40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BI44" i="6"/>
  <c r="FD7" i="6"/>
  <c r="FD4" i="6"/>
  <c r="FD5" i="6"/>
  <c r="FD6" i="6"/>
  <c r="DF40" i="6"/>
  <c r="DE21" i="6"/>
  <c r="DE15" i="6"/>
  <c r="DE4" i="6"/>
  <c r="DE5" i="6"/>
  <c r="DE6" i="6"/>
  <c r="DE7" i="6"/>
  <c r="DE8" i="6"/>
  <c r="DE9" i="6"/>
  <c r="DE10" i="6"/>
  <c r="DE11" i="6"/>
  <c r="DE12" i="6"/>
  <c r="DE13" i="6"/>
  <c r="DE14" i="6"/>
  <c r="DE16" i="6"/>
  <c r="DE17" i="6"/>
  <c r="DE18" i="6"/>
  <c r="DE19" i="6"/>
  <c r="DE20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FI44" i="4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BI43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BI41" i="6"/>
  <c r="FI41" i="4"/>
  <c r="FI42" i="4"/>
  <c r="FI43" i="4"/>
  <c r="FI48" i="4"/>
  <c r="FI49" i="4"/>
  <c r="FI50" i="4"/>
  <c r="FI47" i="4"/>
  <c r="BU43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BR44" i="4"/>
  <c r="BR43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BR42" i="4"/>
  <c r="CG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BR41" i="4"/>
  <c r="EZ50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FA50" i="4"/>
  <c r="FB50" i="4"/>
  <c r="FC50" i="4"/>
  <c r="FD50" i="4"/>
  <c r="FE50" i="4"/>
  <c r="FF50" i="4"/>
  <c r="FG50" i="4"/>
  <c r="FH50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DO47" i="4"/>
  <c r="CB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A43" i="4"/>
  <c r="BZ43" i="4"/>
  <c r="BY43" i="4"/>
  <c r="BX43" i="4"/>
  <c r="BW43" i="4"/>
  <c r="BV43" i="4"/>
  <c r="BT43" i="4"/>
  <c r="BS43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</calcChain>
</file>

<file path=xl/sharedStrings.xml><?xml version="1.0" encoding="utf-8"?>
<sst xmlns="http://schemas.openxmlformats.org/spreadsheetml/2006/main" count="2854" uniqueCount="383">
  <si>
    <t>ハードウェア欠陥</t>
    <phoneticPr fontId="1"/>
  </si>
  <si>
    <t>ソフトウェア欠陥</t>
    <phoneticPr fontId="1"/>
  </si>
  <si>
    <t>開発時に生じた欠陥</t>
    <rPh sb="0" eb="2">
      <t>カイハｔ</t>
    </rPh>
    <rPh sb="2" eb="3">
      <t>ｚ</t>
    </rPh>
    <rPh sb="4" eb="5">
      <t>ショウｚ</t>
    </rPh>
    <rPh sb="7" eb="9">
      <t>ケッカｎ</t>
    </rPh>
    <phoneticPr fontId="1"/>
  </si>
  <si>
    <t>運用時に生じた欠陥</t>
    <rPh sb="0" eb="9">
      <t>ウンヨ</t>
    </rPh>
    <phoneticPr fontId="1"/>
  </si>
  <si>
    <t>内部で生じた欠陥</t>
    <rPh sb="0" eb="8">
      <t>ナイｂ</t>
    </rPh>
    <phoneticPr fontId="1"/>
  </si>
  <si>
    <t>外部で生じた欠陥</t>
    <rPh sb="0" eb="8">
      <t>ガイｂ</t>
    </rPh>
    <phoneticPr fontId="1"/>
  </si>
  <si>
    <t>自然に生じた欠陥</t>
    <rPh sb="0" eb="8">
      <t>シゼｎ</t>
    </rPh>
    <phoneticPr fontId="1"/>
  </si>
  <si>
    <t>人為的に生じた欠陥</t>
    <rPh sb="0" eb="9">
      <t>ジン</t>
    </rPh>
    <phoneticPr fontId="1"/>
  </si>
  <si>
    <t>悪意がない欠陥</t>
    <rPh sb="0" eb="2">
      <t>アクイニヨラ</t>
    </rPh>
    <rPh sb="5" eb="7">
      <t>ケｋｋ</t>
    </rPh>
    <phoneticPr fontId="1"/>
  </si>
  <si>
    <t>悪意がある欠陥</t>
    <rPh sb="0" eb="2">
      <t>アク</t>
    </rPh>
    <phoneticPr fontId="1"/>
  </si>
  <si>
    <t>故意でない欠陥</t>
    <rPh sb="0" eb="2">
      <t>koideナイ</t>
    </rPh>
    <rPh sb="5" eb="7">
      <t>ケッカｎ</t>
    </rPh>
    <phoneticPr fontId="1"/>
  </si>
  <si>
    <t>故意による欠陥</t>
    <rPh sb="0" eb="2">
      <t>コ</t>
    </rPh>
    <phoneticPr fontId="1"/>
  </si>
  <si>
    <t>偶発的な欠陥</t>
    <rPh sb="0" eb="3">
      <t>グウハｔ</t>
    </rPh>
    <rPh sb="4" eb="6">
      <t>ケｋｋ</t>
    </rPh>
    <phoneticPr fontId="1"/>
  </si>
  <si>
    <t>技量不足による欠陥</t>
    <rPh sb="2" eb="4">
      <t>ギリョ</t>
    </rPh>
    <phoneticPr fontId="1"/>
  </si>
  <si>
    <t>永続的な欠陥</t>
    <rPh sb="0" eb="3">
      <t>エイゾｋ</t>
    </rPh>
    <phoneticPr fontId="1"/>
  </si>
  <si>
    <t>一時的な欠陥</t>
    <rPh sb="0" eb="3">
      <t>１ｚ</t>
    </rPh>
    <phoneticPr fontId="1"/>
  </si>
  <si>
    <t>開発欠陥</t>
    <rPh sb="0" eb="4">
      <t>カイハｔ</t>
    </rPh>
    <phoneticPr fontId="1"/>
  </si>
  <si>
    <t>相互作用欠陥</t>
    <rPh sb="0" eb="6">
      <t>ソウｇ</t>
    </rPh>
    <phoneticPr fontId="1"/>
  </si>
  <si>
    <t>不具合事例</t>
    <rPh sb="0" eb="3">
      <t>フグア</t>
    </rPh>
    <rPh sb="3" eb="5">
      <t>ジレ</t>
    </rPh>
    <phoneticPr fontId="1"/>
  </si>
  <si>
    <t>悪意的意図を持たない人間がした</t>
    <rPh sb="0" eb="5">
      <t>アクイテキイトｗ</t>
    </rPh>
    <rPh sb="6" eb="7">
      <t>モタｎ</t>
    </rPh>
    <rPh sb="10" eb="12">
      <t>ニンゲｎ</t>
    </rPh>
    <phoneticPr fontId="1"/>
  </si>
  <si>
    <t>意味</t>
    <rPh sb="0" eb="2">
      <t>イｍ</t>
    </rPh>
    <phoneticPr fontId="1"/>
  </si>
  <si>
    <t>人が関係しているかどうか</t>
    <rPh sb="0" eb="1">
      <t>ヒｔ</t>
    </rPh>
    <rPh sb="2" eb="4">
      <t>カンケ</t>
    </rPh>
    <phoneticPr fontId="1"/>
  </si>
  <si>
    <t>不注意</t>
    <rPh sb="0" eb="3">
      <t>フチュ</t>
    </rPh>
    <phoneticPr fontId="1"/>
  </si>
  <si>
    <t>技量不足、組織問題</t>
    <rPh sb="0" eb="4">
      <t>ギリョ</t>
    </rPh>
    <rPh sb="5" eb="9">
      <t>ソシｋ</t>
    </rPh>
    <phoneticPr fontId="1"/>
  </si>
  <si>
    <t>ソフトウェア要求分析</t>
    <rPh sb="6" eb="10">
      <t>ヨウキュ</t>
    </rPh>
    <phoneticPr fontId="1"/>
  </si>
  <si>
    <t>ソフトウェア設計</t>
    <phoneticPr fontId="1"/>
  </si>
  <si>
    <t>ソフトウェア製作</t>
    <rPh sb="6" eb="8">
      <t>セイサｋ</t>
    </rPh>
    <phoneticPr fontId="1"/>
  </si>
  <si>
    <t>ソフトウェア統合</t>
    <phoneticPr fontId="1"/>
  </si>
  <si>
    <t>ソフトウェア統合試験</t>
    <phoneticPr fontId="1"/>
  </si>
  <si>
    <t>物理的欠陥</t>
    <rPh sb="0" eb="5">
      <t>ブツリテキケｋｋ</t>
    </rPh>
    <phoneticPr fontId="1"/>
  </si>
  <si>
    <t>間違い、認識せずに導入</t>
    <rPh sb="0" eb="2">
      <t>マチガ</t>
    </rPh>
    <rPh sb="4" eb="6">
      <t>ニンシｋ</t>
    </rPh>
    <rPh sb="9" eb="11">
      <t>ドウニュ</t>
    </rPh>
    <phoneticPr fontId="1"/>
  </si>
  <si>
    <t>判断ミス、意図している</t>
    <rPh sb="0" eb="2">
      <t>ハンダｎ</t>
    </rPh>
    <rPh sb="5" eb="7">
      <t>イトｓ</t>
    </rPh>
    <phoneticPr fontId="1"/>
  </si>
  <si>
    <t>備考</t>
    <rPh sb="0" eb="2">
      <t>ビコ</t>
    </rPh>
    <phoneticPr fontId="1"/>
  </si>
  <si>
    <t>インターフェース要求を抽出</t>
    <rPh sb="8" eb="10">
      <t>ヨウキュ</t>
    </rPh>
    <rPh sb="11" eb="13">
      <t>チュウシュｔ</t>
    </rPh>
    <phoneticPr fontId="1"/>
  </si>
  <si>
    <t>うーん。。。。</t>
    <phoneticPr fontId="1"/>
  </si>
  <si>
    <t>ここで見つけて欲しいけどむずかしい</t>
    <rPh sb="3" eb="4">
      <t>ミツｋ</t>
    </rPh>
    <phoneticPr fontId="1"/>
  </si>
  <si>
    <t>プロセスの開発準備</t>
    <rPh sb="5" eb="9">
      <t>カイハｔ</t>
    </rPh>
    <phoneticPr fontId="1"/>
  </si>
  <si>
    <t>ソフトウェア開発計画を立案すること</t>
    <rPh sb="11" eb="13">
      <t>リツアｎ</t>
    </rPh>
    <phoneticPr fontId="1"/>
  </si>
  <si>
    <t>開発計画の文章化</t>
    <rPh sb="0" eb="4">
      <t>カイハｔ</t>
    </rPh>
    <rPh sb="5" eb="7">
      <t>ブンｓｙ</t>
    </rPh>
    <rPh sb="7" eb="8">
      <t>カ</t>
    </rPh>
    <phoneticPr fontId="1"/>
  </si>
  <si>
    <t>コンピュータシステム要求分析</t>
    <phoneticPr fontId="1"/>
  </si>
  <si>
    <t>要求を抽出する</t>
    <rPh sb="0" eb="2">
      <t>ヨウキュ</t>
    </rPh>
    <rPh sb="3" eb="5">
      <t>チュウシュｔ</t>
    </rPh>
    <phoneticPr fontId="1"/>
  </si>
  <si>
    <t>要求仕様書の作成</t>
    <rPh sb="0" eb="5">
      <t>ヨウキュ</t>
    </rPh>
    <rPh sb="6" eb="8">
      <t>サクセ</t>
    </rPh>
    <phoneticPr fontId="1"/>
  </si>
  <si>
    <t>コンピュータシステム方式設計</t>
    <phoneticPr fontId="1"/>
  </si>
  <si>
    <t>各構成品目に要求を割り当てる</t>
    <rPh sb="0" eb="5">
      <t>カクコ</t>
    </rPh>
    <rPh sb="6" eb="8">
      <t>ヨウキュ</t>
    </rPh>
    <rPh sb="9" eb="10">
      <t>ワリアｔ</t>
    </rPh>
    <phoneticPr fontId="1"/>
  </si>
  <si>
    <t>実現可能性を評価</t>
    <rPh sb="0" eb="5">
      <t>ジツゲンｋ</t>
    </rPh>
    <rPh sb="6" eb="8">
      <t>ヒョ</t>
    </rPh>
    <phoneticPr fontId="1"/>
  </si>
  <si>
    <t>設計根拠と前提条件を明らかにし、評価</t>
    <rPh sb="0" eb="4">
      <t>セッケ</t>
    </rPh>
    <rPh sb="5" eb="9">
      <t>ゼンテ</t>
    </rPh>
    <rPh sb="10" eb="11">
      <t>アキラｋ</t>
    </rPh>
    <rPh sb="16" eb="18">
      <t>ヒョウｋ</t>
    </rPh>
    <phoneticPr fontId="1"/>
  </si>
  <si>
    <t>ソフトウェア要求仕様書の作成</t>
    <rPh sb="6" eb="11">
      <t>ヨウキュ</t>
    </rPh>
    <phoneticPr fontId="1"/>
  </si>
  <si>
    <t>個別に識別子を付与</t>
    <rPh sb="0" eb="2">
      <t>コベｔ</t>
    </rPh>
    <rPh sb="3" eb="6">
      <t>シキベｔ</t>
    </rPh>
    <rPh sb="7" eb="9">
      <t>フｙ</t>
    </rPh>
    <phoneticPr fontId="1"/>
  </si>
  <si>
    <t>データ及びデータベースに対する仕様を含める</t>
    <rPh sb="12" eb="13">
      <t>タイｓ</t>
    </rPh>
    <rPh sb="15" eb="17">
      <t>シヨ</t>
    </rPh>
    <rPh sb="18" eb="19">
      <t>フ</t>
    </rPh>
    <phoneticPr fontId="1"/>
  </si>
  <si>
    <t>異常検知及び処理に関する仕様を含める</t>
    <rPh sb="0" eb="2">
      <t>イジョ</t>
    </rPh>
    <rPh sb="2" eb="5">
      <t>ｋ</t>
    </rPh>
    <rPh sb="6" eb="8">
      <t>ショｒ</t>
    </rPh>
    <rPh sb="9" eb="10">
      <t>カンｓ</t>
    </rPh>
    <rPh sb="12" eb="14">
      <t>シヨ</t>
    </rPh>
    <rPh sb="15" eb="16">
      <t>フクｍ</t>
    </rPh>
    <phoneticPr fontId="1"/>
  </si>
  <si>
    <t>インターフェース仕様に関して合意を得ること</t>
    <rPh sb="11" eb="12">
      <t>カンｓ</t>
    </rPh>
    <rPh sb="14" eb="16">
      <t>ゴウ</t>
    </rPh>
    <rPh sb="17" eb="18">
      <t>エｒ</t>
    </rPh>
    <phoneticPr fontId="1"/>
  </si>
  <si>
    <t>上位との整合性を得る</t>
    <rPh sb="0" eb="2">
      <t>ジョ</t>
    </rPh>
    <rPh sb="4" eb="7">
      <t>セイゴ</t>
    </rPh>
    <rPh sb="8" eb="9">
      <t>エｒ</t>
    </rPh>
    <phoneticPr fontId="1"/>
  </si>
  <si>
    <t>上位とのトレーサビリティを評価</t>
    <rPh sb="0" eb="2">
      <t>ジョ</t>
    </rPh>
    <rPh sb="13" eb="15">
      <t>ヒョウｋ</t>
    </rPh>
    <phoneticPr fontId="1"/>
  </si>
  <si>
    <t>構成する品目、種別を明確に</t>
    <rPh sb="0" eb="2">
      <t>コウセ</t>
    </rPh>
    <rPh sb="7" eb="9">
      <t>シュベｔ</t>
    </rPh>
    <rPh sb="10" eb="12">
      <t>メイカｋ</t>
    </rPh>
    <phoneticPr fontId="1"/>
  </si>
  <si>
    <t>実現可能性の評価</t>
    <rPh sb="0" eb="5">
      <t>ジツゲｎ</t>
    </rPh>
    <phoneticPr fontId="1"/>
  </si>
  <si>
    <t>元からあるものを使うときは整合性などを確認</t>
    <rPh sb="0" eb="1">
      <t>モトカｒ</t>
    </rPh>
    <rPh sb="8" eb="9">
      <t>ツカ</t>
    </rPh>
    <rPh sb="13" eb="16">
      <t>セイゴ</t>
    </rPh>
    <rPh sb="19" eb="21">
      <t>カクニｎ</t>
    </rPh>
    <phoneticPr fontId="1"/>
  </si>
  <si>
    <t>前提条件、制約を明確に</t>
    <rPh sb="0" eb="4">
      <t>ゼンテ</t>
    </rPh>
    <rPh sb="5" eb="7">
      <t>セイヤｋ</t>
    </rPh>
    <rPh sb="8" eb="10">
      <t>メイカｋ</t>
    </rPh>
    <phoneticPr fontId="1"/>
  </si>
  <si>
    <t>検証可能性を評価</t>
    <rPh sb="0" eb="2">
      <t>ケンショ</t>
    </rPh>
    <rPh sb="2" eb="5">
      <t>ｋ</t>
    </rPh>
    <rPh sb="6" eb="8">
      <t>ヒョウｋ</t>
    </rPh>
    <phoneticPr fontId="1"/>
  </si>
  <si>
    <t>試験計画可能性を評価</t>
    <rPh sb="0" eb="4">
      <t>シケｎ</t>
    </rPh>
    <rPh sb="4" eb="7">
      <t>カノ</t>
    </rPh>
    <rPh sb="8" eb="10">
      <t>ヒョウｋ</t>
    </rPh>
    <phoneticPr fontId="1"/>
  </si>
  <si>
    <t>機能要求のモジュール間の関係を明確に</t>
    <rPh sb="0" eb="4">
      <t>キノ</t>
    </rPh>
    <rPh sb="12" eb="14">
      <t>カンケ</t>
    </rPh>
    <rPh sb="15" eb="17">
      <t>メイカｋ</t>
    </rPh>
    <phoneticPr fontId="1"/>
  </si>
  <si>
    <t>機能外要求のモジュール間の関係を明確に</t>
    <rPh sb="2" eb="3">
      <t>ソｔ</t>
    </rPh>
    <phoneticPr fontId="1"/>
  </si>
  <si>
    <t>ソフトウェア設計を行う</t>
    <rPh sb="9" eb="10">
      <t>オコナ</t>
    </rPh>
    <phoneticPr fontId="1"/>
  </si>
  <si>
    <t>実現可能性を評価</t>
    <rPh sb="0" eb="5">
      <t>ジツゲンカノ</t>
    </rPh>
    <phoneticPr fontId="1"/>
  </si>
  <si>
    <t>前提条件、制約を明確に</t>
    <rPh sb="0" eb="4">
      <t>ゼンテ</t>
    </rPh>
    <rPh sb="5" eb="7">
      <t>セイヤｋ</t>
    </rPh>
    <rPh sb="8" eb="10">
      <t>メイカク</t>
    </rPh>
    <phoneticPr fontId="1"/>
  </si>
  <si>
    <t>ソフトウェア試験を立案</t>
    <rPh sb="9" eb="11">
      <t>リツアｎ</t>
    </rPh>
    <phoneticPr fontId="1"/>
  </si>
  <si>
    <t>前提条件などを更新</t>
    <rPh sb="0" eb="4">
      <t>ゼンテ</t>
    </rPh>
    <rPh sb="7" eb="9">
      <t>コウシｎ</t>
    </rPh>
    <phoneticPr fontId="1"/>
  </si>
  <si>
    <t>コーディングのルールを明確に</t>
    <rPh sb="11" eb="13">
      <t>メイカｋ</t>
    </rPh>
    <phoneticPr fontId="1"/>
  </si>
  <si>
    <t>エラー処理の実装指針を考慮</t>
    <rPh sb="6" eb="10">
      <t>ジッソ</t>
    </rPh>
    <rPh sb="11" eb="13">
      <t>コウｒｙ</t>
    </rPh>
    <phoneticPr fontId="1"/>
  </si>
  <si>
    <t>コード作成</t>
    <phoneticPr fontId="1"/>
  </si>
  <si>
    <t>規約を守っているか</t>
    <rPh sb="0" eb="2">
      <t>キヤクｗ</t>
    </rPh>
    <rPh sb="3" eb="4">
      <t>マモｔｔ</t>
    </rPh>
    <phoneticPr fontId="1"/>
  </si>
  <si>
    <t>単体試験仕様を作成</t>
    <rPh sb="0" eb="4">
      <t>タンタ</t>
    </rPh>
    <rPh sb="4" eb="6">
      <t>シヨ</t>
    </rPh>
    <rPh sb="7" eb="9">
      <t>サクセ</t>
    </rPh>
    <phoneticPr fontId="1"/>
  </si>
  <si>
    <t>分岐を十分に網羅しているか</t>
    <rPh sb="0" eb="2">
      <t>ブンｋ</t>
    </rPh>
    <rPh sb="3" eb="5">
      <t>ジュウｂ</t>
    </rPh>
    <rPh sb="6" eb="8">
      <t>モウラｓ</t>
    </rPh>
    <phoneticPr fontId="1"/>
  </si>
  <si>
    <t>静的解析を実施</t>
    <rPh sb="0" eb="4">
      <t>セイテｋ</t>
    </rPh>
    <rPh sb="5" eb="7">
      <t>ジｓｓ</t>
    </rPh>
    <phoneticPr fontId="1"/>
  </si>
  <si>
    <t>トレーサビリティを確認</t>
    <rPh sb="9" eb="11">
      <t>カクニン</t>
    </rPh>
    <phoneticPr fontId="1"/>
  </si>
  <si>
    <t>前提条件、規約を更新</t>
    <rPh sb="0" eb="4">
      <t>ゼンテ</t>
    </rPh>
    <rPh sb="5" eb="7">
      <t>キヤｋ</t>
    </rPh>
    <phoneticPr fontId="1"/>
  </si>
  <si>
    <t>ベースラインを確定</t>
    <rPh sb="7" eb="9">
      <t>カクテ</t>
    </rPh>
    <phoneticPr fontId="1"/>
  </si>
  <si>
    <t>問題解決プロセスを実施</t>
    <rPh sb="0" eb="4">
      <t>モンダ</t>
    </rPh>
    <phoneticPr fontId="1"/>
  </si>
  <si>
    <t>試験準備</t>
    <rPh sb="0" eb="4">
      <t>シケンジュンｂ</t>
    </rPh>
    <phoneticPr fontId="1"/>
  </si>
  <si>
    <t>試験実施</t>
    <rPh sb="0" eb="4">
      <t>シケンジッ</t>
    </rPh>
    <phoneticPr fontId="1"/>
  </si>
  <si>
    <t>単体試験を実施</t>
    <rPh sb="0" eb="2">
      <t>タンタ</t>
    </rPh>
    <rPh sb="2" eb="4">
      <t>シケンｗ</t>
    </rPh>
    <rPh sb="5" eb="7">
      <t>ジッシ</t>
    </rPh>
    <phoneticPr fontId="1"/>
  </si>
  <si>
    <t>ここで見つけて欲しい</t>
    <rPh sb="3" eb="4">
      <t>ミツｋ</t>
    </rPh>
    <phoneticPr fontId="1"/>
  </si>
  <si>
    <t>詳細化し合意を得る</t>
    <rPh sb="0" eb="2">
      <t>ショウサ</t>
    </rPh>
    <rPh sb="2" eb="3">
      <t>カ</t>
    </rPh>
    <rPh sb="4" eb="6">
      <t>ゴ</t>
    </rPh>
    <phoneticPr fontId="1"/>
  </si>
  <si>
    <t>上位との整合性をを確認</t>
    <rPh sb="0" eb="2">
      <t>ジョウ</t>
    </rPh>
    <rPh sb="4" eb="7">
      <t>セイｇ</t>
    </rPh>
    <rPh sb="9" eb="11">
      <t>カクニｎ</t>
    </rPh>
    <phoneticPr fontId="1"/>
  </si>
  <si>
    <t>IF機能、SW機能の合意を得ること</t>
    <rPh sb="2" eb="4">
      <t>キノ</t>
    </rPh>
    <rPh sb="7" eb="9">
      <t>キノ</t>
    </rPh>
    <rPh sb="10" eb="12">
      <t>ゴウ</t>
    </rPh>
    <rPh sb="13" eb="14">
      <t>エルコｔ</t>
    </rPh>
    <phoneticPr fontId="1"/>
  </si>
  <si>
    <t>環境やHWの影響がある場合確認の評価</t>
    <rPh sb="0" eb="2">
      <t>カンキョ</t>
    </rPh>
    <rPh sb="6" eb="8">
      <t>エイキョ</t>
    </rPh>
    <rPh sb="13" eb="15">
      <t>カクニンホ</t>
    </rPh>
    <rPh sb="16" eb="18">
      <t>ヒョ</t>
    </rPh>
    <phoneticPr fontId="1"/>
  </si>
  <si>
    <t>不具合発見箇所</t>
    <rPh sb="0" eb="3">
      <t>フグア</t>
    </rPh>
    <rPh sb="3" eb="7">
      <t>ハッケｎ</t>
    </rPh>
    <phoneticPr fontId="1"/>
  </si>
  <si>
    <t>入れ替え</t>
    <rPh sb="0" eb="1">
      <t>イレカ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</si>
  <si>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</si>
  <si>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</si>
  <si>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</si>
  <si>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</si>
  <si>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</si>
  <si>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</si>
  <si>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</si>
  <si>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</si>
  <si>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</si>
  <si>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</si>
  <si>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</si>
  <si>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</si>
  <si>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</si>
  <si>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a</t>
  </si>
  <si>
    <t>b</t>
  </si>
  <si>
    <t>c</t>
  </si>
  <si>
    <t>a</t>
    <phoneticPr fontId="1"/>
  </si>
  <si>
    <t>b</t>
    <phoneticPr fontId="1"/>
  </si>
  <si>
    <t>c</t>
    <phoneticPr fontId="1"/>
  </si>
  <si>
    <t>1-1</t>
    <phoneticPr fontId="1"/>
  </si>
  <si>
    <t>1-2</t>
  </si>
  <si>
    <t>3-1</t>
    <phoneticPr fontId="1"/>
  </si>
  <si>
    <t>4-1</t>
    <phoneticPr fontId="1"/>
  </si>
  <si>
    <t>4-2</t>
  </si>
  <si>
    <t>4-3</t>
  </si>
  <si>
    <t>4-4</t>
  </si>
  <si>
    <t>4-5</t>
  </si>
  <si>
    <t>4-6</t>
  </si>
  <si>
    <t>5-1</t>
    <phoneticPr fontId="1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</si>
  <si>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</si>
  <si>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</si>
  <si>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</si>
  <si>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</si>
  <si>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</si>
  <si>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</si>
  <si>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</si>
  <si>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</si>
  <si>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</si>
  <si>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</si>
  <si>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</si>
  <si>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6-1</t>
    <phoneticPr fontId="1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</si>
  <si>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</si>
  <si>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</si>
  <si>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</si>
  <si>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</si>
  <si>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</si>
  <si>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</si>
  <si>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</si>
  <si>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</si>
  <si>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</si>
  <si>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3-2</t>
    <phoneticPr fontId="1"/>
  </si>
  <si>
    <t>7-1</t>
    <phoneticPr fontId="1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</si>
  <si>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</si>
  <si>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</si>
  <si>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</si>
  <si>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</si>
  <si>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</si>
  <si>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</si>
  <si>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</si>
  <si>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</si>
  <si>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</si>
  <si>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8-1</t>
    <phoneticPr fontId="1"/>
  </si>
  <si>
    <t>8-2</t>
    <phoneticPr fontId="1"/>
  </si>
  <si>
    <t>9-1</t>
    <phoneticPr fontId="1"/>
  </si>
  <si>
    <t>9-2</t>
    <phoneticPr fontId="1"/>
  </si>
  <si>
    <t>a¥</t>
    <phoneticPr fontId="1"/>
  </si>
  <si>
    <t>ポカミス</t>
    <phoneticPr fontId="1"/>
  </si>
  <si>
    <t>考えた上でのミス</t>
    <rPh sb="0" eb="1">
      <t>カンｇ</t>
    </rPh>
    <phoneticPr fontId="1"/>
  </si>
  <si>
    <t>①</t>
  </si>
  <si>
    <t>③</t>
  </si>
  <si>
    <t>④</t>
  </si>
  <si>
    <t>②</t>
  </si>
  <si>
    <t>事例数</t>
    <rPh sb="0" eb="3">
      <t>ジレ</t>
    </rPh>
    <phoneticPr fontId="1"/>
  </si>
  <si>
    <t>箇所ベース</t>
    <rPh sb="0" eb="2">
      <t>カｓｙ</t>
    </rPh>
    <phoneticPr fontId="1"/>
  </si>
  <si>
    <t>A</t>
    <phoneticPr fontId="1"/>
  </si>
  <si>
    <t>②引き継ぎもれ
④行われていたと考えた</t>
    <rPh sb="1" eb="2">
      <t>ヒキツｇ</t>
    </rPh>
    <rPh sb="9" eb="10">
      <t>オコナワｒ</t>
    </rPh>
    <rPh sb="16" eb="17">
      <t>カンガ</t>
    </rPh>
    <phoneticPr fontId="1"/>
  </si>
  <si>
    <t>①齟齬である</t>
    <rPh sb="1" eb="3">
      <t>ソゴデアｒ</t>
    </rPh>
    <phoneticPr fontId="1"/>
  </si>
  <si>
    <t>④理解が不足</t>
    <rPh sb="1" eb="3">
      <t>リカ</t>
    </rPh>
    <phoneticPr fontId="1"/>
  </si>
  <si>
    <t>④十分に評価していない
③同じ入力データを設定</t>
    <rPh sb="4" eb="6">
      <t>１０ｂ</t>
    </rPh>
    <rPh sb="13" eb="14">
      <t>オナジｎｙ</t>
    </rPh>
    <rPh sb="21" eb="23">
      <t>セッテ</t>
    </rPh>
    <phoneticPr fontId="1"/>
  </si>
  <si>
    <t>①試験項目が抜けた
④確認が不十分</t>
    <rPh sb="1" eb="5">
      <t>シケンｋ</t>
    </rPh>
    <rPh sb="6" eb="7">
      <t>ヌｋ</t>
    </rPh>
    <rPh sb="11" eb="13">
      <t>カクニｎ</t>
    </rPh>
    <rPh sb="14" eb="17">
      <t>フジュウブｎ</t>
    </rPh>
    <phoneticPr fontId="1"/>
  </si>
  <si>
    <t>①実施していない
④思い込んでいた</t>
    <rPh sb="1" eb="3">
      <t>ジｓｓ</t>
    </rPh>
    <rPh sb="10" eb="11">
      <t>オｍ</t>
    </rPh>
    <phoneticPr fontId="1"/>
  </si>
  <si>
    <t>④不足していた
①反映していない</t>
    <rPh sb="1" eb="3">
      <t>フソｋ</t>
    </rPh>
    <rPh sb="9" eb="11">
      <t>ハンエ</t>
    </rPh>
    <phoneticPr fontId="1"/>
  </si>
  <si>
    <t>④対象としていない
①試験ケースが不足</t>
    <rPh sb="1" eb="3">
      <t>タイショ</t>
    </rPh>
    <rPh sb="11" eb="13">
      <t>シケｎ</t>
    </rPh>
    <rPh sb="17" eb="19">
      <t>フソｋ</t>
    </rPh>
    <phoneticPr fontId="1"/>
  </si>
  <si>
    <t>①検証が足りない
④検討が遅い</t>
    <rPh sb="1" eb="3">
      <t>ケンショ</t>
    </rPh>
    <rPh sb="4" eb="5">
      <t>タｒ</t>
    </rPh>
    <rPh sb="10" eb="12">
      <t>ケント</t>
    </rPh>
    <rPh sb="13" eb="14">
      <t>オソ</t>
    </rPh>
    <phoneticPr fontId="1"/>
  </si>
  <si>
    <t>①不十分</t>
    <rPh sb="1" eb="4">
      <t>フジュ</t>
    </rPh>
    <phoneticPr fontId="1"/>
  </si>
  <si>
    <t>④不十分</t>
    <rPh sb="1" eb="4">
      <t>フジュ</t>
    </rPh>
    <phoneticPr fontId="1"/>
  </si>
  <si>
    <t>④不十分
④不十分
①不十分</t>
    <rPh sb="1" eb="4">
      <t>フジュ</t>
    </rPh>
    <rPh sb="6" eb="9">
      <t>フジュウ</t>
    </rPh>
    <rPh sb="11" eb="14">
      <t>フジュ</t>
    </rPh>
    <phoneticPr fontId="1"/>
  </si>
  <si>
    <t>抜けた（見逃した）か技量不足かの違い</t>
    <rPh sb="0" eb="1">
      <t>ヌｋ</t>
    </rPh>
    <rPh sb="4" eb="6">
      <t>ミノガｓ</t>
    </rPh>
    <rPh sb="10" eb="14">
      <t>ギリョ</t>
    </rPh>
    <phoneticPr fontId="1"/>
  </si>
  <si>
    <t>④不足
①不足
④不十分
①行われていない
①不十分
③認識の共有不足</t>
    <rPh sb="1" eb="3">
      <t>フソｋ</t>
    </rPh>
    <rPh sb="5" eb="7">
      <t>フソｋ</t>
    </rPh>
    <rPh sb="9" eb="12">
      <t>フジュ</t>
    </rPh>
    <rPh sb="14" eb="15">
      <t>オコナワｒ</t>
    </rPh>
    <rPh sb="23" eb="26">
      <t>フジュ</t>
    </rPh>
    <rPh sb="28" eb="30">
      <t>ニンシｋ</t>
    </rPh>
    <rPh sb="31" eb="35">
      <t>キョ</t>
    </rPh>
    <phoneticPr fontId="1"/>
  </si>
  <si>
    <t>④確保できない場合があった
②実測をしていない</t>
    <rPh sb="15" eb="17">
      <t>ジッソｋ</t>
    </rPh>
    <phoneticPr fontId="1"/>
  </si>
  <si>
    <t>④気づかない</t>
    <rPh sb="1" eb="2">
      <t>キヅカｎ</t>
    </rPh>
    <phoneticPr fontId="1"/>
  </si>
  <si>
    <t>③マージン考慮不足
④考慮不足</t>
    <rPh sb="5" eb="9">
      <t>コウｒｙ</t>
    </rPh>
    <rPh sb="11" eb="15">
      <t>コウｒｙ</t>
    </rPh>
    <phoneticPr fontId="1"/>
  </si>
  <si>
    <t>④共有されていない
①整理されていない</t>
    <rPh sb="1" eb="3">
      <t>キョウユ</t>
    </rPh>
    <rPh sb="11" eb="13">
      <t>セイｒ</t>
    </rPh>
    <phoneticPr fontId="1"/>
  </si>
  <si>
    <t>①ばぐ混入
③設計もれ
②不十分な設計書</t>
    <rPh sb="7" eb="9">
      <t>セッケ</t>
    </rPh>
    <rPh sb="17" eb="20">
      <t>セッケイ</t>
    </rPh>
    <phoneticPr fontId="1"/>
  </si>
  <si>
    <t>②組織が整合性を気にしてない</t>
    <rPh sb="1" eb="3">
      <t>ソシｋ</t>
    </rPh>
    <rPh sb="4" eb="7">
      <t>セイｇ</t>
    </rPh>
    <rPh sb="8" eb="9">
      <t>キニｓ</t>
    </rPh>
    <phoneticPr fontId="1"/>
  </si>
  <si>
    <t>①伝わってない</t>
    <rPh sb="1" eb="2">
      <t>ツタワｔｔ</t>
    </rPh>
    <phoneticPr fontId="1"/>
  </si>
  <si>
    <t>①試験していない
④明示する方法が規定されていない
③検討が足りない</t>
    <rPh sb="1" eb="3">
      <t>シケｎ</t>
    </rPh>
    <rPh sb="10" eb="12">
      <t>メイｚ</t>
    </rPh>
    <rPh sb="17" eb="19">
      <t>キテ</t>
    </rPh>
    <rPh sb="27" eb="29">
      <t>ケント</t>
    </rPh>
    <rPh sb="30" eb="31">
      <t>タｒ</t>
    </rPh>
    <phoneticPr fontId="1"/>
  </si>
  <si>
    <t>②ブレがあった
④レビューが実施されていない
①誤解をしていた
①上位と突き合わせていない
③気づかない
③質問をしない</t>
    <rPh sb="14" eb="16">
      <t>ｚ</t>
    </rPh>
    <rPh sb="24" eb="26">
      <t>ゴカ</t>
    </rPh>
    <rPh sb="33" eb="35">
      <t>ジョ</t>
    </rPh>
    <rPh sb="36" eb="37">
      <t>ツキアワｓ</t>
    </rPh>
    <rPh sb="47" eb="48">
      <t>キヅカｎ</t>
    </rPh>
    <rPh sb="54" eb="56">
      <t>シツモンｗ</t>
    </rPh>
    <phoneticPr fontId="1"/>
  </si>
  <si>
    <t>③明確に定義されていない
④不完全
④実施されていない
④同様の誤解があった
①上位と突き合わせていない</t>
    <rPh sb="1" eb="3">
      <t>メイカｋ</t>
    </rPh>
    <rPh sb="4" eb="6">
      <t>テイｇ</t>
    </rPh>
    <rPh sb="14" eb="17">
      <t>フカンゼｎ</t>
    </rPh>
    <rPh sb="19" eb="21">
      <t>ジｓｓ</t>
    </rPh>
    <rPh sb="29" eb="31">
      <t>ドウヨ</t>
    </rPh>
    <rPh sb="40" eb="42">
      <t>ジョ</t>
    </rPh>
    <rPh sb="43" eb="44">
      <t>ツキアワｓ</t>
    </rPh>
    <phoneticPr fontId="1"/>
  </si>
  <si>
    <t>②ブレがあった
①実施されていない
②実施されていない
③同様の誤解があった
①上位と突き合わせていない</t>
    <rPh sb="9" eb="11">
      <t>ジｓｓ</t>
    </rPh>
    <rPh sb="19" eb="21">
      <t>ジｓｓ</t>
    </rPh>
    <rPh sb="29" eb="31">
      <t>ドウヨ</t>
    </rPh>
    <rPh sb="32" eb="34">
      <t>ゴカ</t>
    </rPh>
    <rPh sb="40" eb="42">
      <t>ジョウ</t>
    </rPh>
    <rPh sb="43" eb="44">
      <t>ツキアワ</t>
    </rPh>
    <phoneticPr fontId="1"/>
  </si>
  <si>
    <t>実施されていない原因</t>
    <rPh sb="0" eb="2">
      <t>ジｓｓ</t>
    </rPh>
    <rPh sb="8" eb="10">
      <t>ゲンイｎ</t>
    </rPh>
    <phoneticPr fontId="1"/>
  </si>
  <si>
    <t>②伝えられていない</t>
    <rPh sb="1" eb="2">
      <t>ツタエｒ</t>
    </rPh>
    <phoneticPr fontId="1"/>
  </si>
  <si>
    <t>④不十分
①模擬をしていない</t>
    <rPh sb="1" eb="4">
      <t>フジュ</t>
    </rPh>
    <rPh sb="6" eb="8">
      <t>モギｗ</t>
    </rPh>
    <phoneticPr fontId="1"/>
  </si>
  <si>
    <t>④想定できない
④想定できない
①確認を怠った
②思い込み</t>
    <rPh sb="1" eb="3">
      <t>ソウテ</t>
    </rPh>
    <rPh sb="9" eb="11">
      <t>ソウテ</t>
    </rPh>
    <rPh sb="17" eb="19">
      <t>カクニンｂ</t>
    </rPh>
    <rPh sb="20" eb="21">
      <t>オコタｔｔ</t>
    </rPh>
    <rPh sb="25" eb="26">
      <t>オｍ</t>
    </rPh>
    <phoneticPr fontId="1"/>
  </si>
  <si>
    <t>①不十分
④仕様変更があった
④開発体制に問題あり</t>
    <rPh sb="1" eb="4">
      <t>フジュウブ</t>
    </rPh>
    <rPh sb="6" eb="10">
      <t>シヨウヘｎ</t>
    </rPh>
    <rPh sb="16" eb="18">
      <t>カイハｔ</t>
    </rPh>
    <rPh sb="18" eb="20">
      <t>タイセ</t>
    </rPh>
    <rPh sb="21" eb="23">
      <t>モンダ</t>
    </rPh>
    <phoneticPr fontId="1"/>
  </si>
  <si>
    <t>②機能していない
④守られていない
①構築されていない</t>
    <rPh sb="1" eb="3">
      <t>キノ</t>
    </rPh>
    <rPh sb="10" eb="11">
      <t>マモラｒ</t>
    </rPh>
    <rPh sb="19" eb="21">
      <t>コウｔ</t>
    </rPh>
    <phoneticPr fontId="1"/>
  </si>
  <si>
    <t>④更新することが徹底されていない</t>
    <rPh sb="1" eb="3">
      <t>コウｓ</t>
    </rPh>
    <rPh sb="8" eb="10">
      <t>テッテ</t>
    </rPh>
    <phoneticPr fontId="1"/>
  </si>
  <si>
    <t>④計画されていない
②行われていない
④レビューができなかった</t>
    <rPh sb="1" eb="3">
      <t>ケイカｋ</t>
    </rPh>
    <rPh sb="11" eb="12">
      <t>オコナワｒ</t>
    </rPh>
    <phoneticPr fontId="1"/>
  </si>
  <si>
    <t>①設計の確認が行われていない
①記述していない
③設定されていない</t>
    <rPh sb="1" eb="3">
      <t>セッケ</t>
    </rPh>
    <rPh sb="4" eb="6">
      <t>カクニｎ</t>
    </rPh>
    <rPh sb="7" eb="8">
      <t>オコナｗ</t>
    </rPh>
    <rPh sb="16" eb="18">
      <t>キジュｔ</t>
    </rPh>
    <rPh sb="25" eb="27">
      <t>セッテ</t>
    </rPh>
    <phoneticPr fontId="1"/>
  </si>
  <si>
    <t>④不明確
④不明確
③確認出来ていない</t>
    <rPh sb="1" eb="4">
      <t>フメ</t>
    </rPh>
    <rPh sb="6" eb="9">
      <t>フメ</t>
    </rPh>
    <rPh sb="11" eb="15">
      <t>カクニンｄ</t>
    </rPh>
    <phoneticPr fontId="1"/>
  </si>
  <si>
    <t>②仕様書がおかしい</t>
    <rPh sb="1" eb="4">
      <t>シヨウｓｙ</t>
    </rPh>
    <phoneticPr fontId="1"/>
  </si>
  <si>
    <t>④前提が不明確
②マージン不足
④理解不足</t>
    <rPh sb="1" eb="3">
      <t>ゼンテ</t>
    </rPh>
    <rPh sb="4" eb="7">
      <t>フメ</t>
    </rPh>
    <rPh sb="17" eb="21">
      <t>リカ</t>
    </rPh>
    <phoneticPr fontId="1"/>
  </si>
  <si>
    <t>②個別タスクを実装することを優先した
③過信していた</t>
    <rPh sb="1" eb="3">
      <t>コベｔ</t>
    </rPh>
    <rPh sb="7" eb="9">
      <t>ジッソ</t>
    </rPh>
    <rPh sb="14" eb="16">
      <t>ユウセンｓ</t>
    </rPh>
    <rPh sb="20" eb="22">
      <t>カシｎ</t>
    </rPh>
    <phoneticPr fontId="1"/>
  </si>
  <si>
    <t>②リスク対策が考慮されていなかった
③過信していた</t>
    <rPh sb="4" eb="6">
      <t>タイサｋ</t>
    </rPh>
    <rPh sb="7" eb="9">
      <t>コウｒｙ</t>
    </rPh>
    <rPh sb="19" eb="21">
      <t>カシｎ</t>
    </rPh>
    <phoneticPr fontId="1"/>
  </si>
  <si>
    <t>④把握不足</t>
    <rPh sb="1" eb="5">
      <t>ハアｋ</t>
    </rPh>
    <phoneticPr fontId="1"/>
  </si>
  <si>
    <t>①消しすぎ</t>
    <rPh sb="1" eb="2">
      <t>ケｓ</t>
    </rPh>
    <phoneticPr fontId="1"/>
  </si>
  <si>
    <t>④見落とし
③変数名がややこしい</t>
    <rPh sb="1" eb="3">
      <t>ミオトｓ</t>
    </rPh>
    <rPh sb="7" eb="10">
      <t>ヘンス</t>
    </rPh>
    <phoneticPr fontId="1"/>
  </si>
  <si>
    <t>④十分に把握していない</t>
    <rPh sb="1" eb="3">
      <t>１０ｂ</t>
    </rPh>
    <rPh sb="4" eb="6">
      <t>ハアｋ</t>
    </rPh>
    <phoneticPr fontId="1"/>
  </si>
  <si>
    <t>4-2</t>
    <phoneticPr fontId="1"/>
  </si>
  <si>
    <t>5-2</t>
    <phoneticPr fontId="1"/>
  </si>
  <si>
    <t>9-3</t>
    <phoneticPr fontId="1"/>
  </si>
  <si>
    <t>10-1</t>
    <phoneticPr fontId="1"/>
  </si>
  <si>
    <t>10-2</t>
    <phoneticPr fontId="1"/>
  </si>
  <si>
    <t>11-1</t>
    <phoneticPr fontId="1"/>
  </si>
  <si>
    <t>11-2</t>
    <phoneticPr fontId="1"/>
  </si>
  <si>
    <t>12-1</t>
    <phoneticPr fontId="1"/>
  </si>
  <si>
    <t>12-2</t>
    <phoneticPr fontId="1"/>
  </si>
  <si>
    <t>13-1</t>
    <phoneticPr fontId="1"/>
  </si>
  <si>
    <t>13-2</t>
    <phoneticPr fontId="1"/>
  </si>
  <si>
    <t>14-1</t>
    <phoneticPr fontId="1"/>
  </si>
  <si>
    <t>14-2</t>
    <phoneticPr fontId="1"/>
  </si>
  <si>
    <t>15-1</t>
    <phoneticPr fontId="1"/>
  </si>
  <si>
    <t>16-1</t>
    <phoneticPr fontId="1"/>
  </si>
  <si>
    <t>17-1</t>
    <phoneticPr fontId="1"/>
  </si>
  <si>
    <t>18-1</t>
    <phoneticPr fontId="1"/>
  </si>
  <si>
    <t>18-2</t>
    <phoneticPr fontId="1"/>
  </si>
  <si>
    <t>18-3</t>
    <phoneticPr fontId="1"/>
  </si>
  <si>
    <t>19</t>
    <phoneticPr fontId="1"/>
  </si>
  <si>
    <t>19-1</t>
    <phoneticPr fontId="1"/>
  </si>
  <si>
    <t>19-2</t>
    <phoneticPr fontId="1"/>
  </si>
  <si>
    <t>19-3</t>
    <phoneticPr fontId="1"/>
  </si>
  <si>
    <t>19-4</t>
    <phoneticPr fontId="1"/>
  </si>
  <si>
    <t>19-5</t>
    <phoneticPr fontId="1"/>
  </si>
  <si>
    <t>19-6</t>
    <phoneticPr fontId="1"/>
  </si>
  <si>
    <t>20-1</t>
    <phoneticPr fontId="1"/>
  </si>
  <si>
    <t>20-2</t>
    <phoneticPr fontId="1"/>
  </si>
  <si>
    <t>21-1</t>
    <phoneticPr fontId="1"/>
  </si>
  <si>
    <t>22-1</t>
    <phoneticPr fontId="1"/>
  </si>
  <si>
    <t>22-2</t>
    <phoneticPr fontId="1"/>
  </si>
  <si>
    <t>23-1</t>
    <phoneticPr fontId="1"/>
  </si>
  <si>
    <t>23-2</t>
    <phoneticPr fontId="1"/>
  </si>
  <si>
    <t>24-1</t>
    <phoneticPr fontId="1"/>
  </si>
  <si>
    <t>24-2</t>
    <phoneticPr fontId="1"/>
  </si>
  <si>
    <t>24-3</t>
    <phoneticPr fontId="1"/>
  </si>
  <si>
    <t>25-1</t>
    <phoneticPr fontId="1"/>
  </si>
  <si>
    <t>26-1</t>
    <phoneticPr fontId="1"/>
  </si>
  <si>
    <t>27-1</t>
    <phoneticPr fontId="1"/>
  </si>
  <si>
    <t>28-1</t>
    <phoneticPr fontId="1"/>
  </si>
  <si>
    <t>30-1</t>
    <phoneticPr fontId="1"/>
  </si>
  <si>
    <t>30-2</t>
    <phoneticPr fontId="1"/>
  </si>
  <si>
    <t>30-3</t>
    <phoneticPr fontId="1"/>
  </si>
  <si>
    <t>31-1</t>
    <phoneticPr fontId="1"/>
  </si>
  <si>
    <t>31-2</t>
    <phoneticPr fontId="1"/>
  </si>
  <si>
    <t>31-3</t>
    <phoneticPr fontId="1"/>
  </si>
  <si>
    <t>31-4</t>
    <phoneticPr fontId="1"/>
  </si>
  <si>
    <t>31-5</t>
    <phoneticPr fontId="1"/>
  </si>
  <si>
    <t>31-6</t>
    <phoneticPr fontId="1"/>
  </si>
  <si>
    <t>32-1</t>
    <phoneticPr fontId="1"/>
  </si>
  <si>
    <t>32-2</t>
    <phoneticPr fontId="1"/>
  </si>
  <si>
    <t>32-3</t>
    <phoneticPr fontId="1"/>
  </si>
  <si>
    <t>32-4</t>
    <phoneticPr fontId="1"/>
  </si>
  <si>
    <t>32-5</t>
    <phoneticPr fontId="1"/>
  </si>
  <si>
    <t>33-1</t>
    <phoneticPr fontId="1"/>
  </si>
  <si>
    <t>33-2</t>
    <phoneticPr fontId="1"/>
  </si>
  <si>
    <t>33-3</t>
    <phoneticPr fontId="1"/>
  </si>
  <si>
    <t>33-4</t>
    <phoneticPr fontId="1"/>
  </si>
  <si>
    <t>33-5</t>
    <phoneticPr fontId="1"/>
  </si>
  <si>
    <t>33-6</t>
    <phoneticPr fontId="1"/>
  </si>
  <si>
    <t>34-1</t>
    <phoneticPr fontId="1"/>
  </si>
  <si>
    <t>34-2</t>
    <phoneticPr fontId="1"/>
  </si>
  <si>
    <t>34-3</t>
    <phoneticPr fontId="1"/>
  </si>
  <si>
    <t>34-4</t>
    <phoneticPr fontId="1"/>
  </si>
  <si>
    <t>34-5</t>
    <phoneticPr fontId="1"/>
  </si>
  <si>
    <t>35-1</t>
    <phoneticPr fontId="1"/>
  </si>
  <si>
    <t>36-1</t>
    <phoneticPr fontId="1"/>
  </si>
  <si>
    <t>36-2</t>
    <phoneticPr fontId="1"/>
  </si>
  <si>
    <t>37-1</t>
    <phoneticPr fontId="1"/>
  </si>
  <si>
    <t>37-2</t>
    <phoneticPr fontId="1"/>
  </si>
  <si>
    <t>37-3</t>
    <phoneticPr fontId="1"/>
  </si>
  <si>
    <t>37-4</t>
    <phoneticPr fontId="1"/>
  </si>
  <si>
    <t>38-1</t>
    <phoneticPr fontId="1"/>
  </si>
  <si>
    <t>38-2</t>
    <phoneticPr fontId="1"/>
  </si>
  <si>
    <t>38-3</t>
    <phoneticPr fontId="1"/>
  </si>
  <si>
    <t>39-1</t>
    <phoneticPr fontId="1"/>
  </si>
  <si>
    <t>39-2</t>
    <phoneticPr fontId="1"/>
  </si>
  <si>
    <t>39-3</t>
    <phoneticPr fontId="1"/>
  </si>
  <si>
    <t>40-1</t>
    <phoneticPr fontId="1"/>
  </si>
  <si>
    <t>41-1</t>
    <phoneticPr fontId="1"/>
  </si>
  <si>
    <t>41-2</t>
    <phoneticPr fontId="1"/>
  </si>
  <si>
    <t>41-3</t>
    <phoneticPr fontId="1"/>
  </si>
  <si>
    <t>42-1</t>
    <phoneticPr fontId="1"/>
  </si>
  <si>
    <t>42-2</t>
    <phoneticPr fontId="1"/>
  </si>
  <si>
    <t>42-3</t>
    <phoneticPr fontId="1"/>
  </si>
  <si>
    <t>43-1</t>
    <phoneticPr fontId="1"/>
  </si>
  <si>
    <t>43-2</t>
    <phoneticPr fontId="1"/>
  </si>
  <si>
    <t>43-3</t>
    <phoneticPr fontId="1"/>
  </si>
  <si>
    <t>44-1</t>
    <phoneticPr fontId="1"/>
  </si>
  <si>
    <t>45-1</t>
    <phoneticPr fontId="1"/>
  </si>
  <si>
    <t>46-1</t>
    <phoneticPr fontId="1"/>
  </si>
  <si>
    <t>46-2</t>
    <phoneticPr fontId="1"/>
  </si>
  <si>
    <t>46-3</t>
    <phoneticPr fontId="1"/>
  </si>
  <si>
    <t>47-1</t>
    <phoneticPr fontId="1"/>
  </si>
  <si>
    <t>47-2</t>
    <phoneticPr fontId="1"/>
  </si>
  <si>
    <t>48-1</t>
    <phoneticPr fontId="1"/>
  </si>
  <si>
    <t>48-2</t>
    <phoneticPr fontId="1"/>
  </si>
  <si>
    <t>49-1</t>
    <phoneticPr fontId="1"/>
  </si>
  <si>
    <t>50-1</t>
    <phoneticPr fontId="1"/>
  </si>
  <si>
    <t>51-1</t>
    <phoneticPr fontId="1"/>
  </si>
  <si>
    <t>51-2</t>
    <phoneticPr fontId="1"/>
  </si>
  <si>
    <t>52-1</t>
    <phoneticPr fontId="1"/>
  </si>
  <si>
    <t>②要求表記となっていない
①対応確認が不十分</t>
    <rPh sb="3" eb="5">
      <t>ヨウキュ</t>
    </rPh>
    <rPh sb="14" eb="18">
      <t>タイオ</t>
    </rPh>
    <rPh sb="19" eb="22">
      <t>フジュウブｎ</t>
    </rPh>
    <phoneticPr fontId="1"/>
  </si>
  <si>
    <t>①明確でない
④不完全
①レビューもれ
②認識されていない
④不完全
①漏れた</t>
    <rPh sb="1" eb="3">
      <t>メイカｋ</t>
    </rPh>
    <rPh sb="8" eb="11">
      <t>フカンゼｎ</t>
    </rPh>
    <rPh sb="21" eb="23">
      <t>ニンシｋ</t>
    </rPh>
    <rPh sb="31" eb="34">
      <t>フカンゼｎ</t>
    </rPh>
    <rPh sb="36" eb="37">
      <t>モレｔ</t>
    </rPh>
    <phoneticPr fontId="1"/>
  </si>
  <si>
    <t>④対象としていない
①確認は行っていない
④発見できなかった</t>
    <rPh sb="1" eb="3">
      <t>タイｓｙ</t>
    </rPh>
    <rPh sb="11" eb="13">
      <t>カクニｎ</t>
    </rPh>
    <rPh sb="22" eb="24">
      <t>ハッケｎ</t>
    </rPh>
    <phoneticPr fontId="1"/>
  </si>
  <si>
    <t>1</t>
    <phoneticPr fontId="1"/>
  </si>
  <si>
    <t>③反映されていない</t>
    <rPh sb="1" eb="3">
      <t>ハンエ</t>
    </rPh>
    <phoneticPr fontId="1"/>
  </si>
  <si>
    <t>合計</t>
    <rPh sb="0" eb="2">
      <t>ゴウケ</t>
    </rPh>
    <phoneticPr fontId="1"/>
  </si>
  <si>
    <t>分類個数</t>
    <rPh sb="0" eb="4">
      <t>ブンル</t>
    </rPh>
    <phoneticPr fontId="1"/>
  </si>
  <si>
    <t>①＋②</t>
    <phoneticPr fontId="1"/>
  </si>
  <si>
    <t>③＋④</t>
    <phoneticPr fontId="1"/>
  </si>
  <si>
    <t>①＋③</t>
    <phoneticPr fontId="1"/>
  </si>
  <si>
    <t>②＋④</t>
    <phoneticPr fontId="1"/>
  </si>
  <si>
    <t>av(①＋②)</t>
    <phoneticPr fontId="1"/>
  </si>
  <si>
    <t>1.1</t>
  </si>
  <si>
    <t>1.2</t>
  </si>
  <si>
    <t>3.1</t>
  </si>
  <si>
    <t>3.2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</si>
  <si>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</si>
  <si>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</si>
  <si>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</si>
  <si>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</si>
  <si>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</si>
  <si>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</si>
  <si>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</si>
  <si>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</si>
  <si>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</si>
  <si>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</si>
  <si>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</si>
  <si>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</si>
  <si>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</si>
  <si>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</si>
  <si>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</si>
  <si>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5.11</t>
  </si>
  <si>
    <t>5.12</t>
  </si>
  <si>
    <t>積み上げグラフ</t>
    <rPh sb="0" eb="1">
      <t>ツミアゲグラｈ</t>
    </rPh>
    <phoneticPr fontId="1"/>
  </si>
  <si>
    <t>どこで問題を見つけるべきだったかがわかる</t>
    <rPh sb="3" eb="5">
      <t>モンダ</t>
    </rPh>
    <rPh sb="6" eb="7">
      <t>ミツｋ</t>
    </rPh>
    <phoneticPr fontId="1"/>
  </si>
  <si>
    <t>特徴的な箇所</t>
    <rPh sb="0" eb="2">
      <t>トクチョ</t>
    </rPh>
    <rPh sb="2" eb="3">
      <t>テｋ</t>
    </rPh>
    <rPh sb="4" eb="6">
      <t>カｓｙ</t>
    </rPh>
    <phoneticPr fontId="1"/>
  </si>
  <si>
    <t>解釈</t>
    <rPh sb="0" eb="2">
      <t>カイｓｙ</t>
    </rPh>
    <phoneticPr fontId="1"/>
  </si>
  <si>
    <t>考えても抜けることが多い</t>
    <rPh sb="0" eb="1">
      <t>カンｇ</t>
    </rPh>
    <rPh sb="4" eb="5">
      <t>ヌｋ</t>
    </rPh>
    <phoneticPr fontId="1"/>
  </si>
  <si>
    <t>網羅的だと思っていてもそうでないことが</t>
    <rPh sb="0" eb="3">
      <t>モウラテｋ</t>
    </rPh>
    <rPh sb="5" eb="6">
      <t>オモッテ</t>
    </rPh>
    <phoneticPr fontId="1"/>
  </si>
  <si>
    <t>抜けが多い</t>
    <rPh sb="0" eb="1">
      <t>ヌケガオオ</t>
    </rPh>
    <phoneticPr fontId="1"/>
  </si>
  <si>
    <t>他で開発している場合などわからないことが多い？</t>
    <rPh sb="0" eb="1">
      <t>タデ</t>
    </rPh>
    <rPh sb="2" eb="4">
      <t>カイハｔ</t>
    </rPh>
    <rPh sb="8" eb="10">
      <t>バア</t>
    </rPh>
    <phoneticPr fontId="1"/>
  </si>
  <si>
    <t>該当する要因数</t>
    <rPh sb="0" eb="2">
      <t>ガイト</t>
    </rPh>
    <rPh sb="4" eb="6">
      <t>ヨウイｎ</t>
    </rPh>
    <rPh sb="6" eb="7">
      <t>ヨウインスウ</t>
    </rPh>
    <phoneticPr fontId="1"/>
  </si>
  <si>
    <t>この２つでどちらが支配的なのかを読み取ることができる</t>
    <rPh sb="9" eb="12">
      <t>シハ</t>
    </rPh>
    <rPh sb="16" eb="17">
      <t>ヨｍ</t>
    </rPh>
    <phoneticPr fontId="1"/>
  </si>
  <si>
    <t>特徴的な箇所</t>
    <rPh sb="0" eb="3">
      <t>トクチョ</t>
    </rPh>
    <rPh sb="4" eb="6">
      <t>カｓｙ</t>
    </rPh>
    <phoneticPr fontId="1"/>
  </si>
  <si>
    <t>考えていれば整合性の確認はできる</t>
    <rPh sb="0" eb="1">
      <t>カンガ</t>
    </rPh>
    <rPh sb="6" eb="9">
      <t>セイゴ</t>
    </rPh>
    <rPh sb="10" eb="12">
      <t>カクニンｈ</t>
    </rPh>
    <phoneticPr fontId="1"/>
  </si>
  <si>
    <t>考えても起きてくるとこ</t>
    <rPh sb="0" eb="1">
      <t>カンガ</t>
    </rPh>
    <rPh sb="4" eb="5">
      <t>オｋ</t>
    </rPh>
    <phoneticPr fontId="1"/>
  </si>
  <si>
    <t>仕様書がおかしくて、不具合が起きる</t>
    <rPh sb="0" eb="3">
      <t>シヨウｓｙ</t>
    </rPh>
    <rPh sb="10" eb="13">
      <t>フグア</t>
    </rPh>
    <rPh sb="14" eb="15">
      <t>オｋ</t>
    </rPh>
    <phoneticPr fontId="1"/>
  </si>
  <si>
    <t>特徴的な箇所</t>
    <rPh sb="0" eb="3">
      <t>トクチョ</t>
    </rPh>
    <phoneticPr fontId="1"/>
  </si>
  <si>
    <t>網羅性の見落としが多い</t>
    <rPh sb="0" eb="3">
      <t>モウラセ</t>
    </rPh>
    <rPh sb="4" eb="6">
      <t>ミオトｓ</t>
    </rPh>
    <rPh sb="9" eb="10">
      <t>オオ</t>
    </rPh>
    <phoneticPr fontId="1"/>
  </si>
  <si>
    <t>初期段階なので不注意が起きにくい場所？</t>
    <rPh sb="0" eb="4">
      <t>ショｋ</t>
    </rPh>
    <rPh sb="7" eb="10">
      <t>フチュ</t>
    </rPh>
    <rPh sb="11" eb="12">
      <t>オｋ</t>
    </rPh>
    <phoneticPr fontId="1"/>
  </si>
  <si>
    <t>間違いやすい場所。見落としもあるが能力が足りないことが多い</t>
    <rPh sb="0" eb="2">
      <t>マチガ</t>
    </rPh>
    <rPh sb="9" eb="11">
      <t>ミオトｓ</t>
    </rPh>
    <rPh sb="17" eb="19">
      <t>ノウリョｋ</t>
    </rPh>
    <rPh sb="20" eb="21">
      <t>タｒ</t>
    </rPh>
    <rPh sb="27" eb="28">
      <t>オオ</t>
    </rPh>
    <phoneticPr fontId="1"/>
  </si>
  <si>
    <t>分析の段階で漏れたりやりきる能力がない</t>
    <rPh sb="0" eb="2">
      <t>ブンセｋ</t>
    </rPh>
    <rPh sb="3" eb="5">
      <t>ダンカ</t>
    </rPh>
    <rPh sb="6" eb="7">
      <t>モレｔ</t>
    </rPh>
    <rPh sb="14" eb="16">
      <t>ノウリョｋ</t>
    </rPh>
    <phoneticPr fontId="1"/>
  </si>
  <si>
    <t>ポカミスか考えたかの比較&lt;正規化済み&gt;</t>
    <rPh sb="5" eb="6">
      <t>カンガ</t>
    </rPh>
    <rPh sb="10" eb="12">
      <t>ヒカｋ</t>
    </rPh>
    <phoneticPr fontId="1"/>
  </si>
  <si>
    <t>偶発的か技量不足の比較&lt;正規化済み&gt;</t>
    <rPh sb="0" eb="3">
      <t>グウハｔ</t>
    </rPh>
    <rPh sb="4" eb="8">
      <t>ギリョ</t>
    </rPh>
    <rPh sb="9" eb="11">
      <t>ヒカｋ</t>
    </rPh>
    <phoneticPr fontId="1"/>
  </si>
  <si>
    <t>４も多い</t>
    <phoneticPr fontId="1"/>
  </si>
  <si>
    <t>なんでそうなるのを考える</t>
    <rPh sb="9" eb="10">
      <t>カンガ</t>
    </rPh>
    <phoneticPr fontId="1"/>
  </si>
  <si>
    <t>どうすればいいの？</t>
    <phoneticPr fontId="1"/>
  </si>
  <si>
    <t>考えて解釈を</t>
    <rPh sb="0" eb="1">
      <t>カンｇ</t>
    </rPh>
    <rPh sb="3" eb="5">
      <t>カ</t>
    </rPh>
    <phoneticPr fontId="1"/>
  </si>
  <si>
    <t>横のつながりを見るとか・・・</t>
    <rPh sb="0" eb="1">
      <t>ヨｋ</t>
    </rPh>
    <rPh sb="7" eb="8">
      <t>ミｒ</t>
    </rPh>
    <phoneticPr fontId="1"/>
  </si>
  <si>
    <t>赤青メインで、場合によっては横も見る</t>
    <rPh sb="0" eb="2">
      <t>アカア</t>
    </rPh>
    <rPh sb="7" eb="9">
      <t>バア</t>
    </rPh>
    <rPh sb="14" eb="15">
      <t>ヨｋ</t>
    </rPh>
    <phoneticPr fontId="1"/>
  </si>
  <si>
    <t>差がないとこ</t>
    <rPh sb="0" eb="1">
      <t>サガナ</t>
    </rPh>
    <phoneticPr fontId="1"/>
  </si>
  <si>
    <t>少ないのも特徴</t>
    <rPh sb="0" eb="1">
      <t>スクナ</t>
    </rPh>
    <rPh sb="5" eb="7">
      <t>トクチョ</t>
    </rPh>
    <phoneticPr fontId="1"/>
  </si>
  <si>
    <t>要求仕様書で漏れても試験で見つけてらええやん！でも試験もできてない、ちーん</t>
    <rPh sb="0" eb="5">
      <t>ヨウキュ</t>
    </rPh>
    <rPh sb="6" eb="7">
      <t>モレｔ</t>
    </rPh>
    <rPh sb="10" eb="12">
      <t>シケンｄ</t>
    </rPh>
    <rPh sb="13" eb="14">
      <t>ミツｋ</t>
    </rPh>
    <rPh sb="25" eb="27">
      <t>シケンｍ</t>
    </rPh>
    <phoneticPr fontId="1"/>
  </si>
  <si>
    <t>1</t>
    <phoneticPr fontId="1"/>
  </si>
  <si>
    <t>カウント</t>
    <phoneticPr fontId="1"/>
  </si>
  <si>
    <t>対象→
↓個数</t>
    <rPh sb="0" eb="2">
      <t>タイｓｙ</t>
    </rPh>
    <rPh sb="5" eb="7">
      <t>コス</t>
    </rPh>
    <phoneticPr fontId="1"/>
  </si>
  <si>
    <t>0</t>
  </si>
  <si>
    <t>0</t>
    <phoneticPr fontId="1"/>
  </si>
  <si>
    <t>コンピュータシステム要求分析</t>
  </si>
  <si>
    <t>コンピュータシステム方式設計</t>
  </si>
  <si>
    <t>対象(そーと)→
↓個数</t>
    <rPh sb="0" eb="2">
      <t>タイｓｙ</t>
    </rPh>
    <rPh sb="10" eb="12">
      <t>コス</t>
    </rPh>
    <phoneticPr fontId="1"/>
  </si>
  <si>
    <t>4.10</t>
    <phoneticPr fontId="1"/>
  </si>
  <si>
    <t>4.11</t>
    <phoneticPr fontId="1"/>
  </si>
  <si>
    <t>4.12</t>
    <phoneticPr fontId="1"/>
  </si>
  <si>
    <t>不具合データの個数</t>
    <rPh sb="0" eb="3">
      <t>フグア</t>
    </rPh>
    <rPh sb="7" eb="9">
      <t>コス</t>
    </rPh>
    <phoneticPr fontId="1"/>
  </si>
  <si>
    <t>閾値-&gt;</t>
    <rPh sb="0" eb="2">
      <t>シｋ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</si>
</sst>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_);[Red]\(0\)"/>
    <numFmt numFmtId="178" formatCode="0_ "/>
  </numFmts>
  <fonts count="11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5" tint="0.59999389629810485"/>
      <name val="Yu Gothic"/>
      <family val="2"/>
      <charset val="128"/>
      <scheme val="minor"/>
    </font>
    <font>
      <sz val="12"/>
      <color rgb="FF454545"/>
      <name val="Helvetica Neue"/>
    </font>
    <font>
      <sz val="12"/>
      <color theme="0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Helvetica Neue"/>
    </font>
    <font>
      <sz val="12"/>
      <name val="Yu Gothic"/>
      <family val="2"/>
      <charset val="128"/>
      <scheme val="minor"/>
    </font>
    <font>
      <sz val="12"/>
      <color rgb="FF454545"/>
      <name val=".Hiragino Kaku Gothic Interface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6" borderId="4" xfId="0" applyFill="1" applyBorder="1"/>
    <xf numFmtId="0" fontId="3" fillId="0" borderId="0" xfId="0" applyFont="1" applyFill="1" applyBorder="1" applyAlignment="1">
      <alignment horizontal="center" vertical="center"/>
    </xf>
    <xf numFmtId="0" fontId="0" fillId="5" borderId="5" xfId="0" applyFill="1" applyBorder="1"/>
    <xf numFmtId="0" fontId="3" fillId="0" borderId="0" xfId="0" applyFont="1" applyBorder="1" applyAlignment="1">
      <alignment horizontal="center" vertical="center"/>
    </xf>
    <xf numFmtId="0" fontId="0" fillId="8" borderId="5" xfId="0" applyFill="1" applyBorder="1"/>
    <xf numFmtId="0" fontId="4" fillId="7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7" borderId="0" xfId="0" applyFont="1" applyFill="1" applyBorder="1" applyAlignment="1" applyProtection="1">
      <alignment horizontal="center" vertical="center"/>
    </xf>
    <xf numFmtId="0" fontId="0" fillId="5" borderId="0" xfId="0" applyFont="1" applyFill="1" applyBorder="1" applyAlignment="1" applyProtection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</xf>
    <xf numFmtId="0" fontId="0" fillId="0" borderId="0" xfId="0" applyProtection="1"/>
    <xf numFmtId="49" fontId="0" fillId="0" borderId="0" xfId="0" applyNumberForma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Font="1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3" borderId="0" xfId="0" applyFont="1" applyFill="1" applyAlignment="1" applyProtection="1">
      <alignment horizontal="center"/>
    </xf>
    <xf numFmtId="0" fontId="0" fillId="0" borderId="2" xfId="0" applyBorder="1" applyAlignment="1" applyProtection="1">
      <alignment horizontal="left"/>
    </xf>
    <xf numFmtId="0" fontId="0" fillId="0" borderId="1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/>
    </xf>
    <xf numFmtId="0" fontId="0" fillId="0" borderId="3" xfId="0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0" fillId="7" borderId="3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76" fontId="0" fillId="0" borderId="0" xfId="0" applyNumberFormat="1" applyProtection="1"/>
    <xf numFmtId="0" fontId="0" fillId="0" borderId="10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Font="1" applyFill="1"/>
    <xf numFmtId="0" fontId="0" fillId="0" borderId="0" xfId="0" applyFont="1" applyFill="1" applyProtection="1">
      <protection locked="0"/>
    </xf>
    <xf numFmtId="0" fontId="0" fillId="0" borderId="0" xfId="0" applyFont="1" applyAlignment="1">
      <alignment wrapText="1"/>
    </xf>
    <xf numFmtId="0" fontId="0" fillId="0" borderId="0" xfId="0" applyFont="1" applyAlignment="1" applyProtection="1">
      <alignment wrapText="1"/>
      <protection locked="0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Border="1"/>
    <xf numFmtId="49" fontId="0" fillId="0" borderId="1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3" xfId="0" applyNumberFormat="1" applyFill="1" applyBorder="1" applyAlignment="1">
      <alignment horizontal="center" vertical="center"/>
    </xf>
    <xf numFmtId="49" fontId="0" fillId="0" borderId="4" xfId="0" applyNumberFormat="1" applyBorder="1"/>
    <xf numFmtId="49" fontId="0" fillId="0" borderId="3" xfId="0" applyNumberFormat="1" applyBorder="1"/>
    <xf numFmtId="49" fontId="4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0" fontId="0" fillId="9" borderId="0" xfId="0" applyFont="1" applyFill="1" applyAlignment="1">
      <alignment horizontal="center"/>
    </xf>
    <xf numFmtId="0" fontId="0" fillId="9" borderId="0" xfId="0" applyFont="1" applyFill="1"/>
    <xf numFmtId="0" fontId="0" fillId="9" borderId="0" xfId="0" applyFont="1" applyFill="1" applyBorder="1" applyAlignment="1">
      <alignment horizontal="center"/>
    </xf>
    <xf numFmtId="0" fontId="0" fillId="9" borderId="0" xfId="0" applyFont="1" applyFill="1" applyAlignment="1" applyProtection="1">
      <alignment horizontal="center"/>
      <protection locked="0"/>
    </xf>
    <xf numFmtId="0" fontId="0" fillId="9" borderId="0" xfId="0" applyFont="1" applyFill="1" applyProtection="1">
      <protection locked="0"/>
    </xf>
    <xf numFmtId="49" fontId="0" fillId="7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9" xfId="0" applyNumberFormat="1" applyBorder="1"/>
    <xf numFmtId="49" fontId="0" fillId="0" borderId="11" xfId="0" applyNumberFormat="1" applyBorder="1"/>
    <xf numFmtId="49" fontId="0" fillId="7" borderId="3" xfId="0" applyNumberFormat="1" applyFill="1" applyBorder="1"/>
    <xf numFmtId="49" fontId="0" fillId="7" borderId="0" xfId="0" applyNumberFormat="1" applyFill="1" applyBorder="1"/>
    <xf numFmtId="49" fontId="9" fillId="5" borderId="0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/>
    </xf>
    <xf numFmtId="49" fontId="0" fillId="0" borderId="20" xfId="0" applyNumberFormat="1" applyFont="1" applyFill="1" applyBorder="1" applyAlignment="1" applyProtection="1">
      <alignment horizont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0" xfId="0" applyNumberFormat="1" applyBorder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5" xfId="0" applyNumberFormat="1" applyFont="1" applyBorder="1" applyProtection="1">
      <protection locked="0"/>
    </xf>
    <xf numFmtId="49" fontId="0" fillId="0" borderId="0" xfId="0" applyNumberFormat="1" applyFont="1" applyFill="1" applyBorder="1"/>
    <xf numFmtId="49" fontId="0" fillId="7" borderId="0" xfId="0" applyNumberFormat="1" applyFont="1" applyFill="1" applyBorder="1"/>
    <xf numFmtId="49" fontId="0" fillId="5" borderId="0" xfId="0" applyNumberFormat="1" applyFont="1" applyFill="1" applyBorder="1"/>
    <xf numFmtId="49" fontId="0" fillId="7" borderId="5" xfId="0" applyNumberFormat="1" applyFill="1" applyBorder="1"/>
    <xf numFmtId="49" fontId="0" fillId="0" borderId="5" xfId="0" applyNumberFormat="1" applyFill="1" applyBorder="1"/>
    <xf numFmtId="0" fontId="0" fillId="0" borderId="6" xfId="0" applyBorder="1"/>
    <xf numFmtId="49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7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2" xfId="0" applyNumberFormat="1" applyFont="1" applyBorder="1" applyProtection="1">
      <protection locked="0"/>
    </xf>
    <xf numFmtId="49" fontId="0" fillId="0" borderId="3" xfId="0" applyNumberFormat="1" applyFont="1" applyFill="1" applyBorder="1" applyAlignment="1">
      <alignment horizontal="center"/>
    </xf>
    <xf numFmtId="49" fontId="0" fillId="7" borderId="3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Protection="1">
      <protection locked="0"/>
    </xf>
    <xf numFmtId="49" fontId="0" fillId="7" borderId="3" xfId="0" applyNumberFormat="1" applyFont="1" applyFill="1" applyBorder="1" applyProtection="1">
      <protection locked="0"/>
    </xf>
    <xf numFmtId="49" fontId="0" fillId="0" borderId="3" xfId="0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Font="1" applyBorder="1" applyProtection="1">
      <protection locked="0"/>
    </xf>
    <xf numFmtId="49" fontId="0" fillId="0" borderId="4" xfId="0" applyNumberFormat="1" applyFont="1" applyBorder="1" applyProtection="1">
      <protection locked="0"/>
    </xf>
    <xf numFmtId="0" fontId="10" fillId="0" borderId="0" xfId="0" applyFont="1" applyBorder="1"/>
    <xf numFmtId="49" fontId="0" fillId="0" borderId="21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49" fontId="0" fillId="0" borderId="9" xfId="0" applyNumberFormat="1" applyFont="1" applyFill="1" applyBorder="1"/>
    <xf numFmtId="49" fontId="0" fillId="0" borderId="5" xfId="0" applyNumberFormat="1" applyFont="1" applyFill="1" applyBorder="1"/>
    <xf numFmtId="49" fontId="0" fillId="0" borderId="9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0" borderId="23" xfId="0" applyNumberFormat="1" applyFont="1" applyFill="1" applyBorder="1" applyAlignment="1">
      <alignment horizontal="center"/>
    </xf>
    <xf numFmtId="49" fontId="0" fillId="0" borderId="7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49" fontId="0" fillId="0" borderId="8" xfId="0" applyNumberFormat="1" applyFont="1" applyFill="1" applyBorder="1" applyAlignment="1">
      <alignment horizontal="center"/>
    </xf>
    <xf numFmtId="49" fontId="0" fillId="0" borderId="7" xfId="0" applyNumberFormat="1" applyFont="1" applyFill="1" applyBorder="1"/>
    <xf numFmtId="49" fontId="0" fillId="0" borderId="7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0" borderId="7" xfId="0" applyBorder="1"/>
    <xf numFmtId="49" fontId="0" fillId="0" borderId="22" xfId="0" applyNumberFormat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7" borderId="9" xfId="0" applyNumberFormat="1" applyFont="1" applyFill="1" applyBorder="1" applyAlignment="1">
      <alignment horizont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2" xfId="0" applyNumberFormat="1" applyFont="1" applyFill="1" applyBorder="1" applyAlignment="1">
      <alignment horizontal="center"/>
    </xf>
    <xf numFmtId="49" fontId="0" fillId="7" borderId="5" xfId="0" applyNumberFormat="1" applyFont="1" applyFill="1" applyBorder="1" applyAlignment="1">
      <alignment horizontal="center"/>
    </xf>
    <xf numFmtId="49" fontId="0" fillId="0" borderId="22" xfId="0" applyNumberFormat="1" applyBorder="1"/>
    <xf numFmtId="49" fontId="0" fillId="0" borderId="10" xfId="0" applyNumberFormat="1" applyFont="1" applyFill="1" applyBorder="1" applyProtection="1">
      <protection locked="0"/>
    </xf>
    <xf numFmtId="49" fontId="0" fillId="0" borderId="2" xfId="0" applyNumberFormat="1" applyFont="1" applyFill="1" applyBorder="1" applyProtection="1">
      <protection locked="0"/>
    </xf>
    <xf numFmtId="49" fontId="0" fillId="0" borderId="11" xfId="0" applyNumberFormat="1" applyFont="1" applyFill="1" applyBorder="1" applyProtection="1">
      <protection locked="0"/>
    </xf>
    <xf numFmtId="49" fontId="0" fillId="7" borderId="4" xfId="0" applyNumberFormat="1" applyFont="1" applyFill="1" applyBorder="1" applyProtection="1">
      <protection locked="0"/>
    </xf>
    <xf numFmtId="49" fontId="0" fillId="0" borderId="9" xfId="0" applyNumberFormat="1" applyFont="1" applyFill="1" applyBorder="1" applyProtection="1">
      <protection locked="0"/>
    </xf>
    <xf numFmtId="49" fontId="0" fillId="0" borderId="5" xfId="0" applyNumberFormat="1" applyFont="1" applyFill="1" applyBorder="1" applyProtection="1">
      <protection locked="0"/>
    </xf>
    <xf numFmtId="49" fontId="0" fillId="7" borderId="9" xfId="0" applyNumberFormat="1" applyFont="1" applyFill="1" applyBorder="1" applyAlignment="1" applyProtection="1">
      <alignment horizontal="center"/>
      <protection locked="0"/>
    </xf>
    <xf numFmtId="49" fontId="0" fillId="0" borderId="5" xfId="0" applyNumberFormat="1" applyFont="1" applyFill="1" applyBorder="1" applyAlignment="1" applyProtection="1">
      <alignment horizontal="center"/>
      <protection locked="0"/>
    </xf>
    <xf numFmtId="49" fontId="0" fillId="0" borderId="10" xfId="0" applyNumberFormat="1" applyBorder="1"/>
    <xf numFmtId="49" fontId="0" fillId="7" borderId="9" xfId="0" applyNumberFormat="1" applyFill="1" applyBorder="1"/>
    <xf numFmtId="49" fontId="0" fillId="7" borderId="11" xfId="0" applyNumberFormat="1" applyFill="1" applyBorder="1"/>
    <xf numFmtId="49" fontId="0" fillId="0" borderId="10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21" xfId="0" applyNumberFormat="1" applyBorder="1"/>
    <xf numFmtId="49" fontId="0" fillId="0" borderId="10" xfId="0" applyNumberFormat="1" applyFont="1" applyBorder="1" applyProtection="1">
      <protection locked="0"/>
    </xf>
    <xf numFmtId="49" fontId="0" fillId="0" borderId="11" xfId="0" applyNumberFormat="1" applyFont="1" applyBorder="1" applyProtection="1">
      <protection locked="0"/>
    </xf>
    <xf numFmtId="49" fontId="0" fillId="0" borderId="9" xfId="0" applyNumberFormat="1" applyFont="1" applyBorder="1" applyProtection="1">
      <protection locked="0"/>
    </xf>
    <xf numFmtId="49" fontId="0" fillId="0" borderId="23" xfId="0" applyNumberFormat="1" applyFont="1" applyFill="1" applyBorder="1" applyAlignment="1" applyProtection="1">
      <alignment horizontal="center"/>
      <protection locked="0"/>
    </xf>
    <xf numFmtId="49" fontId="0" fillId="0" borderId="23" xfId="0" applyNumberFormat="1" applyBorder="1"/>
    <xf numFmtId="49" fontId="0" fillId="0" borderId="7" xfId="0" applyNumberFormat="1" applyBorder="1"/>
    <xf numFmtId="49" fontId="0" fillId="0" borderId="6" xfId="0" applyNumberFormat="1" applyFont="1" applyBorder="1" applyProtection="1">
      <protection locked="0"/>
    </xf>
    <xf numFmtId="49" fontId="0" fillId="0" borderId="8" xfId="0" applyNumberFormat="1" applyFont="1" applyBorder="1" applyProtection="1">
      <protection locked="0"/>
    </xf>
    <xf numFmtId="49" fontId="0" fillId="0" borderId="7" xfId="0" applyNumberFormat="1" applyFont="1" applyBorder="1" applyProtection="1">
      <protection locked="0"/>
    </xf>
    <xf numFmtId="49" fontId="0" fillId="0" borderId="6" xfId="0" applyNumberFormat="1" applyBorder="1"/>
    <xf numFmtId="49" fontId="0" fillId="7" borderId="8" xfId="0" applyNumberFormat="1" applyFill="1" applyBorder="1"/>
    <xf numFmtId="49" fontId="0" fillId="7" borderId="7" xfId="0" applyNumberFormat="1" applyFill="1" applyBorder="1"/>
    <xf numFmtId="49" fontId="0" fillId="0" borderId="8" xfId="0" applyNumberFormat="1" applyBorder="1"/>
    <xf numFmtId="49" fontId="0" fillId="7" borderId="11" xfId="0" applyNumberFormat="1" applyFont="1" applyFill="1" applyBorder="1" applyProtection="1">
      <protection locked="0"/>
    </xf>
    <xf numFmtId="49" fontId="0" fillId="0" borderId="7" xfId="0" applyNumberFormat="1" applyFill="1" applyBorder="1"/>
    <xf numFmtId="49" fontId="0" fillId="8" borderId="11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49" fontId="0" fillId="8" borderId="8" xfId="0" applyNumberFormat="1" applyFill="1" applyBorder="1" applyAlignment="1">
      <alignment horizontal="center" vertical="center"/>
    </xf>
    <xf numFmtId="49" fontId="0" fillId="8" borderId="11" xfId="0" applyNumberFormat="1" applyFont="1" applyFill="1" applyBorder="1" applyAlignment="1">
      <alignment horizontal="center" vertical="center"/>
    </xf>
    <xf numFmtId="49" fontId="0" fillId="8" borderId="4" xfId="0" applyNumberFormat="1" applyFont="1" applyFill="1" applyBorder="1" applyAlignment="1">
      <alignment horizontal="center" vertical="center"/>
    </xf>
    <xf numFmtId="49" fontId="0" fillId="8" borderId="11" xfId="0" applyNumberFormat="1" applyFill="1" applyBorder="1"/>
    <xf numFmtId="49" fontId="0" fillId="8" borderId="3" xfId="0" applyNumberFormat="1" applyFill="1" applyBorder="1"/>
    <xf numFmtId="49" fontId="0" fillId="8" borderId="4" xfId="0" applyNumberFormat="1" applyFill="1" applyBorder="1"/>
    <xf numFmtId="49" fontId="0" fillId="8" borderId="8" xfId="0" applyNumberFormat="1" applyFill="1" applyBorder="1"/>
    <xf numFmtId="49" fontId="0" fillId="8" borderId="0" xfId="0" applyNumberFormat="1" applyFill="1" applyBorder="1" applyAlignment="1" applyProtection="1">
      <alignment horizontal="center" vertical="center"/>
      <protection locked="0"/>
    </xf>
    <xf numFmtId="49" fontId="0" fillId="8" borderId="7" xfId="0" applyNumberFormat="1" applyFill="1" applyBorder="1" applyAlignment="1">
      <alignment horizontal="center" vertical="center"/>
    </xf>
    <xf numFmtId="49" fontId="0" fillId="8" borderId="7" xfId="0" applyNumberFormat="1" applyFill="1" applyBorder="1"/>
    <xf numFmtId="49" fontId="0" fillId="8" borderId="0" xfId="0" applyNumberFormat="1" applyFill="1" applyBorder="1"/>
    <xf numFmtId="49" fontId="0" fillId="8" borderId="9" xfId="0" applyNumberFormat="1" applyFill="1" applyBorder="1"/>
    <xf numFmtId="49" fontId="0" fillId="8" borderId="5" xfId="0" applyNumberFormat="1" applyFill="1" applyBorder="1"/>
    <xf numFmtId="49" fontId="0" fillId="0" borderId="9" xfId="0" applyNumberFormat="1" applyFill="1" applyBorder="1"/>
    <xf numFmtId="49" fontId="0" fillId="0" borderId="1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0" fillId="7" borderId="2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7" borderId="3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9" xfId="0" applyNumberFormat="1" applyFont="1" applyFill="1" applyBorder="1" applyAlignment="1">
      <alignment horizontal="center" vertical="center"/>
    </xf>
    <xf numFmtId="49" fontId="0" fillId="7" borderId="9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0" xfId="0" applyNumberFormat="1" applyFont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49" fontId="0" fillId="0" borderId="6" xfId="0" applyNumberFormat="1" applyFont="1" applyBorder="1" applyAlignment="1" applyProtection="1">
      <alignment horizontal="center" vertical="center"/>
      <protection locked="0"/>
    </xf>
    <xf numFmtId="49" fontId="0" fillId="0" borderId="11" xfId="0" applyNumberFormat="1" applyFont="1" applyFill="1" applyBorder="1" applyAlignment="1" applyProtection="1">
      <alignment horizontal="center" vertical="center"/>
      <protection locked="0"/>
    </xf>
    <xf numFmtId="49" fontId="0" fillId="7" borderId="4" xfId="0" applyNumberFormat="1" applyFont="1" applyFill="1" applyBorder="1" applyAlignment="1" applyProtection="1">
      <alignment horizontal="center" vertical="center"/>
      <protection locked="0"/>
    </xf>
    <xf numFmtId="49" fontId="0" fillId="0" borderId="11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4" xfId="0" applyNumberFormat="1" applyFont="1" applyBorder="1" applyAlignment="1" applyProtection="1">
      <alignment horizontal="center" vertical="center"/>
      <protection locked="0"/>
    </xf>
    <xf numFmtId="49" fontId="0" fillId="0" borderId="8" xfId="0" applyNumberFormat="1" applyFont="1" applyBorder="1" applyAlignment="1" applyProtection="1">
      <alignment horizontal="center" vertical="center"/>
      <protection locked="0"/>
    </xf>
    <xf numFmtId="49" fontId="0" fillId="7" borderId="11" xfId="0" applyNumberFormat="1" applyFont="1" applyFill="1" applyBorder="1" applyAlignment="1" applyProtection="1">
      <alignment horizontal="center" vertical="center"/>
      <protection locked="0"/>
    </xf>
    <xf numFmtId="49" fontId="0" fillId="7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9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49" fontId="0" fillId="0" borderId="9" xfId="0" applyNumberFormat="1" applyFont="1" applyBorder="1" applyAlignment="1" applyProtection="1">
      <alignment horizontal="center" vertical="center"/>
      <protection locked="0"/>
    </xf>
    <xf numFmtId="49" fontId="0" fillId="0" borderId="5" xfId="0" applyNumberFormat="1" applyFont="1" applyBorder="1" applyAlignment="1" applyProtection="1">
      <alignment horizontal="center" vertical="center"/>
      <protection locked="0"/>
    </xf>
    <xf numFmtId="49" fontId="0" fillId="0" borderId="7" xfId="0" applyNumberFormat="1" applyFont="1" applyBorder="1" applyAlignment="1" applyProtection="1">
      <alignment horizontal="center" vertical="center"/>
      <protection locked="0"/>
    </xf>
    <xf numFmtId="49" fontId="0" fillId="5" borderId="0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7" borderId="0" xfId="0" applyNumberFormat="1" applyFill="1" applyBorder="1" applyAlignment="1">
      <alignment horizontal="center" vertical="center"/>
    </xf>
    <xf numFmtId="177" fontId="0" fillId="7" borderId="0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Font="1" applyBorder="1" applyAlignment="1" applyProtection="1">
      <alignment horizontal="center" vertical="center"/>
      <protection locked="0"/>
    </xf>
    <xf numFmtId="177" fontId="0" fillId="0" borderId="0" xfId="0" applyNumberFormat="1" applyFont="1" applyFill="1" applyBorder="1" applyAlignment="1" applyProtection="1">
      <alignment horizontal="center" vertical="center"/>
      <protection locked="0"/>
    </xf>
    <xf numFmtId="177" fontId="0" fillId="7" borderId="0" xfId="0" applyNumberFormat="1" applyFont="1" applyFill="1" applyBorder="1" applyAlignment="1" applyProtection="1">
      <alignment horizontal="center" vertical="center"/>
      <protection locked="0"/>
    </xf>
    <xf numFmtId="177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177" fontId="0" fillId="5" borderId="0" xfId="0" applyNumberFormat="1" applyFont="1" applyFill="1" applyBorder="1" applyAlignment="1">
      <alignment horizontal="center" vertical="center"/>
    </xf>
    <xf numFmtId="177" fontId="0" fillId="5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24" xfId="0" applyNumberFormat="1" applyFill="1" applyBorder="1" applyAlignment="1">
      <alignment horizontal="center"/>
    </xf>
    <xf numFmtId="0" fontId="0" fillId="0" borderId="14" xfId="0" applyBorder="1" applyAlignment="1">
      <alignment horizontal="left"/>
    </xf>
    <xf numFmtId="49" fontId="0" fillId="0" borderId="25" xfId="0" applyNumberFormat="1" applyFill="1" applyBorder="1" applyAlignment="1">
      <alignment horizontal="center"/>
    </xf>
    <xf numFmtId="0" fontId="0" fillId="0" borderId="26" xfId="0" applyBorder="1" applyAlignment="1">
      <alignment horizontal="left"/>
    </xf>
    <xf numFmtId="49" fontId="0" fillId="0" borderId="27" xfId="0" applyNumberFormat="1" applyFill="1" applyBorder="1" applyAlignment="1">
      <alignment horizontal="center"/>
    </xf>
    <xf numFmtId="0" fontId="0" fillId="0" borderId="16" xfId="0" applyBorder="1" applyAlignment="1">
      <alignment horizontal="left"/>
    </xf>
    <xf numFmtId="49" fontId="0" fillId="0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7" fillId="0" borderId="16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49" fontId="0" fillId="0" borderId="30" xfId="0" applyNumberFormat="1" applyFill="1" applyBorder="1" applyAlignment="1">
      <alignment horizontal="center"/>
    </xf>
    <xf numFmtId="0" fontId="0" fillId="0" borderId="19" xfId="0" applyBorder="1" applyAlignment="1">
      <alignment horizontal="left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 applyFont="1" applyFill="1" applyBorder="1" applyAlignment="1">
      <alignment horizont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9" xfId="0" applyNumberForma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0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7" fontId="0" fillId="0" borderId="6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7" borderId="9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177" fontId="0" fillId="7" borderId="7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11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7" borderId="3" xfId="0" applyNumberFormat="1" applyFill="1" applyBorder="1" applyAlignment="1">
      <alignment horizontal="center" vertical="center"/>
    </xf>
    <xf numFmtId="177" fontId="0" fillId="7" borderId="2" xfId="0" applyNumberFormat="1" applyFill="1" applyBorder="1" applyAlignment="1">
      <alignment horizontal="center" vertical="center"/>
    </xf>
    <xf numFmtId="177" fontId="0" fillId="7" borderId="8" xfId="0" applyNumberFormat="1" applyFill="1" applyBorder="1" applyAlignment="1">
      <alignment horizontal="center" vertical="center"/>
    </xf>
    <xf numFmtId="177" fontId="0" fillId="8" borderId="0" xfId="0" applyNumberFormat="1" applyFill="1" applyBorder="1" applyAlignment="1">
      <alignment horizontal="center" vertical="center"/>
    </xf>
    <xf numFmtId="177" fontId="0" fillId="8" borderId="7" xfId="0" applyNumberFormat="1" applyFill="1" applyBorder="1" applyAlignment="1">
      <alignment horizontal="center" vertical="center"/>
    </xf>
    <xf numFmtId="177" fontId="0" fillId="8" borderId="5" xfId="0" applyNumberFormat="1" applyFill="1" applyBorder="1" applyAlignment="1">
      <alignment horizontal="center" vertical="center"/>
    </xf>
    <xf numFmtId="177" fontId="0" fillId="8" borderId="7" xfId="0" applyNumberFormat="1" applyFill="1" applyBorder="1" applyAlignment="1" applyProtection="1">
      <alignment horizontal="center" vertical="center"/>
      <protection locked="0"/>
    </xf>
    <xf numFmtId="177" fontId="0" fillId="8" borderId="3" xfId="0" applyNumberFormat="1" applyFill="1" applyBorder="1" applyAlignment="1">
      <alignment horizontal="center" vertical="center"/>
    </xf>
    <xf numFmtId="177" fontId="0" fillId="8" borderId="11" xfId="0" applyNumberFormat="1" applyFill="1" applyBorder="1" applyAlignment="1">
      <alignment horizontal="center" vertical="center"/>
    </xf>
    <xf numFmtId="177" fontId="0" fillId="8" borderId="4" xfId="0" applyNumberFormat="1" applyFill="1" applyBorder="1" applyAlignment="1">
      <alignment horizontal="center" vertical="center"/>
    </xf>
    <xf numFmtId="177" fontId="0" fillId="8" borderId="8" xfId="0" applyNumberFormat="1" applyFill="1" applyBorder="1" applyAlignment="1">
      <alignment horizontal="center" vertical="center"/>
    </xf>
    <xf numFmtId="177" fontId="0" fillId="8" borderId="4" xfId="0" applyNumberFormat="1" applyFont="1" applyFill="1" applyBorder="1" applyAlignment="1">
      <alignment horizontal="center" vertical="center"/>
    </xf>
    <xf numFmtId="177" fontId="0" fillId="8" borderId="3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10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6" xfId="0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11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8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 applyProtection="1">
      <alignment horizontal="center" vertical="center"/>
      <protection locked="0"/>
    </xf>
    <xf numFmtId="177" fontId="0" fillId="0" borderId="9" xfId="0" applyNumberFormat="1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77" fontId="0" fillId="0" borderId="7" xfId="0" applyNumberFormat="1" applyFont="1" applyFill="1" applyBorder="1" applyAlignment="1">
      <alignment horizontal="center" vertical="center"/>
    </xf>
    <xf numFmtId="177" fontId="0" fillId="7" borderId="9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 applyProtection="1">
      <alignment horizontal="center" vertical="center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177" fontId="0" fillId="0" borderId="10" xfId="0" applyNumberFormat="1" applyFont="1" applyBorder="1" applyAlignment="1" applyProtection="1">
      <alignment horizontal="center" vertical="center"/>
      <protection locked="0"/>
    </xf>
    <xf numFmtId="177" fontId="0" fillId="0" borderId="2" xfId="0" applyNumberFormat="1" applyFont="1" applyBorder="1" applyAlignment="1" applyProtection="1">
      <alignment horizontal="center" vertical="center"/>
      <protection locked="0"/>
    </xf>
    <xf numFmtId="177" fontId="0" fillId="0" borderId="6" xfId="0" applyNumberFormat="1" applyFont="1" applyBorder="1" applyAlignment="1" applyProtection="1">
      <alignment horizontal="center" vertical="center"/>
      <protection locked="0"/>
    </xf>
    <xf numFmtId="177" fontId="0" fillId="0" borderId="3" xfId="0" applyNumberFormat="1" applyFont="1" applyBorder="1" applyAlignment="1" applyProtection="1">
      <alignment horizontal="center" vertical="center"/>
      <protection locked="0"/>
    </xf>
    <xf numFmtId="177" fontId="0" fillId="0" borderId="11" xfId="0" applyNumberFormat="1" applyFont="1" applyBorder="1" applyAlignment="1" applyProtection="1">
      <alignment horizontal="center" vertical="center"/>
      <protection locked="0"/>
    </xf>
    <xf numFmtId="177" fontId="0" fillId="0" borderId="4" xfId="0" applyNumberFormat="1" applyFont="1" applyBorder="1" applyAlignment="1" applyProtection="1">
      <alignment horizontal="center" vertical="center"/>
      <protection locked="0"/>
    </xf>
    <xf numFmtId="177" fontId="0" fillId="7" borderId="3" xfId="0" applyNumberFormat="1" applyFont="1" applyFill="1" applyBorder="1" applyAlignment="1" applyProtection="1">
      <alignment horizontal="center" vertical="center"/>
      <protection locked="0"/>
    </xf>
    <xf numFmtId="177" fontId="0" fillId="0" borderId="8" xfId="0" applyNumberFormat="1" applyFont="1" applyBorder="1" applyAlignment="1" applyProtection="1">
      <alignment horizontal="center" vertical="center"/>
      <protection locked="0"/>
    </xf>
    <xf numFmtId="177" fontId="0" fillId="0" borderId="9" xfId="0" applyNumberFormat="1" applyFont="1" applyBorder="1" applyAlignment="1" applyProtection="1">
      <alignment horizontal="center" vertical="center"/>
      <protection locked="0"/>
    </xf>
    <xf numFmtId="177" fontId="0" fillId="0" borderId="5" xfId="0" applyNumberFormat="1" applyFont="1" applyBorder="1" applyAlignment="1" applyProtection="1">
      <alignment horizontal="center" vertical="center"/>
      <protection locked="0"/>
    </xf>
    <xf numFmtId="177" fontId="0" fillId="0" borderId="7" xfId="0" applyNumberFormat="1" applyFont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9" fillId="7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0" fillId="7" borderId="10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 applyProtection="1">
      <alignment horizontal="center" vertical="center"/>
      <protection locked="0"/>
    </xf>
    <xf numFmtId="177" fontId="0" fillId="7" borderId="4" xfId="0" applyNumberFormat="1" applyFont="1" applyFill="1" applyBorder="1" applyAlignment="1" applyProtection="1">
      <alignment horizontal="center" vertical="center"/>
      <protection locked="0"/>
    </xf>
    <xf numFmtId="177" fontId="0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49" fontId="0" fillId="0" borderId="9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49" fontId="0" fillId="0" borderId="20" xfId="0" applyNumberFormat="1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49" fontId="0" fillId="0" borderId="21" xfId="0" applyNumberFormat="1" applyFont="1" applyFill="1" applyBorder="1" applyAlignment="1">
      <alignment horizontal="center"/>
    </xf>
    <xf numFmtId="49" fontId="0" fillId="0" borderId="20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22" xfId="0" applyNumberFormat="1" applyFont="1" applyFill="1" applyBorder="1" applyAlignment="1" applyProtection="1">
      <alignment horizontal="center"/>
      <protection locked="0"/>
    </xf>
    <xf numFmtId="49" fontId="0" fillId="0" borderId="21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9" xfId="0" applyBorder="1" applyAlignment="1" applyProtection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0" xfId="0" applyBorder="1"/>
    <xf numFmtId="178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left" vertical="center"/>
    </xf>
    <xf numFmtId="177" fontId="0" fillId="7" borderId="2" xfId="0" applyNumberFormat="1" applyFont="1" applyFill="1" applyBorder="1" applyAlignment="1">
      <alignment horizontal="center" vertical="center"/>
    </xf>
    <xf numFmtId="177" fontId="0" fillId="7" borderId="11" xfId="0" applyNumberFormat="1" applyFill="1" applyBorder="1" applyAlignment="1">
      <alignment horizontal="center" vertical="center"/>
    </xf>
    <xf numFmtId="177" fontId="0" fillId="0" borderId="10" xfId="0" applyNumberFormat="1" applyFont="1" applyFill="1" applyBorder="1" applyAlignment="1" applyProtection="1">
      <alignment horizontal="center" vertical="center"/>
      <protection locked="0"/>
    </xf>
    <xf numFmtId="177" fontId="0" fillId="0" borderId="11" xfId="0" applyNumberFormat="1" applyFont="1" applyFill="1" applyBorder="1" applyAlignment="1" applyProtection="1">
      <alignment horizontal="center" vertical="center"/>
      <protection locked="0"/>
    </xf>
    <xf numFmtId="177" fontId="0" fillId="0" borderId="9" xfId="0" applyNumberFormat="1" applyFont="1" applyFill="1" applyBorder="1" applyAlignment="1" applyProtection="1">
      <alignment horizontal="center" vertical="center"/>
      <protection locked="0"/>
    </xf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1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ED7D31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そのまま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0667619537790757"/>
          <c:y val="0.0993451045979312"/>
          <c:w val="0.919491590398191"/>
          <c:h val="0.763817084962599"/>
        </c:manualLayout>
      </c:layout>
      <c:lineChart>
        <c:grouping val="standard"/>
        <c:varyColors val="0"/>
        <c:ser>
          <c:idx val="0"/>
          <c:order val="0"/>
          <c:tx>
            <c:strRef>
              <c:f>集計!$DO$115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集計!$DP$115:$EK$115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5.0</c:v>
                </c:pt>
                <c:pt idx="19">
                  <c:v>3.0</c:v>
                </c:pt>
                <c:pt idx="20">
                  <c:v>7.0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集計!$DO$116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集計!$DP$116:$EK$116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集計!$DO$117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集計!$DP$117:$EK$117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集計!$DO$118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集計!$DP$114:$EK$114</c:f>
              <c:numCache>
                <c:formatCode>@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集計!$DP$118:$EK$118</c:f>
              <c:numCache>
                <c:formatCode>General</c:formatCode>
                <c:ptCount val="22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2.0</c:v>
                </c:pt>
                <c:pt idx="9">
                  <c:v>1.0</c:v>
                </c:pt>
                <c:pt idx="10">
                  <c:v>9.0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67744"/>
        <c:axId val="616980832"/>
      </c:lineChart>
      <c:catAx>
        <c:axId val="6169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0832"/>
        <c:crosses val="autoZero"/>
        <c:auto val="1"/>
        <c:lblAlgn val="ctr"/>
        <c:lblOffset val="100"/>
        <c:noMultiLvlLbl val="0"/>
      </c:catAx>
      <c:valAx>
        <c:axId val="6169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ポカミスか考えたかの比較</a:t>
            </a:r>
            <a:r>
              <a:rPr lang="en-US" altLang="ja-JP"/>
              <a:t>&lt;</a:t>
            </a:r>
            <a:r>
              <a:rPr lang="ja-JP" altLang="en-US"/>
              <a:t>正規化済み</a:t>
            </a:r>
            <a:r>
              <a:rPr lang="en-US" altLang="ja-JP"/>
              <a:t>&gt;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集計2!$A$30</c:f>
              <c:strCache>
                <c:ptCount val="1"/>
                <c:pt idx="0">
                  <c:v>①＋②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集計2!$B$30:$W$30</c:f>
              <c:numCache>
                <c:formatCode>General</c:formatCode>
                <c:ptCount val="22"/>
                <c:pt idx="0">
                  <c:v>0.03125</c:v>
                </c:pt>
                <c:pt idx="1">
                  <c:v>0.105263157894737</c:v>
                </c:pt>
                <c:pt idx="2">
                  <c:v>0.03125</c:v>
                </c:pt>
                <c:pt idx="3">
                  <c:v>0.0526315789473684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0.115131578947368</c:v>
                </c:pt>
                <c:pt idx="9">
                  <c:v>0.115131578947368</c:v>
                </c:pt>
                <c:pt idx="10">
                  <c:v>0.398026315789474</c:v>
                </c:pt>
                <c:pt idx="11">
                  <c:v>0.0</c:v>
                </c:pt>
                <c:pt idx="12">
                  <c:v>0.0</c:v>
                </c:pt>
                <c:pt idx="13">
                  <c:v>0.03125</c:v>
                </c:pt>
                <c:pt idx="14">
                  <c:v>0.115131578947368</c:v>
                </c:pt>
                <c:pt idx="15">
                  <c:v>0.335526315789474</c:v>
                </c:pt>
                <c:pt idx="16">
                  <c:v>0.0625</c:v>
                </c:pt>
                <c:pt idx="17">
                  <c:v>0.0</c:v>
                </c:pt>
                <c:pt idx="18">
                  <c:v>0.366776315789474</c:v>
                </c:pt>
                <c:pt idx="19">
                  <c:v>0.146381578947368</c:v>
                </c:pt>
                <c:pt idx="20">
                  <c:v>0.271381578947368</c:v>
                </c:pt>
                <c:pt idx="21">
                  <c:v>0.251644736842105</c:v>
                </c:pt>
              </c:numCache>
            </c:numRef>
          </c:val>
        </c:ser>
        <c:ser>
          <c:idx val="1"/>
          <c:order val="1"/>
          <c:tx>
            <c:strRef>
              <c:f>集計2!$A$31</c:f>
              <c:strCache>
                <c:ptCount val="1"/>
                <c:pt idx="0">
                  <c:v>③＋④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集計2!$B$31:$W$31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0.0465116279069767</c:v>
                </c:pt>
                <c:pt idx="2">
                  <c:v>0.0465116279069767</c:v>
                </c:pt>
                <c:pt idx="3">
                  <c:v>0.0697674418604651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0.0465116279069767</c:v>
                </c:pt>
                <c:pt idx="9">
                  <c:v>0.089922480620155</c:v>
                </c:pt>
                <c:pt idx="10">
                  <c:v>0.342635658914729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0.089922480620155</c:v>
                </c:pt>
                <c:pt idx="14">
                  <c:v>0.113178294573643</c:v>
                </c:pt>
                <c:pt idx="15">
                  <c:v>0.0232558139534884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0.615503875968992</c:v>
                </c:pt>
                <c:pt idx="19">
                  <c:v>0.226356589147287</c:v>
                </c:pt>
                <c:pt idx="20">
                  <c:v>0.316279069767442</c:v>
                </c:pt>
                <c:pt idx="21">
                  <c:v>0.226356589147287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286048"/>
        <c:axId val="510269360"/>
      </c:barChart>
      <c:catAx>
        <c:axId val="5102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269360"/>
        <c:crosses val="autoZero"/>
        <c:auto val="1"/>
        <c:lblAlgn val="ctr"/>
        <c:lblOffset val="100"/>
        <c:noMultiLvlLbl val="0"/>
      </c:catAx>
      <c:valAx>
        <c:axId val="5102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2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偶発的</a:t>
            </a:r>
            <a:r>
              <a:rPr lang="ja-JP"/>
              <a:t>か技量不足の比較</a:t>
            </a:r>
            <a:r>
              <a:rPr lang="en-US" altLang="ja-JP"/>
              <a:t>&lt;</a:t>
            </a:r>
            <a:r>
              <a:rPr lang="ja-JP" altLang="en-US"/>
              <a:t>正規化済み</a:t>
            </a:r>
            <a:r>
              <a:rPr lang="en-US" altLang="ja-JP"/>
              <a:t>&gt;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集計2!$A$32</c:f>
              <c:strCache>
                <c:ptCount val="1"/>
                <c:pt idx="0">
                  <c:v>①＋③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集計2!$B$32:$W$32</c:f>
              <c:numCache>
                <c:formatCode>General</c:formatCode>
                <c:ptCount val="22"/>
                <c:pt idx="0">
                  <c:v>0.03125</c:v>
                </c:pt>
                <c:pt idx="1">
                  <c:v>0.0</c:v>
                </c:pt>
                <c:pt idx="2">
                  <c:v>0.03125</c:v>
                </c:pt>
                <c:pt idx="3">
                  <c:v>0.0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0.0625</c:v>
                </c:pt>
                <c:pt idx="9">
                  <c:v>0.129166666666667</c:v>
                </c:pt>
                <c:pt idx="10">
                  <c:v>0.320833333333333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0.0979166666666666</c:v>
                </c:pt>
                <c:pt idx="14">
                  <c:v>0.129166666666667</c:v>
                </c:pt>
                <c:pt idx="15">
                  <c:v>0.125</c:v>
                </c:pt>
                <c:pt idx="16">
                  <c:v>0.0625</c:v>
                </c:pt>
                <c:pt idx="17">
                  <c:v>0.0</c:v>
                </c:pt>
                <c:pt idx="18">
                  <c:v>0.422916666666667</c:v>
                </c:pt>
                <c:pt idx="19">
                  <c:v>0.227083333333333</c:v>
                </c:pt>
                <c:pt idx="20">
                  <c:v>0.41875</c:v>
                </c:pt>
                <c:pt idx="21">
                  <c:v>0.227083333333333</c:v>
                </c:pt>
              </c:numCache>
            </c:numRef>
          </c:val>
        </c:ser>
        <c:ser>
          <c:idx val="1"/>
          <c:order val="1"/>
          <c:tx>
            <c:strRef>
              <c:f>集計2!$A$33</c:f>
              <c:strCache>
                <c:ptCount val="1"/>
                <c:pt idx="0">
                  <c:v>②＋④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集計2!$B$25:$W$25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集計2!$B$33:$W$33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0.151774785801714</c:v>
                </c:pt>
                <c:pt idx="2">
                  <c:v>0.0465116279069767</c:v>
                </c:pt>
                <c:pt idx="3">
                  <c:v>0.122399020807834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0.0991432068543451</c:v>
                </c:pt>
                <c:pt idx="9">
                  <c:v>0.0758873929008568</c:v>
                </c:pt>
                <c:pt idx="10">
                  <c:v>0.419828641370869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0.0991432068543451</c:v>
                </c:pt>
                <c:pt idx="15">
                  <c:v>0.233782129742962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0.559363525091799</c:v>
                </c:pt>
                <c:pt idx="19">
                  <c:v>0.145654834761322</c:v>
                </c:pt>
                <c:pt idx="20">
                  <c:v>0.16891064871481</c:v>
                </c:pt>
                <c:pt idx="21">
                  <c:v>0.250917992656059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28912"/>
        <c:axId val="510130960"/>
      </c:barChart>
      <c:catAx>
        <c:axId val="5101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130960"/>
        <c:crosses val="autoZero"/>
        <c:auto val="1"/>
        <c:lblAlgn val="ctr"/>
        <c:lblOffset val="100"/>
        <c:noMultiLvlLbl val="0"/>
      </c:catAx>
      <c:valAx>
        <c:axId val="5101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1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</a:t>
            </a:r>
            <a:r>
              <a:rPr lang="ja-JP" altLang="en-US"/>
              <a:t>：不具合の発生場所ごとの個数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集計ver2!$DJ$4:$EE$4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6.0</c:v>
                </c:pt>
                <c:pt idx="19">
                  <c:v>0.0</c:v>
                </c:pt>
                <c:pt idx="20">
                  <c:v>5.0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集計ver2!$DI$5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集計ver2!$DJ$5:$EE$5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集計ver2!$DI$6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集計ver2!$DJ$6:$EE$6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</c:ser>
        <c:ser>
          <c:idx val="3"/>
          <c:order val="3"/>
          <c:tx>
            <c:strRef>
              <c:f>集計ver2!$DI$7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集計ver2!$DJ$7:$EE$7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305136"/>
        <c:axId val="656307696"/>
      </c:barChart>
      <c:catAx>
        <c:axId val="6563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307696"/>
        <c:crosses val="autoZero"/>
        <c:auto val="1"/>
        <c:lblAlgn val="ctr"/>
        <c:lblOffset val="100"/>
        <c:noMultiLvlLbl val="0"/>
      </c:catAx>
      <c:valAx>
        <c:axId val="6563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3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集計ver2!$DI$40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集計ver2!$DJ$40:$EE$40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0.0416666666666667</c:v>
                </c:pt>
                <c:pt idx="3">
                  <c:v>0.0</c:v>
                </c:pt>
                <c:pt idx="4">
                  <c:v>0.0</c:v>
                </c:pt>
                <c:pt idx="5">
                  <c:v>0.0555555555555555</c:v>
                </c:pt>
                <c:pt idx="6">
                  <c:v>0.0</c:v>
                </c:pt>
                <c:pt idx="7">
                  <c:v>0.0277777777777778</c:v>
                </c:pt>
                <c:pt idx="8">
                  <c:v>0.0277777777777778</c:v>
                </c:pt>
                <c:pt idx="9">
                  <c:v>0.0</c:v>
                </c:pt>
                <c:pt idx="10">
                  <c:v>0.0555555555555555</c:v>
                </c:pt>
                <c:pt idx="11">
                  <c:v>0.0</c:v>
                </c:pt>
                <c:pt idx="12">
                  <c:v>0.0</c:v>
                </c:pt>
                <c:pt idx="13">
                  <c:v>0.0277777777777778</c:v>
                </c:pt>
                <c:pt idx="14">
                  <c:v>0.0277777777777778</c:v>
                </c:pt>
                <c:pt idx="15">
                  <c:v>0.0972222222222222</c:v>
                </c:pt>
                <c:pt idx="16">
                  <c:v>0.0</c:v>
                </c:pt>
                <c:pt idx="17">
                  <c:v>0.0138888888888889</c:v>
                </c:pt>
                <c:pt idx="18">
                  <c:v>0.0833333333333333</c:v>
                </c:pt>
                <c:pt idx="19">
                  <c:v>0.0</c:v>
                </c:pt>
                <c:pt idx="20">
                  <c:v>0.0694444444444444</c:v>
                </c:pt>
                <c:pt idx="21">
                  <c:v>0.0416666666666667</c:v>
                </c:pt>
              </c:numCache>
            </c:numRef>
          </c:val>
        </c:ser>
        <c:ser>
          <c:idx val="1"/>
          <c:order val="1"/>
          <c:tx>
            <c:strRef>
              <c:f>集計ver2!$DI$41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集計ver2!$DJ$41:$EE$41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0.0277777777777778</c:v>
                </c:pt>
                <c:pt idx="3">
                  <c:v>0.0</c:v>
                </c:pt>
                <c:pt idx="4">
                  <c:v>0.0</c:v>
                </c:pt>
                <c:pt idx="5">
                  <c:v>0.0416666666666667</c:v>
                </c:pt>
                <c:pt idx="6">
                  <c:v>0.0</c:v>
                </c:pt>
                <c:pt idx="7">
                  <c:v>0.0277777777777778</c:v>
                </c:pt>
                <c:pt idx="8">
                  <c:v>0.0277777777777778</c:v>
                </c:pt>
                <c:pt idx="9">
                  <c:v>0.0</c:v>
                </c:pt>
                <c:pt idx="10">
                  <c:v>0.0277777777777778</c:v>
                </c:pt>
                <c:pt idx="11">
                  <c:v>0.0</c:v>
                </c:pt>
                <c:pt idx="12">
                  <c:v>0.0</c:v>
                </c:pt>
                <c:pt idx="13">
                  <c:v>0.0277777777777778</c:v>
                </c:pt>
                <c:pt idx="14">
                  <c:v>0.0277777777777778</c:v>
                </c:pt>
                <c:pt idx="15">
                  <c:v>0.0555555555555555</c:v>
                </c:pt>
                <c:pt idx="16">
                  <c:v>0.0</c:v>
                </c:pt>
                <c:pt idx="17">
                  <c:v>0.0</c:v>
                </c:pt>
                <c:pt idx="18">
                  <c:v>0.0833333333333333</c:v>
                </c:pt>
                <c:pt idx="19">
                  <c:v>0.0</c:v>
                </c:pt>
                <c:pt idx="20">
                  <c:v>0.0138888888888889</c:v>
                </c:pt>
                <c:pt idx="21">
                  <c:v>0.0694444444444444</c:v>
                </c:pt>
              </c:numCache>
            </c:numRef>
          </c:val>
        </c:ser>
        <c:ser>
          <c:idx val="2"/>
          <c:order val="2"/>
          <c:tx>
            <c:strRef>
              <c:f>集計ver2!$DI$42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集計ver2!$DJ$42:$EE$42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0.0138888888888889</c:v>
                </c:pt>
                <c:pt idx="6">
                  <c:v>0.0</c:v>
                </c:pt>
                <c:pt idx="7">
                  <c:v>0.0277777777777778</c:v>
                </c:pt>
                <c:pt idx="8">
                  <c:v>0.0138888888888889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0.0694444444444444</c:v>
                </c:pt>
                <c:pt idx="19">
                  <c:v>0.0</c:v>
                </c:pt>
                <c:pt idx="20">
                  <c:v>0.0</c:v>
                </c:pt>
                <c:pt idx="21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集計ver2!$DI$43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集計ver2!$DJ$39:$EE$39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集計ver2!$DJ$43:$EE$43</c:f>
              <c:numCache>
                <c:formatCode>General</c:formatCode>
                <c:ptCount val="22"/>
                <c:pt idx="0">
                  <c:v>0.0138888888888889</c:v>
                </c:pt>
                <c:pt idx="1">
                  <c:v>0.0</c:v>
                </c:pt>
                <c:pt idx="2">
                  <c:v>0.0416666666666667</c:v>
                </c:pt>
                <c:pt idx="3">
                  <c:v>0.0277777777777778</c:v>
                </c:pt>
                <c:pt idx="4">
                  <c:v>0.0138888888888889</c:v>
                </c:pt>
                <c:pt idx="5">
                  <c:v>0.0277777777777778</c:v>
                </c:pt>
                <c:pt idx="6">
                  <c:v>0.0</c:v>
                </c:pt>
                <c:pt idx="7">
                  <c:v>0.0694444444444444</c:v>
                </c:pt>
                <c:pt idx="8">
                  <c:v>0.0138888888888889</c:v>
                </c:pt>
                <c:pt idx="9">
                  <c:v>0.0</c:v>
                </c:pt>
                <c:pt idx="10">
                  <c:v>0.0833333333333333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0.0416666666666667</c:v>
                </c:pt>
                <c:pt idx="14">
                  <c:v>0.0277777777777778</c:v>
                </c:pt>
                <c:pt idx="15">
                  <c:v>0.0694444444444444</c:v>
                </c:pt>
                <c:pt idx="16">
                  <c:v>0.0</c:v>
                </c:pt>
                <c:pt idx="17">
                  <c:v>0.0138888888888889</c:v>
                </c:pt>
                <c:pt idx="18">
                  <c:v>0.152777777777778</c:v>
                </c:pt>
                <c:pt idx="19">
                  <c:v>0.0138888888888889</c:v>
                </c:pt>
                <c:pt idx="20">
                  <c:v>0.0416666666666667</c:v>
                </c:pt>
                <c:pt idx="21">
                  <c:v>0.0416666666666667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779296"/>
        <c:axId val="655781856"/>
      </c:barChart>
      <c:catAx>
        <c:axId val="655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781856"/>
        <c:crosses val="autoZero"/>
        <c:auto val="1"/>
        <c:lblAlgn val="ctr"/>
        <c:lblOffset val="100"/>
        <c:noMultiLvlLbl val="0"/>
      </c:catAx>
      <c:valAx>
        <c:axId val="6557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7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各プロセスに対する不具合の割り当て</a:t>
            </a:r>
            <a:endParaRPr lang="en-US" altLang="ja-JP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'集計(ごちゃごちゃ)'!$DN$41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'集計(ごちゃごちゃ)'!$DO$41:$EJ$41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'集計(ごちゃごちゃ)'!$DN$42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'集計(ごちゃごちゃ)'!$DO$42:$EJ$42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'集計(ごちゃごちゃ)'!$DN$43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'集計(ごちゃごちゃ)'!$DO$43:$EJ$43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'集計(ごちゃごちゃ)'!$DN$44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'集計(ごちゃごちゃ)'!$DO$44:$EJ$44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5807440"/>
        <c:axId val="655809760"/>
      </c:lineChart>
      <c:catAx>
        <c:axId val="6558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809760"/>
        <c:crosses val="autoZero"/>
        <c:auto val="1"/>
        <c:lblAlgn val="ctr"/>
        <c:lblOffset val="100"/>
        <c:noMultiLvlLbl val="0"/>
      </c:catAx>
      <c:valAx>
        <c:axId val="655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8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不具合</a:t>
            </a:r>
            <a:r>
              <a:rPr lang="en-US" altLang="ja-JP" sz="3200"/>
              <a:t>/</a:t>
            </a:r>
            <a:r>
              <a:rPr lang="ja-JP" altLang="en-US" sz="3200"/>
              <a:t>不具合パターンで正規化</a:t>
            </a:r>
            <a:endParaRPr lang="en-US" altLang="ja-JP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'集計(ごちゃごちゃ)'!$DN$47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'集計(ごちゃごちゃ)'!$DO$47:$EJ$47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0.142857142857143</c:v>
                </c:pt>
                <c:pt idx="3">
                  <c:v>0.0</c:v>
                </c:pt>
                <c:pt idx="4">
                  <c:v>0.0</c:v>
                </c:pt>
                <c:pt idx="5">
                  <c:v>0.0952380952380952</c:v>
                </c:pt>
                <c:pt idx="6">
                  <c:v>0.0</c:v>
                </c:pt>
                <c:pt idx="7">
                  <c:v>0.0476190476190476</c:v>
                </c:pt>
                <c:pt idx="8">
                  <c:v>0.0952380952380952</c:v>
                </c:pt>
                <c:pt idx="9">
                  <c:v>0.0</c:v>
                </c:pt>
                <c:pt idx="10">
                  <c:v>0.19047619047619</c:v>
                </c:pt>
                <c:pt idx="11">
                  <c:v>0.0</c:v>
                </c:pt>
                <c:pt idx="12">
                  <c:v>0.0</c:v>
                </c:pt>
                <c:pt idx="13">
                  <c:v>0.0952380952380952</c:v>
                </c:pt>
                <c:pt idx="14">
                  <c:v>0.0952380952380952</c:v>
                </c:pt>
                <c:pt idx="15">
                  <c:v>0.333333333333333</c:v>
                </c:pt>
                <c:pt idx="16">
                  <c:v>0.0</c:v>
                </c:pt>
                <c:pt idx="17">
                  <c:v>0.0476190476190476</c:v>
                </c:pt>
                <c:pt idx="18">
                  <c:v>0.238095238095238</c:v>
                </c:pt>
                <c:pt idx="19">
                  <c:v>0.0</c:v>
                </c:pt>
                <c:pt idx="20">
                  <c:v>0.19047619047619</c:v>
                </c:pt>
                <c:pt idx="21">
                  <c:v>0.142857142857143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'集計(ごちゃごちゃ)'!$DN$48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'集計(ごちゃごちゃ)'!$DO$48:$EJ$48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0.133333333333333</c:v>
                </c:pt>
                <c:pt idx="3">
                  <c:v>0.0</c:v>
                </c:pt>
                <c:pt idx="4">
                  <c:v>0.0</c:v>
                </c:pt>
                <c:pt idx="5">
                  <c:v>0.133333333333333</c:v>
                </c:pt>
                <c:pt idx="6">
                  <c:v>0.0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0.0</c:v>
                </c:pt>
                <c:pt idx="10">
                  <c:v>0.133333333333333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0.133333333333333</c:v>
                </c:pt>
                <c:pt idx="14">
                  <c:v>0.133333333333333</c:v>
                </c:pt>
                <c:pt idx="15">
                  <c:v>0.266666666666667</c:v>
                </c:pt>
                <c:pt idx="16">
                  <c:v>0.0</c:v>
                </c:pt>
                <c:pt idx="17">
                  <c:v>0.0</c:v>
                </c:pt>
                <c:pt idx="18">
                  <c:v>0.4</c:v>
                </c:pt>
                <c:pt idx="19">
                  <c:v>0.0</c:v>
                </c:pt>
                <c:pt idx="20">
                  <c:v>0.0666666666666667</c:v>
                </c:pt>
                <c:pt idx="21">
                  <c:v>0.333333333333333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'集計(ごちゃごちゃ)'!$DN$49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'集計(ごちゃごちゃ)'!$DO$49:$EJ$49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0.833333333333333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'集計(ごちゃごちゃ)'!$DN$50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'集計(ごちゃごちゃ)'!$DO$50:$EJ$50</c:f>
              <c:numCache>
                <c:formatCode>General</c:formatCode>
                <c:ptCount val="22"/>
                <c:pt idx="0">
                  <c:v>0.0434782608695652</c:v>
                </c:pt>
                <c:pt idx="1">
                  <c:v>0.0</c:v>
                </c:pt>
                <c:pt idx="2">
                  <c:v>0.130434782608696</c:v>
                </c:pt>
                <c:pt idx="3">
                  <c:v>0.0869565217391304</c:v>
                </c:pt>
                <c:pt idx="4">
                  <c:v>0.0434782608695652</c:v>
                </c:pt>
                <c:pt idx="5">
                  <c:v>0.0869565217391304</c:v>
                </c:pt>
                <c:pt idx="6">
                  <c:v>0.0</c:v>
                </c:pt>
                <c:pt idx="7">
                  <c:v>0.217391304347826</c:v>
                </c:pt>
                <c:pt idx="8">
                  <c:v>0.0434782608695652</c:v>
                </c:pt>
                <c:pt idx="9">
                  <c:v>0.0</c:v>
                </c:pt>
                <c:pt idx="10">
                  <c:v>0.260869565217391</c:v>
                </c:pt>
                <c:pt idx="11">
                  <c:v>0.0</c:v>
                </c:pt>
                <c:pt idx="12">
                  <c:v>0.0</c:v>
                </c:pt>
                <c:pt idx="13">
                  <c:v>0.130434782608696</c:v>
                </c:pt>
                <c:pt idx="14">
                  <c:v>0.0869565217391304</c:v>
                </c:pt>
                <c:pt idx="15">
                  <c:v>0.217391304347826</c:v>
                </c:pt>
                <c:pt idx="16">
                  <c:v>0.0</c:v>
                </c:pt>
                <c:pt idx="17">
                  <c:v>0.0434782608695652</c:v>
                </c:pt>
                <c:pt idx="18">
                  <c:v>0.478260869565217</c:v>
                </c:pt>
                <c:pt idx="19">
                  <c:v>0.0434782608695652</c:v>
                </c:pt>
                <c:pt idx="20">
                  <c:v>0.130434782608696</c:v>
                </c:pt>
                <c:pt idx="21">
                  <c:v>0.130434782608696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12560"/>
        <c:axId val="619086560"/>
      </c:lineChart>
      <c:catAx>
        <c:axId val="6191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086560"/>
        <c:crosses val="autoZero"/>
        <c:auto val="1"/>
        <c:lblAlgn val="ctr"/>
        <c:lblOffset val="100"/>
        <c:noMultiLvlLbl val="0"/>
      </c:catAx>
      <c:valAx>
        <c:axId val="6190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1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値</a:t>
            </a:r>
            <a:r>
              <a:rPr lang="en-US" altLang="ja-JP"/>
              <a:t>/109	</a:t>
            </a:r>
            <a:r>
              <a:rPr lang="ja-JP" altLang="en-US"/>
              <a:t>積み上げ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集計!$DO$123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集計!$DP$123:$EK$123</c:f>
              <c:numCache>
                <c:formatCode>General</c:formatCode>
                <c:ptCount val="22"/>
                <c:pt idx="0">
                  <c:v>0.0091743119266055</c:v>
                </c:pt>
                <c:pt idx="1">
                  <c:v>0.0</c:v>
                </c:pt>
                <c:pt idx="2">
                  <c:v>0.0091743119266055</c:v>
                </c:pt>
                <c:pt idx="3">
                  <c:v>0.0</c:v>
                </c:pt>
                <c:pt idx="4">
                  <c:v>0.0</c:v>
                </c:pt>
                <c:pt idx="5">
                  <c:v>0.018348623853211</c:v>
                </c:pt>
                <c:pt idx="6">
                  <c:v>0.0</c:v>
                </c:pt>
                <c:pt idx="7">
                  <c:v>0.018348623853211</c:v>
                </c:pt>
                <c:pt idx="8">
                  <c:v>0.018348623853211</c:v>
                </c:pt>
                <c:pt idx="9">
                  <c:v>0.018348623853211</c:v>
                </c:pt>
                <c:pt idx="10">
                  <c:v>0.055045871559633</c:v>
                </c:pt>
                <c:pt idx="11">
                  <c:v>0.0</c:v>
                </c:pt>
                <c:pt idx="12">
                  <c:v>0.0</c:v>
                </c:pt>
                <c:pt idx="13">
                  <c:v>0.0091743119266055</c:v>
                </c:pt>
                <c:pt idx="14">
                  <c:v>0.018348623853211</c:v>
                </c:pt>
                <c:pt idx="15">
                  <c:v>0.036697247706422</c:v>
                </c:pt>
                <c:pt idx="16">
                  <c:v>0.018348623853211</c:v>
                </c:pt>
                <c:pt idx="17">
                  <c:v>0.0</c:v>
                </c:pt>
                <c:pt idx="18">
                  <c:v>0.0458715596330275</c:v>
                </c:pt>
                <c:pt idx="19">
                  <c:v>0.0275229357798165</c:v>
                </c:pt>
                <c:pt idx="20">
                  <c:v>0.0642201834862385</c:v>
                </c:pt>
                <c:pt idx="21">
                  <c:v>0.0275229357798165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集計!$DO$124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集計!$DP$124:$EK$124</c:f>
              <c:numCache>
                <c:formatCode>General</c:formatCode>
                <c:ptCount val="22"/>
                <c:pt idx="0">
                  <c:v>0.0</c:v>
                </c:pt>
                <c:pt idx="1">
                  <c:v>0.018348623853211</c:v>
                </c:pt>
                <c:pt idx="2">
                  <c:v>0.0</c:v>
                </c:pt>
                <c:pt idx="3">
                  <c:v>0.0091743119266055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0.0091743119266055</c:v>
                </c:pt>
                <c:pt idx="9">
                  <c:v>0.0091743119266055</c:v>
                </c:pt>
                <c:pt idx="10">
                  <c:v>0.036697247706422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0.0091743119266055</c:v>
                </c:pt>
                <c:pt idx="15">
                  <c:v>0.036697247706422</c:v>
                </c:pt>
                <c:pt idx="16">
                  <c:v>0.0</c:v>
                </c:pt>
                <c:pt idx="17">
                  <c:v>0.0</c:v>
                </c:pt>
                <c:pt idx="18">
                  <c:v>0.036697247706422</c:v>
                </c:pt>
                <c:pt idx="19">
                  <c:v>0.0091743119266055</c:v>
                </c:pt>
                <c:pt idx="20">
                  <c:v>0.0091743119266055</c:v>
                </c:pt>
                <c:pt idx="21">
                  <c:v>0.0275229357798165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集計!$DO$125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集計!$DP$125:$EK$125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0.0091743119266055</c:v>
                </c:pt>
                <c:pt idx="10">
                  <c:v>0.018348623853211</c:v>
                </c:pt>
                <c:pt idx="11">
                  <c:v>0.0091743119266055</c:v>
                </c:pt>
                <c:pt idx="12">
                  <c:v>0.0</c:v>
                </c:pt>
                <c:pt idx="13">
                  <c:v>0.0091743119266055</c:v>
                </c:pt>
                <c:pt idx="14">
                  <c:v>0.0091743119266055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0.036697247706422</c:v>
                </c:pt>
                <c:pt idx="19">
                  <c:v>0.018348623853211</c:v>
                </c:pt>
                <c:pt idx="20">
                  <c:v>0.0275229357798165</c:v>
                </c:pt>
                <c:pt idx="21">
                  <c:v>0.018348623853211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集計!$DO$126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集計!$DP$122:$EK$122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集計!$DP$126:$EK$126</c:f>
              <c:numCache>
                <c:formatCode>General</c:formatCode>
                <c:ptCount val="22"/>
                <c:pt idx="0">
                  <c:v>0.036697247706422</c:v>
                </c:pt>
                <c:pt idx="1">
                  <c:v>0.018348623853211</c:v>
                </c:pt>
                <c:pt idx="2">
                  <c:v>0.018348623853211</c:v>
                </c:pt>
                <c:pt idx="3">
                  <c:v>0.0275229357798165</c:v>
                </c:pt>
                <c:pt idx="4">
                  <c:v>0.018348623853211</c:v>
                </c:pt>
                <c:pt idx="5">
                  <c:v>0.0091743119266055</c:v>
                </c:pt>
                <c:pt idx="6">
                  <c:v>0.0</c:v>
                </c:pt>
                <c:pt idx="7">
                  <c:v>0.055045871559633</c:v>
                </c:pt>
                <c:pt idx="8">
                  <c:v>0.018348623853211</c:v>
                </c:pt>
                <c:pt idx="9">
                  <c:v>0.0091743119266055</c:v>
                </c:pt>
                <c:pt idx="10">
                  <c:v>0.0825688073394495</c:v>
                </c:pt>
                <c:pt idx="11">
                  <c:v>0.0</c:v>
                </c:pt>
                <c:pt idx="12">
                  <c:v>0.0</c:v>
                </c:pt>
                <c:pt idx="13">
                  <c:v>0.0091743119266055</c:v>
                </c:pt>
                <c:pt idx="14">
                  <c:v>0.018348623853211</c:v>
                </c:pt>
                <c:pt idx="15">
                  <c:v>0.0091743119266055</c:v>
                </c:pt>
                <c:pt idx="16">
                  <c:v>0.0091743119266055</c:v>
                </c:pt>
                <c:pt idx="17">
                  <c:v>0.0091743119266055</c:v>
                </c:pt>
                <c:pt idx="18">
                  <c:v>0.137614678899083</c:v>
                </c:pt>
                <c:pt idx="19">
                  <c:v>0.036697247706422</c:v>
                </c:pt>
                <c:pt idx="20">
                  <c:v>0.0458715596330275</c:v>
                </c:pt>
                <c:pt idx="21">
                  <c:v>0.036697247706422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016032"/>
        <c:axId val="616957024"/>
      </c:lineChart>
      <c:catAx>
        <c:axId val="6170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57024"/>
        <c:crosses val="autoZero"/>
        <c:auto val="1"/>
        <c:lblAlgn val="ctr"/>
        <c:lblOffset val="100"/>
        <c:noMultiLvlLbl val="0"/>
      </c:catAx>
      <c:valAx>
        <c:axId val="6169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0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値</a:t>
            </a:r>
            <a:r>
              <a:rPr lang="en-US" altLang="ja-JP"/>
              <a:t>/</a:t>
            </a:r>
            <a:r>
              <a:rPr lang="ja-JP" altLang="en-US"/>
              <a:t>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集計!$DO$129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集計!$DP$129:$EK$129</c:f>
              <c:numCache>
                <c:formatCode>General</c:formatCode>
                <c:ptCount val="22"/>
                <c:pt idx="0">
                  <c:v>0.03125</c:v>
                </c:pt>
                <c:pt idx="1">
                  <c:v>0.0</c:v>
                </c:pt>
                <c:pt idx="2">
                  <c:v>0.03125</c:v>
                </c:pt>
                <c:pt idx="3">
                  <c:v>0.0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0.1875</c:v>
                </c:pt>
                <c:pt idx="11">
                  <c:v>0.0</c:v>
                </c:pt>
                <c:pt idx="12">
                  <c:v>0.0</c:v>
                </c:pt>
                <c:pt idx="13">
                  <c:v>0.03125</c:v>
                </c:pt>
                <c:pt idx="14">
                  <c:v>0.0625</c:v>
                </c:pt>
                <c:pt idx="15">
                  <c:v>0.125</c:v>
                </c:pt>
                <c:pt idx="16">
                  <c:v>0.0625</c:v>
                </c:pt>
                <c:pt idx="17">
                  <c:v>0.0</c:v>
                </c:pt>
                <c:pt idx="18">
                  <c:v>0.15625</c:v>
                </c:pt>
                <c:pt idx="19">
                  <c:v>0.09375</c:v>
                </c:pt>
                <c:pt idx="20">
                  <c:v>0.21875</c:v>
                </c:pt>
                <c:pt idx="21">
                  <c:v>0.09375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集計!$DO$130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集計!$DP$130:$EK$130</c:f>
              <c:numCache>
                <c:formatCode>General</c:formatCode>
                <c:ptCount val="22"/>
                <c:pt idx="0">
                  <c:v>0.0</c:v>
                </c:pt>
                <c:pt idx="1">
                  <c:v>0.105263157894737</c:v>
                </c:pt>
                <c:pt idx="2">
                  <c:v>0.0</c:v>
                </c:pt>
                <c:pt idx="3">
                  <c:v>0.0526315789473684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0.0526315789473684</c:v>
                </c:pt>
                <c:pt idx="9">
                  <c:v>0.0526315789473684</c:v>
                </c:pt>
                <c:pt idx="10">
                  <c:v>0.210526315789474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0.0526315789473684</c:v>
                </c:pt>
                <c:pt idx="15">
                  <c:v>0.210526315789474</c:v>
                </c:pt>
                <c:pt idx="16">
                  <c:v>0.0</c:v>
                </c:pt>
                <c:pt idx="17">
                  <c:v>0.0</c:v>
                </c:pt>
                <c:pt idx="18">
                  <c:v>0.210526315789474</c:v>
                </c:pt>
                <c:pt idx="19">
                  <c:v>0.0526315789473684</c:v>
                </c:pt>
                <c:pt idx="20">
                  <c:v>0.0526315789473684</c:v>
                </c:pt>
                <c:pt idx="21">
                  <c:v>0.157894736842105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集計!$DO$131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集計!$DP$131:$EK$131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0.0666666666666667</c:v>
                </c:pt>
                <c:pt idx="10">
                  <c:v>0.133333333333333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0.0666666666666667</c:v>
                </c:pt>
                <c:pt idx="14">
                  <c:v>0.0666666666666667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0.266666666666667</c:v>
                </c:pt>
                <c:pt idx="19">
                  <c:v>0.133333333333333</c:v>
                </c:pt>
                <c:pt idx="20">
                  <c:v>0.2</c:v>
                </c:pt>
                <c:pt idx="21">
                  <c:v>0.133333333333333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集計!$DO$132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集計!$DP$128:$EK$128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集計!$DP$132:$EK$132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0.0465116279069767</c:v>
                </c:pt>
                <c:pt idx="2">
                  <c:v>0.0465116279069767</c:v>
                </c:pt>
                <c:pt idx="3">
                  <c:v>0.0697674418604651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0.0465116279069767</c:v>
                </c:pt>
                <c:pt idx="9">
                  <c:v>0.0232558139534884</c:v>
                </c:pt>
                <c:pt idx="10">
                  <c:v>0.209302325581395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0.0465116279069767</c:v>
                </c:pt>
                <c:pt idx="15">
                  <c:v>0.0232558139534884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0.348837209302326</c:v>
                </c:pt>
                <c:pt idx="19">
                  <c:v>0.0930232558139535</c:v>
                </c:pt>
                <c:pt idx="20">
                  <c:v>0.116279069767442</c:v>
                </c:pt>
                <c:pt idx="21">
                  <c:v>0.0930232558139535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10976"/>
        <c:axId val="619417440"/>
      </c:lineChart>
      <c:catAx>
        <c:axId val="6194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417440"/>
        <c:crosses val="autoZero"/>
        <c:auto val="1"/>
        <c:lblAlgn val="ctr"/>
        <c:lblOffset val="100"/>
        <c:noMultiLvlLbl val="0"/>
      </c:catAx>
      <c:valAx>
        <c:axId val="6194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4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ポカミス</a:t>
            </a:r>
            <a:r>
              <a:rPr lang="en-US" altLang="ja-JP"/>
              <a:t>or</a:t>
            </a:r>
            <a:r>
              <a:rPr lang="ja-JP" altLang="en-US"/>
              <a:t>考えたミス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集計!$DO$135</c:f>
              <c:strCache>
                <c:ptCount val="1"/>
                <c:pt idx="0">
                  <c:v>①＋②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集計!$DP$134:$EK$134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集計!$DP$135:$EK$135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10.0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8.0</c:v>
                </c:pt>
                <c:pt idx="16">
                  <c:v>2.0</c:v>
                </c:pt>
                <c:pt idx="17">
                  <c:v>0.0</c:v>
                </c:pt>
                <c:pt idx="18">
                  <c:v>9.0</c:v>
                </c:pt>
                <c:pt idx="19">
                  <c:v>4.0</c:v>
                </c:pt>
                <c:pt idx="20">
                  <c:v>8.0</c:v>
                </c:pt>
                <c:pt idx="21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集計!$DO$136</c:f>
              <c:strCache>
                <c:ptCount val="1"/>
                <c:pt idx="0">
                  <c:v>③＋④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集計!$DP$134:$EK$134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集計!$DP$136:$EK$136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3.0</c:v>
                </c:pt>
                <c:pt idx="20">
                  <c:v>4.0</c:v>
                </c:pt>
                <c:pt idx="2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42864"/>
        <c:axId val="619345184"/>
      </c:lineChart>
      <c:catAx>
        <c:axId val="6193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345184"/>
        <c:crosses val="autoZero"/>
        <c:auto val="1"/>
        <c:lblAlgn val="ctr"/>
        <c:lblOffset val="100"/>
        <c:noMultiLvlLbl val="0"/>
      </c:catAx>
      <c:valAx>
        <c:axId val="6193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3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不注意</a:t>
            </a:r>
            <a:r>
              <a:rPr lang="en-US" altLang="ja-JP"/>
              <a:t>or</a:t>
            </a:r>
            <a:r>
              <a:rPr lang="ja-JP" altLang="en-US"/>
              <a:t>技量、組織問題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集計!$DO$139</c:f>
              <c:strCache>
                <c:ptCount val="1"/>
                <c:pt idx="0">
                  <c:v>①＋③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集計!$DP$138:$EK$138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集計!$DP$139:$EK$139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8.0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集計!$DO$140</c:f>
              <c:strCache>
                <c:ptCount val="1"/>
                <c:pt idx="0">
                  <c:v>②＋④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集計!$DP$138:$EK$138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集計!$DP$140:$EK$140</c:f>
              <c:numCache>
                <c:formatCode>General</c:formatCode>
                <c:ptCount val="22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3.0</c:v>
                </c:pt>
                <c:pt idx="9">
                  <c:v>2.0</c:v>
                </c:pt>
                <c:pt idx="10">
                  <c:v>13.0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3.0</c:v>
                </c:pt>
                <c:pt idx="15">
                  <c:v>5.0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259392"/>
        <c:axId val="616468784"/>
      </c:lineChart>
      <c:catAx>
        <c:axId val="6162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468784"/>
        <c:crosses val="autoZero"/>
        <c:auto val="1"/>
        <c:lblAlgn val="ctr"/>
        <c:lblOffset val="100"/>
        <c:noMultiLvlLbl val="0"/>
      </c:catAx>
      <c:valAx>
        <c:axId val="6164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2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①</a:t>
            </a:r>
            <a:r>
              <a:rPr lang="en-US" altLang="ja-JP"/>
              <a:t>/32+</a:t>
            </a:r>
            <a:r>
              <a:rPr lang="ja-JP" altLang="en-US"/>
              <a:t>②</a:t>
            </a:r>
            <a:r>
              <a:rPr lang="en-US" altLang="ja-JP"/>
              <a:t>/19	</a:t>
            </a:r>
            <a:r>
              <a:rPr lang="ja-JP" altLang="en-US"/>
              <a:t>ポカミス</a:t>
            </a:r>
            <a:r>
              <a:rPr lang="en-US" altLang="ja-JP"/>
              <a:t>or</a:t>
            </a:r>
            <a:r>
              <a:rPr lang="ja-JP" altLang="en-US"/>
              <a:t>考えた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集計!$DO$143</c:f>
              <c:strCache>
                <c:ptCount val="1"/>
                <c:pt idx="0">
                  <c:v>①＋②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集計!$DP$142:$EK$142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集計!$DP$143:$EK$143</c:f>
              <c:numCache>
                <c:formatCode>General</c:formatCode>
                <c:ptCount val="22"/>
                <c:pt idx="0">
                  <c:v>0.03125</c:v>
                </c:pt>
                <c:pt idx="1">
                  <c:v>0.105263157894737</c:v>
                </c:pt>
                <c:pt idx="2">
                  <c:v>0.03125</c:v>
                </c:pt>
                <c:pt idx="3">
                  <c:v>0.0526315789473684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0.115131578947368</c:v>
                </c:pt>
                <c:pt idx="9">
                  <c:v>0.115131578947368</c:v>
                </c:pt>
                <c:pt idx="10">
                  <c:v>0.398026315789474</c:v>
                </c:pt>
                <c:pt idx="11">
                  <c:v>0.0</c:v>
                </c:pt>
                <c:pt idx="12">
                  <c:v>0.0</c:v>
                </c:pt>
                <c:pt idx="13">
                  <c:v>0.03125</c:v>
                </c:pt>
                <c:pt idx="14">
                  <c:v>0.115131578947368</c:v>
                </c:pt>
                <c:pt idx="15">
                  <c:v>0.335526315789474</c:v>
                </c:pt>
                <c:pt idx="16">
                  <c:v>0.0625</c:v>
                </c:pt>
                <c:pt idx="17">
                  <c:v>0.0</c:v>
                </c:pt>
                <c:pt idx="18">
                  <c:v>0.366776315789474</c:v>
                </c:pt>
                <c:pt idx="19">
                  <c:v>0.146381578947368</c:v>
                </c:pt>
                <c:pt idx="20">
                  <c:v>0.271381578947368</c:v>
                </c:pt>
                <c:pt idx="21">
                  <c:v>0.251644736842105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集計!$DO$144</c:f>
              <c:strCache>
                <c:ptCount val="1"/>
                <c:pt idx="0">
                  <c:v>③＋④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集計!$DP$142:$EK$142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集計!$DP$144:$EK$144</c:f>
              <c:numCache>
                <c:formatCode>General</c:formatCode>
                <c:ptCount val="22"/>
                <c:pt idx="0">
                  <c:v>0.0</c:v>
                </c:pt>
                <c:pt idx="1">
                  <c:v>0.105263157894737</c:v>
                </c:pt>
                <c:pt idx="2">
                  <c:v>0.0</c:v>
                </c:pt>
                <c:pt idx="3">
                  <c:v>0.0526315789473684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0.0526315789473684</c:v>
                </c:pt>
                <c:pt idx="9">
                  <c:v>0.119298245614035</c:v>
                </c:pt>
                <c:pt idx="10">
                  <c:v>0.343859649122807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0.0666666666666667</c:v>
                </c:pt>
                <c:pt idx="14">
                  <c:v>0.119298245614035</c:v>
                </c:pt>
                <c:pt idx="15">
                  <c:v>0.210526315789474</c:v>
                </c:pt>
                <c:pt idx="16">
                  <c:v>0.0</c:v>
                </c:pt>
                <c:pt idx="17">
                  <c:v>0.0</c:v>
                </c:pt>
                <c:pt idx="18">
                  <c:v>0.47719298245614</c:v>
                </c:pt>
                <c:pt idx="19">
                  <c:v>0.185964912280702</c:v>
                </c:pt>
                <c:pt idx="20">
                  <c:v>0.252631578947368</c:v>
                </c:pt>
                <c:pt idx="21">
                  <c:v>0.291228070175439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集計!$DO$145</c:f>
              <c:strCache>
                <c:ptCount val="1"/>
                <c:pt idx="0">
                  <c:v>av(①＋②)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集計!$DP$142:$EK$142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集計!$DP$145:$EK$145</c:f>
              <c:numCache>
                <c:formatCode>General</c:formatCode>
                <c:ptCount val="22"/>
                <c:pt idx="0">
                  <c:v>0.116103468899522</c:v>
                </c:pt>
                <c:pt idx="1">
                  <c:v>0.116103468899522</c:v>
                </c:pt>
                <c:pt idx="2">
                  <c:v>0.116103468899522</c:v>
                </c:pt>
                <c:pt idx="3">
                  <c:v>0.116103468899522</c:v>
                </c:pt>
                <c:pt idx="4">
                  <c:v>0.116103468899522</c:v>
                </c:pt>
                <c:pt idx="5">
                  <c:v>0.116103468899522</c:v>
                </c:pt>
                <c:pt idx="6">
                  <c:v>0.116103468899522</c:v>
                </c:pt>
                <c:pt idx="7">
                  <c:v>0.116103468899522</c:v>
                </c:pt>
                <c:pt idx="8">
                  <c:v>0.116103468899522</c:v>
                </c:pt>
                <c:pt idx="9">
                  <c:v>0.116103468899522</c:v>
                </c:pt>
                <c:pt idx="10">
                  <c:v>0.116103468899522</c:v>
                </c:pt>
                <c:pt idx="11">
                  <c:v>0.116103468899522</c:v>
                </c:pt>
                <c:pt idx="12">
                  <c:v>0.116103468899522</c:v>
                </c:pt>
                <c:pt idx="13">
                  <c:v>0.116103468899522</c:v>
                </c:pt>
                <c:pt idx="14">
                  <c:v>0.116103468899522</c:v>
                </c:pt>
                <c:pt idx="15">
                  <c:v>0.116103468899522</c:v>
                </c:pt>
                <c:pt idx="16">
                  <c:v>0.116103468899522</c:v>
                </c:pt>
                <c:pt idx="17">
                  <c:v>0.116103468899522</c:v>
                </c:pt>
                <c:pt idx="18">
                  <c:v>0.116103468899522</c:v>
                </c:pt>
                <c:pt idx="19">
                  <c:v>0.116103468899522</c:v>
                </c:pt>
                <c:pt idx="20">
                  <c:v>0.116103468899522</c:v>
                </c:pt>
                <c:pt idx="21">
                  <c:v>0.116103468899522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232320"/>
        <c:axId val="619234368"/>
      </c:lineChart>
      <c:catAx>
        <c:axId val="6192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234368"/>
        <c:crosses val="autoZero"/>
        <c:auto val="1"/>
        <c:lblAlgn val="ctr"/>
        <c:lblOffset val="100"/>
        <c:noMultiLvlLbl val="0"/>
      </c:catAx>
      <c:valAx>
        <c:axId val="6192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2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①</a:t>
            </a:r>
            <a:r>
              <a:rPr lang="en-US" altLang="ja-JP"/>
              <a:t>/32+</a:t>
            </a:r>
            <a:r>
              <a:rPr lang="ja-JP" altLang="en-US"/>
              <a:t>③</a:t>
            </a:r>
            <a:r>
              <a:rPr lang="en-US" altLang="ja-JP"/>
              <a:t>/15	</a:t>
            </a:r>
            <a:r>
              <a:rPr lang="ja-JP" altLang="en-US"/>
              <a:t>不注意</a:t>
            </a:r>
            <a:r>
              <a:rPr lang="en-US" altLang="ja-JP"/>
              <a:t>or</a:t>
            </a:r>
            <a:r>
              <a:rPr lang="ja-JP" altLang="en-US"/>
              <a:t>技量、組織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集計!$DO$148</c:f>
              <c:strCache>
                <c:ptCount val="1"/>
                <c:pt idx="0">
                  <c:v>①＋③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集計!$DP$147:$EK$147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集計!$DP$148:$EK$148</c:f>
              <c:numCache>
                <c:formatCode>General</c:formatCode>
                <c:ptCount val="22"/>
                <c:pt idx="0">
                  <c:v>0.03125</c:v>
                </c:pt>
                <c:pt idx="1">
                  <c:v>0.0</c:v>
                </c:pt>
                <c:pt idx="2">
                  <c:v>0.03125</c:v>
                </c:pt>
                <c:pt idx="3">
                  <c:v>0.0</c:v>
                </c:pt>
                <c:pt idx="4">
                  <c:v>0.0</c:v>
                </c:pt>
                <c:pt idx="5">
                  <c:v>0.0625</c:v>
                </c:pt>
                <c:pt idx="6">
                  <c:v>0.0</c:v>
                </c:pt>
                <c:pt idx="7">
                  <c:v>0.0625</c:v>
                </c:pt>
                <c:pt idx="8">
                  <c:v>0.0625</c:v>
                </c:pt>
                <c:pt idx="9">
                  <c:v>0.129166666666667</c:v>
                </c:pt>
                <c:pt idx="10">
                  <c:v>0.320833333333333</c:v>
                </c:pt>
                <c:pt idx="11">
                  <c:v>0.0666666666666667</c:v>
                </c:pt>
                <c:pt idx="12">
                  <c:v>0.0</c:v>
                </c:pt>
                <c:pt idx="13">
                  <c:v>0.0979166666666666</c:v>
                </c:pt>
                <c:pt idx="14">
                  <c:v>0.129166666666667</c:v>
                </c:pt>
                <c:pt idx="15">
                  <c:v>0.125</c:v>
                </c:pt>
                <c:pt idx="16">
                  <c:v>0.0625</c:v>
                </c:pt>
                <c:pt idx="17">
                  <c:v>0.0</c:v>
                </c:pt>
                <c:pt idx="18">
                  <c:v>0.422916666666667</c:v>
                </c:pt>
                <c:pt idx="19">
                  <c:v>0.227083333333333</c:v>
                </c:pt>
                <c:pt idx="20">
                  <c:v>0.41875</c:v>
                </c:pt>
                <c:pt idx="21">
                  <c:v>0.227083333333333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集計!$DO$149</c:f>
              <c:strCache>
                <c:ptCount val="1"/>
                <c:pt idx="0">
                  <c:v>②＋④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集計!$DP$147:$EK$147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集計!$DP$149:$EK$149</c:f>
              <c:numCache>
                <c:formatCode>General</c:formatCode>
                <c:ptCount val="22"/>
                <c:pt idx="0">
                  <c:v>0.0930232558139535</c:v>
                </c:pt>
                <c:pt idx="1">
                  <c:v>0.151774785801714</c:v>
                </c:pt>
                <c:pt idx="2">
                  <c:v>0.0465116279069767</c:v>
                </c:pt>
                <c:pt idx="3">
                  <c:v>0.122399020807834</c:v>
                </c:pt>
                <c:pt idx="4">
                  <c:v>0.0465116279069767</c:v>
                </c:pt>
                <c:pt idx="5">
                  <c:v>0.0232558139534884</c:v>
                </c:pt>
                <c:pt idx="6">
                  <c:v>0.0</c:v>
                </c:pt>
                <c:pt idx="7">
                  <c:v>0.13953488372093</c:v>
                </c:pt>
                <c:pt idx="8">
                  <c:v>0.0991432068543451</c:v>
                </c:pt>
                <c:pt idx="9">
                  <c:v>0.0758873929008568</c:v>
                </c:pt>
                <c:pt idx="10">
                  <c:v>0.419828641370869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0.0991432068543451</c:v>
                </c:pt>
                <c:pt idx="15">
                  <c:v>0.233782129742962</c:v>
                </c:pt>
                <c:pt idx="16">
                  <c:v>0.0232558139534884</c:v>
                </c:pt>
                <c:pt idx="17">
                  <c:v>0.0232558139534884</c:v>
                </c:pt>
                <c:pt idx="18">
                  <c:v>0.559363525091799</c:v>
                </c:pt>
                <c:pt idx="19">
                  <c:v>0.145654834761322</c:v>
                </c:pt>
                <c:pt idx="20">
                  <c:v>0.16891064871481</c:v>
                </c:pt>
                <c:pt idx="21">
                  <c:v>0.250917992656059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集計!$DO$150</c:f>
              <c:strCache>
                <c:ptCount val="1"/>
                <c:pt idx="0">
                  <c:v>av(①＋②)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集計!$DP$147:$EK$147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集計!$DP$150:$EK$150</c:f>
              <c:numCache>
                <c:formatCode>General</c:formatCode>
                <c:ptCount val="22"/>
                <c:pt idx="0">
                  <c:v>0.112594696969697</c:v>
                </c:pt>
                <c:pt idx="1">
                  <c:v>0.112594696969697</c:v>
                </c:pt>
                <c:pt idx="2">
                  <c:v>0.112594696969697</c:v>
                </c:pt>
                <c:pt idx="3">
                  <c:v>0.112594696969697</c:v>
                </c:pt>
                <c:pt idx="4">
                  <c:v>0.112594696969697</c:v>
                </c:pt>
                <c:pt idx="5">
                  <c:v>0.112594696969697</c:v>
                </c:pt>
                <c:pt idx="6">
                  <c:v>0.112594696969697</c:v>
                </c:pt>
                <c:pt idx="7">
                  <c:v>0.112594696969697</c:v>
                </c:pt>
                <c:pt idx="8">
                  <c:v>0.112594696969697</c:v>
                </c:pt>
                <c:pt idx="9">
                  <c:v>0.112594696969697</c:v>
                </c:pt>
                <c:pt idx="10">
                  <c:v>0.112594696969697</c:v>
                </c:pt>
                <c:pt idx="11">
                  <c:v>0.112594696969697</c:v>
                </c:pt>
                <c:pt idx="12">
                  <c:v>0.112594696969697</c:v>
                </c:pt>
                <c:pt idx="13">
                  <c:v>0.112594696969697</c:v>
                </c:pt>
                <c:pt idx="14">
                  <c:v>0.112594696969697</c:v>
                </c:pt>
                <c:pt idx="15">
                  <c:v>0.112594696969697</c:v>
                </c:pt>
                <c:pt idx="16">
                  <c:v>0.112594696969697</c:v>
                </c:pt>
                <c:pt idx="17">
                  <c:v>0.112594696969697</c:v>
                </c:pt>
                <c:pt idx="18">
                  <c:v>0.112594696969697</c:v>
                </c:pt>
                <c:pt idx="19">
                  <c:v>0.112594696969697</c:v>
                </c:pt>
                <c:pt idx="20">
                  <c:v>0.112594696969697</c:v>
                </c:pt>
                <c:pt idx="21">
                  <c:v>0.112594696969697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94128"/>
        <c:axId val="619196176"/>
      </c:lineChart>
      <c:catAx>
        <c:axId val="6191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196176"/>
        <c:crosses val="autoZero"/>
        <c:auto val="1"/>
        <c:lblAlgn val="ctr"/>
        <c:lblOffset val="100"/>
        <c:noMultiLvlLbl val="0"/>
      </c:catAx>
      <c:valAx>
        <c:axId val="6191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1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集計!$DO$153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集計!$DP$153:$EK$153</c:f>
              <c:numCache>
                <c:formatCode>General</c:formatCode>
                <c:ptCount val="22"/>
                <c:pt idx="0">
                  <c:v>0.0232558139534884</c:v>
                </c:pt>
                <c:pt idx="1">
                  <c:v>0.0</c:v>
                </c:pt>
                <c:pt idx="2">
                  <c:v>0.0232558139534884</c:v>
                </c:pt>
                <c:pt idx="3">
                  <c:v>0.0</c:v>
                </c:pt>
                <c:pt idx="4">
                  <c:v>0.0</c:v>
                </c:pt>
                <c:pt idx="5">
                  <c:v>0.0465116279069767</c:v>
                </c:pt>
                <c:pt idx="6">
                  <c:v>0.0</c:v>
                </c:pt>
                <c:pt idx="7">
                  <c:v>0.0465116279069767</c:v>
                </c:pt>
                <c:pt idx="8">
                  <c:v>0.0465116279069767</c:v>
                </c:pt>
                <c:pt idx="9">
                  <c:v>0.0465116279069767</c:v>
                </c:pt>
                <c:pt idx="10">
                  <c:v>0.13953488372093</c:v>
                </c:pt>
                <c:pt idx="11">
                  <c:v>0.0</c:v>
                </c:pt>
                <c:pt idx="12">
                  <c:v>0.0</c:v>
                </c:pt>
                <c:pt idx="13">
                  <c:v>0.0232558139534884</c:v>
                </c:pt>
                <c:pt idx="14">
                  <c:v>0.0465116279069767</c:v>
                </c:pt>
                <c:pt idx="15">
                  <c:v>0.0930232558139535</c:v>
                </c:pt>
                <c:pt idx="16">
                  <c:v>0.0465116279069767</c:v>
                </c:pt>
                <c:pt idx="17">
                  <c:v>0.0</c:v>
                </c:pt>
                <c:pt idx="18">
                  <c:v>0.116279069767442</c:v>
                </c:pt>
                <c:pt idx="19">
                  <c:v>0.0697674418604651</c:v>
                </c:pt>
                <c:pt idx="20">
                  <c:v>0.162790697674419</c:v>
                </c:pt>
                <c:pt idx="21">
                  <c:v>0.0697674418604651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集計!$DO$154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集計!$DP$154:$EK$154</c:f>
              <c:numCache>
                <c:formatCode>General</c:formatCode>
                <c:ptCount val="22"/>
                <c:pt idx="0">
                  <c:v>0.0</c:v>
                </c:pt>
                <c:pt idx="1">
                  <c:v>0.0869565217391304</c:v>
                </c:pt>
                <c:pt idx="2">
                  <c:v>0.0</c:v>
                </c:pt>
                <c:pt idx="3">
                  <c:v>0.0434782608695652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0.0434782608695652</c:v>
                </c:pt>
                <c:pt idx="9">
                  <c:v>0.0434782608695652</c:v>
                </c:pt>
                <c:pt idx="10">
                  <c:v>0.173913043478261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0.0434782608695652</c:v>
                </c:pt>
                <c:pt idx="15">
                  <c:v>0.173913043478261</c:v>
                </c:pt>
                <c:pt idx="16">
                  <c:v>0.0</c:v>
                </c:pt>
                <c:pt idx="17">
                  <c:v>0.0</c:v>
                </c:pt>
                <c:pt idx="18">
                  <c:v>0.173913043478261</c:v>
                </c:pt>
                <c:pt idx="19">
                  <c:v>0.0434782608695652</c:v>
                </c:pt>
                <c:pt idx="20">
                  <c:v>0.0434782608695652</c:v>
                </c:pt>
                <c:pt idx="21">
                  <c:v>0.130434782608696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集計!$DO$155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集計!$DP$155:$EK$155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0.0588235294117647</c:v>
                </c:pt>
                <c:pt idx="10">
                  <c:v>0.117647058823529</c:v>
                </c:pt>
                <c:pt idx="11">
                  <c:v>0.0588235294117647</c:v>
                </c:pt>
                <c:pt idx="12">
                  <c:v>0.0</c:v>
                </c:pt>
                <c:pt idx="13">
                  <c:v>0.0588235294117647</c:v>
                </c:pt>
                <c:pt idx="14">
                  <c:v>0.0588235294117647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0.235294117647059</c:v>
                </c:pt>
                <c:pt idx="19">
                  <c:v>0.117647058823529</c:v>
                </c:pt>
                <c:pt idx="20">
                  <c:v>0.176470588235294</c:v>
                </c:pt>
                <c:pt idx="21">
                  <c:v>0.117647058823529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集計!$DO$156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集計!$DP$152:$EK$152</c:f>
              <c:numCache>
                <c:formatCode>General</c:formatCod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numCache>
            </c:numRef>
          </c:cat>
          <c:val>
            <c:numRef>
              <c:f>集計!$DP$156:$EK$156</c:f>
              <c:numCache>
                <c:formatCode>General</c:formatCode>
                <c:ptCount val="22"/>
                <c:pt idx="0">
                  <c:v>0.0606060606060606</c:v>
                </c:pt>
                <c:pt idx="1">
                  <c:v>0.0303030303030303</c:v>
                </c:pt>
                <c:pt idx="2">
                  <c:v>0.0303030303030303</c:v>
                </c:pt>
                <c:pt idx="3">
                  <c:v>0.0454545454545454</c:v>
                </c:pt>
                <c:pt idx="4">
                  <c:v>0.0303030303030303</c:v>
                </c:pt>
                <c:pt idx="5">
                  <c:v>0.0151515151515151</c:v>
                </c:pt>
                <c:pt idx="6">
                  <c:v>0.0</c:v>
                </c:pt>
                <c:pt idx="7">
                  <c:v>0.0909090909090909</c:v>
                </c:pt>
                <c:pt idx="8">
                  <c:v>0.0303030303030303</c:v>
                </c:pt>
                <c:pt idx="9">
                  <c:v>0.0151515151515151</c:v>
                </c:pt>
                <c:pt idx="10">
                  <c:v>0.136363636363636</c:v>
                </c:pt>
                <c:pt idx="11">
                  <c:v>0.0</c:v>
                </c:pt>
                <c:pt idx="12">
                  <c:v>0.0</c:v>
                </c:pt>
                <c:pt idx="13">
                  <c:v>0.0151515151515151</c:v>
                </c:pt>
                <c:pt idx="14">
                  <c:v>0.0303030303030303</c:v>
                </c:pt>
                <c:pt idx="15">
                  <c:v>0.0151515151515151</c:v>
                </c:pt>
                <c:pt idx="16">
                  <c:v>0.0151515151515151</c:v>
                </c:pt>
                <c:pt idx="17">
                  <c:v>0.0151515151515151</c:v>
                </c:pt>
                <c:pt idx="18">
                  <c:v>0.227272727272727</c:v>
                </c:pt>
                <c:pt idx="19">
                  <c:v>0.0606060606060606</c:v>
                </c:pt>
                <c:pt idx="20">
                  <c:v>0.0757575757575758</c:v>
                </c:pt>
                <c:pt idx="21">
                  <c:v>0.0606060606060606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83232"/>
        <c:axId val="616886064"/>
      </c:lineChart>
      <c:catAx>
        <c:axId val="6168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886064"/>
        <c:crosses val="autoZero"/>
        <c:auto val="1"/>
        <c:lblAlgn val="ctr"/>
        <c:lblOffset val="100"/>
        <c:noMultiLvlLbl val="0"/>
      </c:catAx>
      <c:valAx>
        <c:axId val="6168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8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積み上げグラフ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集計2!$A$2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集計2!$B$2:$W$2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0.0</c:v>
                </c:pt>
                <c:pt idx="18">
                  <c:v>5.0</c:v>
                </c:pt>
                <c:pt idx="19">
                  <c:v>3.0</c:v>
                </c:pt>
                <c:pt idx="20">
                  <c:v>7.0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集計2!$A$3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集計2!$B$3:$W$3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集計2!$A$4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集計2!$B$4:$W$4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2.0</c:v>
                </c:pt>
                <c:pt idx="20">
                  <c:v>3.0</c:v>
                </c:pt>
                <c:pt idx="2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集計2!$A$5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集計2!$B$1:$W$1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3.1</c:v>
                </c:pt>
                <c:pt idx="3">
                  <c:v>3.2</c:v>
                </c:pt>
                <c:pt idx="4">
                  <c:v>4.1</c:v>
                </c:pt>
                <c:pt idx="5">
                  <c:v>4.2</c:v>
                </c:pt>
                <c:pt idx="6">
                  <c:v>4.3</c:v>
                </c:pt>
                <c:pt idx="7">
                  <c:v>4.4</c:v>
                </c:pt>
                <c:pt idx="8">
                  <c:v>4.5</c:v>
                </c:pt>
                <c:pt idx="9">
                  <c:v>4.6</c:v>
                </c:pt>
                <c:pt idx="10">
                  <c:v>5.1</c:v>
                </c:pt>
                <c:pt idx="11">
                  <c:v>5.2</c:v>
                </c:pt>
                <c:pt idx="12">
                  <c:v>5.3</c:v>
                </c:pt>
                <c:pt idx="13">
                  <c:v>5.4</c:v>
                </c:pt>
                <c:pt idx="14">
                  <c:v>5.5</c:v>
                </c:pt>
                <c:pt idx="15">
                  <c:v>5.6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5.1</c:v>
                </c:pt>
                <c:pt idx="20">
                  <c:v>5.11</c:v>
                </c:pt>
                <c:pt idx="21">
                  <c:v>5.12</c:v>
                </c:pt>
              </c:strCache>
            </c:strRef>
          </c:cat>
          <c:val>
            <c:numRef>
              <c:f>集計2!$B$5:$W$5</c:f>
              <c:numCache>
                <c:formatCode>General</c:formatCode>
                <c:ptCount val="22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6.0</c:v>
                </c:pt>
                <c:pt idx="8">
                  <c:v>2.0</c:v>
                </c:pt>
                <c:pt idx="9">
                  <c:v>1.0</c:v>
                </c:pt>
                <c:pt idx="10">
                  <c:v>9.0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15.0</c:v>
                </c:pt>
                <c:pt idx="19">
                  <c:v>4.0</c:v>
                </c:pt>
                <c:pt idx="20">
                  <c:v>5.0</c:v>
                </c:pt>
                <c:pt idx="2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384144"/>
        <c:axId val="510386704"/>
      </c:barChart>
      <c:catAx>
        <c:axId val="5103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386704"/>
        <c:crosses val="autoZero"/>
        <c:auto val="1"/>
        <c:lblAlgn val="ctr"/>
        <c:lblOffset val="100"/>
        <c:noMultiLvlLbl val="0"/>
      </c:catAx>
      <c:valAx>
        <c:axId val="5103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3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159659</xdr:colOff>
      <xdr:row>85</xdr:row>
      <xdr:rowOff>203201</xdr:rowOff>
    </xdr:from>
    <xdr:to>
      <xdr:col>114</xdr:col>
      <xdr:colOff>685800</xdr:colOff>
      <xdr:row>131</xdr:row>
      <xdr:rowOff>141515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171</xdr:col>
      <xdr:colOff>1037772</xdr:colOff>
      <xdr:row>115</xdr:row>
      <xdr:rowOff>135466</xdr:rowOff>
    </xdr:from>
    <xdr:to>
      <xdr:col>180</xdr:col>
      <xdr:colOff>747485</xdr:colOff>
      <xdr:row>138</xdr:row>
      <xdr:rowOff>73780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167</xdr:col>
      <xdr:colOff>601134</xdr:colOff>
      <xdr:row>98</xdr:row>
      <xdr:rowOff>16935</xdr:rowOff>
    </xdr:from>
    <xdr:to>
      <xdr:col>175</xdr:col>
      <xdr:colOff>1125663</xdr:colOff>
      <xdr:row>125</xdr:row>
      <xdr:rowOff>49995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35679</xdr:colOff>
      <xdr:row>127</xdr:row>
      <xdr:rowOff>104622</xdr:rowOff>
    </xdr:from>
    <xdr:to>
      <xdr:col>114</xdr:col>
      <xdr:colOff>508000</xdr:colOff>
      <xdr:row>164</xdr:row>
      <xdr:rowOff>76200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838200</xdr:colOff>
      <xdr:row>156</xdr:row>
      <xdr:rowOff>152400</xdr:rowOff>
    </xdr:from>
    <xdr:to>
      <xdr:col>167</xdr:col>
      <xdr:colOff>76805</xdr:colOff>
      <xdr:row>197</xdr:row>
      <xdr:rowOff>148771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58862</xdr:colOff>
      <xdr:row>89</xdr:row>
      <xdr:rowOff>130628</xdr:rowOff>
    </xdr:from>
    <xdr:to>
      <xdr:col>114</xdr:col>
      <xdr:colOff>218117</xdr:colOff>
      <xdr:row>116</xdr:row>
      <xdr:rowOff>131435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214658</xdr:colOff>
      <xdr:row>125</xdr:row>
      <xdr:rowOff>0</xdr:rowOff>
    </xdr:from>
    <xdr:to>
      <xdr:col>98</xdr:col>
      <xdr:colOff>152400</xdr:colOff>
      <xdr:row>171</xdr:row>
      <xdr:rowOff>228599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167</xdr:col>
      <xdr:colOff>254000</xdr:colOff>
      <xdr:row>143</xdr:row>
      <xdr:rowOff>50801</xdr:rowOff>
    </xdr:from>
    <xdr:to>
      <xdr:col>173</xdr:col>
      <xdr:colOff>643466</xdr:colOff>
      <xdr:row>163</xdr:row>
      <xdr:rowOff>203201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0</xdr:rowOff>
    </xdr:from>
    <xdr:to>
      <xdr:col>23</xdr:col>
      <xdr:colOff>0</xdr:colOff>
      <xdr:row>23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228600</xdr:rowOff>
    </xdr:from>
    <xdr:to>
      <xdr:col>22</xdr:col>
      <xdr:colOff>406400</xdr:colOff>
      <xdr:row>49</xdr:row>
      <xdr:rowOff>12700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23</xdr:col>
      <xdr:colOff>0</xdr:colOff>
      <xdr:row>64</xdr:row>
      <xdr:rowOff>0</xdr:rowOff>
    </xdr:to>
    <xdr:graphicFrame macro="">
      <xdr:nvGraphicFramePr>
        <xdr:cNvPr id="4" name="グラフ 3" title="=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440266</xdr:colOff>
      <xdr:row>15</xdr:row>
      <xdr:rowOff>169332</xdr:rowOff>
    </xdr:from>
    <xdr:to>
      <xdr:col>159</xdr:col>
      <xdr:colOff>220133</xdr:colOff>
      <xdr:row>36</xdr:row>
      <xdr:rowOff>84665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440266</xdr:colOff>
      <xdr:row>43</xdr:row>
      <xdr:rowOff>203200</xdr:rowOff>
    </xdr:from>
    <xdr:to>
      <xdr:col>134</xdr:col>
      <xdr:colOff>440265</xdr:colOff>
      <xdr:row>63</xdr:row>
      <xdr:rowOff>0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0</xdr:colOff>
      <xdr:row>2</xdr:row>
      <xdr:rowOff>245532</xdr:rowOff>
    </xdr:from>
    <xdr:to>
      <xdr:col>155</xdr:col>
      <xdr:colOff>0</xdr:colOff>
      <xdr:row>37</xdr:row>
      <xdr:rowOff>-1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396240</xdr:colOff>
      <xdr:row>2</xdr:row>
      <xdr:rowOff>241904</xdr:rowOff>
    </xdr:from>
    <xdr:to>
      <xdr:col>174</xdr:col>
      <xdr:colOff>629919</xdr:colOff>
      <xdr:row>37</xdr:row>
      <xdr:rowOff>10160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81</xdr:col>
      <xdr:colOff>0</xdr:colOff>
      <xdr:row>48</xdr:row>
      <xdr:rowOff>0</xdr:rowOff>
    </xdr:from>
    <xdr:to>
      <xdr:col>82</xdr:col>
      <xdr:colOff>9979</xdr:colOff>
      <xdr:row>49</xdr:row>
      <xdr:rowOff>17236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0" y="11974286"/>
          <a:ext cx="3048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24"/>
  <sheetViews>
    <sheetView showRuler="0" zoomScale="75" workbookViewId="0">
      <pane xSplit="33" ySplit="20" topLeftCell="AH21" activePane="bottomRight" state="frozen"/>
      <selection pane="topRight" activeCell="AH1" sqref="AH1"/>
      <selection pane="bottomLeft" activeCell="A21" sqref="A21"/>
      <selection pane="bottomRight" activeCell="AH24" sqref="AH24"/>
    </sheetView>
  </sheetViews>
  <sheetFormatPr baseColWidth="12" defaultRowHeight="20" x14ac:dyDescent="0.3"/>
  <cols>
    <col min="1" max="1" width="27" style="1" bestFit="1" customWidth="1"/>
    <col min="2" max="2" width="16.7109375" style="1" bestFit="1" customWidth="1"/>
    <col min="3" max="33" width="3.140625" style="1" customWidth="1"/>
    <col min="34" max="34" width="35.85546875" bestFit="1" customWidth="1"/>
    <col min="35" max="39" width="3.85546875" customWidth="1"/>
    <col min="40" max="40" width="45.85546875" customWidth="1"/>
    <col min="41" max="41" width="3.85546875" customWidth="1"/>
  </cols>
  <sheetData>
    <row r="1" spans="1:39" x14ac:dyDescent="0.3">
      <c r="B1" s="1" t="s">
        <v>17</v>
      </c>
      <c r="C1" s="5"/>
      <c r="D1" s="5"/>
      <c r="E1" s="5"/>
      <c r="F1" s="5"/>
      <c r="G1" s="5"/>
      <c r="H1" s="23"/>
      <c r="I1" s="23"/>
      <c r="J1" s="23"/>
      <c r="K1" s="23"/>
      <c r="L1" s="23"/>
      <c r="M1" s="23"/>
      <c r="N1" s="23"/>
      <c r="O1" s="23"/>
      <c r="P1" s="5"/>
      <c r="Q1" s="5"/>
      <c r="R1" s="5"/>
      <c r="S1" s="5"/>
      <c r="T1" s="5"/>
      <c r="U1" s="5"/>
      <c r="V1" s="5"/>
      <c r="W1" s="5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9" x14ac:dyDescent="0.3">
      <c r="B2" s="1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9" x14ac:dyDescent="0.3">
      <c r="B3" s="1" t="s">
        <v>16</v>
      </c>
      <c r="C3" s="23"/>
      <c r="D3" s="23"/>
      <c r="E3" s="23"/>
      <c r="F3" s="23"/>
      <c r="G3" s="23"/>
      <c r="H3" s="5"/>
      <c r="I3" s="5"/>
      <c r="J3" s="5"/>
      <c r="K3" s="5"/>
      <c r="L3" s="5"/>
      <c r="M3" s="5"/>
      <c r="N3" s="5"/>
      <c r="O3" s="5"/>
      <c r="P3" s="23"/>
      <c r="Q3" s="23"/>
      <c r="R3" s="23"/>
      <c r="S3" s="23"/>
      <c r="T3" s="23"/>
      <c r="U3" s="2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9" x14ac:dyDescent="0.3">
      <c r="A4" s="1" t="s">
        <v>20</v>
      </c>
      <c r="C4" s="5">
        <v>1</v>
      </c>
      <c r="D4" s="5">
        <v>2</v>
      </c>
      <c r="E4" s="1">
        <v>3</v>
      </c>
      <c r="F4" s="1">
        <v>4</v>
      </c>
      <c r="G4" s="1">
        <v>5</v>
      </c>
      <c r="H4" s="1">
        <v>24</v>
      </c>
      <c r="I4" s="1">
        <v>25</v>
      </c>
      <c r="J4" s="1">
        <v>26</v>
      </c>
      <c r="K4" s="1">
        <v>27</v>
      </c>
      <c r="L4" s="1">
        <v>28</v>
      </c>
      <c r="M4" s="1">
        <v>29</v>
      </c>
      <c r="N4" s="1">
        <v>30</v>
      </c>
      <c r="O4" s="1">
        <v>31</v>
      </c>
      <c r="P4" s="1">
        <v>6</v>
      </c>
      <c r="Q4" s="1">
        <v>7</v>
      </c>
      <c r="R4" s="1">
        <v>8</v>
      </c>
      <c r="S4" s="1">
        <v>9</v>
      </c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</row>
    <row r="5" spans="1:39" x14ac:dyDescent="0.3">
      <c r="A5" s="2"/>
      <c r="B5" s="11" t="s">
        <v>2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x14ac:dyDescent="0.3">
      <c r="A6" s="5"/>
      <c r="B6" s="12" t="s">
        <v>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9" x14ac:dyDescent="0.3">
      <c r="A7" s="2"/>
      <c r="B7" s="11" t="s">
        <v>4</v>
      </c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7"/>
      <c r="T7" s="7"/>
      <c r="U7" s="7"/>
      <c r="V7" s="7"/>
      <c r="W7" s="7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x14ac:dyDescent="0.3">
      <c r="A8" s="3"/>
      <c r="B8" s="13" t="s">
        <v>5</v>
      </c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8"/>
      <c r="O8" s="9"/>
      <c r="P8" s="5"/>
      <c r="Q8" s="3"/>
      <c r="R8" s="3"/>
      <c r="S8" s="3"/>
      <c r="T8" s="3"/>
      <c r="U8" s="3"/>
      <c r="V8" s="3"/>
      <c r="W8" s="3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9" x14ac:dyDescent="0.3">
      <c r="A9" s="477" t="s">
        <v>21</v>
      </c>
      <c r="B9" s="1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5"/>
      <c r="R9" s="5"/>
      <c r="S9" s="5"/>
      <c r="T9" s="5"/>
      <c r="U9" s="5"/>
      <c r="V9" s="9"/>
      <c r="W9" s="9"/>
      <c r="X9" s="9"/>
      <c r="Y9" s="9"/>
      <c r="Z9" s="9"/>
      <c r="AA9" s="5"/>
      <c r="AB9" s="5"/>
      <c r="AC9" s="5"/>
      <c r="AD9" s="5"/>
      <c r="AE9" s="5"/>
      <c r="AF9" s="5"/>
      <c r="AG9" s="5"/>
    </row>
    <row r="10" spans="1:39" x14ac:dyDescent="0.3">
      <c r="A10" s="478"/>
      <c r="B10" s="12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"/>
      <c r="W10" s="5"/>
      <c r="X10" s="5"/>
      <c r="Y10" s="5"/>
      <c r="Z10" s="5"/>
      <c r="AA10" s="9"/>
      <c r="AB10" s="9"/>
      <c r="AC10" s="9"/>
      <c r="AD10" s="9"/>
      <c r="AE10" s="9"/>
      <c r="AF10" s="9"/>
      <c r="AG10" s="9"/>
    </row>
    <row r="11" spans="1:39" x14ac:dyDescent="0.3">
      <c r="A11" s="2"/>
      <c r="B11" s="1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9" x14ac:dyDescent="0.3">
      <c r="A12" s="3"/>
      <c r="B12" s="13" t="s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9" x14ac:dyDescent="0.3">
      <c r="A13" s="5" t="s">
        <v>19</v>
      </c>
      <c r="B13" s="12" t="s">
        <v>8</v>
      </c>
      <c r="C13" s="9"/>
      <c r="D13" s="9"/>
      <c r="E13" s="9"/>
      <c r="F13" s="9"/>
      <c r="G13" s="5"/>
      <c r="H13" s="5"/>
      <c r="I13" s="5"/>
      <c r="J13" s="9"/>
      <c r="K13" s="9"/>
      <c r="L13" s="9"/>
      <c r="M13" s="9"/>
      <c r="N13" s="9"/>
      <c r="O13" s="7"/>
      <c r="P13" s="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5"/>
    </row>
    <row r="14" spans="1:39" x14ac:dyDescent="0.3">
      <c r="A14" s="5"/>
      <c r="B14" s="12" t="s">
        <v>9</v>
      </c>
      <c r="C14" s="5"/>
      <c r="D14" s="5"/>
      <c r="E14" s="5"/>
      <c r="F14" s="5"/>
      <c r="G14" s="9"/>
      <c r="H14" s="9"/>
      <c r="I14" s="9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9"/>
    </row>
    <row r="15" spans="1:39" x14ac:dyDescent="0.3">
      <c r="A15" s="2" t="s">
        <v>153</v>
      </c>
      <c r="B15" s="11" t="s">
        <v>10</v>
      </c>
      <c r="C15" s="7"/>
      <c r="D15" s="7"/>
      <c r="E15" s="2"/>
      <c r="F15" s="2"/>
      <c r="G15" s="2"/>
      <c r="H15" s="2"/>
      <c r="I15" s="2"/>
      <c r="J15" s="7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7"/>
      <c r="X15" s="7"/>
      <c r="Y15" s="7"/>
      <c r="Z15" s="7"/>
      <c r="AA15" s="7"/>
      <c r="AB15" s="7"/>
      <c r="AC15" s="2"/>
      <c r="AD15" s="2"/>
      <c r="AE15" s="2"/>
      <c r="AF15" s="2"/>
      <c r="AG15" s="2"/>
      <c r="AI15" s="22"/>
      <c r="AJ15" s="22"/>
      <c r="AK15" s="22"/>
      <c r="AL15" s="22"/>
      <c r="AM15" s="22"/>
    </row>
    <row r="16" spans="1:39" x14ac:dyDescent="0.3">
      <c r="A16" s="3" t="s">
        <v>154</v>
      </c>
      <c r="B16" s="13" t="s">
        <v>11</v>
      </c>
      <c r="C16" s="3"/>
      <c r="D16" s="3"/>
      <c r="E16" s="8"/>
      <c r="F16" s="8"/>
      <c r="G16" s="8"/>
      <c r="H16" s="8"/>
      <c r="I16" s="8"/>
      <c r="J16" s="3"/>
      <c r="K16" s="3"/>
      <c r="L16" s="3"/>
      <c r="M16" s="8"/>
      <c r="N16" s="8"/>
      <c r="O16" s="9"/>
      <c r="P16" s="9"/>
      <c r="Q16" s="3"/>
      <c r="R16" s="3"/>
      <c r="S16" s="8"/>
      <c r="T16" s="8"/>
      <c r="U16" s="3"/>
      <c r="V16" s="3"/>
      <c r="W16" s="3"/>
      <c r="X16" s="3"/>
      <c r="Y16" s="3"/>
      <c r="Z16" s="3"/>
      <c r="AA16" s="3"/>
      <c r="AB16" s="3"/>
      <c r="AC16" s="8"/>
      <c r="AD16" s="8"/>
      <c r="AE16" s="8"/>
      <c r="AF16" s="8"/>
      <c r="AG16" s="8"/>
      <c r="AI16" s="22"/>
      <c r="AJ16" s="22"/>
      <c r="AK16" s="22"/>
      <c r="AL16" s="22"/>
      <c r="AM16" s="22"/>
    </row>
    <row r="17" spans="1:43" x14ac:dyDescent="0.3">
      <c r="A17" s="5" t="s">
        <v>22</v>
      </c>
      <c r="B17" s="12" t="s">
        <v>12</v>
      </c>
      <c r="C17" s="9"/>
      <c r="D17" s="5"/>
      <c r="E17" s="9"/>
      <c r="F17" s="5"/>
      <c r="G17" s="5"/>
      <c r="H17" s="5"/>
      <c r="I17" s="5"/>
      <c r="J17" s="9"/>
      <c r="K17" s="5"/>
      <c r="L17" s="5"/>
      <c r="M17" s="9"/>
      <c r="N17" s="5"/>
      <c r="O17" s="2"/>
      <c r="P17" s="2"/>
      <c r="Q17" s="9"/>
      <c r="R17" s="5"/>
      <c r="S17" s="9"/>
      <c r="T17" s="5"/>
      <c r="U17" s="9"/>
      <c r="V17" s="9"/>
      <c r="W17" s="9"/>
      <c r="X17" s="9"/>
      <c r="Y17" s="9"/>
      <c r="Z17" s="9"/>
      <c r="AA17" s="5"/>
      <c r="AB17" s="5"/>
      <c r="AC17" s="9"/>
      <c r="AD17" s="5"/>
      <c r="AE17" s="5"/>
      <c r="AF17" s="5"/>
      <c r="AG17" s="5"/>
      <c r="AI17" s="22"/>
      <c r="AJ17" s="22"/>
      <c r="AK17" s="22"/>
      <c r="AL17" s="22"/>
      <c r="AM17" s="22"/>
    </row>
    <row r="18" spans="1:43" x14ac:dyDescent="0.3">
      <c r="A18" s="5" t="s">
        <v>23</v>
      </c>
      <c r="B18" s="12" t="s">
        <v>13</v>
      </c>
      <c r="C18" s="5"/>
      <c r="D18" s="9"/>
      <c r="E18" s="5"/>
      <c r="F18" s="9"/>
      <c r="G18" s="5"/>
      <c r="H18" s="5"/>
      <c r="I18" s="5"/>
      <c r="J18" s="5"/>
      <c r="K18" s="9"/>
      <c r="L18" s="9"/>
      <c r="M18" s="5"/>
      <c r="N18" s="9"/>
      <c r="O18" s="9"/>
      <c r="P18" s="5"/>
      <c r="Q18" s="5"/>
      <c r="R18" s="9"/>
      <c r="S18" s="5"/>
      <c r="T18" s="9"/>
      <c r="U18" s="5"/>
      <c r="V18" s="5"/>
      <c r="W18" s="5"/>
      <c r="X18" s="5"/>
      <c r="Y18" s="5"/>
      <c r="Z18" s="5"/>
      <c r="AA18" s="9"/>
      <c r="AB18" s="9"/>
      <c r="AC18" s="5"/>
      <c r="AD18" s="9"/>
      <c r="AE18" s="9"/>
      <c r="AF18" s="5"/>
      <c r="AG18" s="5"/>
      <c r="AI18" s="22"/>
      <c r="AJ18" s="22"/>
      <c r="AK18" s="22"/>
      <c r="AL18" s="22"/>
      <c r="AM18" s="22"/>
    </row>
    <row r="19" spans="1:43" x14ac:dyDescent="0.3">
      <c r="A19" s="2"/>
      <c r="B19" s="11" t="s">
        <v>14</v>
      </c>
      <c r="C19" s="7"/>
      <c r="D19" s="7"/>
      <c r="E19" s="7"/>
      <c r="F19" s="7"/>
      <c r="G19" s="7"/>
      <c r="H19" s="2"/>
      <c r="I19" s="7"/>
      <c r="J19" s="2"/>
      <c r="K19" s="7"/>
      <c r="L19" s="2"/>
      <c r="M19" s="2"/>
      <c r="N19" s="7"/>
      <c r="O19" s="2"/>
      <c r="P19" s="7"/>
      <c r="Q19" s="7"/>
      <c r="R19" s="7"/>
      <c r="S19" s="7"/>
      <c r="T19" s="7"/>
      <c r="U19" s="7"/>
      <c r="V19" s="7"/>
      <c r="W19" s="2"/>
      <c r="X19" s="7"/>
      <c r="Y19" s="2"/>
      <c r="Z19" s="2"/>
      <c r="AA19" s="7"/>
      <c r="AB19" s="2"/>
      <c r="AC19" s="2"/>
      <c r="AD19" s="7"/>
      <c r="AE19" s="2"/>
      <c r="AF19" s="7"/>
      <c r="AG19" s="2"/>
      <c r="AI19" s="22"/>
      <c r="AJ19" s="22"/>
      <c r="AK19" s="22"/>
      <c r="AL19" s="22"/>
      <c r="AM19" s="22"/>
    </row>
    <row r="20" spans="1:43" x14ac:dyDescent="0.3">
      <c r="A20" s="3"/>
      <c r="B20" s="13" t="s">
        <v>15</v>
      </c>
      <c r="C20" s="3"/>
      <c r="D20" s="3"/>
      <c r="E20" s="3"/>
      <c r="F20" s="3"/>
      <c r="G20" s="3"/>
      <c r="H20" s="8"/>
      <c r="I20" s="3"/>
      <c r="J20" s="8"/>
      <c r="K20" s="3"/>
      <c r="L20" s="8"/>
      <c r="M20" s="8"/>
      <c r="N20" s="8"/>
      <c r="O20" s="8"/>
      <c r="P20" s="3"/>
      <c r="Q20" s="3"/>
      <c r="R20" s="3"/>
      <c r="S20" s="3"/>
      <c r="T20" s="3"/>
      <c r="U20" s="3"/>
      <c r="V20" s="3"/>
      <c r="W20" s="8"/>
      <c r="X20" s="3"/>
      <c r="Y20" s="8"/>
      <c r="Z20" s="8"/>
      <c r="AA20" s="3"/>
      <c r="AB20" s="8"/>
      <c r="AC20" s="8"/>
      <c r="AD20" s="3"/>
      <c r="AE20" s="8"/>
      <c r="AF20" s="3"/>
      <c r="AG20" s="8"/>
      <c r="AI20" s="22"/>
      <c r="AJ20" s="22"/>
      <c r="AK20" s="22"/>
      <c r="AL20" s="22"/>
      <c r="AM20" s="22"/>
    </row>
    <row r="21" spans="1:43" x14ac:dyDescent="0.3">
      <c r="A21" s="14"/>
      <c r="B21" s="14"/>
      <c r="C21" s="2"/>
      <c r="D21" s="2"/>
      <c r="AI21" s="22"/>
    </row>
    <row r="22" spans="1:43" x14ac:dyDescent="0.3">
      <c r="A22" s="16"/>
      <c r="B22" s="158"/>
      <c r="C22" s="158" t="s">
        <v>96</v>
      </c>
      <c r="D22" s="158" t="s">
        <v>97</v>
      </c>
      <c r="E22" s="158" t="s">
        <v>98</v>
      </c>
      <c r="F22" s="158" t="s">
        <v>99</v>
      </c>
      <c r="G22" s="16"/>
      <c r="H22" s="16"/>
      <c r="I22" s="16"/>
      <c r="J22" s="16"/>
      <c r="AH22" s="14" t="s">
        <v>32</v>
      </c>
      <c r="AN22" s="79"/>
      <c r="AO22" s="79"/>
      <c r="AP22" s="79"/>
      <c r="AQ22" s="79"/>
    </row>
    <row r="23" spans="1:43" ht="40" x14ac:dyDescent="0.3">
      <c r="A23" s="16">
        <v>1</v>
      </c>
      <c r="B23" s="71">
        <v>4</v>
      </c>
      <c r="C23" s="71"/>
      <c r="D23" s="184">
        <v>1</v>
      </c>
      <c r="E23" s="17"/>
      <c r="F23" s="185">
        <v>1</v>
      </c>
      <c r="G23" s="17"/>
      <c r="H23" s="24"/>
      <c r="I23" s="24"/>
      <c r="J23" s="14"/>
      <c r="K23" s="14"/>
      <c r="AH23" s="160" t="s">
        <v>162</v>
      </c>
      <c r="AI23" s="79"/>
      <c r="AP23" s="79"/>
      <c r="AQ23" s="79"/>
    </row>
    <row r="24" spans="1:43" ht="40" x14ac:dyDescent="0.3">
      <c r="A24" s="19"/>
      <c r="B24" s="71">
        <v>5</v>
      </c>
      <c r="C24" s="186">
        <v>1</v>
      </c>
      <c r="D24" s="184">
        <v>1</v>
      </c>
      <c r="E24" s="17"/>
      <c r="F24" s="158"/>
      <c r="G24" s="16"/>
      <c r="H24" s="14"/>
      <c r="I24" s="14"/>
      <c r="J24" s="14"/>
      <c r="K24" s="14"/>
      <c r="AH24" s="160" t="s">
        <v>307</v>
      </c>
      <c r="AI24" s="79"/>
      <c r="AP24" s="79"/>
      <c r="AQ24" s="79"/>
    </row>
    <row r="25" spans="1:43" x14ac:dyDescent="0.3">
      <c r="A25" s="19"/>
      <c r="B25" s="71">
        <v>6</v>
      </c>
      <c r="C25" s="186">
        <v>1</v>
      </c>
      <c r="D25" s="17"/>
      <c r="E25" s="17"/>
      <c r="F25" s="158"/>
      <c r="G25" s="16"/>
      <c r="H25" s="14"/>
      <c r="I25" s="14"/>
      <c r="J25" s="14"/>
      <c r="K25" s="14"/>
      <c r="AH25" s="79" t="s">
        <v>163</v>
      </c>
      <c r="AI25" s="79"/>
      <c r="AP25" s="79"/>
      <c r="AQ25" s="79"/>
    </row>
    <row r="26" spans="1:43" x14ac:dyDescent="0.3">
      <c r="A26" s="16"/>
      <c r="B26" s="71">
        <v>7</v>
      </c>
      <c r="C26" s="71"/>
      <c r="D26" s="17"/>
      <c r="E26" s="17"/>
      <c r="F26" s="185">
        <v>1</v>
      </c>
      <c r="G26" s="16"/>
      <c r="H26" s="24"/>
      <c r="I26" s="14"/>
      <c r="J26" s="14"/>
      <c r="K26" s="14"/>
      <c r="AH26" s="79" t="s">
        <v>164</v>
      </c>
      <c r="AI26" s="79"/>
      <c r="AP26" s="79"/>
      <c r="AQ26" s="79"/>
    </row>
    <row r="27" spans="1:43" ht="40" x14ac:dyDescent="0.3">
      <c r="A27" s="19"/>
      <c r="B27" s="71">
        <v>8</v>
      </c>
      <c r="C27" s="186">
        <v>1</v>
      </c>
      <c r="D27" s="17"/>
      <c r="E27" s="184">
        <v>1</v>
      </c>
      <c r="F27" s="185">
        <v>1</v>
      </c>
      <c r="G27" s="16"/>
      <c r="H27" s="14"/>
      <c r="I27" s="14"/>
      <c r="J27" s="14"/>
      <c r="K27" s="14"/>
      <c r="AH27" s="160" t="s">
        <v>165</v>
      </c>
      <c r="AI27" s="79"/>
      <c r="AP27" s="79"/>
      <c r="AQ27" s="79"/>
    </row>
    <row r="28" spans="1:43" ht="60" x14ac:dyDescent="0.3">
      <c r="A28" s="19"/>
      <c r="B28" s="71">
        <v>9</v>
      </c>
      <c r="C28" s="186">
        <v>1</v>
      </c>
      <c r="D28" s="17"/>
      <c r="E28" s="17"/>
      <c r="F28" s="184">
        <v>2</v>
      </c>
      <c r="G28" s="16"/>
      <c r="H28" s="14"/>
      <c r="I28" s="14"/>
      <c r="J28" s="14"/>
      <c r="K28" s="14"/>
      <c r="AH28" s="160" t="s">
        <v>309</v>
      </c>
      <c r="AI28" s="79"/>
      <c r="AP28" s="79"/>
      <c r="AQ28" s="79"/>
    </row>
    <row r="29" spans="1:43" ht="40" x14ac:dyDescent="0.3">
      <c r="A29" s="16"/>
      <c r="B29" s="71">
        <v>10</v>
      </c>
      <c r="C29" s="186">
        <v>1</v>
      </c>
      <c r="D29" s="17"/>
      <c r="E29" s="17"/>
      <c r="F29" s="185">
        <v>1</v>
      </c>
      <c r="G29" s="16"/>
      <c r="H29" s="24"/>
      <c r="I29" s="14"/>
      <c r="J29" s="14"/>
      <c r="K29" s="14"/>
      <c r="AH29" s="160" t="s">
        <v>166</v>
      </c>
      <c r="AI29" s="79"/>
      <c r="AP29" s="79"/>
      <c r="AQ29" s="79"/>
    </row>
    <row r="30" spans="1:43" ht="40" x14ac:dyDescent="0.3">
      <c r="A30" s="19"/>
      <c r="B30" s="71">
        <v>11</v>
      </c>
      <c r="C30" s="186">
        <v>1</v>
      </c>
      <c r="D30" s="17"/>
      <c r="E30" s="17"/>
      <c r="F30" s="185">
        <v>1</v>
      </c>
      <c r="G30" s="16"/>
      <c r="H30" s="14"/>
      <c r="I30" s="14"/>
      <c r="J30" s="14"/>
      <c r="K30" s="14"/>
      <c r="AH30" s="160" t="s">
        <v>167</v>
      </c>
      <c r="AI30" s="79"/>
      <c r="AP30" s="79"/>
      <c r="AQ30" s="79"/>
    </row>
    <row r="31" spans="1:43" ht="40" x14ac:dyDescent="0.3">
      <c r="A31" s="19"/>
      <c r="B31" s="71">
        <v>12</v>
      </c>
      <c r="C31" s="186">
        <v>1</v>
      </c>
      <c r="D31" s="17"/>
      <c r="E31" s="17"/>
      <c r="F31" s="185">
        <v>1</v>
      </c>
      <c r="G31" s="16"/>
      <c r="H31" s="14"/>
      <c r="I31" s="14"/>
      <c r="J31" s="14"/>
      <c r="K31" s="14"/>
      <c r="AH31" s="160" t="s">
        <v>168</v>
      </c>
      <c r="AI31" s="79"/>
      <c r="AP31" s="79"/>
      <c r="AQ31" s="79"/>
    </row>
    <row r="32" spans="1:43" ht="40" x14ac:dyDescent="0.3">
      <c r="A32" s="16"/>
      <c r="B32" s="71">
        <v>13</v>
      </c>
      <c r="C32" s="186">
        <v>1</v>
      </c>
      <c r="D32" s="17"/>
      <c r="E32" s="17"/>
      <c r="F32" s="185">
        <v>1</v>
      </c>
      <c r="G32" s="16"/>
      <c r="H32" s="24"/>
      <c r="I32" s="14"/>
      <c r="J32" s="14"/>
      <c r="K32" s="14"/>
      <c r="AH32" s="160" t="s">
        <v>169</v>
      </c>
      <c r="AI32" s="79"/>
      <c r="AP32" s="79"/>
      <c r="AQ32" s="79"/>
    </row>
    <row r="33" spans="1:43" ht="40" x14ac:dyDescent="0.3">
      <c r="A33" s="19"/>
      <c r="B33" s="71">
        <v>14</v>
      </c>
      <c r="C33" s="186">
        <v>1</v>
      </c>
      <c r="D33" s="17"/>
      <c r="E33" s="17"/>
      <c r="F33" s="185">
        <v>1</v>
      </c>
      <c r="G33" s="16"/>
      <c r="H33" s="14"/>
      <c r="I33" s="14"/>
      <c r="J33" s="14"/>
      <c r="K33" s="14"/>
      <c r="O33" s="18"/>
      <c r="AH33" s="160" t="s">
        <v>170</v>
      </c>
      <c r="AI33" s="79"/>
      <c r="AP33" s="79"/>
      <c r="AQ33" s="79"/>
    </row>
    <row r="34" spans="1:43" x14ac:dyDescent="0.3">
      <c r="A34" s="19"/>
      <c r="B34" s="71">
        <v>15</v>
      </c>
      <c r="C34" s="71"/>
      <c r="D34" s="17"/>
      <c r="E34" s="17"/>
      <c r="F34" s="185">
        <v>1</v>
      </c>
      <c r="G34" s="16"/>
      <c r="H34" s="14"/>
      <c r="I34" s="14"/>
      <c r="J34" s="14"/>
      <c r="K34" s="14"/>
      <c r="AH34" s="160" t="s">
        <v>172</v>
      </c>
      <c r="AI34" s="79"/>
      <c r="AP34" s="79"/>
      <c r="AQ34" s="79"/>
    </row>
    <row r="35" spans="1:43" x14ac:dyDescent="0.3">
      <c r="A35" s="16"/>
      <c r="B35" s="71">
        <v>16</v>
      </c>
      <c r="C35" s="71"/>
      <c r="D35" s="17"/>
      <c r="E35" s="17"/>
      <c r="F35" s="185">
        <v>1</v>
      </c>
      <c r="G35" s="16"/>
      <c r="H35" s="24"/>
      <c r="I35" s="14"/>
      <c r="J35" s="14"/>
      <c r="K35" s="14"/>
      <c r="AH35" s="160" t="s">
        <v>172</v>
      </c>
      <c r="AP35" s="79"/>
      <c r="AQ35" s="79"/>
    </row>
    <row r="36" spans="1:43" x14ac:dyDescent="0.3">
      <c r="A36" s="19"/>
      <c r="B36" s="71">
        <v>17</v>
      </c>
      <c r="C36" s="186">
        <v>1</v>
      </c>
      <c r="D36" s="17"/>
      <c r="E36" s="17"/>
      <c r="F36" s="158"/>
      <c r="G36" s="16"/>
      <c r="H36" s="14"/>
      <c r="I36" s="14"/>
      <c r="J36" s="14"/>
      <c r="K36" s="14"/>
      <c r="AH36" s="160" t="s">
        <v>171</v>
      </c>
      <c r="AI36" s="79"/>
      <c r="AP36" s="79"/>
      <c r="AQ36" s="79"/>
    </row>
    <row r="37" spans="1:43" ht="60" x14ac:dyDescent="0.3">
      <c r="A37" s="19"/>
      <c r="B37" s="71">
        <v>18</v>
      </c>
      <c r="C37" s="186">
        <v>1</v>
      </c>
      <c r="D37" s="17"/>
      <c r="E37" s="17"/>
      <c r="F37" s="185">
        <v>2</v>
      </c>
      <c r="G37" s="16"/>
      <c r="H37" s="14"/>
      <c r="I37" s="14"/>
      <c r="J37" s="14"/>
      <c r="K37" s="14"/>
      <c r="AH37" s="160" t="s">
        <v>173</v>
      </c>
      <c r="AI37" s="79" t="s">
        <v>174</v>
      </c>
      <c r="AP37" s="79"/>
      <c r="AQ37" s="79"/>
    </row>
    <row r="38" spans="1:43" ht="120" x14ac:dyDescent="0.3">
      <c r="A38" s="16"/>
      <c r="B38" s="71">
        <v>19</v>
      </c>
      <c r="C38" s="186">
        <v>3</v>
      </c>
      <c r="D38" s="17"/>
      <c r="E38" s="184">
        <v>1</v>
      </c>
      <c r="F38" s="184">
        <v>2</v>
      </c>
      <c r="G38" s="16"/>
      <c r="H38" s="24"/>
      <c r="I38" s="14"/>
      <c r="J38" s="14"/>
      <c r="K38" s="14"/>
      <c r="AH38" s="160" t="s">
        <v>175</v>
      </c>
      <c r="AI38" s="79"/>
      <c r="AP38" s="79"/>
      <c r="AQ38" s="79"/>
    </row>
    <row r="39" spans="1:43" ht="40" x14ac:dyDescent="0.3">
      <c r="A39" s="19"/>
      <c r="B39" s="71">
        <v>20</v>
      </c>
      <c r="C39" s="71"/>
      <c r="D39" s="184">
        <v>1</v>
      </c>
      <c r="E39" s="17"/>
      <c r="F39" s="185">
        <v>1</v>
      </c>
      <c r="G39" s="16"/>
      <c r="H39" s="14"/>
      <c r="I39" s="14"/>
      <c r="J39" s="14"/>
      <c r="K39" s="14"/>
      <c r="AH39" s="160" t="s">
        <v>176</v>
      </c>
      <c r="AI39" s="79"/>
      <c r="AP39" s="79"/>
      <c r="AQ39" s="79"/>
    </row>
    <row r="40" spans="1:43" x14ac:dyDescent="0.3">
      <c r="A40" s="19"/>
      <c r="B40" s="71">
        <v>21</v>
      </c>
      <c r="C40" s="71"/>
      <c r="D40" s="17"/>
      <c r="E40" s="17"/>
      <c r="F40" s="185">
        <v>1</v>
      </c>
      <c r="G40" s="16"/>
      <c r="H40" s="14"/>
      <c r="I40" s="14"/>
      <c r="J40" s="14"/>
      <c r="K40" s="71"/>
      <c r="AH40" s="160" t="s">
        <v>177</v>
      </c>
      <c r="AI40" s="79"/>
      <c r="AP40" s="79"/>
      <c r="AQ40" s="79"/>
    </row>
    <row r="41" spans="1:43" ht="40" x14ac:dyDescent="0.3">
      <c r="A41" s="16"/>
      <c r="B41" s="71">
        <v>22</v>
      </c>
      <c r="C41" s="71"/>
      <c r="D41" s="17"/>
      <c r="E41" s="184">
        <v>1</v>
      </c>
      <c r="F41" s="185">
        <v>1</v>
      </c>
      <c r="G41" s="17"/>
      <c r="H41" s="24"/>
      <c r="I41" s="14"/>
      <c r="J41" s="14"/>
      <c r="K41" s="14"/>
      <c r="AH41" s="160" t="s">
        <v>178</v>
      </c>
      <c r="AI41" s="79"/>
      <c r="AP41" s="79"/>
      <c r="AQ41" s="79"/>
    </row>
    <row r="42" spans="1:43" ht="40" x14ac:dyDescent="0.3">
      <c r="A42" s="19"/>
      <c r="B42" s="71">
        <v>23</v>
      </c>
      <c r="C42" s="186">
        <v>1</v>
      </c>
      <c r="D42" s="17"/>
      <c r="E42" s="17"/>
      <c r="F42" s="185">
        <v>1</v>
      </c>
      <c r="G42" s="16"/>
      <c r="H42" s="14"/>
      <c r="I42" s="14"/>
      <c r="J42" s="14"/>
      <c r="K42" s="14"/>
      <c r="AH42" s="160" t="s">
        <v>179</v>
      </c>
      <c r="AI42" s="79"/>
      <c r="AP42" s="79"/>
      <c r="AQ42" s="79"/>
    </row>
    <row r="43" spans="1:43" ht="60" x14ac:dyDescent="0.3">
      <c r="A43" s="19"/>
      <c r="B43" s="71">
        <v>24</v>
      </c>
      <c r="C43" s="186">
        <v>1</v>
      </c>
      <c r="D43" s="184">
        <v>1</v>
      </c>
      <c r="E43" s="184">
        <v>1</v>
      </c>
      <c r="F43" s="158"/>
      <c r="G43" s="16"/>
      <c r="H43" s="14"/>
      <c r="I43" s="14"/>
      <c r="J43" s="14"/>
      <c r="K43" s="14"/>
      <c r="AH43" s="160" t="s">
        <v>180</v>
      </c>
      <c r="AI43" s="79"/>
      <c r="AP43" s="79"/>
      <c r="AQ43" s="79"/>
    </row>
    <row r="44" spans="1:43" x14ac:dyDescent="0.3">
      <c r="A44" s="16"/>
      <c r="B44" s="71">
        <v>25</v>
      </c>
      <c r="C44" s="71"/>
      <c r="D44" s="184">
        <v>1</v>
      </c>
      <c r="E44" s="17"/>
      <c r="F44" s="158"/>
      <c r="G44" s="16"/>
      <c r="H44" s="24"/>
      <c r="I44" s="14"/>
      <c r="J44" s="14"/>
      <c r="K44" s="14"/>
      <c r="AH44" s="160" t="s">
        <v>181</v>
      </c>
      <c r="AI44" s="79"/>
      <c r="AP44" s="79"/>
      <c r="AQ44" s="79"/>
    </row>
    <row r="45" spans="1:43" x14ac:dyDescent="0.3">
      <c r="A45" s="19"/>
      <c r="B45" s="71">
        <v>26</v>
      </c>
      <c r="C45" s="71"/>
      <c r="D45" s="184">
        <v>1</v>
      </c>
      <c r="E45" s="17"/>
      <c r="F45" s="158"/>
      <c r="G45" s="16"/>
      <c r="H45" s="14"/>
      <c r="I45" s="14"/>
      <c r="J45" s="14"/>
      <c r="K45" s="14"/>
      <c r="AH45" s="160" t="s">
        <v>181</v>
      </c>
      <c r="AI45" s="79"/>
      <c r="AP45" s="79"/>
      <c r="AQ45" s="79"/>
    </row>
    <row r="46" spans="1:43" x14ac:dyDescent="0.3">
      <c r="A46" s="19"/>
      <c r="B46" s="71">
        <v>27</v>
      </c>
      <c r="C46" s="71"/>
      <c r="D46" s="184">
        <v>1</v>
      </c>
      <c r="E46" s="17"/>
      <c r="F46" s="158"/>
      <c r="G46" s="16"/>
      <c r="H46" s="14"/>
      <c r="I46" s="14"/>
      <c r="J46" s="14"/>
      <c r="K46" s="14"/>
      <c r="AH46" s="160" t="s">
        <v>181</v>
      </c>
      <c r="AI46" s="79"/>
      <c r="AP46" s="79"/>
      <c r="AQ46" s="79"/>
    </row>
    <row r="47" spans="1:43" x14ac:dyDescent="0.3">
      <c r="A47" s="16"/>
      <c r="B47" s="71">
        <v>28</v>
      </c>
      <c r="C47" s="186">
        <v>1</v>
      </c>
      <c r="D47" s="17"/>
      <c r="E47" s="17"/>
      <c r="F47" s="158"/>
      <c r="G47" s="16"/>
      <c r="H47" s="24"/>
      <c r="I47" s="14"/>
      <c r="J47" s="14"/>
      <c r="K47" s="14"/>
      <c r="AH47" s="160" t="s">
        <v>182</v>
      </c>
      <c r="AI47" s="79"/>
      <c r="AP47" s="79"/>
      <c r="AQ47" s="79"/>
    </row>
    <row r="48" spans="1:43" ht="60" x14ac:dyDescent="0.3">
      <c r="A48" s="19"/>
      <c r="B48" s="71">
        <v>30</v>
      </c>
      <c r="C48" s="186">
        <v>1</v>
      </c>
      <c r="D48" s="184">
        <v>1</v>
      </c>
      <c r="E48" s="184"/>
      <c r="F48" s="184">
        <v>1</v>
      </c>
      <c r="G48" s="16"/>
      <c r="H48" s="14"/>
      <c r="I48" s="14"/>
      <c r="J48" s="14"/>
      <c r="K48" s="14"/>
      <c r="AH48" s="160" t="s">
        <v>183</v>
      </c>
      <c r="AI48" s="79"/>
      <c r="AP48" s="79"/>
      <c r="AQ48" s="79"/>
    </row>
    <row r="49" spans="1:43" ht="120" x14ac:dyDescent="0.3">
      <c r="A49" s="19"/>
      <c r="B49" s="71">
        <v>31</v>
      </c>
      <c r="C49" s="186">
        <v>2</v>
      </c>
      <c r="D49" s="184">
        <v>1</v>
      </c>
      <c r="E49" s="184">
        <v>2</v>
      </c>
      <c r="F49" s="184">
        <v>1</v>
      </c>
      <c r="G49" s="16"/>
      <c r="H49" s="14"/>
      <c r="I49" s="14"/>
      <c r="J49" s="14"/>
      <c r="K49" s="14"/>
      <c r="AH49" s="160" t="s">
        <v>184</v>
      </c>
      <c r="AI49" s="79"/>
      <c r="AP49" s="79"/>
      <c r="AQ49" s="79"/>
    </row>
    <row r="50" spans="1:43" ht="100" x14ac:dyDescent="0.3">
      <c r="A50" s="16"/>
      <c r="B50" s="71">
        <v>32</v>
      </c>
      <c r="C50" s="186">
        <v>1</v>
      </c>
      <c r="D50" s="17"/>
      <c r="E50" s="184">
        <v>1</v>
      </c>
      <c r="F50" s="184">
        <v>3</v>
      </c>
      <c r="G50" s="16"/>
      <c r="H50" s="24"/>
      <c r="I50" s="14"/>
      <c r="J50" s="14"/>
      <c r="K50" s="14"/>
      <c r="AH50" s="160" t="s">
        <v>185</v>
      </c>
      <c r="AI50" s="79"/>
      <c r="AP50" s="79"/>
      <c r="AQ50" s="79"/>
    </row>
    <row r="51" spans="1:43" ht="120" x14ac:dyDescent="0.3">
      <c r="A51" s="19"/>
      <c r="B51" s="71">
        <v>33</v>
      </c>
      <c r="C51" s="186">
        <v>2</v>
      </c>
      <c r="D51" s="184">
        <v>1</v>
      </c>
      <c r="E51" s="17"/>
      <c r="F51" s="184">
        <v>3</v>
      </c>
      <c r="G51" s="16"/>
      <c r="H51" s="14"/>
      <c r="I51" s="14"/>
      <c r="J51" s="14"/>
      <c r="K51" s="14"/>
      <c r="AH51" s="160" t="s">
        <v>308</v>
      </c>
      <c r="AI51" s="79"/>
      <c r="AP51" s="79"/>
      <c r="AQ51" s="79"/>
    </row>
    <row r="52" spans="1:43" ht="100" x14ac:dyDescent="0.3">
      <c r="A52" s="19"/>
      <c r="B52" s="71">
        <v>34</v>
      </c>
      <c r="C52" s="186">
        <v>2</v>
      </c>
      <c r="D52" s="184">
        <v>2</v>
      </c>
      <c r="E52" s="184">
        <v>1</v>
      </c>
      <c r="F52" s="158"/>
      <c r="G52" s="16"/>
      <c r="H52" s="14"/>
      <c r="I52" s="14"/>
      <c r="J52" s="14"/>
      <c r="K52" s="14"/>
      <c r="AH52" s="160" t="s">
        <v>186</v>
      </c>
      <c r="AI52" s="79" t="s">
        <v>187</v>
      </c>
      <c r="AP52" s="79"/>
      <c r="AQ52" s="79"/>
    </row>
    <row r="53" spans="1:43" x14ac:dyDescent="0.3">
      <c r="A53" s="16"/>
      <c r="B53" s="71">
        <v>35</v>
      </c>
      <c r="C53" s="71"/>
      <c r="D53" s="184">
        <v>1</v>
      </c>
      <c r="E53" s="17"/>
      <c r="F53" s="158"/>
      <c r="G53" s="16"/>
      <c r="H53" s="24"/>
      <c r="I53" s="14"/>
      <c r="J53" s="14"/>
      <c r="K53" s="14"/>
      <c r="AH53" s="160" t="s">
        <v>188</v>
      </c>
      <c r="AI53" s="79"/>
      <c r="AP53" s="79"/>
      <c r="AQ53" s="79"/>
    </row>
    <row r="54" spans="1:43" ht="40" x14ac:dyDescent="0.3">
      <c r="A54" s="19"/>
      <c r="B54" s="71">
        <v>36</v>
      </c>
      <c r="C54" s="186">
        <v>1</v>
      </c>
      <c r="D54" s="17"/>
      <c r="E54" s="17"/>
      <c r="F54" s="184">
        <v>1</v>
      </c>
      <c r="G54" s="16"/>
      <c r="H54" s="14"/>
      <c r="I54" s="14"/>
      <c r="J54" s="14"/>
      <c r="K54" s="14"/>
      <c r="AH54" s="160" t="s">
        <v>189</v>
      </c>
      <c r="AI54" s="79"/>
      <c r="AP54" s="79"/>
      <c r="AQ54" s="79"/>
    </row>
    <row r="55" spans="1:43" ht="80" x14ac:dyDescent="0.3">
      <c r="A55" s="19"/>
      <c r="B55" s="71">
        <v>37</v>
      </c>
      <c r="C55" s="186">
        <v>1</v>
      </c>
      <c r="D55" s="184">
        <v>1</v>
      </c>
      <c r="E55" s="17"/>
      <c r="F55" s="184">
        <v>2</v>
      </c>
      <c r="G55" s="16"/>
      <c r="H55" s="14"/>
      <c r="I55" s="14"/>
      <c r="J55" s="14"/>
      <c r="K55" s="14"/>
      <c r="AH55" s="160" t="s">
        <v>190</v>
      </c>
      <c r="AI55" s="79"/>
      <c r="AP55" s="79"/>
      <c r="AQ55" s="79"/>
    </row>
    <row r="56" spans="1:43" ht="60" x14ac:dyDescent="0.3">
      <c r="A56" s="16"/>
      <c r="B56" s="71">
        <v>38</v>
      </c>
      <c r="C56" s="186">
        <v>1</v>
      </c>
      <c r="D56" s="17"/>
      <c r="E56" s="17"/>
      <c r="F56" s="184">
        <v>2</v>
      </c>
      <c r="G56" s="16"/>
      <c r="H56" s="24"/>
      <c r="I56" s="14"/>
      <c r="J56" s="14"/>
      <c r="K56" s="14"/>
      <c r="AH56" s="160" t="s">
        <v>191</v>
      </c>
      <c r="AI56" s="79"/>
      <c r="AP56" s="79"/>
      <c r="AQ56" s="79"/>
    </row>
    <row r="57" spans="1:43" ht="60" x14ac:dyDescent="0.3">
      <c r="A57" s="19"/>
      <c r="B57" s="71">
        <v>39</v>
      </c>
      <c r="C57" s="186">
        <v>1</v>
      </c>
      <c r="D57" s="184">
        <v>1</v>
      </c>
      <c r="E57" s="17"/>
      <c r="F57" s="184">
        <v>1</v>
      </c>
      <c r="G57" s="16"/>
      <c r="H57" s="14"/>
      <c r="I57" s="14"/>
      <c r="J57" s="14"/>
      <c r="K57" s="14"/>
      <c r="AH57" s="160" t="s">
        <v>192</v>
      </c>
      <c r="AI57" s="79"/>
      <c r="AP57" s="79"/>
      <c r="AQ57" s="79"/>
    </row>
    <row r="58" spans="1:43" x14ac:dyDescent="0.3">
      <c r="A58" s="19"/>
      <c r="B58" s="71">
        <v>40</v>
      </c>
      <c r="C58" s="71"/>
      <c r="D58" s="17"/>
      <c r="E58" s="17"/>
      <c r="F58" s="184">
        <v>1</v>
      </c>
      <c r="G58" s="16"/>
      <c r="H58" s="14"/>
      <c r="I58" s="14"/>
      <c r="J58" s="14"/>
      <c r="K58" s="14"/>
      <c r="AH58" s="160" t="s">
        <v>193</v>
      </c>
      <c r="AI58" s="79"/>
      <c r="AP58" s="79"/>
      <c r="AQ58" s="79"/>
    </row>
    <row r="59" spans="1:43" ht="60" x14ac:dyDescent="0.3">
      <c r="A59" s="16"/>
      <c r="B59" s="80">
        <v>41</v>
      </c>
      <c r="C59" s="159"/>
      <c r="D59" s="188">
        <v>1</v>
      </c>
      <c r="E59" s="159"/>
      <c r="F59" s="187">
        <v>2</v>
      </c>
      <c r="G59" s="16"/>
      <c r="H59" s="16"/>
      <c r="I59" s="16"/>
      <c r="J59" s="16"/>
      <c r="K59" s="18"/>
      <c r="L59" s="18"/>
      <c r="M59" s="18"/>
      <c r="N59" s="18"/>
      <c r="O59" s="18"/>
      <c r="AH59" s="161" t="s">
        <v>194</v>
      </c>
      <c r="AI59" s="100"/>
      <c r="AP59" s="100"/>
      <c r="AQ59" s="79"/>
    </row>
    <row r="60" spans="1:43" ht="60" x14ac:dyDescent="0.3">
      <c r="A60" s="19"/>
      <c r="B60" s="80">
        <v>42</v>
      </c>
      <c r="C60" s="100"/>
      <c r="D60" s="187">
        <v>2</v>
      </c>
      <c r="E60" s="188">
        <v>1</v>
      </c>
      <c r="F60" s="100"/>
      <c r="G60" s="16"/>
      <c r="H60" s="16"/>
      <c r="I60" s="16"/>
      <c r="J60" s="16"/>
      <c r="K60" s="18"/>
      <c r="L60" s="18"/>
      <c r="M60" s="18"/>
      <c r="N60" s="18"/>
      <c r="O60" s="18"/>
      <c r="AH60" s="161" t="s">
        <v>195</v>
      </c>
      <c r="AI60" s="100"/>
      <c r="AP60" s="100"/>
      <c r="AQ60" s="79"/>
    </row>
    <row r="61" spans="1:43" ht="60" x14ac:dyDescent="0.3">
      <c r="A61" s="19"/>
      <c r="B61" s="80">
        <v>43</v>
      </c>
      <c r="C61" s="100"/>
      <c r="D61" s="100"/>
      <c r="E61" s="188">
        <v>1</v>
      </c>
      <c r="F61" s="188">
        <v>2</v>
      </c>
      <c r="G61" s="16"/>
      <c r="H61" s="16"/>
      <c r="I61" s="16"/>
      <c r="J61" s="16"/>
      <c r="K61" s="18"/>
      <c r="L61" s="18"/>
      <c r="M61" s="18"/>
      <c r="N61" s="18"/>
      <c r="O61" s="18"/>
      <c r="AH61" s="161" t="s">
        <v>196</v>
      </c>
      <c r="AI61" s="100"/>
      <c r="AP61" s="100"/>
      <c r="AQ61" s="79"/>
    </row>
    <row r="62" spans="1:43" x14ac:dyDescent="0.3">
      <c r="A62" s="16"/>
      <c r="B62" s="80">
        <v>44</v>
      </c>
      <c r="C62" s="188">
        <v>1</v>
      </c>
      <c r="D62" s="100"/>
      <c r="E62" s="100"/>
      <c r="F62" s="100"/>
      <c r="G62" s="16"/>
      <c r="H62" s="16"/>
      <c r="I62" s="16"/>
      <c r="J62" s="16"/>
      <c r="K62" s="18"/>
      <c r="L62" s="18"/>
      <c r="M62" s="18"/>
      <c r="N62" s="18"/>
      <c r="O62" s="18"/>
      <c r="AH62" s="161" t="s">
        <v>311</v>
      </c>
    </row>
    <row r="63" spans="1:43" x14ac:dyDescent="0.3">
      <c r="A63" s="19"/>
      <c r="B63" s="80">
        <v>45</v>
      </c>
      <c r="C63" s="100"/>
      <c r="D63" s="188">
        <v>1</v>
      </c>
      <c r="E63" s="100"/>
      <c r="F63" s="100"/>
      <c r="G63" s="16"/>
      <c r="H63" s="16"/>
      <c r="I63" s="16"/>
      <c r="J63" s="16"/>
      <c r="K63" s="18"/>
      <c r="L63" s="18"/>
      <c r="M63" s="18"/>
      <c r="N63" s="18"/>
      <c r="O63" s="18"/>
      <c r="AH63" s="161" t="s">
        <v>197</v>
      </c>
    </row>
    <row r="64" spans="1:43" ht="60" x14ac:dyDescent="0.3">
      <c r="A64" s="19"/>
      <c r="B64" s="80">
        <v>46</v>
      </c>
      <c r="C64" s="100"/>
      <c r="D64" s="188">
        <v>1</v>
      </c>
      <c r="E64" s="100"/>
      <c r="F64" s="188">
        <v>2</v>
      </c>
      <c r="G64" s="16"/>
      <c r="H64" s="16"/>
      <c r="I64" s="16"/>
      <c r="J64" s="16"/>
      <c r="K64" s="18"/>
      <c r="L64" s="18"/>
      <c r="M64" s="18"/>
      <c r="N64" s="18"/>
      <c r="O64" s="18"/>
      <c r="AH64" s="160" t="s">
        <v>198</v>
      </c>
    </row>
    <row r="65" spans="1:43" ht="40" x14ac:dyDescent="0.3">
      <c r="A65" s="16"/>
      <c r="B65" s="80">
        <v>47</v>
      </c>
      <c r="C65" s="100"/>
      <c r="D65" s="188">
        <v>1</v>
      </c>
      <c r="E65" s="188">
        <v>1</v>
      </c>
      <c r="F65" s="100"/>
      <c r="G65" s="16"/>
      <c r="H65" s="16"/>
      <c r="I65" s="16"/>
      <c r="J65" s="16"/>
      <c r="K65" s="18"/>
      <c r="L65" s="18"/>
      <c r="M65" s="18"/>
      <c r="N65" s="18"/>
      <c r="O65" s="18"/>
      <c r="AH65" s="160" t="s">
        <v>199</v>
      </c>
    </row>
    <row r="66" spans="1:43" ht="40" x14ac:dyDescent="0.3">
      <c r="A66" s="19"/>
      <c r="B66" s="80">
        <v>48</v>
      </c>
      <c r="C66" s="100"/>
      <c r="D66" s="188">
        <v>1</v>
      </c>
      <c r="E66" s="188">
        <v>1</v>
      </c>
      <c r="F66" s="100"/>
      <c r="K66" s="18"/>
      <c r="L66" s="18"/>
      <c r="M66" s="18"/>
      <c r="N66" s="18"/>
      <c r="O66" s="18"/>
      <c r="AH66" s="160" t="s">
        <v>200</v>
      </c>
    </row>
    <row r="67" spans="1:43" x14ac:dyDescent="0.3">
      <c r="A67" s="19"/>
      <c r="B67" s="80">
        <v>49</v>
      </c>
      <c r="C67" s="100"/>
      <c r="D67" s="100"/>
      <c r="E67" s="100"/>
      <c r="F67" s="188">
        <v>1</v>
      </c>
      <c r="K67" s="18"/>
      <c r="L67" s="18"/>
      <c r="M67" s="18"/>
      <c r="N67" s="18"/>
      <c r="O67" s="18"/>
      <c r="AH67" s="160" t="s">
        <v>201</v>
      </c>
    </row>
    <row r="68" spans="1:43" x14ac:dyDescent="0.3">
      <c r="A68" s="16"/>
      <c r="B68" s="80">
        <v>50</v>
      </c>
      <c r="C68" s="188">
        <v>1</v>
      </c>
      <c r="D68" s="100"/>
      <c r="E68" s="100"/>
      <c r="F68" s="100"/>
      <c r="K68" s="18"/>
      <c r="L68" s="18"/>
      <c r="M68" s="18"/>
      <c r="N68" s="18"/>
      <c r="O68" s="18"/>
      <c r="AH68" s="160" t="s">
        <v>202</v>
      </c>
    </row>
    <row r="69" spans="1:43" ht="40" x14ac:dyDescent="0.3">
      <c r="A69" s="19"/>
      <c r="B69" s="80">
        <v>51</v>
      </c>
      <c r="C69" s="100"/>
      <c r="D69" s="100"/>
      <c r="E69" s="188">
        <v>1</v>
      </c>
      <c r="F69" s="188">
        <v>1</v>
      </c>
      <c r="K69" s="18"/>
      <c r="L69" s="18"/>
      <c r="M69" s="18"/>
      <c r="N69" s="18"/>
      <c r="O69" s="18"/>
      <c r="AH69" s="160" t="s">
        <v>203</v>
      </c>
    </row>
    <row r="70" spans="1:43" x14ac:dyDescent="0.3">
      <c r="A70" s="19"/>
      <c r="B70" s="80">
        <v>52</v>
      </c>
      <c r="C70" s="100"/>
      <c r="D70" s="100"/>
      <c r="E70" s="100"/>
      <c r="F70" s="188">
        <v>1</v>
      </c>
      <c r="K70" s="18"/>
      <c r="L70" s="18"/>
      <c r="M70" s="18"/>
      <c r="N70" s="18"/>
      <c r="O70" s="18"/>
      <c r="AH70" s="160" t="s">
        <v>204</v>
      </c>
    </row>
    <row r="71" spans="1:43" x14ac:dyDescent="0.3">
      <c r="K71" s="18"/>
      <c r="L71" s="18"/>
      <c r="M71" s="18"/>
      <c r="N71" s="18"/>
      <c r="O71" s="18"/>
      <c r="AJ71" s="100"/>
      <c r="AK71" s="100"/>
      <c r="AL71" s="100"/>
      <c r="AM71" s="100"/>
      <c r="AN71" s="100"/>
      <c r="AO71" s="100"/>
      <c r="AP71" s="100"/>
      <c r="AQ71" s="79"/>
    </row>
    <row r="72" spans="1:43" x14ac:dyDescent="0.3">
      <c r="K72" s="18"/>
      <c r="L72" s="18"/>
      <c r="M72" s="18"/>
      <c r="N72" s="18"/>
      <c r="O72" s="18"/>
      <c r="AJ72" s="100"/>
      <c r="AK72" s="100"/>
      <c r="AL72" s="100"/>
      <c r="AM72" s="100"/>
      <c r="AN72" s="100"/>
      <c r="AO72" s="100"/>
      <c r="AP72" s="100"/>
      <c r="AQ72" s="79"/>
    </row>
    <row r="73" spans="1:43" x14ac:dyDescent="0.3">
      <c r="AJ73" s="79"/>
      <c r="AK73" s="79"/>
      <c r="AL73" s="79"/>
      <c r="AM73" s="79"/>
      <c r="AN73" s="79"/>
      <c r="AO73" s="79"/>
      <c r="AP73" s="79"/>
      <c r="AQ73" s="79"/>
    </row>
    <row r="74" spans="1:43" x14ac:dyDescent="0.3">
      <c r="AJ74" s="79"/>
      <c r="AK74" s="79"/>
      <c r="AL74" s="79"/>
      <c r="AM74" s="79"/>
      <c r="AN74" s="79"/>
      <c r="AO74" s="79"/>
      <c r="AP74" s="79"/>
      <c r="AQ74" s="79"/>
    </row>
    <row r="75" spans="1:43" x14ac:dyDescent="0.3">
      <c r="AJ75" s="79"/>
      <c r="AK75" s="79"/>
      <c r="AL75" s="79"/>
      <c r="AM75" s="79"/>
      <c r="AN75" s="79"/>
      <c r="AO75" s="79"/>
      <c r="AP75" s="79"/>
      <c r="AQ75" s="79"/>
    </row>
    <row r="76" spans="1:43" x14ac:dyDescent="0.3">
      <c r="AJ76" s="79"/>
      <c r="AK76" s="79"/>
      <c r="AL76" s="79"/>
      <c r="AM76" s="79"/>
      <c r="AN76" s="79"/>
      <c r="AO76" s="79"/>
      <c r="AP76" s="79"/>
      <c r="AQ76" s="79"/>
    </row>
    <row r="77" spans="1:43" x14ac:dyDescent="0.3">
      <c r="AJ77" s="79"/>
      <c r="AK77" s="79"/>
      <c r="AL77" s="79"/>
      <c r="AM77" s="79"/>
      <c r="AN77" s="79"/>
      <c r="AO77" s="79"/>
      <c r="AP77" s="79"/>
      <c r="AQ77" s="79"/>
    </row>
    <row r="78" spans="1:43" x14ac:dyDescent="0.3">
      <c r="AJ78" s="79"/>
      <c r="AK78" s="79"/>
      <c r="AL78" s="79"/>
      <c r="AM78" s="79"/>
      <c r="AN78" s="79"/>
      <c r="AO78" s="79"/>
      <c r="AP78" s="79"/>
      <c r="AQ78" s="79"/>
    </row>
    <row r="79" spans="1:43" x14ac:dyDescent="0.3">
      <c r="AJ79" s="79"/>
      <c r="AK79" s="79"/>
      <c r="AL79" s="79"/>
      <c r="AM79" s="79"/>
      <c r="AN79" s="79"/>
      <c r="AO79" s="79"/>
      <c r="AP79" s="79"/>
      <c r="AQ79" s="79"/>
    </row>
    <row r="80" spans="1:43" x14ac:dyDescent="0.3">
      <c r="AJ80" s="79"/>
      <c r="AK80" s="79"/>
      <c r="AL80" s="79"/>
      <c r="AM80" s="79"/>
      <c r="AN80" s="79"/>
      <c r="AO80" s="79"/>
      <c r="AP80" s="79"/>
      <c r="AQ80" s="79"/>
    </row>
    <row r="81" spans="36:43" x14ac:dyDescent="0.3">
      <c r="AJ81" s="79"/>
      <c r="AK81" s="79"/>
      <c r="AL81" s="79"/>
      <c r="AM81" s="79"/>
      <c r="AN81" s="79"/>
      <c r="AO81" s="79"/>
      <c r="AP81" s="79"/>
      <c r="AQ81" s="79"/>
    </row>
    <row r="82" spans="36:43" x14ac:dyDescent="0.3">
      <c r="AJ82" s="79"/>
      <c r="AK82" s="79"/>
      <c r="AL82" s="79"/>
      <c r="AM82" s="79"/>
      <c r="AN82" s="79"/>
      <c r="AO82" s="79"/>
      <c r="AP82" s="79"/>
      <c r="AQ82" s="79"/>
    </row>
    <row r="83" spans="36:43" x14ac:dyDescent="0.3">
      <c r="AJ83" s="79"/>
      <c r="AK83" s="79"/>
      <c r="AL83" s="79"/>
      <c r="AM83" s="79"/>
      <c r="AN83" s="79"/>
      <c r="AO83" s="79"/>
      <c r="AP83" s="79"/>
      <c r="AQ83" s="79"/>
    </row>
    <row r="84" spans="36:43" x14ac:dyDescent="0.3">
      <c r="AJ84" s="79"/>
      <c r="AK84" s="79"/>
      <c r="AL84" s="79"/>
      <c r="AM84" s="79"/>
      <c r="AN84" s="79"/>
      <c r="AO84" s="79"/>
      <c r="AP84" s="79"/>
      <c r="AQ84" s="79"/>
    </row>
    <row r="85" spans="36:43" x14ac:dyDescent="0.3">
      <c r="AJ85" s="79"/>
      <c r="AK85" s="79"/>
      <c r="AL85" s="79"/>
      <c r="AM85" s="79"/>
      <c r="AN85" s="79"/>
      <c r="AO85" s="79"/>
      <c r="AP85" s="79"/>
      <c r="AQ85" s="79"/>
    </row>
    <row r="86" spans="36:43" x14ac:dyDescent="0.3">
      <c r="AJ86" s="79"/>
      <c r="AK86" s="79"/>
      <c r="AL86" s="79"/>
      <c r="AM86" s="79"/>
      <c r="AN86" s="79"/>
      <c r="AO86" s="79"/>
      <c r="AP86" s="79"/>
      <c r="AQ86" s="79"/>
    </row>
    <row r="87" spans="36:43" x14ac:dyDescent="0.3">
      <c r="AJ87" s="79"/>
      <c r="AK87" s="79"/>
      <c r="AL87" s="79"/>
      <c r="AM87" s="79"/>
      <c r="AN87" s="79"/>
      <c r="AO87" s="79"/>
      <c r="AP87" s="79"/>
      <c r="AQ87" s="79"/>
    </row>
    <row r="88" spans="36:43" x14ac:dyDescent="0.3">
      <c r="AJ88" s="79"/>
      <c r="AK88" s="79"/>
      <c r="AL88" s="79"/>
      <c r="AM88" s="79"/>
      <c r="AN88" s="79"/>
      <c r="AO88" s="79"/>
      <c r="AP88" s="79"/>
      <c r="AQ88" s="79"/>
    </row>
    <row r="89" spans="36:43" x14ac:dyDescent="0.3">
      <c r="AJ89" s="79"/>
      <c r="AK89" s="79"/>
      <c r="AL89" s="79"/>
      <c r="AM89" s="79"/>
      <c r="AN89" s="79"/>
      <c r="AO89" s="79"/>
      <c r="AP89" s="79"/>
      <c r="AQ89" s="79"/>
    </row>
    <row r="90" spans="36:43" x14ac:dyDescent="0.3">
      <c r="AJ90" s="79"/>
      <c r="AK90" s="79"/>
      <c r="AL90" s="79"/>
      <c r="AM90" s="79"/>
      <c r="AN90" s="79"/>
      <c r="AO90" s="79"/>
      <c r="AP90" s="79"/>
      <c r="AQ90" s="79"/>
    </row>
    <row r="91" spans="36:43" x14ac:dyDescent="0.3">
      <c r="AJ91" s="79"/>
      <c r="AK91" s="79"/>
      <c r="AL91" s="79"/>
      <c r="AM91" s="79"/>
      <c r="AN91" s="79"/>
      <c r="AO91" s="79"/>
      <c r="AP91" s="79"/>
      <c r="AQ91" s="79"/>
    </row>
    <row r="92" spans="36:43" x14ac:dyDescent="0.3">
      <c r="AJ92" s="79"/>
      <c r="AK92" s="79"/>
      <c r="AL92" s="79"/>
      <c r="AM92" s="79"/>
      <c r="AN92" s="79"/>
      <c r="AO92" s="79"/>
      <c r="AP92" s="79"/>
      <c r="AQ92" s="79"/>
    </row>
    <row r="93" spans="36:43" x14ac:dyDescent="0.3">
      <c r="AJ93" s="79"/>
      <c r="AK93" s="79"/>
      <c r="AL93" s="79"/>
      <c r="AM93" s="79"/>
      <c r="AN93" s="79"/>
      <c r="AO93" s="79"/>
      <c r="AP93" s="79"/>
      <c r="AQ93" s="79"/>
    </row>
    <row r="94" spans="36:43" x14ac:dyDescent="0.3">
      <c r="AJ94" s="79"/>
      <c r="AK94" s="79"/>
      <c r="AL94" s="79"/>
      <c r="AM94" s="79"/>
      <c r="AN94" s="79"/>
      <c r="AO94" s="79"/>
      <c r="AP94" s="79"/>
      <c r="AQ94" s="79"/>
    </row>
    <row r="95" spans="36:43" x14ac:dyDescent="0.3">
      <c r="AJ95" s="79"/>
      <c r="AK95" s="79"/>
      <c r="AL95" s="79"/>
      <c r="AM95" s="79"/>
      <c r="AN95" s="79"/>
      <c r="AO95" s="79"/>
      <c r="AP95" s="79"/>
      <c r="AQ95" s="79"/>
    </row>
    <row r="96" spans="36:43" x14ac:dyDescent="0.3">
      <c r="AJ96" s="79"/>
      <c r="AK96" s="79"/>
      <c r="AL96" s="79"/>
      <c r="AM96" s="79"/>
      <c r="AN96" s="79"/>
      <c r="AO96" s="79"/>
      <c r="AP96" s="79"/>
      <c r="AQ96" s="79"/>
    </row>
    <row r="97" spans="35:43" x14ac:dyDescent="0.3">
      <c r="AJ97" s="79"/>
      <c r="AK97" s="79"/>
      <c r="AL97" s="79"/>
      <c r="AM97" s="79"/>
      <c r="AN97" s="79"/>
      <c r="AO97" s="79"/>
      <c r="AP97" s="79"/>
      <c r="AQ97" s="79"/>
    </row>
    <row r="98" spans="35:43" x14ac:dyDescent="0.3">
      <c r="AJ98" s="79"/>
      <c r="AK98" s="79"/>
      <c r="AL98" s="79"/>
      <c r="AM98" s="79"/>
      <c r="AN98" s="79"/>
      <c r="AO98" s="79"/>
      <c r="AP98" s="79"/>
      <c r="AQ98" s="79"/>
    </row>
    <row r="99" spans="35:43" x14ac:dyDescent="0.3">
      <c r="AJ99" s="79"/>
      <c r="AK99" s="79"/>
      <c r="AL99" s="79"/>
      <c r="AM99" s="79"/>
      <c r="AN99" s="79"/>
      <c r="AO99" s="79"/>
      <c r="AP99" s="79"/>
      <c r="AQ99" s="79"/>
    </row>
    <row r="100" spans="35:43" x14ac:dyDescent="0.3">
      <c r="AJ100" s="79"/>
      <c r="AK100" s="79"/>
      <c r="AL100" s="79"/>
      <c r="AM100" s="79"/>
      <c r="AN100" s="79"/>
      <c r="AO100" s="79"/>
      <c r="AP100" s="79"/>
      <c r="AQ100" s="79"/>
    </row>
    <row r="101" spans="35:43" x14ac:dyDescent="0.3">
      <c r="AJ101" s="79"/>
      <c r="AK101" s="79"/>
      <c r="AL101" s="79"/>
      <c r="AM101" s="79"/>
      <c r="AN101" s="79"/>
      <c r="AO101" s="79"/>
      <c r="AP101" s="79"/>
      <c r="AQ101" s="79"/>
    </row>
    <row r="102" spans="35:43" x14ac:dyDescent="0.3">
      <c r="AJ102" s="79"/>
      <c r="AK102" s="79"/>
      <c r="AL102" s="79"/>
      <c r="AM102" s="79"/>
      <c r="AN102" s="79"/>
      <c r="AO102" s="79"/>
      <c r="AP102" s="79"/>
      <c r="AQ102" s="79"/>
    </row>
    <row r="103" spans="35:43" x14ac:dyDescent="0.3">
      <c r="AJ103" s="79"/>
      <c r="AK103" s="79"/>
      <c r="AL103" s="79"/>
      <c r="AM103" s="79"/>
      <c r="AN103" s="79"/>
      <c r="AO103" s="79"/>
      <c r="AP103" s="79"/>
      <c r="AQ103" s="79"/>
    </row>
    <row r="104" spans="35:43" x14ac:dyDescent="0.3">
      <c r="AJ104" s="79"/>
      <c r="AK104" s="79"/>
      <c r="AL104" s="79"/>
      <c r="AM104" s="79"/>
      <c r="AN104" s="79"/>
      <c r="AO104" s="79"/>
      <c r="AP104" s="79"/>
      <c r="AQ104" s="79"/>
    </row>
    <row r="105" spans="35:43" x14ac:dyDescent="0.3">
      <c r="AJ105" s="79"/>
      <c r="AK105" s="79"/>
      <c r="AL105" s="79"/>
      <c r="AM105" s="79"/>
      <c r="AN105" s="79"/>
      <c r="AO105" s="79"/>
      <c r="AP105" s="79"/>
      <c r="AQ105" s="79"/>
    </row>
    <row r="106" spans="35:43" x14ac:dyDescent="0.3">
      <c r="AJ106" s="79"/>
      <c r="AK106" s="79"/>
      <c r="AL106" s="79"/>
      <c r="AM106" s="79"/>
      <c r="AN106" s="79"/>
      <c r="AO106" s="79"/>
      <c r="AP106" s="79"/>
      <c r="AQ106" s="79"/>
    </row>
    <row r="107" spans="35:43" x14ac:dyDescent="0.3">
      <c r="AJ107" s="79"/>
      <c r="AK107" s="79"/>
      <c r="AL107" s="79"/>
      <c r="AM107" s="79"/>
      <c r="AN107" s="79"/>
      <c r="AO107" s="79"/>
      <c r="AP107" s="79"/>
      <c r="AQ107" s="79"/>
    </row>
    <row r="108" spans="35:43" x14ac:dyDescent="0.3">
      <c r="AJ108" s="79"/>
      <c r="AK108" s="79"/>
      <c r="AL108" s="79"/>
      <c r="AM108" s="79"/>
      <c r="AN108" s="79"/>
      <c r="AO108" s="79"/>
      <c r="AP108" s="79"/>
      <c r="AQ108" s="79"/>
    </row>
    <row r="109" spans="35:43" x14ac:dyDescent="0.3">
      <c r="AI109" s="79"/>
      <c r="AJ109" s="79"/>
      <c r="AK109" s="79"/>
      <c r="AL109" s="79"/>
      <c r="AM109" s="79"/>
      <c r="AN109" s="79"/>
      <c r="AO109" s="79"/>
      <c r="AP109" s="79"/>
      <c r="AQ109" s="79"/>
    </row>
    <row r="110" spans="35:43" x14ac:dyDescent="0.3">
      <c r="AI110" s="79"/>
      <c r="AJ110" s="79"/>
      <c r="AK110" s="79"/>
      <c r="AL110" s="79"/>
      <c r="AM110" s="79"/>
      <c r="AN110" s="79"/>
      <c r="AO110" s="79"/>
      <c r="AP110" s="79"/>
      <c r="AQ110" s="79"/>
    </row>
    <row r="111" spans="35:43" x14ac:dyDescent="0.3">
      <c r="AI111" s="79"/>
      <c r="AJ111" s="79"/>
      <c r="AK111" s="79"/>
      <c r="AL111" s="79"/>
      <c r="AM111" s="79"/>
      <c r="AN111" s="79"/>
      <c r="AO111" s="79"/>
      <c r="AP111" s="79"/>
      <c r="AQ111" s="79"/>
    </row>
    <row r="112" spans="35:43" x14ac:dyDescent="0.3">
      <c r="AI112" s="79"/>
      <c r="AJ112" s="79"/>
      <c r="AK112" s="79"/>
      <c r="AL112" s="79"/>
      <c r="AM112" s="79"/>
      <c r="AN112" s="79"/>
      <c r="AO112" s="79"/>
      <c r="AP112" s="79"/>
      <c r="AQ112" s="79"/>
    </row>
    <row r="113" spans="35:43" x14ac:dyDescent="0.3">
      <c r="AI113" s="79"/>
      <c r="AJ113" s="79"/>
      <c r="AK113" s="79"/>
      <c r="AL113" s="79"/>
      <c r="AM113" s="79"/>
      <c r="AN113" s="79"/>
      <c r="AO113" s="79"/>
      <c r="AP113" s="79"/>
      <c r="AQ113" s="79"/>
    </row>
    <row r="114" spans="35:43" x14ac:dyDescent="0.3">
      <c r="AI114" s="79"/>
      <c r="AJ114" s="79"/>
      <c r="AK114" s="79"/>
      <c r="AL114" s="79"/>
      <c r="AM114" s="79"/>
      <c r="AN114" s="79"/>
      <c r="AO114" s="79"/>
      <c r="AP114" s="79"/>
      <c r="AQ114" s="79"/>
    </row>
    <row r="115" spans="35:43" x14ac:dyDescent="0.3">
      <c r="AI115" s="79"/>
      <c r="AJ115" s="79"/>
      <c r="AK115" s="79"/>
      <c r="AL115" s="79"/>
      <c r="AM115" s="79"/>
      <c r="AN115" s="79"/>
      <c r="AO115" s="79"/>
      <c r="AP115" s="79"/>
      <c r="AQ115" s="79"/>
    </row>
    <row r="116" spans="35:43" x14ac:dyDescent="0.3">
      <c r="AI116" s="79"/>
      <c r="AJ116" s="79"/>
      <c r="AK116" s="79"/>
      <c r="AL116" s="79"/>
      <c r="AM116" s="79"/>
      <c r="AN116" s="79"/>
      <c r="AO116" s="79"/>
      <c r="AP116" s="79"/>
      <c r="AQ116" s="79"/>
    </row>
    <row r="117" spans="35:43" x14ac:dyDescent="0.3">
      <c r="AI117" s="79"/>
      <c r="AJ117" s="79"/>
      <c r="AK117" s="79"/>
      <c r="AL117" s="79"/>
      <c r="AM117" s="79"/>
      <c r="AN117" s="79"/>
      <c r="AO117" s="79"/>
      <c r="AP117" s="79"/>
      <c r="AQ117" s="79"/>
    </row>
    <row r="118" spans="35:43" x14ac:dyDescent="0.3">
      <c r="AI118" s="79"/>
      <c r="AJ118" s="79"/>
      <c r="AK118" s="79"/>
      <c r="AL118" s="79"/>
      <c r="AM118" s="79"/>
      <c r="AN118" s="79"/>
      <c r="AO118" s="79"/>
      <c r="AP118" s="79"/>
      <c r="AQ118" s="79"/>
    </row>
    <row r="119" spans="35:43" x14ac:dyDescent="0.3">
      <c r="AI119" s="79"/>
      <c r="AJ119" s="79"/>
      <c r="AK119" s="79"/>
      <c r="AL119" s="79"/>
      <c r="AM119" s="79"/>
      <c r="AN119" s="79"/>
      <c r="AO119" s="79"/>
      <c r="AP119" s="79"/>
      <c r="AQ119" s="79"/>
    </row>
    <row r="120" spans="35:43" x14ac:dyDescent="0.3">
      <c r="AI120" s="79"/>
      <c r="AJ120" s="79"/>
      <c r="AK120" s="79"/>
      <c r="AL120" s="79"/>
      <c r="AM120" s="79"/>
      <c r="AN120" s="79"/>
      <c r="AO120" s="79"/>
      <c r="AP120" s="79"/>
      <c r="AQ120" s="79"/>
    </row>
    <row r="121" spans="35:43" x14ac:dyDescent="0.3">
      <c r="AI121" s="79"/>
      <c r="AJ121" s="79"/>
      <c r="AK121" s="79"/>
      <c r="AL121" s="79"/>
      <c r="AM121" s="79"/>
      <c r="AN121" s="79"/>
      <c r="AO121" s="79"/>
      <c r="AP121" s="79"/>
      <c r="AQ121" s="79"/>
    </row>
    <row r="122" spans="35:43" x14ac:dyDescent="0.3">
      <c r="AI122" s="79"/>
      <c r="AJ122" s="79"/>
      <c r="AK122" s="79"/>
      <c r="AL122" s="79"/>
      <c r="AM122" s="79"/>
      <c r="AN122" s="79"/>
      <c r="AO122" s="79"/>
      <c r="AP122" s="79"/>
      <c r="AQ122" s="79"/>
    </row>
    <row r="123" spans="35:43" x14ac:dyDescent="0.3">
      <c r="AI123" s="79"/>
      <c r="AJ123" s="79"/>
      <c r="AK123" s="79"/>
      <c r="AL123" s="79"/>
      <c r="AM123" s="79"/>
      <c r="AN123" s="79"/>
      <c r="AO123" s="79"/>
      <c r="AP123" s="79"/>
      <c r="AQ123" s="79"/>
    </row>
    <row r="124" spans="35:43" x14ac:dyDescent="0.3">
      <c r="AI124" s="79"/>
      <c r="AJ124" s="79"/>
      <c r="AK124" s="79"/>
      <c r="AL124" s="79"/>
      <c r="AM124" s="79"/>
      <c r="AN124" s="79"/>
      <c r="AO124" s="79"/>
      <c r="AP124" s="79"/>
      <c r="AQ124" s="79"/>
    </row>
  </sheetData>
  <mergeCells count="1">
    <mergeCell ref="A9:A10"/>
  </mergeCells>
  <phoneticPr fontId="1"/>
  <pageMargins left="0.25" right="0.25" top="0.75" bottom="0.75" header="0.3" footer="0.3"/>
  <pageSetup paperSize="9" scale="4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S48"/>
  <sheetViews>
    <sheetView showRuler="0" topLeftCell="BB1" zoomScale="69" workbookViewId="0">
      <selection activeCell="DF14" sqref="DF14"/>
    </sheetView>
  </sheetViews>
  <sheetFormatPr baseColWidth="12" defaultRowHeight="20" x14ac:dyDescent="0.3"/>
  <cols>
    <col min="1" max="1" width="25.28515625" style="54" bestFit="1" customWidth="1"/>
    <col min="2" max="2" width="37.28515625" style="28" bestFit="1" customWidth="1"/>
    <col min="3" max="88" width="5.140625" style="164" customWidth="1"/>
    <col min="89" max="111" width="5.140625" style="165" customWidth="1"/>
  </cols>
  <sheetData>
    <row r="1" spans="1:149" x14ac:dyDescent="0.3">
      <c r="A1" s="78"/>
      <c r="B1" s="46"/>
      <c r="C1" s="482">
        <v>4</v>
      </c>
      <c r="D1" s="483"/>
      <c r="E1" s="483">
        <v>5</v>
      </c>
      <c r="F1" s="483"/>
      <c r="G1" s="162">
        <v>6</v>
      </c>
      <c r="H1" s="162">
        <v>7</v>
      </c>
      <c r="I1" s="483">
        <v>8</v>
      </c>
      <c r="J1" s="483"/>
      <c r="K1" s="483">
        <v>9</v>
      </c>
      <c r="L1" s="483"/>
      <c r="M1" s="483"/>
      <c r="N1" s="483">
        <v>10</v>
      </c>
      <c r="O1" s="483"/>
      <c r="P1" s="483">
        <v>11</v>
      </c>
      <c r="Q1" s="483"/>
      <c r="R1" s="483">
        <v>12</v>
      </c>
      <c r="S1" s="483"/>
      <c r="T1" s="483">
        <v>13</v>
      </c>
      <c r="U1" s="483"/>
      <c r="V1" s="483">
        <v>14</v>
      </c>
      <c r="W1" s="483"/>
      <c r="X1" s="162">
        <v>15</v>
      </c>
      <c r="Y1" s="162">
        <v>16</v>
      </c>
      <c r="Z1" s="162">
        <v>17</v>
      </c>
      <c r="AA1" s="483">
        <v>18</v>
      </c>
      <c r="AB1" s="483"/>
      <c r="AC1" s="483"/>
      <c r="AD1" s="483" t="s">
        <v>224</v>
      </c>
      <c r="AE1" s="483"/>
      <c r="AF1" s="483"/>
      <c r="AG1" s="483"/>
      <c r="AH1" s="483"/>
      <c r="AI1" s="483"/>
      <c r="AJ1" s="483">
        <v>20</v>
      </c>
      <c r="AK1" s="483"/>
      <c r="AL1" s="162">
        <v>21</v>
      </c>
      <c r="AM1" s="483">
        <v>22</v>
      </c>
      <c r="AN1" s="483"/>
      <c r="AO1" s="483">
        <v>23</v>
      </c>
      <c r="AP1" s="483"/>
      <c r="AQ1" s="483">
        <v>24</v>
      </c>
      <c r="AR1" s="483"/>
      <c r="AS1" s="483"/>
      <c r="AT1" s="162">
        <v>25</v>
      </c>
      <c r="AU1" s="162">
        <v>26</v>
      </c>
      <c r="AV1" s="483">
        <v>27</v>
      </c>
      <c r="AW1" s="483"/>
      <c r="AX1" s="483">
        <v>30</v>
      </c>
      <c r="AY1" s="483"/>
      <c r="AZ1" s="483"/>
      <c r="BA1" s="483">
        <v>31</v>
      </c>
      <c r="BB1" s="483"/>
      <c r="BC1" s="483"/>
      <c r="BD1" s="483"/>
      <c r="BE1" s="483"/>
      <c r="BF1" s="483"/>
      <c r="BG1" s="483">
        <v>32</v>
      </c>
      <c r="BH1" s="483"/>
      <c r="BI1" s="483"/>
      <c r="BJ1" s="483"/>
      <c r="BK1" s="483"/>
      <c r="BL1" s="483">
        <v>33</v>
      </c>
      <c r="BM1" s="483"/>
      <c r="BN1" s="483"/>
      <c r="BO1" s="483"/>
      <c r="BP1" s="483"/>
      <c r="BQ1" s="483"/>
      <c r="BR1" s="483">
        <v>34</v>
      </c>
      <c r="BS1" s="483"/>
      <c r="BT1" s="483"/>
      <c r="BU1" s="483"/>
      <c r="BV1" s="483"/>
      <c r="BW1" s="162">
        <v>35</v>
      </c>
      <c r="BX1" s="483">
        <v>36</v>
      </c>
      <c r="BY1" s="483"/>
      <c r="BZ1" s="483">
        <v>37</v>
      </c>
      <c r="CA1" s="483"/>
      <c r="CB1" s="483"/>
      <c r="CC1" s="483"/>
      <c r="CD1" s="483">
        <v>38</v>
      </c>
      <c r="CE1" s="483"/>
      <c r="CF1" s="483"/>
      <c r="CG1" s="483">
        <v>39</v>
      </c>
      <c r="CH1" s="483"/>
      <c r="CI1" s="483"/>
      <c r="CJ1" s="162">
        <v>40</v>
      </c>
      <c r="CK1" s="484">
        <v>41</v>
      </c>
      <c r="CL1" s="484"/>
      <c r="CM1" s="484"/>
      <c r="CN1" s="484">
        <v>42</v>
      </c>
      <c r="CO1" s="484"/>
      <c r="CP1" s="484"/>
      <c r="CQ1" s="484">
        <v>43</v>
      </c>
      <c r="CR1" s="484"/>
      <c r="CS1" s="484"/>
      <c r="CT1" s="163">
        <v>44</v>
      </c>
      <c r="CU1" s="163">
        <v>45</v>
      </c>
      <c r="CV1" s="484">
        <v>46</v>
      </c>
      <c r="CW1" s="484"/>
      <c r="CX1" s="484"/>
      <c r="CY1" s="484">
        <v>47</v>
      </c>
      <c r="CZ1" s="484"/>
      <c r="DA1" s="484">
        <v>48</v>
      </c>
      <c r="DB1" s="484"/>
      <c r="DC1" s="163">
        <v>49</v>
      </c>
      <c r="DD1" s="163">
        <v>50</v>
      </c>
      <c r="DE1" s="484">
        <v>51</v>
      </c>
      <c r="DF1" s="484"/>
      <c r="DG1" s="163">
        <v>52</v>
      </c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154"/>
      <c r="ES1" s="42"/>
    </row>
    <row r="2" spans="1:149" x14ac:dyDescent="0.3">
      <c r="A2" s="157"/>
      <c r="B2" s="45"/>
      <c r="C2" s="162" t="s">
        <v>109</v>
      </c>
      <c r="D2" s="162" t="s">
        <v>205</v>
      </c>
      <c r="E2" s="162" t="s">
        <v>115</v>
      </c>
      <c r="F2" s="162" t="s">
        <v>206</v>
      </c>
      <c r="G2" s="162" t="s">
        <v>127</v>
      </c>
      <c r="H2" s="162" t="s">
        <v>138</v>
      </c>
      <c r="I2" s="162" t="s">
        <v>148</v>
      </c>
      <c r="J2" s="162" t="s">
        <v>149</v>
      </c>
      <c r="K2" s="162" t="s">
        <v>150</v>
      </c>
      <c r="L2" s="162" t="s">
        <v>151</v>
      </c>
      <c r="M2" s="162" t="s">
        <v>207</v>
      </c>
      <c r="N2" s="164" t="s">
        <v>208</v>
      </c>
      <c r="O2" s="164" t="s">
        <v>209</v>
      </c>
      <c r="P2" s="164" t="s">
        <v>210</v>
      </c>
      <c r="Q2" s="164" t="s">
        <v>211</v>
      </c>
      <c r="R2" s="164" t="s">
        <v>212</v>
      </c>
      <c r="S2" s="164" t="s">
        <v>213</v>
      </c>
      <c r="T2" s="164" t="s">
        <v>214</v>
      </c>
      <c r="U2" s="164" t="s">
        <v>215</v>
      </c>
      <c r="V2" s="164" t="s">
        <v>216</v>
      </c>
      <c r="W2" s="164" t="s">
        <v>217</v>
      </c>
      <c r="X2" s="164" t="s">
        <v>218</v>
      </c>
      <c r="Y2" s="164" t="s">
        <v>219</v>
      </c>
      <c r="Z2" s="164" t="s">
        <v>220</v>
      </c>
      <c r="AA2" s="164" t="s">
        <v>221</v>
      </c>
      <c r="AB2" s="164" t="s">
        <v>222</v>
      </c>
      <c r="AC2" s="164" t="s">
        <v>223</v>
      </c>
      <c r="AD2" s="164" t="s">
        <v>225</v>
      </c>
      <c r="AE2" s="164" t="s">
        <v>226</v>
      </c>
      <c r="AF2" s="164" t="s">
        <v>227</v>
      </c>
      <c r="AG2" s="164" t="s">
        <v>228</v>
      </c>
      <c r="AH2" s="164" t="s">
        <v>229</v>
      </c>
      <c r="AI2" s="164" t="s">
        <v>230</v>
      </c>
      <c r="AJ2" s="164" t="s">
        <v>231</v>
      </c>
      <c r="AK2" s="164" t="s">
        <v>232</v>
      </c>
      <c r="AL2" s="164" t="s">
        <v>233</v>
      </c>
      <c r="AM2" s="164" t="s">
        <v>234</v>
      </c>
      <c r="AN2" s="164" t="s">
        <v>235</v>
      </c>
      <c r="AO2" s="164" t="s">
        <v>236</v>
      </c>
      <c r="AP2" s="164" t="s">
        <v>237</v>
      </c>
      <c r="AQ2" s="164" t="s">
        <v>238</v>
      </c>
      <c r="AR2" s="164" t="s">
        <v>239</v>
      </c>
      <c r="AS2" s="164" t="s">
        <v>240</v>
      </c>
      <c r="AT2" s="164" t="s">
        <v>241</v>
      </c>
      <c r="AU2" s="164" t="s">
        <v>242</v>
      </c>
      <c r="AV2" s="164" t="s">
        <v>243</v>
      </c>
      <c r="AW2" s="164" t="s">
        <v>244</v>
      </c>
      <c r="AX2" s="164" t="s">
        <v>245</v>
      </c>
      <c r="AY2" s="164" t="s">
        <v>246</v>
      </c>
      <c r="AZ2" s="164" t="s">
        <v>247</v>
      </c>
      <c r="BA2" s="164" t="s">
        <v>248</v>
      </c>
      <c r="BB2" s="164" t="s">
        <v>249</v>
      </c>
      <c r="BC2" s="164" t="s">
        <v>250</v>
      </c>
      <c r="BD2" s="164" t="s">
        <v>251</v>
      </c>
      <c r="BE2" s="164" t="s">
        <v>252</v>
      </c>
      <c r="BF2" s="164" t="s">
        <v>253</v>
      </c>
      <c r="BG2" s="164" t="s">
        <v>254</v>
      </c>
      <c r="BH2" s="164" t="s">
        <v>255</v>
      </c>
      <c r="BI2" s="164" t="s">
        <v>256</v>
      </c>
      <c r="BJ2" s="164" t="s">
        <v>257</v>
      </c>
      <c r="BK2" s="164" t="s">
        <v>258</v>
      </c>
      <c r="BL2" s="164" t="s">
        <v>259</v>
      </c>
      <c r="BM2" s="164" t="s">
        <v>260</v>
      </c>
      <c r="BN2" s="164" t="s">
        <v>261</v>
      </c>
      <c r="BO2" s="164" t="s">
        <v>262</v>
      </c>
      <c r="BP2" s="164" t="s">
        <v>263</v>
      </c>
      <c r="BQ2" s="164" t="s">
        <v>264</v>
      </c>
      <c r="BR2" s="164" t="s">
        <v>265</v>
      </c>
      <c r="BS2" s="164" t="s">
        <v>266</v>
      </c>
      <c r="BT2" s="164" t="s">
        <v>267</v>
      </c>
      <c r="BU2" s="164" t="s">
        <v>268</v>
      </c>
      <c r="BV2" s="164" t="s">
        <v>269</v>
      </c>
      <c r="BW2" s="164" t="s">
        <v>270</v>
      </c>
      <c r="BX2" s="164" t="s">
        <v>271</v>
      </c>
      <c r="BY2" s="164" t="s">
        <v>272</v>
      </c>
      <c r="BZ2" s="164" t="s">
        <v>273</v>
      </c>
      <c r="CA2" s="164" t="s">
        <v>274</v>
      </c>
      <c r="CB2" s="164" t="s">
        <v>275</v>
      </c>
      <c r="CC2" s="164" t="s">
        <v>276</v>
      </c>
      <c r="CD2" s="164" t="s">
        <v>277</v>
      </c>
      <c r="CE2" s="164" t="s">
        <v>278</v>
      </c>
      <c r="CF2" s="164" t="s">
        <v>279</v>
      </c>
      <c r="CG2" s="164" t="s">
        <v>280</v>
      </c>
      <c r="CH2" s="164" t="s">
        <v>281</v>
      </c>
      <c r="CI2" s="164" t="s">
        <v>282</v>
      </c>
      <c r="CJ2" s="164" t="s">
        <v>283</v>
      </c>
      <c r="CK2" s="165" t="s">
        <v>284</v>
      </c>
      <c r="CL2" s="165" t="s">
        <v>285</v>
      </c>
      <c r="CM2" s="165" t="s">
        <v>286</v>
      </c>
      <c r="CN2" s="165" t="s">
        <v>287</v>
      </c>
      <c r="CO2" s="165" t="s">
        <v>288</v>
      </c>
      <c r="CP2" s="165" t="s">
        <v>289</v>
      </c>
      <c r="CQ2" s="165" t="s">
        <v>290</v>
      </c>
      <c r="CR2" s="165" t="s">
        <v>291</v>
      </c>
      <c r="CS2" s="165" t="s">
        <v>292</v>
      </c>
      <c r="CT2" s="165" t="s">
        <v>293</v>
      </c>
      <c r="CU2" s="165" t="s">
        <v>294</v>
      </c>
      <c r="CV2" s="165" t="s">
        <v>295</v>
      </c>
      <c r="CW2" s="165" t="s">
        <v>296</v>
      </c>
      <c r="CX2" s="165" t="s">
        <v>297</v>
      </c>
      <c r="CY2" s="165" t="s">
        <v>298</v>
      </c>
      <c r="CZ2" s="165" t="s">
        <v>299</v>
      </c>
      <c r="DA2" s="165" t="s">
        <v>300</v>
      </c>
      <c r="DB2" s="165" t="s">
        <v>301</v>
      </c>
      <c r="DC2" s="165" t="s">
        <v>302</v>
      </c>
      <c r="DD2" s="165" t="s">
        <v>303</v>
      </c>
      <c r="DE2" s="165" t="s">
        <v>304</v>
      </c>
      <c r="DF2" s="165" t="s">
        <v>305</v>
      </c>
      <c r="DG2" s="165" t="s">
        <v>306</v>
      </c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6"/>
      <c r="ES2" s="42"/>
    </row>
    <row r="3" spans="1:149" s="38" customFormat="1" x14ac:dyDescent="0.3">
      <c r="A3" s="481" t="s">
        <v>36</v>
      </c>
      <c r="B3" s="46" t="s">
        <v>37</v>
      </c>
      <c r="C3" s="218"/>
      <c r="D3" s="218"/>
      <c r="E3" s="235"/>
      <c r="F3" s="236"/>
      <c r="G3" s="218"/>
      <c r="H3" s="251"/>
      <c r="I3" s="218"/>
      <c r="J3" s="218"/>
      <c r="K3" s="235"/>
      <c r="L3" s="218"/>
      <c r="M3" s="236"/>
      <c r="N3" s="218"/>
      <c r="O3" s="218"/>
      <c r="P3" s="235"/>
      <c r="Q3" s="236"/>
      <c r="R3" s="219"/>
      <c r="S3" s="218"/>
      <c r="T3" s="235"/>
      <c r="U3" s="236"/>
      <c r="V3" s="218"/>
      <c r="W3" s="219"/>
      <c r="X3" s="251"/>
      <c r="Y3" s="219"/>
      <c r="Z3" s="251"/>
      <c r="AA3" s="218"/>
      <c r="AB3" s="218"/>
      <c r="AC3" s="218"/>
      <c r="AD3" s="235"/>
      <c r="AE3" s="218"/>
      <c r="AF3" s="218"/>
      <c r="AG3" s="218"/>
      <c r="AH3" s="218"/>
      <c r="AI3" s="236"/>
      <c r="AJ3" s="218"/>
      <c r="AK3" s="218"/>
      <c r="AL3" s="251"/>
      <c r="AM3" s="218"/>
      <c r="AN3" s="218"/>
      <c r="AO3" s="235"/>
      <c r="AP3" s="236"/>
      <c r="AQ3" s="218"/>
      <c r="AR3" s="218"/>
      <c r="AS3" s="218"/>
      <c r="AT3" s="251"/>
      <c r="AU3" s="218"/>
      <c r="AV3" s="235"/>
      <c r="AW3" s="236"/>
      <c r="AX3" s="218"/>
      <c r="AY3" s="218"/>
      <c r="AZ3" s="218"/>
      <c r="BA3" s="235"/>
      <c r="BB3" s="218"/>
      <c r="BC3" s="218"/>
      <c r="BD3" s="218"/>
      <c r="BE3" s="218"/>
      <c r="BF3" s="236"/>
      <c r="BG3" s="218"/>
      <c r="BH3" s="218"/>
      <c r="BI3" s="218"/>
      <c r="BJ3" s="218"/>
      <c r="BK3" s="218"/>
      <c r="BL3" s="235"/>
      <c r="BM3" s="218"/>
      <c r="BN3" s="218"/>
      <c r="BO3" s="218"/>
      <c r="BP3" s="218"/>
      <c r="BQ3" s="236"/>
      <c r="BR3" s="218"/>
      <c r="BS3" s="218"/>
      <c r="BT3" s="218"/>
      <c r="BU3" s="218"/>
      <c r="BV3" s="218"/>
      <c r="BW3" s="251"/>
      <c r="BX3" s="218"/>
      <c r="BY3" s="218"/>
      <c r="BZ3" s="235"/>
      <c r="CA3" s="218"/>
      <c r="CB3" s="218"/>
      <c r="CC3" s="236"/>
      <c r="CD3" s="218"/>
      <c r="CE3" s="218"/>
      <c r="CF3" s="219"/>
      <c r="CG3" s="235"/>
      <c r="CH3" s="218"/>
      <c r="CI3" s="273"/>
      <c r="CJ3" s="218"/>
      <c r="CK3" s="276"/>
      <c r="CL3" s="220"/>
      <c r="CM3" s="277"/>
      <c r="CN3" s="221"/>
      <c r="CO3" s="221"/>
      <c r="CP3" s="221"/>
      <c r="CQ3" s="290"/>
      <c r="CR3" s="221"/>
      <c r="CS3" s="222"/>
      <c r="CT3" s="221"/>
      <c r="CU3" s="296"/>
      <c r="CV3" s="221"/>
      <c r="CW3" s="221"/>
      <c r="CX3" s="221"/>
      <c r="CY3" s="290"/>
      <c r="CZ3" s="222"/>
      <c r="DA3" s="221"/>
      <c r="DB3" s="221"/>
      <c r="DC3" s="296"/>
      <c r="DD3" s="221"/>
      <c r="DE3" s="290"/>
      <c r="DF3" s="222"/>
      <c r="DG3" s="296"/>
      <c r="DH3" s="61" t="s">
        <v>80</v>
      </c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</row>
    <row r="4" spans="1:149" s="33" customFormat="1" x14ac:dyDescent="0.3">
      <c r="A4" s="480"/>
      <c r="B4" s="45" t="s">
        <v>38</v>
      </c>
      <c r="C4" s="223"/>
      <c r="D4" s="223"/>
      <c r="E4" s="237"/>
      <c r="F4" s="238"/>
      <c r="G4" s="223"/>
      <c r="H4" s="252"/>
      <c r="I4" s="223"/>
      <c r="J4" s="223"/>
      <c r="K4" s="237"/>
      <c r="L4" s="223"/>
      <c r="M4" s="238"/>
      <c r="N4" s="223"/>
      <c r="O4" s="223"/>
      <c r="P4" s="237"/>
      <c r="Q4" s="238"/>
      <c r="R4" s="223"/>
      <c r="S4" s="223"/>
      <c r="T4" s="237"/>
      <c r="U4" s="238"/>
      <c r="V4" s="223"/>
      <c r="W4" s="223"/>
      <c r="X4" s="252"/>
      <c r="Y4" s="223"/>
      <c r="Z4" s="252"/>
      <c r="AA4" s="223"/>
      <c r="AB4" s="223"/>
      <c r="AC4" s="223"/>
      <c r="AD4" s="237"/>
      <c r="AE4" s="223"/>
      <c r="AF4" s="223"/>
      <c r="AG4" s="223"/>
      <c r="AH4" s="223"/>
      <c r="AI4" s="238"/>
      <c r="AJ4" s="223"/>
      <c r="AK4" s="223"/>
      <c r="AL4" s="252"/>
      <c r="AM4" s="223"/>
      <c r="AN4" s="223"/>
      <c r="AO4" s="237"/>
      <c r="AP4" s="238"/>
      <c r="AQ4" s="223"/>
      <c r="AR4" s="223"/>
      <c r="AS4" s="223"/>
      <c r="AT4" s="252"/>
      <c r="AU4" s="223"/>
      <c r="AV4" s="237"/>
      <c r="AW4" s="238"/>
      <c r="AX4" s="223"/>
      <c r="AY4" s="223"/>
      <c r="AZ4" s="223"/>
      <c r="BA4" s="237"/>
      <c r="BB4" s="223"/>
      <c r="BC4" s="223"/>
      <c r="BD4" s="223"/>
      <c r="BE4" s="223"/>
      <c r="BF4" s="238"/>
      <c r="BG4" s="223"/>
      <c r="BH4" s="223"/>
      <c r="BI4" s="223"/>
      <c r="BJ4" s="223"/>
      <c r="BK4" s="223"/>
      <c r="BL4" s="237"/>
      <c r="BM4" s="223"/>
      <c r="BN4" s="223"/>
      <c r="BO4" s="223"/>
      <c r="BP4" s="223"/>
      <c r="BQ4" s="238"/>
      <c r="BR4" s="223"/>
      <c r="BS4" s="223"/>
      <c r="BT4" s="223"/>
      <c r="BU4" s="223"/>
      <c r="BV4" s="223"/>
      <c r="BW4" s="252"/>
      <c r="BX4" s="223"/>
      <c r="BY4" s="223"/>
      <c r="BZ4" s="237"/>
      <c r="CA4" s="223"/>
      <c r="CB4" s="223"/>
      <c r="CC4" s="238"/>
      <c r="CD4" s="223"/>
      <c r="CE4" s="223"/>
      <c r="CF4" s="224"/>
      <c r="CG4" s="237"/>
      <c r="CH4" s="223"/>
      <c r="CI4" s="238"/>
      <c r="CJ4" s="223"/>
      <c r="CK4" s="278"/>
      <c r="CL4" s="225"/>
      <c r="CM4" s="279"/>
      <c r="CN4" s="227"/>
      <c r="CO4" s="227"/>
      <c r="CP4" s="227"/>
      <c r="CQ4" s="291"/>
      <c r="CR4" s="228"/>
      <c r="CS4" s="229"/>
      <c r="CT4" s="228"/>
      <c r="CU4" s="297"/>
      <c r="CV4" s="228"/>
      <c r="CW4" s="228"/>
      <c r="CX4" s="228"/>
      <c r="CY4" s="303"/>
      <c r="CZ4" s="229"/>
      <c r="DA4" s="226"/>
      <c r="DB4" s="228"/>
      <c r="DC4" s="297"/>
      <c r="DD4" s="228"/>
      <c r="DE4" s="291"/>
      <c r="DF4" s="229"/>
      <c r="DG4" s="297"/>
      <c r="DH4" s="62" t="s">
        <v>34</v>
      </c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</row>
    <row r="5" spans="1:149" x14ac:dyDescent="0.3">
      <c r="A5" s="479" t="s">
        <v>39</v>
      </c>
      <c r="B5" s="46" t="s">
        <v>40</v>
      </c>
      <c r="C5" s="209"/>
      <c r="D5" s="209"/>
      <c r="E5" s="239"/>
      <c r="F5" s="240"/>
      <c r="G5" s="209"/>
      <c r="H5" s="253"/>
      <c r="I5" s="209"/>
      <c r="J5" s="209"/>
      <c r="K5" s="233"/>
      <c r="L5" s="162"/>
      <c r="M5" s="234"/>
      <c r="N5" s="162"/>
      <c r="O5" s="162"/>
      <c r="P5" s="233"/>
      <c r="Q5" s="234"/>
      <c r="R5" s="162"/>
      <c r="S5" s="162"/>
      <c r="T5" s="233"/>
      <c r="U5" s="234"/>
      <c r="V5" s="162"/>
      <c r="W5" s="194"/>
      <c r="X5" s="250"/>
      <c r="Y5" s="194"/>
      <c r="Z5" s="250"/>
      <c r="AA5" s="162"/>
      <c r="AB5" s="162"/>
      <c r="AC5" s="162"/>
      <c r="AD5" s="233"/>
      <c r="AE5" s="162"/>
      <c r="AF5" s="162"/>
      <c r="AG5" s="162"/>
      <c r="AH5" s="162"/>
      <c r="AI5" s="234"/>
      <c r="AJ5" s="162"/>
      <c r="AK5" s="162"/>
      <c r="AL5" s="250"/>
      <c r="AM5" s="162"/>
      <c r="AN5" s="162"/>
      <c r="AO5" s="233"/>
      <c r="AP5" s="234"/>
      <c r="AQ5" s="162"/>
      <c r="AR5" s="162"/>
      <c r="AS5" s="162"/>
      <c r="AT5" s="250"/>
      <c r="AU5" s="162"/>
      <c r="AV5" s="233"/>
      <c r="AW5" s="234"/>
      <c r="AX5" s="162"/>
      <c r="AY5" s="162"/>
      <c r="AZ5" s="162"/>
      <c r="BA5" s="233"/>
      <c r="BB5" s="162"/>
      <c r="BC5" s="162"/>
      <c r="BD5" s="162"/>
      <c r="BE5" s="162"/>
      <c r="BF5" s="234"/>
      <c r="BG5" s="162"/>
      <c r="BH5" s="162"/>
      <c r="BI5" s="162"/>
      <c r="BJ5" s="162"/>
      <c r="BK5" s="162"/>
      <c r="BL5" s="233"/>
      <c r="BM5" s="162"/>
      <c r="BN5" s="162"/>
      <c r="BO5" s="162"/>
      <c r="BP5" s="162"/>
      <c r="BQ5" s="234"/>
      <c r="BR5" s="162"/>
      <c r="BS5" s="162"/>
      <c r="BT5" s="162"/>
      <c r="BU5" s="162"/>
      <c r="BV5" s="162"/>
      <c r="BW5" s="250"/>
      <c r="BX5" s="162"/>
      <c r="BY5" s="162"/>
      <c r="BZ5" s="233"/>
      <c r="CA5" s="162"/>
      <c r="CB5" s="162"/>
      <c r="CC5" s="234"/>
      <c r="CD5" s="162"/>
      <c r="CE5" s="162"/>
      <c r="CF5" s="162"/>
      <c r="CG5" s="233"/>
      <c r="CH5" s="162"/>
      <c r="CI5" s="274"/>
      <c r="CJ5" s="162"/>
      <c r="CK5" s="280"/>
      <c r="CL5" s="206"/>
      <c r="CM5" s="281"/>
      <c r="CN5" s="207"/>
      <c r="CO5" s="207"/>
      <c r="CP5" s="207"/>
      <c r="CQ5" s="292"/>
      <c r="CR5" s="207"/>
      <c r="CS5" s="208"/>
      <c r="CT5" s="207"/>
      <c r="CU5" s="298"/>
      <c r="CV5" s="207"/>
      <c r="CW5" s="207"/>
      <c r="CX5" s="207"/>
      <c r="CY5" s="292"/>
      <c r="CZ5" s="208"/>
      <c r="DA5" s="207"/>
      <c r="DB5" s="207"/>
      <c r="DC5" s="298"/>
      <c r="DD5" s="207"/>
      <c r="DE5" s="292"/>
      <c r="DF5" s="208"/>
      <c r="DG5" s="298"/>
      <c r="DH5" s="64" t="s">
        <v>35</v>
      </c>
      <c r="DI5" s="63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</row>
    <row r="6" spans="1:149" x14ac:dyDescent="0.3">
      <c r="A6" s="480"/>
      <c r="B6" s="46" t="s">
        <v>41</v>
      </c>
      <c r="C6" s="166"/>
      <c r="D6" s="167"/>
      <c r="E6" s="241"/>
      <c r="F6" s="242"/>
      <c r="G6" s="166"/>
      <c r="H6" s="254"/>
      <c r="I6" s="166"/>
      <c r="J6" s="166"/>
      <c r="K6" s="241"/>
      <c r="L6" s="166"/>
      <c r="M6" s="242"/>
      <c r="N6" s="209"/>
      <c r="O6" s="209"/>
      <c r="P6" s="239"/>
      <c r="Q6" s="240"/>
      <c r="R6" s="209"/>
      <c r="S6" s="209"/>
      <c r="T6" s="239"/>
      <c r="U6" s="240"/>
      <c r="V6" s="209"/>
      <c r="W6" s="210"/>
      <c r="X6" s="253"/>
      <c r="Y6" s="211"/>
      <c r="Z6" s="253"/>
      <c r="AA6" s="209"/>
      <c r="AB6" s="209"/>
      <c r="AC6" s="209"/>
      <c r="AD6" s="239"/>
      <c r="AE6" s="209"/>
      <c r="AF6" s="162"/>
      <c r="AG6" s="162"/>
      <c r="AH6" s="162"/>
      <c r="AI6" s="234"/>
      <c r="AJ6" s="209"/>
      <c r="AK6" s="209"/>
      <c r="AL6" s="253"/>
      <c r="AM6" s="209"/>
      <c r="AN6" s="209"/>
      <c r="AO6" s="239"/>
      <c r="AP6" s="240"/>
      <c r="AQ6" s="209"/>
      <c r="AR6" s="209"/>
      <c r="AS6" s="209"/>
      <c r="AT6" s="253"/>
      <c r="AU6" s="209"/>
      <c r="AV6" s="239"/>
      <c r="AW6" s="240"/>
      <c r="AX6" s="162"/>
      <c r="AY6" s="162"/>
      <c r="AZ6" s="162"/>
      <c r="BA6" s="271"/>
      <c r="BB6" s="162"/>
      <c r="BC6" s="162"/>
      <c r="BD6" s="162"/>
      <c r="BE6" s="162"/>
      <c r="BF6" s="234"/>
      <c r="BG6" s="162"/>
      <c r="BH6" s="162"/>
      <c r="BI6" s="162"/>
      <c r="BJ6" s="162"/>
      <c r="BK6" s="162"/>
      <c r="BL6" s="233"/>
      <c r="BM6" s="162"/>
      <c r="BN6" s="162"/>
      <c r="BO6" s="162"/>
      <c r="BP6" s="162"/>
      <c r="BQ6" s="234"/>
      <c r="BR6" s="209"/>
      <c r="BS6" s="209"/>
      <c r="BT6" s="209"/>
      <c r="BU6" s="209"/>
      <c r="BV6" s="209"/>
      <c r="BW6" s="253"/>
      <c r="BX6" s="162"/>
      <c r="BY6" s="162"/>
      <c r="BZ6" s="233"/>
      <c r="CA6" s="162"/>
      <c r="CB6" s="162"/>
      <c r="CC6" s="234"/>
      <c r="CD6" s="162"/>
      <c r="CE6" s="162"/>
      <c r="CF6" s="162"/>
      <c r="CG6" s="233"/>
      <c r="CH6" s="162"/>
      <c r="CI6" s="234"/>
      <c r="CJ6" s="162"/>
      <c r="CK6" s="282"/>
      <c r="CL6" s="163"/>
      <c r="CM6" s="283"/>
      <c r="CN6" s="207"/>
      <c r="CO6" s="207"/>
      <c r="CP6" s="207"/>
      <c r="CQ6" s="292"/>
      <c r="CR6" s="207"/>
      <c r="CS6" s="208"/>
      <c r="CT6" s="207"/>
      <c r="CU6" s="298"/>
      <c r="CV6" s="207"/>
      <c r="CW6" s="207"/>
      <c r="CX6" s="207"/>
      <c r="CY6" s="292"/>
      <c r="CZ6" s="208"/>
      <c r="DA6" s="207"/>
      <c r="DB6" s="207"/>
      <c r="DC6" s="298"/>
      <c r="DD6" s="207"/>
      <c r="DE6" s="292"/>
      <c r="DF6" s="208"/>
      <c r="DG6" s="298"/>
      <c r="DH6" s="66" t="s">
        <v>85</v>
      </c>
    </row>
    <row r="7" spans="1:149" s="38" customFormat="1" x14ac:dyDescent="0.3">
      <c r="A7" s="479" t="s">
        <v>42</v>
      </c>
      <c r="B7" s="44" t="s">
        <v>53</v>
      </c>
      <c r="C7" s="168"/>
      <c r="D7" s="168"/>
      <c r="E7" s="243"/>
      <c r="F7" s="244"/>
      <c r="G7" s="168"/>
      <c r="H7" s="255"/>
      <c r="I7" s="168"/>
      <c r="J7" s="168"/>
      <c r="K7" s="243"/>
      <c r="L7" s="168"/>
      <c r="M7" s="244"/>
      <c r="N7" s="168"/>
      <c r="O7" s="168"/>
      <c r="P7" s="243"/>
      <c r="Q7" s="244"/>
      <c r="R7" s="168"/>
      <c r="S7" s="168"/>
      <c r="T7" s="243"/>
      <c r="U7" s="244"/>
      <c r="V7" s="168"/>
      <c r="W7" s="195"/>
      <c r="X7" s="255"/>
      <c r="Y7" s="195"/>
      <c r="Z7" s="255"/>
      <c r="AA7" s="168"/>
      <c r="AB7" s="168"/>
      <c r="AC7" s="168"/>
      <c r="AD7" s="243"/>
      <c r="AE7" s="168"/>
      <c r="AF7" s="168"/>
      <c r="AG7" s="168"/>
      <c r="AH7" s="168"/>
      <c r="AI7" s="244"/>
      <c r="AJ7" s="168"/>
      <c r="AK7" s="168"/>
      <c r="AL7" s="255"/>
      <c r="AM7" s="168"/>
      <c r="AN7" s="168"/>
      <c r="AO7" s="243"/>
      <c r="AP7" s="244"/>
      <c r="AQ7" s="168"/>
      <c r="AR7" s="168"/>
      <c r="AS7" s="168"/>
      <c r="AT7" s="255"/>
      <c r="AU7" s="168"/>
      <c r="AV7" s="243"/>
      <c r="AW7" s="244"/>
      <c r="AX7" s="168"/>
      <c r="AY7" s="168"/>
      <c r="AZ7" s="168"/>
      <c r="BA7" s="243"/>
      <c r="BB7" s="168"/>
      <c r="BC7" s="168"/>
      <c r="BD7" s="168"/>
      <c r="BE7" s="168"/>
      <c r="BF7" s="244"/>
      <c r="BG7" s="168"/>
      <c r="BH7" s="168"/>
      <c r="BI7" s="168"/>
      <c r="BJ7" s="168"/>
      <c r="BK7" s="168"/>
      <c r="BL7" s="243"/>
      <c r="BM7" s="168"/>
      <c r="BN7" s="168"/>
      <c r="BO7" s="168"/>
      <c r="BP7" s="168"/>
      <c r="BQ7" s="244"/>
      <c r="BR7" s="168"/>
      <c r="BS7" s="168"/>
      <c r="BT7" s="168"/>
      <c r="BU7" s="168"/>
      <c r="BV7" s="168"/>
      <c r="BW7" s="255"/>
      <c r="BX7" s="168"/>
      <c r="BY7" s="168"/>
      <c r="BZ7" s="243"/>
      <c r="CA7" s="168"/>
      <c r="CB7" s="168"/>
      <c r="CC7" s="244"/>
      <c r="CD7" s="168"/>
      <c r="CE7" s="168"/>
      <c r="CF7" s="168"/>
      <c r="CG7" s="243"/>
      <c r="CH7" s="168"/>
      <c r="CI7" s="244"/>
      <c r="CJ7" s="168"/>
      <c r="CK7" s="284"/>
      <c r="CL7" s="170"/>
      <c r="CM7" s="169"/>
      <c r="CN7" s="170"/>
      <c r="CO7" s="170"/>
      <c r="CP7" s="170"/>
      <c r="CQ7" s="284"/>
      <c r="CR7" s="170"/>
      <c r="CS7" s="169"/>
      <c r="CT7" s="170"/>
      <c r="CU7" s="299"/>
      <c r="CV7" s="170"/>
      <c r="CW7" s="170"/>
      <c r="CX7" s="170"/>
      <c r="CY7" s="284"/>
      <c r="CZ7" s="169"/>
      <c r="DA7" s="170"/>
      <c r="DB7" s="170"/>
      <c r="DC7" s="299"/>
      <c r="DD7" s="170"/>
      <c r="DE7" s="284"/>
      <c r="DF7" s="169"/>
      <c r="DG7" s="299"/>
    </row>
    <row r="8" spans="1:149" s="30" customFormat="1" x14ac:dyDescent="0.3">
      <c r="A8" s="481"/>
      <c r="B8" s="46" t="s">
        <v>43</v>
      </c>
      <c r="C8" s="166"/>
      <c r="D8" s="166"/>
      <c r="E8" s="241"/>
      <c r="F8" s="242"/>
      <c r="G8" s="166"/>
      <c r="H8" s="254"/>
      <c r="I8" s="166"/>
      <c r="J8" s="166"/>
      <c r="K8" s="241"/>
      <c r="L8" s="166"/>
      <c r="M8" s="242"/>
      <c r="N8" s="166"/>
      <c r="O8" s="166"/>
      <c r="P8" s="241"/>
      <c r="Q8" s="242"/>
      <c r="R8" s="166"/>
      <c r="S8" s="166"/>
      <c r="T8" s="241"/>
      <c r="U8" s="242"/>
      <c r="V8" s="166"/>
      <c r="W8" s="166"/>
      <c r="X8" s="254"/>
      <c r="Y8" s="166"/>
      <c r="Z8" s="254"/>
      <c r="AA8" s="166"/>
      <c r="AB8" s="166"/>
      <c r="AC8" s="166"/>
      <c r="AD8" s="241"/>
      <c r="AE8" s="166"/>
      <c r="AF8" s="166"/>
      <c r="AG8" s="166"/>
      <c r="AH8" s="166"/>
      <c r="AI8" s="242"/>
      <c r="AJ8" s="166"/>
      <c r="AK8" s="166"/>
      <c r="AL8" s="254"/>
      <c r="AM8" s="166"/>
      <c r="AN8" s="166"/>
      <c r="AO8" s="241"/>
      <c r="AP8" s="242"/>
      <c r="AQ8" s="166"/>
      <c r="AR8" s="166"/>
      <c r="AS8" s="166"/>
      <c r="AT8" s="254"/>
      <c r="AU8" s="166"/>
      <c r="AV8" s="241"/>
      <c r="AW8" s="242"/>
      <c r="AX8" s="166"/>
      <c r="AY8" s="166"/>
      <c r="AZ8" s="166"/>
      <c r="BA8" s="241"/>
      <c r="BB8" s="166"/>
      <c r="BC8" s="166"/>
      <c r="BD8" s="166"/>
      <c r="BE8" s="166"/>
      <c r="BF8" s="242"/>
      <c r="BG8" s="166"/>
      <c r="BH8" s="166"/>
      <c r="BI8" s="166"/>
      <c r="BJ8" s="166"/>
      <c r="BK8" s="166"/>
      <c r="BL8" s="247"/>
      <c r="BM8" s="189"/>
      <c r="BN8" s="166"/>
      <c r="BO8" s="166"/>
      <c r="BP8" s="166"/>
      <c r="BQ8" s="242"/>
      <c r="BR8" s="166"/>
      <c r="BS8" s="166"/>
      <c r="BT8" s="166"/>
      <c r="BU8" s="166"/>
      <c r="BV8" s="166"/>
      <c r="BW8" s="254"/>
      <c r="BX8" s="166"/>
      <c r="BY8" s="166"/>
      <c r="BZ8" s="241"/>
      <c r="CA8" s="166"/>
      <c r="CB8" s="166"/>
      <c r="CC8" s="242"/>
      <c r="CD8" s="189"/>
      <c r="CE8" s="166"/>
      <c r="CF8" s="166"/>
      <c r="CG8" s="241"/>
      <c r="CH8" s="166"/>
      <c r="CI8" s="242"/>
      <c r="CJ8" s="166"/>
      <c r="CK8" s="196"/>
      <c r="CL8" s="172"/>
      <c r="CM8" s="171"/>
      <c r="CN8" s="172"/>
      <c r="CO8" s="172"/>
      <c r="CP8" s="172"/>
      <c r="CQ8" s="196"/>
      <c r="CR8" s="172"/>
      <c r="CS8" s="171"/>
      <c r="CT8" s="172"/>
      <c r="CU8" s="295"/>
      <c r="CV8" s="172"/>
      <c r="CW8" s="172"/>
      <c r="CX8" s="172"/>
      <c r="CY8" s="196"/>
      <c r="CZ8" s="171"/>
      <c r="DA8" s="172"/>
      <c r="DB8" s="172"/>
      <c r="DC8" s="295"/>
      <c r="DD8" s="172"/>
      <c r="DE8" s="196"/>
      <c r="DF8" s="171"/>
      <c r="DG8" s="295"/>
    </row>
    <row r="9" spans="1:149" s="30" customFormat="1" x14ac:dyDescent="0.3">
      <c r="A9" s="481"/>
      <c r="B9" s="46" t="s">
        <v>44</v>
      </c>
      <c r="C9" s="166"/>
      <c r="D9" s="166"/>
      <c r="E9" s="241"/>
      <c r="F9" s="242"/>
      <c r="G9" s="166"/>
      <c r="H9" s="254"/>
      <c r="I9" s="166"/>
      <c r="J9" s="166"/>
      <c r="K9" s="241"/>
      <c r="L9" s="166"/>
      <c r="M9" s="242"/>
      <c r="N9" s="166"/>
      <c r="O9" s="166"/>
      <c r="P9" s="241"/>
      <c r="Q9" s="242"/>
      <c r="R9" s="166"/>
      <c r="S9" s="166"/>
      <c r="T9" s="241"/>
      <c r="U9" s="242"/>
      <c r="V9" s="166"/>
      <c r="W9" s="166"/>
      <c r="X9" s="254"/>
      <c r="Y9" s="166"/>
      <c r="Z9" s="254"/>
      <c r="AA9" s="166"/>
      <c r="AB9" s="166"/>
      <c r="AC9" s="166"/>
      <c r="AD9" s="241"/>
      <c r="AE9" s="166"/>
      <c r="AF9" s="166"/>
      <c r="AG9" s="166"/>
      <c r="AH9" s="166"/>
      <c r="AI9" s="242"/>
      <c r="AJ9" s="166"/>
      <c r="AK9" s="166"/>
      <c r="AL9" s="254"/>
      <c r="AM9" s="166"/>
      <c r="AN9" s="166"/>
      <c r="AO9" s="241"/>
      <c r="AP9" s="242"/>
      <c r="AQ9" s="166"/>
      <c r="AR9" s="166"/>
      <c r="AS9" s="166"/>
      <c r="AT9" s="254"/>
      <c r="AU9" s="166"/>
      <c r="AV9" s="241"/>
      <c r="AW9" s="242"/>
      <c r="AX9" s="166"/>
      <c r="AY9" s="166"/>
      <c r="AZ9" s="166"/>
      <c r="BA9" s="241"/>
      <c r="BB9" s="166"/>
      <c r="BC9" s="166"/>
      <c r="BD9" s="166"/>
      <c r="BE9" s="166"/>
      <c r="BF9" s="242"/>
      <c r="BG9" s="166"/>
      <c r="BH9" s="166"/>
      <c r="BI9" s="166"/>
      <c r="BJ9" s="166"/>
      <c r="BK9" s="166"/>
      <c r="BL9" s="241"/>
      <c r="BM9" s="166"/>
      <c r="BN9" s="166"/>
      <c r="BO9" s="166"/>
      <c r="BP9" s="166"/>
      <c r="BQ9" s="242"/>
      <c r="BR9" s="166"/>
      <c r="BS9" s="166"/>
      <c r="BT9" s="166"/>
      <c r="BU9" s="166"/>
      <c r="BV9" s="166"/>
      <c r="BW9" s="254"/>
      <c r="BX9" s="166"/>
      <c r="BY9" s="166"/>
      <c r="BZ9" s="241"/>
      <c r="CA9" s="166"/>
      <c r="CB9" s="166"/>
      <c r="CC9" s="242"/>
      <c r="CD9" s="166"/>
      <c r="CE9" s="166"/>
      <c r="CF9" s="166"/>
      <c r="CG9" s="241"/>
      <c r="CH9" s="166"/>
      <c r="CI9" s="242"/>
      <c r="CJ9" s="166"/>
      <c r="CK9" s="196"/>
      <c r="CL9" s="172"/>
      <c r="CM9" s="171"/>
      <c r="CN9" s="172"/>
      <c r="CO9" s="172"/>
      <c r="CP9" s="172"/>
      <c r="CQ9" s="196"/>
      <c r="CR9" s="172"/>
      <c r="CS9" s="171"/>
      <c r="CT9" s="172"/>
      <c r="CU9" s="295"/>
      <c r="CV9" s="172"/>
      <c r="CW9" s="172"/>
      <c r="CX9" s="172"/>
      <c r="CY9" s="196"/>
      <c r="CZ9" s="171"/>
      <c r="DA9" s="172"/>
      <c r="DB9" s="172"/>
      <c r="DC9" s="295"/>
      <c r="DD9" s="172"/>
      <c r="DE9" s="196"/>
      <c r="DF9" s="171"/>
      <c r="DG9" s="295"/>
    </row>
    <row r="10" spans="1:149" s="30" customFormat="1" x14ac:dyDescent="0.3">
      <c r="A10" s="481"/>
      <c r="B10" s="46" t="s">
        <v>45</v>
      </c>
      <c r="C10" s="166"/>
      <c r="D10" s="166"/>
      <c r="E10" s="241"/>
      <c r="F10" s="242"/>
      <c r="G10" s="189"/>
      <c r="H10" s="254"/>
      <c r="I10" s="166"/>
      <c r="J10" s="166"/>
      <c r="K10" s="241"/>
      <c r="L10" s="166"/>
      <c r="M10" s="242"/>
      <c r="N10" s="166"/>
      <c r="O10" s="166"/>
      <c r="P10" s="241"/>
      <c r="Q10" s="242"/>
      <c r="R10" s="166"/>
      <c r="S10" s="166"/>
      <c r="T10" s="241"/>
      <c r="U10" s="242"/>
      <c r="V10" s="166"/>
      <c r="W10" s="166"/>
      <c r="X10" s="254"/>
      <c r="Y10" s="190"/>
      <c r="Z10" s="254"/>
      <c r="AA10" s="166"/>
      <c r="AB10" s="166"/>
      <c r="AC10" s="166"/>
      <c r="AD10" s="241"/>
      <c r="AE10" s="166"/>
      <c r="AF10" s="166"/>
      <c r="AG10" s="166"/>
      <c r="AH10" s="166"/>
      <c r="AI10" s="242"/>
      <c r="AJ10" s="166"/>
      <c r="AK10" s="166"/>
      <c r="AL10" s="254"/>
      <c r="AM10" s="166"/>
      <c r="AN10" s="166"/>
      <c r="AO10" s="241"/>
      <c r="AP10" s="242"/>
      <c r="AQ10" s="166"/>
      <c r="AR10" s="166"/>
      <c r="AS10" s="166"/>
      <c r="AT10" s="254"/>
      <c r="AU10" s="166"/>
      <c r="AV10" s="241"/>
      <c r="AW10" s="242"/>
      <c r="AX10" s="166"/>
      <c r="AY10" s="189"/>
      <c r="AZ10" s="166"/>
      <c r="BA10" s="241"/>
      <c r="BB10" s="166"/>
      <c r="BC10" s="166"/>
      <c r="BD10" s="166"/>
      <c r="BE10" s="166"/>
      <c r="BF10" s="242"/>
      <c r="BG10" s="166"/>
      <c r="BH10" s="166"/>
      <c r="BI10" s="166"/>
      <c r="BJ10" s="166"/>
      <c r="BK10" s="166"/>
      <c r="BL10" s="247"/>
      <c r="BM10" s="166"/>
      <c r="BN10" s="166"/>
      <c r="BO10" s="166"/>
      <c r="BP10" s="166"/>
      <c r="BQ10" s="242"/>
      <c r="BR10" s="166"/>
      <c r="BS10" s="166"/>
      <c r="BT10" s="166"/>
      <c r="BU10" s="166"/>
      <c r="BV10" s="166"/>
      <c r="BW10" s="254"/>
      <c r="BX10" s="166"/>
      <c r="BY10" s="166"/>
      <c r="BZ10" s="241"/>
      <c r="CA10" s="166"/>
      <c r="CB10" s="166"/>
      <c r="CC10" s="242"/>
      <c r="CD10" s="166"/>
      <c r="CE10" s="166"/>
      <c r="CF10" s="166"/>
      <c r="CG10" s="241"/>
      <c r="CH10" s="166"/>
      <c r="CI10" s="242"/>
      <c r="CJ10" s="166"/>
      <c r="CK10" s="196"/>
      <c r="CL10" s="172"/>
      <c r="CM10" s="171"/>
      <c r="CN10" s="172"/>
      <c r="CO10" s="172"/>
      <c r="CP10" s="172"/>
      <c r="CQ10" s="285"/>
      <c r="CR10" s="199"/>
      <c r="CS10" s="171"/>
      <c r="CT10" s="172"/>
      <c r="CU10" s="295"/>
      <c r="CV10" s="199"/>
      <c r="CW10" s="172"/>
      <c r="CX10" s="172"/>
      <c r="CY10" s="196"/>
      <c r="CZ10" s="171"/>
      <c r="DA10" s="172"/>
      <c r="DB10" s="172"/>
      <c r="DC10" s="301"/>
      <c r="DD10" s="172"/>
      <c r="DE10" s="196"/>
      <c r="DF10" s="171"/>
      <c r="DG10" s="295"/>
    </row>
    <row r="11" spans="1:149" s="30" customFormat="1" x14ac:dyDescent="0.3">
      <c r="A11" s="481"/>
      <c r="B11" s="46" t="s">
        <v>52</v>
      </c>
      <c r="C11" s="166"/>
      <c r="D11" s="166"/>
      <c r="E11" s="241"/>
      <c r="F11" s="242"/>
      <c r="G11" s="166"/>
      <c r="H11" s="254"/>
      <c r="I11" s="166"/>
      <c r="J11" s="166"/>
      <c r="K11" s="241"/>
      <c r="L11" s="166"/>
      <c r="M11" s="242"/>
      <c r="N11" s="166"/>
      <c r="O11" s="166"/>
      <c r="P11" s="241"/>
      <c r="Q11" s="242"/>
      <c r="R11" s="166"/>
      <c r="S11" s="166"/>
      <c r="T11" s="241"/>
      <c r="U11" s="242"/>
      <c r="V11" s="166"/>
      <c r="W11" s="166"/>
      <c r="X11" s="254"/>
      <c r="Y11" s="166"/>
      <c r="Z11" s="254"/>
      <c r="AA11" s="166"/>
      <c r="AB11" s="166"/>
      <c r="AC11" s="166"/>
      <c r="AD11" s="241"/>
      <c r="AE11" s="166"/>
      <c r="AF11" s="166"/>
      <c r="AG11" s="166"/>
      <c r="AH11" s="166"/>
      <c r="AI11" s="242"/>
      <c r="AJ11" s="166"/>
      <c r="AK11" s="166"/>
      <c r="AL11" s="254"/>
      <c r="AM11" s="166"/>
      <c r="AN11" s="166"/>
      <c r="AO11" s="241"/>
      <c r="AP11" s="242"/>
      <c r="AQ11" s="166"/>
      <c r="AR11" s="166"/>
      <c r="AS11" s="166"/>
      <c r="AT11" s="254"/>
      <c r="AU11" s="166"/>
      <c r="AV11" s="241"/>
      <c r="AW11" s="242"/>
      <c r="AX11" s="166"/>
      <c r="AY11" s="166"/>
      <c r="AZ11" s="166"/>
      <c r="BA11" s="241"/>
      <c r="BB11" s="166"/>
      <c r="BC11" s="166"/>
      <c r="BD11" s="189"/>
      <c r="BE11" s="166"/>
      <c r="BF11" s="242"/>
      <c r="BG11" s="166"/>
      <c r="BH11" s="166"/>
      <c r="BI11" s="166"/>
      <c r="BJ11" s="166"/>
      <c r="BK11" s="189"/>
      <c r="BL11" s="241"/>
      <c r="BM11" s="166"/>
      <c r="BN11" s="166"/>
      <c r="BO11" s="166"/>
      <c r="BP11" s="166"/>
      <c r="BQ11" s="242"/>
      <c r="BR11" s="166"/>
      <c r="BS11" s="166"/>
      <c r="BT11" s="166"/>
      <c r="BU11" s="166"/>
      <c r="BV11" s="166"/>
      <c r="BW11" s="254"/>
      <c r="BX11" s="166"/>
      <c r="BY11" s="166"/>
      <c r="BZ11" s="241"/>
      <c r="CA11" s="166"/>
      <c r="CB11" s="166"/>
      <c r="CC11" s="242"/>
      <c r="CD11" s="166"/>
      <c r="CE11" s="189"/>
      <c r="CF11" s="166"/>
      <c r="CG11" s="247"/>
      <c r="CH11" s="166"/>
      <c r="CI11" s="242"/>
      <c r="CJ11" s="166"/>
      <c r="CK11" s="285"/>
      <c r="CL11" s="172"/>
      <c r="CM11" s="171"/>
      <c r="CN11" s="172"/>
      <c r="CO11" s="172"/>
      <c r="CP11" s="172"/>
      <c r="CQ11" s="196"/>
      <c r="CR11" s="172"/>
      <c r="CS11" s="171"/>
      <c r="CT11" s="172"/>
      <c r="CU11" s="295"/>
      <c r="CV11" s="172"/>
      <c r="CW11" s="172"/>
      <c r="CX11" s="172"/>
      <c r="CY11" s="196"/>
      <c r="CZ11" s="171"/>
      <c r="DA11" s="172"/>
      <c r="DB11" s="172"/>
      <c r="DC11" s="295"/>
      <c r="DD11" s="172"/>
      <c r="DE11" s="196"/>
      <c r="DF11" s="171"/>
      <c r="DG11" s="295"/>
    </row>
    <row r="12" spans="1:149" s="33" customFormat="1" x14ac:dyDescent="0.3">
      <c r="A12" s="480"/>
      <c r="B12" s="45" t="s">
        <v>33</v>
      </c>
      <c r="C12" s="173"/>
      <c r="D12" s="173"/>
      <c r="E12" s="245"/>
      <c r="F12" s="246"/>
      <c r="G12" s="173"/>
      <c r="H12" s="256"/>
      <c r="I12" s="173"/>
      <c r="J12" s="173"/>
      <c r="K12" s="245"/>
      <c r="L12" s="173"/>
      <c r="M12" s="246"/>
      <c r="N12" s="173"/>
      <c r="O12" s="173"/>
      <c r="P12" s="245"/>
      <c r="Q12" s="246"/>
      <c r="R12" s="173"/>
      <c r="S12" s="173"/>
      <c r="T12" s="245"/>
      <c r="U12" s="246"/>
      <c r="V12" s="173"/>
      <c r="W12" s="173"/>
      <c r="X12" s="256"/>
      <c r="Y12" s="173"/>
      <c r="Z12" s="256"/>
      <c r="AA12" s="173"/>
      <c r="AB12" s="173"/>
      <c r="AC12" s="173"/>
      <c r="AD12" s="245"/>
      <c r="AE12" s="173"/>
      <c r="AF12" s="173"/>
      <c r="AG12" s="173"/>
      <c r="AH12" s="173"/>
      <c r="AI12" s="246"/>
      <c r="AJ12" s="173"/>
      <c r="AK12" s="173"/>
      <c r="AL12" s="256"/>
      <c r="AM12" s="173"/>
      <c r="AN12" s="173"/>
      <c r="AO12" s="245"/>
      <c r="AP12" s="246"/>
      <c r="AQ12" s="173"/>
      <c r="AR12" s="173"/>
      <c r="AS12" s="173"/>
      <c r="AT12" s="256"/>
      <c r="AU12" s="173"/>
      <c r="AV12" s="245"/>
      <c r="AW12" s="270"/>
      <c r="AX12" s="173"/>
      <c r="AY12" s="173"/>
      <c r="AZ12" s="173"/>
      <c r="BA12" s="245"/>
      <c r="BB12" s="173"/>
      <c r="BC12" s="173"/>
      <c r="BD12" s="173"/>
      <c r="BE12" s="173"/>
      <c r="BF12" s="246"/>
      <c r="BG12" s="173"/>
      <c r="BH12" s="173"/>
      <c r="BI12" s="173"/>
      <c r="BJ12" s="173"/>
      <c r="BK12" s="173"/>
      <c r="BL12" s="245"/>
      <c r="BM12" s="173"/>
      <c r="BN12" s="173"/>
      <c r="BO12" s="173"/>
      <c r="BP12" s="173"/>
      <c r="BQ12" s="246"/>
      <c r="BR12" s="173"/>
      <c r="BS12" s="173"/>
      <c r="BT12" s="173"/>
      <c r="BU12" s="173"/>
      <c r="BV12" s="173"/>
      <c r="BW12" s="256"/>
      <c r="BX12" s="173"/>
      <c r="BY12" s="173"/>
      <c r="BZ12" s="245"/>
      <c r="CA12" s="173"/>
      <c r="CB12" s="173"/>
      <c r="CC12" s="246"/>
      <c r="CD12" s="193"/>
      <c r="CE12" s="173"/>
      <c r="CF12" s="173"/>
      <c r="CG12" s="245"/>
      <c r="CH12" s="173"/>
      <c r="CI12" s="246"/>
      <c r="CJ12" s="173"/>
      <c r="CK12" s="286"/>
      <c r="CL12" s="175"/>
      <c r="CM12" s="174"/>
      <c r="CN12" s="175"/>
      <c r="CO12" s="175"/>
      <c r="CP12" s="175"/>
      <c r="CQ12" s="197"/>
      <c r="CR12" s="175"/>
      <c r="CS12" s="174"/>
      <c r="CT12" s="198"/>
      <c r="CU12" s="300"/>
      <c r="CV12" s="175"/>
      <c r="CW12" s="175"/>
      <c r="CX12" s="175"/>
      <c r="CY12" s="197"/>
      <c r="CZ12" s="174"/>
      <c r="DA12" s="175"/>
      <c r="DB12" s="175"/>
      <c r="DC12" s="302"/>
      <c r="DD12" s="175"/>
      <c r="DE12" s="197"/>
      <c r="DF12" s="174"/>
      <c r="DG12" s="302"/>
    </row>
    <row r="13" spans="1:149" x14ac:dyDescent="0.3">
      <c r="A13" s="479" t="s">
        <v>24</v>
      </c>
      <c r="B13" s="46" t="s">
        <v>46</v>
      </c>
      <c r="C13" s="189"/>
      <c r="D13" s="176"/>
      <c r="E13" s="247"/>
      <c r="F13" s="242"/>
      <c r="G13" s="166"/>
      <c r="H13" s="254"/>
      <c r="I13" s="166"/>
      <c r="J13" s="166"/>
      <c r="K13" s="241"/>
      <c r="L13" s="166"/>
      <c r="M13" s="242"/>
      <c r="N13" s="166"/>
      <c r="O13" s="166"/>
      <c r="P13" s="241"/>
      <c r="Q13" s="242"/>
      <c r="R13" s="166"/>
      <c r="S13" s="166"/>
      <c r="T13" s="241"/>
      <c r="U13" s="242"/>
      <c r="V13" s="166"/>
      <c r="W13" s="166"/>
      <c r="X13" s="257"/>
      <c r="Y13" s="166"/>
      <c r="Z13" s="257"/>
      <c r="AA13" s="189"/>
      <c r="AB13" s="166"/>
      <c r="AC13" s="166"/>
      <c r="AD13" s="241"/>
      <c r="AE13" s="166"/>
      <c r="AF13" s="189"/>
      <c r="AG13" s="166"/>
      <c r="AH13" s="166"/>
      <c r="AI13" s="242"/>
      <c r="AJ13" s="166"/>
      <c r="AK13" s="166"/>
      <c r="AL13" s="254"/>
      <c r="AM13" s="166"/>
      <c r="AN13" s="166"/>
      <c r="AO13" s="241"/>
      <c r="AP13" s="248"/>
      <c r="AQ13" s="189"/>
      <c r="AR13" s="166"/>
      <c r="AS13" s="166"/>
      <c r="AT13" s="254"/>
      <c r="AU13" s="166"/>
      <c r="AV13" s="241"/>
      <c r="AW13" s="248"/>
      <c r="AX13" s="166"/>
      <c r="AY13" s="166"/>
      <c r="AZ13" s="166"/>
      <c r="BA13" s="247"/>
      <c r="BB13" s="166"/>
      <c r="BC13" s="166"/>
      <c r="BD13" s="166"/>
      <c r="BE13" s="189"/>
      <c r="BF13" s="242"/>
      <c r="BG13" s="166"/>
      <c r="BH13" s="166"/>
      <c r="BI13" s="166"/>
      <c r="BJ13" s="166"/>
      <c r="BK13" s="166"/>
      <c r="BL13" s="247"/>
      <c r="BM13" s="189"/>
      <c r="BN13" s="166"/>
      <c r="BO13" s="166"/>
      <c r="BP13" s="166"/>
      <c r="BQ13" s="242"/>
      <c r="BR13" s="189"/>
      <c r="BS13" s="166"/>
      <c r="BT13" s="166"/>
      <c r="BU13" s="166"/>
      <c r="BV13" s="166"/>
      <c r="BW13" s="254"/>
      <c r="BX13" s="189"/>
      <c r="BY13" s="166"/>
      <c r="BZ13" s="247"/>
      <c r="CA13" s="166"/>
      <c r="CB13" s="166"/>
      <c r="CC13" s="242"/>
      <c r="CD13" s="166"/>
      <c r="CE13" s="189"/>
      <c r="CF13" s="166"/>
      <c r="CG13" s="241"/>
      <c r="CH13" s="166"/>
      <c r="CI13" s="248"/>
      <c r="CJ13" s="166"/>
      <c r="CK13" s="285"/>
      <c r="CL13" s="172"/>
      <c r="CM13" s="171"/>
      <c r="CN13" s="172"/>
      <c r="CO13" s="172"/>
      <c r="CP13" s="172"/>
      <c r="CQ13" s="196"/>
      <c r="CR13" s="172"/>
      <c r="CS13" s="171"/>
      <c r="CT13" s="199"/>
      <c r="CU13" s="295"/>
      <c r="CV13" s="172"/>
      <c r="CW13" s="172"/>
      <c r="CX13" s="172"/>
      <c r="CY13" s="196"/>
      <c r="CZ13" s="171"/>
      <c r="DA13" s="172"/>
      <c r="DB13" s="172"/>
      <c r="DC13" s="295"/>
      <c r="DD13" s="172"/>
      <c r="DE13" s="196"/>
      <c r="DF13" s="171"/>
      <c r="DG13" s="301"/>
    </row>
    <row r="14" spans="1:149" x14ac:dyDescent="0.3">
      <c r="A14" s="481"/>
      <c r="B14" s="46" t="s">
        <v>47</v>
      </c>
      <c r="C14" s="166"/>
      <c r="D14" s="166"/>
      <c r="E14" s="241"/>
      <c r="F14" s="242"/>
      <c r="G14" s="166"/>
      <c r="H14" s="254"/>
      <c r="I14" s="166"/>
      <c r="J14" s="166"/>
      <c r="K14" s="241"/>
      <c r="L14" s="166"/>
      <c r="M14" s="242"/>
      <c r="N14" s="166"/>
      <c r="O14" s="166"/>
      <c r="P14" s="241"/>
      <c r="Q14" s="242"/>
      <c r="R14" s="166"/>
      <c r="S14" s="166"/>
      <c r="T14" s="241"/>
      <c r="U14" s="242"/>
      <c r="V14" s="166"/>
      <c r="W14" s="166"/>
      <c r="X14" s="254"/>
      <c r="Y14" s="166"/>
      <c r="Z14" s="254"/>
      <c r="AA14" s="166"/>
      <c r="AB14" s="166"/>
      <c r="AC14" s="166"/>
      <c r="AD14" s="241"/>
      <c r="AE14" s="166"/>
      <c r="AF14" s="166"/>
      <c r="AG14" s="166"/>
      <c r="AH14" s="166"/>
      <c r="AI14" s="242"/>
      <c r="AJ14" s="166"/>
      <c r="AK14" s="166"/>
      <c r="AL14" s="254"/>
      <c r="AM14" s="166"/>
      <c r="AN14" s="166"/>
      <c r="AO14" s="241"/>
      <c r="AP14" s="242"/>
      <c r="AQ14" s="166"/>
      <c r="AR14" s="166"/>
      <c r="AS14" s="166"/>
      <c r="AT14" s="254"/>
      <c r="AU14" s="166"/>
      <c r="AV14" s="241"/>
      <c r="AW14" s="242"/>
      <c r="AX14" s="166"/>
      <c r="AY14" s="166"/>
      <c r="AZ14" s="166"/>
      <c r="BA14" s="241"/>
      <c r="BB14" s="166"/>
      <c r="BC14" s="166"/>
      <c r="BD14" s="166"/>
      <c r="BE14" s="166"/>
      <c r="BF14" s="242"/>
      <c r="BG14" s="166"/>
      <c r="BH14" s="166"/>
      <c r="BI14" s="166"/>
      <c r="BJ14" s="166"/>
      <c r="BK14" s="166"/>
      <c r="BL14" s="241"/>
      <c r="BM14" s="166"/>
      <c r="BN14" s="166"/>
      <c r="BO14" s="166"/>
      <c r="BP14" s="166"/>
      <c r="BQ14" s="242"/>
      <c r="BR14" s="166"/>
      <c r="BS14" s="166"/>
      <c r="BT14" s="166"/>
      <c r="BU14" s="166"/>
      <c r="BV14" s="166"/>
      <c r="BW14" s="254"/>
      <c r="BX14" s="166"/>
      <c r="BY14" s="166"/>
      <c r="BZ14" s="241"/>
      <c r="CA14" s="166"/>
      <c r="CB14" s="166"/>
      <c r="CC14" s="242"/>
      <c r="CD14" s="166"/>
      <c r="CE14" s="166"/>
      <c r="CF14" s="166"/>
      <c r="CG14" s="241"/>
      <c r="CH14" s="166"/>
      <c r="CI14" s="242"/>
      <c r="CJ14" s="166"/>
      <c r="CK14" s="196"/>
      <c r="CL14" s="172"/>
      <c r="CM14" s="171"/>
      <c r="CN14" s="172"/>
      <c r="CO14" s="172"/>
      <c r="CP14" s="172"/>
      <c r="CQ14" s="196"/>
      <c r="CR14" s="172"/>
      <c r="CS14" s="171"/>
      <c r="CT14" s="172"/>
      <c r="CU14" s="295"/>
      <c r="CV14" s="172"/>
      <c r="CW14" s="172"/>
      <c r="CX14" s="172"/>
      <c r="CY14" s="196"/>
      <c r="CZ14" s="171"/>
      <c r="DA14" s="172"/>
      <c r="DB14" s="172"/>
      <c r="DC14" s="295"/>
      <c r="DD14" s="172"/>
      <c r="DE14" s="196"/>
      <c r="DF14" s="212"/>
      <c r="DG14" s="295"/>
    </row>
    <row r="15" spans="1:149" x14ac:dyDescent="0.3">
      <c r="A15" s="481"/>
      <c r="B15" s="46" t="s">
        <v>48</v>
      </c>
      <c r="C15" s="166"/>
      <c r="D15" s="166"/>
      <c r="E15" s="241"/>
      <c r="F15" s="242"/>
      <c r="G15" s="166"/>
      <c r="H15" s="254"/>
      <c r="I15" s="166"/>
      <c r="J15" s="166"/>
      <c r="K15" s="241"/>
      <c r="L15" s="166"/>
      <c r="M15" s="242"/>
      <c r="N15" s="166"/>
      <c r="O15" s="166"/>
      <c r="P15" s="241"/>
      <c r="Q15" s="242"/>
      <c r="R15" s="166"/>
      <c r="S15" s="166"/>
      <c r="T15" s="241"/>
      <c r="U15" s="242"/>
      <c r="V15" s="166"/>
      <c r="W15" s="166"/>
      <c r="X15" s="254"/>
      <c r="Y15" s="166"/>
      <c r="Z15" s="254"/>
      <c r="AA15" s="166"/>
      <c r="AB15" s="166"/>
      <c r="AC15" s="166"/>
      <c r="AD15" s="241"/>
      <c r="AE15" s="166"/>
      <c r="AF15" s="166"/>
      <c r="AG15" s="166"/>
      <c r="AH15" s="166"/>
      <c r="AI15" s="242"/>
      <c r="AJ15" s="166"/>
      <c r="AK15" s="166"/>
      <c r="AL15" s="254"/>
      <c r="AM15" s="166"/>
      <c r="AN15" s="166"/>
      <c r="AO15" s="241"/>
      <c r="AP15" s="242"/>
      <c r="AQ15" s="166"/>
      <c r="AR15" s="166"/>
      <c r="AS15" s="166"/>
      <c r="AT15" s="254"/>
      <c r="AU15" s="166"/>
      <c r="AV15" s="241"/>
      <c r="AW15" s="242"/>
      <c r="AX15" s="166"/>
      <c r="AY15" s="166"/>
      <c r="AZ15" s="166"/>
      <c r="BA15" s="241"/>
      <c r="BB15" s="166"/>
      <c r="BC15" s="166"/>
      <c r="BD15" s="166"/>
      <c r="BE15" s="166"/>
      <c r="BF15" s="242"/>
      <c r="BG15" s="166"/>
      <c r="BH15" s="166"/>
      <c r="BI15" s="166"/>
      <c r="BJ15" s="166"/>
      <c r="BK15" s="166"/>
      <c r="BL15" s="241"/>
      <c r="BM15" s="166"/>
      <c r="BN15" s="166"/>
      <c r="BO15" s="166"/>
      <c r="BP15" s="166"/>
      <c r="BQ15" s="242"/>
      <c r="BR15" s="166"/>
      <c r="BS15" s="166"/>
      <c r="BT15" s="166"/>
      <c r="BU15" s="166"/>
      <c r="BV15" s="166"/>
      <c r="BW15" s="254"/>
      <c r="BX15" s="166"/>
      <c r="BY15" s="166"/>
      <c r="BZ15" s="241"/>
      <c r="CA15" s="166"/>
      <c r="CB15" s="166"/>
      <c r="CC15" s="242"/>
      <c r="CD15" s="166"/>
      <c r="CE15" s="166"/>
      <c r="CF15" s="166"/>
      <c r="CG15" s="241"/>
      <c r="CH15" s="166"/>
      <c r="CI15" s="242"/>
      <c r="CJ15" s="166"/>
      <c r="CK15" s="196"/>
      <c r="CL15" s="172"/>
      <c r="CM15" s="171"/>
      <c r="CN15" s="172"/>
      <c r="CO15" s="172"/>
      <c r="CP15" s="172"/>
      <c r="CQ15" s="196"/>
      <c r="CR15" s="172"/>
      <c r="CS15" s="171"/>
      <c r="CT15" s="172"/>
      <c r="CU15" s="295"/>
      <c r="CV15" s="172"/>
      <c r="CW15" s="172"/>
      <c r="CX15" s="172"/>
      <c r="CY15" s="196"/>
      <c r="CZ15" s="171"/>
      <c r="DA15" s="172"/>
      <c r="DB15" s="172"/>
      <c r="DC15" s="295"/>
      <c r="DD15" s="172"/>
      <c r="DE15" s="196"/>
      <c r="DF15" s="171"/>
      <c r="DG15" s="295"/>
    </row>
    <row r="16" spans="1:149" x14ac:dyDescent="0.3">
      <c r="A16" s="481"/>
      <c r="B16" s="46" t="s">
        <v>49</v>
      </c>
      <c r="C16" s="166"/>
      <c r="D16" s="166"/>
      <c r="E16" s="241"/>
      <c r="F16" s="242"/>
      <c r="G16" s="166"/>
      <c r="H16" s="254"/>
      <c r="I16" s="166"/>
      <c r="J16" s="166"/>
      <c r="K16" s="241"/>
      <c r="L16" s="166"/>
      <c r="M16" s="242"/>
      <c r="N16" s="166"/>
      <c r="O16" s="166"/>
      <c r="P16" s="241"/>
      <c r="Q16" s="242"/>
      <c r="R16" s="166"/>
      <c r="S16" s="166"/>
      <c r="T16" s="241"/>
      <c r="U16" s="242"/>
      <c r="V16" s="166"/>
      <c r="W16" s="166"/>
      <c r="X16" s="254"/>
      <c r="Y16" s="166"/>
      <c r="Z16" s="254"/>
      <c r="AA16" s="166"/>
      <c r="AB16" s="166"/>
      <c r="AC16" s="166"/>
      <c r="AD16" s="241"/>
      <c r="AE16" s="166"/>
      <c r="AF16" s="166"/>
      <c r="AG16" s="166"/>
      <c r="AH16" s="166"/>
      <c r="AI16" s="242"/>
      <c r="AJ16" s="166"/>
      <c r="AK16" s="166"/>
      <c r="AL16" s="254"/>
      <c r="AM16" s="166"/>
      <c r="AN16" s="166"/>
      <c r="AO16" s="241"/>
      <c r="AP16" s="242"/>
      <c r="AQ16" s="166"/>
      <c r="AR16" s="166"/>
      <c r="AS16" s="166"/>
      <c r="AT16" s="254"/>
      <c r="AU16" s="166"/>
      <c r="AV16" s="241"/>
      <c r="AW16" s="242"/>
      <c r="AX16" s="166"/>
      <c r="AY16" s="166"/>
      <c r="AZ16" s="189"/>
      <c r="BA16" s="241"/>
      <c r="BB16" s="166"/>
      <c r="BC16" s="166"/>
      <c r="BD16" s="166"/>
      <c r="BE16" s="166"/>
      <c r="BF16" s="242"/>
      <c r="BG16" s="166"/>
      <c r="BH16" s="166"/>
      <c r="BI16" s="166"/>
      <c r="BJ16" s="166"/>
      <c r="BK16" s="166"/>
      <c r="BL16" s="247"/>
      <c r="BM16" s="189"/>
      <c r="BN16" s="166"/>
      <c r="BO16" s="166"/>
      <c r="BP16" s="166"/>
      <c r="BQ16" s="242"/>
      <c r="BR16" s="166"/>
      <c r="BS16" s="166"/>
      <c r="BT16" s="166"/>
      <c r="BU16" s="166"/>
      <c r="BV16" s="166"/>
      <c r="BW16" s="254"/>
      <c r="BX16" s="166"/>
      <c r="BY16" s="166"/>
      <c r="BZ16" s="241"/>
      <c r="CA16" s="166"/>
      <c r="CB16" s="166"/>
      <c r="CC16" s="242"/>
      <c r="CD16" s="166"/>
      <c r="CE16" s="166"/>
      <c r="CF16" s="166"/>
      <c r="CG16" s="241"/>
      <c r="CH16" s="166"/>
      <c r="CI16" s="242"/>
      <c r="CJ16" s="166"/>
      <c r="CK16" s="196"/>
      <c r="CL16" s="172"/>
      <c r="CM16" s="171"/>
      <c r="CN16" s="172"/>
      <c r="CO16" s="172"/>
      <c r="CP16" s="172"/>
      <c r="CQ16" s="196"/>
      <c r="CR16" s="172"/>
      <c r="CS16" s="171"/>
      <c r="CT16" s="172"/>
      <c r="CU16" s="295"/>
      <c r="CV16" s="172"/>
      <c r="CW16" s="172"/>
      <c r="CX16" s="172"/>
      <c r="CY16" s="196"/>
      <c r="CZ16" s="171"/>
      <c r="DA16" s="172"/>
      <c r="DB16" s="172"/>
      <c r="DC16" s="295"/>
      <c r="DD16" s="172"/>
      <c r="DE16" s="196"/>
      <c r="DF16" s="171"/>
      <c r="DG16" s="295"/>
    </row>
    <row r="17" spans="1:111" x14ac:dyDescent="0.3">
      <c r="A17" s="481"/>
      <c r="B17" s="46" t="s">
        <v>50</v>
      </c>
      <c r="C17" s="166"/>
      <c r="D17" s="166"/>
      <c r="E17" s="241"/>
      <c r="F17" s="242"/>
      <c r="G17" s="166"/>
      <c r="H17" s="257"/>
      <c r="I17" s="166"/>
      <c r="J17" s="166"/>
      <c r="K17" s="241"/>
      <c r="L17" s="166"/>
      <c r="M17" s="242"/>
      <c r="N17" s="166"/>
      <c r="O17" s="166"/>
      <c r="P17" s="241"/>
      <c r="Q17" s="242"/>
      <c r="R17" s="166"/>
      <c r="S17" s="166"/>
      <c r="T17" s="241"/>
      <c r="U17" s="242"/>
      <c r="V17" s="166"/>
      <c r="W17" s="166"/>
      <c r="X17" s="254"/>
      <c r="Y17" s="166"/>
      <c r="Z17" s="254"/>
      <c r="AA17" s="166"/>
      <c r="AB17" s="166"/>
      <c r="AC17" s="166"/>
      <c r="AD17" s="241"/>
      <c r="AE17" s="166"/>
      <c r="AF17" s="166"/>
      <c r="AG17" s="166"/>
      <c r="AH17" s="166"/>
      <c r="AI17" s="242"/>
      <c r="AJ17" s="166"/>
      <c r="AK17" s="166"/>
      <c r="AL17" s="254"/>
      <c r="AM17" s="166"/>
      <c r="AN17" s="166"/>
      <c r="AO17" s="241"/>
      <c r="AP17" s="242"/>
      <c r="AQ17" s="166"/>
      <c r="AR17" s="166"/>
      <c r="AS17" s="166"/>
      <c r="AT17" s="254"/>
      <c r="AU17" s="166"/>
      <c r="AV17" s="241"/>
      <c r="AW17" s="248"/>
      <c r="AX17" s="166"/>
      <c r="AY17" s="166"/>
      <c r="AZ17" s="166"/>
      <c r="BA17" s="241"/>
      <c r="BB17" s="166"/>
      <c r="BC17" s="166"/>
      <c r="BD17" s="166"/>
      <c r="BE17" s="166"/>
      <c r="BF17" s="242"/>
      <c r="BG17" s="166"/>
      <c r="BH17" s="166"/>
      <c r="BI17" s="166"/>
      <c r="BJ17" s="166"/>
      <c r="BK17" s="166"/>
      <c r="BL17" s="241"/>
      <c r="BM17" s="166"/>
      <c r="BN17" s="166"/>
      <c r="BO17" s="166"/>
      <c r="BP17" s="166"/>
      <c r="BQ17" s="242"/>
      <c r="BR17" s="166"/>
      <c r="BS17" s="166"/>
      <c r="BT17" s="166"/>
      <c r="BU17" s="166"/>
      <c r="BV17" s="166"/>
      <c r="BW17" s="254"/>
      <c r="BX17" s="166"/>
      <c r="BY17" s="166"/>
      <c r="BZ17" s="241"/>
      <c r="CA17" s="166"/>
      <c r="CB17" s="166"/>
      <c r="CC17" s="242"/>
      <c r="CD17" s="189"/>
      <c r="CE17" s="166"/>
      <c r="CF17" s="166"/>
      <c r="CG17" s="241"/>
      <c r="CH17" s="166"/>
      <c r="CI17" s="242"/>
      <c r="CJ17" s="166"/>
      <c r="CK17" s="285"/>
      <c r="CL17" s="172"/>
      <c r="CM17" s="171"/>
      <c r="CN17" s="172"/>
      <c r="CO17" s="172"/>
      <c r="CP17" s="172"/>
      <c r="CQ17" s="196"/>
      <c r="CR17" s="172"/>
      <c r="CS17" s="171"/>
      <c r="CT17" s="199"/>
      <c r="CU17" s="301"/>
      <c r="CV17" s="172"/>
      <c r="CW17" s="172"/>
      <c r="CX17" s="172"/>
      <c r="CY17" s="196"/>
      <c r="CZ17" s="171"/>
      <c r="DA17" s="172"/>
      <c r="DB17" s="172"/>
      <c r="DC17" s="295"/>
      <c r="DD17" s="172"/>
      <c r="DE17" s="196"/>
      <c r="DF17" s="171"/>
      <c r="DG17" s="295"/>
    </row>
    <row r="18" spans="1:111" x14ac:dyDescent="0.3">
      <c r="A18" s="481"/>
      <c r="B18" s="46" t="s">
        <v>51</v>
      </c>
      <c r="C18" s="166"/>
      <c r="D18" s="166"/>
      <c r="E18" s="241"/>
      <c r="F18" s="242"/>
      <c r="G18" s="166"/>
      <c r="H18" s="254"/>
      <c r="I18" s="166"/>
      <c r="J18" s="166"/>
      <c r="K18" s="241"/>
      <c r="L18" s="166"/>
      <c r="M18" s="242"/>
      <c r="N18" s="166"/>
      <c r="O18" s="166"/>
      <c r="P18" s="241"/>
      <c r="Q18" s="242"/>
      <c r="R18" s="166"/>
      <c r="S18" s="189"/>
      <c r="T18" s="241"/>
      <c r="U18" s="242"/>
      <c r="V18" s="166"/>
      <c r="W18" s="166"/>
      <c r="X18" s="254"/>
      <c r="Y18" s="166"/>
      <c r="Z18" s="254"/>
      <c r="AA18" s="166"/>
      <c r="AB18" s="166"/>
      <c r="AC18" s="166"/>
      <c r="AD18" s="241"/>
      <c r="AE18" s="166"/>
      <c r="AF18" s="166"/>
      <c r="AG18" s="166"/>
      <c r="AH18" s="166"/>
      <c r="AI18" s="242"/>
      <c r="AJ18" s="166"/>
      <c r="AK18" s="166"/>
      <c r="AL18" s="254"/>
      <c r="AM18" s="166"/>
      <c r="AN18" s="166"/>
      <c r="AO18" s="241"/>
      <c r="AP18" s="242"/>
      <c r="AQ18" s="166"/>
      <c r="AR18" s="166"/>
      <c r="AS18" s="166"/>
      <c r="AT18" s="257"/>
      <c r="AU18" s="189"/>
      <c r="AV18" s="247"/>
      <c r="AW18" s="242"/>
      <c r="AX18" s="166"/>
      <c r="AY18" s="166"/>
      <c r="AZ18" s="166"/>
      <c r="BA18" s="241"/>
      <c r="BB18" s="166"/>
      <c r="BC18" s="166"/>
      <c r="BD18" s="189"/>
      <c r="BE18" s="166"/>
      <c r="BF18" s="242"/>
      <c r="BG18" s="166"/>
      <c r="BH18" s="166"/>
      <c r="BI18" s="166"/>
      <c r="BJ18" s="166"/>
      <c r="BK18" s="189"/>
      <c r="BL18" s="241"/>
      <c r="BM18" s="166"/>
      <c r="BN18" s="166"/>
      <c r="BO18" s="166"/>
      <c r="BP18" s="166"/>
      <c r="BQ18" s="242"/>
      <c r="BR18" s="166"/>
      <c r="BS18" s="166"/>
      <c r="BT18" s="166"/>
      <c r="BU18" s="166"/>
      <c r="BV18" s="189"/>
      <c r="BW18" s="254"/>
      <c r="BX18" s="166"/>
      <c r="BY18" s="166"/>
      <c r="BZ18" s="241"/>
      <c r="CA18" s="166"/>
      <c r="CB18" s="166"/>
      <c r="CC18" s="242"/>
      <c r="CD18" s="166"/>
      <c r="CE18" s="189"/>
      <c r="CF18" s="166"/>
      <c r="CG18" s="247"/>
      <c r="CH18" s="166"/>
      <c r="CI18" s="242"/>
      <c r="CJ18" s="166"/>
      <c r="CK18" s="196"/>
      <c r="CL18" s="172"/>
      <c r="CM18" s="171"/>
      <c r="CN18" s="172"/>
      <c r="CO18" s="172"/>
      <c r="CP18" s="172"/>
      <c r="CQ18" s="196"/>
      <c r="CR18" s="172"/>
      <c r="CS18" s="171"/>
      <c r="CT18" s="172"/>
      <c r="CU18" s="295"/>
      <c r="CV18" s="172"/>
      <c r="CW18" s="172"/>
      <c r="CX18" s="172"/>
      <c r="CY18" s="196"/>
      <c r="CZ18" s="171"/>
      <c r="DA18" s="172"/>
      <c r="DB18" s="172"/>
      <c r="DC18" s="295"/>
      <c r="DD18" s="172"/>
      <c r="DE18" s="196"/>
      <c r="DF18" s="171"/>
      <c r="DG18" s="295"/>
    </row>
    <row r="19" spans="1:111" x14ac:dyDescent="0.3">
      <c r="A19" s="481"/>
      <c r="B19" s="46" t="s">
        <v>54</v>
      </c>
      <c r="C19" s="166"/>
      <c r="D19" s="166"/>
      <c r="E19" s="241"/>
      <c r="F19" s="242"/>
      <c r="G19" s="166"/>
      <c r="H19" s="254"/>
      <c r="I19" s="166"/>
      <c r="J19" s="166"/>
      <c r="K19" s="241"/>
      <c r="L19" s="166"/>
      <c r="M19" s="242"/>
      <c r="N19" s="166"/>
      <c r="O19" s="166"/>
      <c r="P19" s="241"/>
      <c r="Q19" s="242"/>
      <c r="R19" s="166"/>
      <c r="S19" s="166"/>
      <c r="T19" s="241"/>
      <c r="U19" s="242"/>
      <c r="V19" s="166"/>
      <c r="W19" s="166"/>
      <c r="X19" s="254"/>
      <c r="Y19" s="166"/>
      <c r="Z19" s="254"/>
      <c r="AA19" s="166"/>
      <c r="AB19" s="166"/>
      <c r="AC19" s="166"/>
      <c r="AD19" s="241"/>
      <c r="AE19" s="189"/>
      <c r="AF19" s="166"/>
      <c r="AG19" s="166"/>
      <c r="AH19" s="166"/>
      <c r="AI19" s="242"/>
      <c r="AJ19" s="189"/>
      <c r="AK19" s="166"/>
      <c r="AL19" s="254"/>
      <c r="AM19" s="166"/>
      <c r="AN19" s="166"/>
      <c r="AO19" s="241"/>
      <c r="AP19" s="242"/>
      <c r="AQ19" s="166"/>
      <c r="AR19" s="166"/>
      <c r="AS19" s="166"/>
      <c r="AT19" s="254"/>
      <c r="AU19" s="166"/>
      <c r="AV19" s="241"/>
      <c r="AW19" s="242"/>
      <c r="AX19" s="166"/>
      <c r="AY19" s="166"/>
      <c r="AZ19" s="166"/>
      <c r="BA19" s="241"/>
      <c r="BB19" s="166"/>
      <c r="BC19" s="166"/>
      <c r="BD19" s="166"/>
      <c r="BE19" s="166"/>
      <c r="BF19" s="242"/>
      <c r="BG19" s="166"/>
      <c r="BH19" s="166"/>
      <c r="BI19" s="166"/>
      <c r="BJ19" s="166"/>
      <c r="BK19" s="166"/>
      <c r="BL19" s="241"/>
      <c r="BM19" s="166"/>
      <c r="BN19" s="166"/>
      <c r="BO19" s="166"/>
      <c r="BP19" s="166"/>
      <c r="BQ19" s="242"/>
      <c r="BR19" s="166"/>
      <c r="BS19" s="189"/>
      <c r="BT19" s="166"/>
      <c r="BU19" s="166"/>
      <c r="BV19" s="166"/>
      <c r="BW19" s="254"/>
      <c r="BX19" s="166"/>
      <c r="BY19" s="166"/>
      <c r="BZ19" s="241"/>
      <c r="CA19" s="166"/>
      <c r="CB19" s="166"/>
      <c r="CC19" s="242"/>
      <c r="CD19" s="166"/>
      <c r="CE19" s="166"/>
      <c r="CF19" s="166"/>
      <c r="CG19" s="241"/>
      <c r="CH19" s="166"/>
      <c r="CI19" s="242"/>
      <c r="CJ19" s="166"/>
      <c r="CK19" s="196"/>
      <c r="CL19" s="172"/>
      <c r="CM19" s="171"/>
      <c r="CN19" s="172"/>
      <c r="CO19" s="172"/>
      <c r="CP19" s="172"/>
      <c r="CQ19" s="196"/>
      <c r="CR19" s="172"/>
      <c r="CS19" s="171"/>
      <c r="CT19" s="172"/>
      <c r="CU19" s="295"/>
      <c r="CV19" s="172"/>
      <c r="CW19" s="172"/>
      <c r="CX19" s="172"/>
      <c r="CY19" s="196"/>
      <c r="CZ19" s="171"/>
      <c r="DA19" s="172"/>
      <c r="DB19" s="172"/>
      <c r="DC19" s="295"/>
      <c r="DD19" s="172"/>
      <c r="DE19" s="196"/>
      <c r="DF19" s="171"/>
      <c r="DG19" s="295"/>
    </row>
    <row r="20" spans="1:111" x14ac:dyDescent="0.3">
      <c r="A20" s="481"/>
      <c r="B20" s="46" t="s">
        <v>55</v>
      </c>
      <c r="C20" s="166"/>
      <c r="D20" s="166"/>
      <c r="E20" s="241"/>
      <c r="F20" s="242"/>
      <c r="G20" s="166"/>
      <c r="H20" s="257"/>
      <c r="I20" s="166"/>
      <c r="J20" s="166"/>
      <c r="K20" s="241"/>
      <c r="L20" s="166"/>
      <c r="M20" s="242"/>
      <c r="N20" s="166"/>
      <c r="O20" s="166"/>
      <c r="P20" s="241"/>
      <c r="Q20" s="242"/>
      <c r="R20" s="166"/>
      <c r="S20" s="166"/>
      <c r="T20" s="241"/>
      <c r="U20" s="242"/>
      <c r="V20" s="166"/>
      <c r="W20" s="166"/>
      <c r="X20" s="254"/>
      <c r="Y20" s="166"/>
      <c r="Z20" s="254"/>
      <c r="AA20" s="166"/>
      <c r="AB20" s="166"/>
      <c r="AC20" s="166"/>
      <c r="AD20" s="241"/>
      <c r="AE20" s="166"/>
      <c r="AF20" s="166"/>
      <c r="AG20" s="166"/>
      <c r="AH20" s="166"/>
      <c r="AI20" s="242"/>
      <c r="AJ20" s="166"/>
      <c r="AK20" s="166"/>
      <c r="AL20" s="254"/>
      <c r="AM20" s="166"/>
      <c r="AN20" s="166"/>
      <c r="AO20" s="241"/>
      <c r="AP20" s="242"/>
      <c r="AQ20" s="166"/>
      <c r="AR20" s="166"/>
      <c r="AS20" s="166"/>
      <c r="AT20" s="254"/>
      <c r="AU20" s="166"/>
      <c r="AV20" s="241"/>
      <c r="AW20" s="242"/>
      <c r="AX20" s="166"/>
      <c r="AY20" s="166"/>
      <c r="AZ20" s="166"/>
      <c r="BA20" s="241"/>
      <c r="BB20" s="166"/>
      <c r="BC20" s="166"/>
      <c r="BD20" s="166"/>
      <c r="BE20" s="166"/>
      <c r="BF20" s="242"/>
      <c r="BG20" s="166"/>
      <c r="BH20" s="166"/>
      <c r="BI20" s="166"/>
      <c r="BJ20" s="166"/>
      <c r="BK20" s="166"/>
      <c r="BL20" s="241"/>
      <c r="BM20" s="166"/>
      <c r="BN20" s="166"/>
      <c r="BO20" s="166"/>
      <c r="BP20" s="166"/>
      <c r="BQ20" s="242"/>
      <c r="BR20" s="166"/>
      <c r="BS20" s="166"/>
      <c r="BT20" s="166"/>
      <c r="BU20" s="166"/>
      <c r="BV20" s="166"/>
      <c r="BW20" s="254"/>
      <c r="BX20" s="166"/>
      <c r="BY20" s="166"/>
      <c r="BZ20" s="241"/>
      <c r="CA20" s="166"/>
      <c r="CB20" s="166"/>
      <c r="CC20" s="242"/>
      <c r="CD20" s="166"/>
      <c r="CE20" s="166"/>
      <c r="CF20" s="166"/>
      <c r="CG20" s="241"/>
      <c r="CH20" s="166"/>
      <c r="CI20" s="242"/>
      <c r="CJ20" s="166"/>
      <c r="CK20" s="196"/>
      <c r="CL20" s="172"/>
      <c r="CM20" s="171"/>
      <c r="CN20" s="172"/>
      <c r="CO20" s="172"/>
      <c r="CP20" s="172"/>
      <c r="CQ20" s="196"/>
      <c r="CR20" s="172"/>
      <c r="CS20" s="171"/>
      <c r="CT20" s="172"/>
      <c r="CU20" s="295"/>
      <c r="CV20" s="172"/>
      <c r="CW20" s="172"/>
      <c r="CX20" s="172"/>
      <c r="CY20" s="196"/>
      <c r="CZ20" s="171"/>
      <c r="DA20" s="172"/>
      <c r="DB20" s="172"/>
      <c r="DC20" s="295"/>
      <c r="DD20" s="172"/>
      <c r="DE20" s="196"/>
      <c r="DF20" s="171"/>
      <c r="DG20" s="295"/>
    </row>
    <row r="21" spans="1:111" x14ac:dyDescent="0.3">
      <c r="A21" s="481"/>
      <c r="B21" s="46" t="s">
        <v>56</v>
      </c>
      <c r="C21" s="189"/>
      <c r="D21" s="166"/>
      <c r="E21" s="241"/>
      <c r="F21" s="242"/>
      <c r="G21" s="189"/>
      <c r="H21" s="254"/>
      <c r="I21" s="166"/>
      <c r="J21" s="166"/>
      <c r="K21" s="241"/>
      <c r="L21" s="166"/>
      <c r="M21" s="242"/>
      <c r="N21" s="166"/>
      <c r="O21" s="166"/>
      <c r="P21" s="247"/>
      <c r="Q21" s="242"/>
      <c r="R21" s="166"/>
      <c r="S21" s="189"/>
      <c r="T21" s="241"/>
      <c r="U21" s="242"/>
      <c r="V21" s="166"/>
      <c r="W21" s="189"/>
      <c r="X21" s="254"/>
      <c r="Y21" s="190"/>
      <c r="Z21" s="254"/>
      <c r="AA21" s="166"/>
      <c r="AB21" s="166"/>
      <c r="AC21" s="166"/>
      <c r="AD21" s="241"/>
      <c r="AE21" s="166"/>
      <c r="AF21" s="166"/>
      <c r="AG21" s="166"/>
      <c r="AH21" s="189"/>
      <c r="AI21" s="242"/>
      <c r="AJ21" s="166"/>
      <c r="AK21" s="166"/>
      <c r="AL21" s="257"/>
      <c r="AM21" s="189"/>
      <c r="AN21" s="166"/>
      <c r="AO21" s="247"/>
      <c r="AP21" s="242"/>
      <c r="AQ21" s="166"/>
      <c r="AR21" s="166"/>
      <c r="AS21" s="166"/>
      <c r="AT21" s="254"/>
      <c r="AU21" s="166"/>
      <c r="AV21" s="241"/>
      <c r="AW21" s="242"/>
      <c r="AX21" s="166"/>
      <c r="AY21" s="189"/>
      <c r="AZ21" s="166"/>
      <c r="BA21" s="241"/>
      <c r="BB21" s="166"/>
      <c r="BC21" s="166"/>
      <c r="BD21" s="166"/>
      <c r="BE21" s="189"/>
      <c r="BF21" s="242"/>
      <c r="BG21" s="189"/>
      <c r="BH21" s="189"/>
      <c r="BI21" s="166"/>
      <c r="BJ21" s="166"/>
      <c r="BK21" s="166"/>
      <c r="BL21" s="247"/>
      <c r="BM21" s="166"/>
      <c r="BN21" s="166"/>
      <c r="BO21" s="189"/>
      <c r="BP21" s="166"/>
      <c r="BQ21" s="242"/>
      <c r="BR21" s="166"/>
      <c r="BS21" s="166"/>
      <c r="BT21" s="166"/>
      <c r="BU21" s="166"/>
      <c r="BV21" s="166"/>
      <c r="BW21" s="257"/>
      <c r="BX21" s="166"/>
      <c r="BY21" s="166"/>
      <c r="BZ21" s="241"/>
      <c r="CA21" s="166"/>
      <c r="CB21" s="166"/>
      <c r="CC21" s="242"/>
      <c r="CD21" s="166"/>
      <c r="CE21" s="189"/>
      <c r="CF21" s="166"/>
      <c r="CG21" s="241"/>
      <c r="CH21" s="189"/>
      <c r="CI21" s="242"/>
      <c r="CJ21" s="189"/>
      <c r="CK21" s="196"/>
      <c r="CL21" s="172"/>
      <c r="CM21" s="171"/>
      <c r="CN21" s="172"/>
      <c r="CO21" s="172"/>
      <c r="CP21" s="172"/>
      <c r="CQ21" s="285"/>
      <c r="CR21" s="199"/>
      <c r="CS21" s="171"/>
      <c r="CT21" s="172"/>
      <c r="CU21" s="295"/>
      <c r="CV21" s="199"/>
      <c r="CW21" s="199"/>
      <c r="CX21" s="172"/>
      <c r="CY21" s="196"/>
      <c r="CZ21" s="171"/>
      <c r="DA21" s="172"/>
      <c r="DB21" s="172"/>
      <c r="DC21" s="301"/>
      <c r="DD21" s="172"/>
      <c r="DE21" s="285"/>
      <c r="DF21" s="212"/>
      <c r="DG21" s="301"/>
    </row>
    <row r="22" spans="1:111" x14ac:dyDescent="0.3">
      <c r="A22" s="481"/>
      <c r="B22" s="46" t="s">
        <v>57</v>
      </c>
      <c r="C22" s="166"/>
      <c r="D22" s="166"/>
      <c r="E22" s="241"/>
      <c r="F22" s="242"/>
      <c r="G22" s="166"/>
      <c r="H22" s="254"/>
      <c r="I22" s="166"/>
      <c r="J22" s="166"/>
      <c r="K22" s="241"/>
      <c r="L22" s="166"/>
      <c r="M22" s="242"/>
      <c r="N22" s="166"/>
      <c r="O22" s="166"/>
      <c r="P22" s="241"/>
      <c r="Q22" s="242"/>
      <c r="R22" s="166"/>
      <c r="S22" s="166"/>
      <c r="T22" s="241"/>
      <c r="U22" s="242"/>
      <c r="V22" s="166"/>
      <c r="W22" s="166"/>
      <c r="X22" s="254"/>
      <c r="Y22" s="190"/>
      <c r="Z22" s="254"/>
      <c r="AA22" s="166"/>
      <c r="AB22" s="166"/>
      <c r="AC22" s="166"/>
      <c r="AD22" s="241"/>
      <c r="AE22" s="166"/>
      <c r="AF22" s="166"/>
      <c r="AG22" s="166"/>
      <c r="AH22" s="166"/>
      <c r="AI22" s="242"/>
      <c r="AJ22" s="166"/>
      <c r="AK22" s="166"/>
      <c r="AL22" s="254"/>
      <c r="AM22" s="166"/>
      <c r="AN22" s="166"/>
      <c r="AO22" s="241"/>
      <c r="AP22" s="242"/>
      <c r="AQ22" s="166"/>
      <c r="AR22" s="166"/>
      <c r="AS22" s="166"/>
      <c r="AT22" s="254"/>
      <c r="AU22" s="166"/>
      <c r="AV22" s="241"/>
      <c r="AW22" s="242"/>
      <c r="AX22" s="166"/>
      <c r="AY22" s="166"/>
      <c r="AZ22" s="166"/>
      <c r="BA22" s="241"/>
      <c r="BB22" s="189"/>
      <c r="BC22" s="189"/>
      <c r="BD22" s="166"/>
      <c r="BE22" s="166"/>
      <c r="BF22" s="248"/>
      <c r="BG22" s="166"/>
      <c r="BH22" s="166"/>
      <c r="BI22" s="189"/>
      <c r="BJ22" s="189"/>
      <c r="BK22" s="166"/>
      <c r="BL22" s="241"/>
      <c r="BM22" s="166"/>
      <c r="BN22" s="189"/>
      <c r="BO22" s="166"/>
      <c r="BP22" s="166"/>
      <c r="BQ22" s="242"/>
      <c r="BR22" s="166"/>
      <c r="BS22" s="166"/>
      <c r="BT22" s="189"/>
      <c r="BU22" s="189"/>
      <c r="BV22" s="189"/>
      <c r="BW22" s="254"/>
      <c r="BX22" s="166"/>
      <c r="BY22" s="166"/>
      <c r="BZ22" s="241"/>
      <c r="CA22" s="166"/>
      <c r="CB22" s="166"/>
      <c r="CC22" s="242"/>
      <c r="CD22" s="166"/>
      <c r="CE22" s="166"/>
      <c r="CF22" s="166"/>
      <c r="CG22" s="241"/>
      <c r="CH22" s="166"/>
      <c r="CI22" s="242"/>
      <c r="CJ22" s="166"/>
      <c r="CK22" s="196"/>
      <c r="CL22" s="172"/>
      <c r="CM22" s="171"/>
      <c r="CN22" s="172"/>
      <c r="CO22" s="172"/>
      <c r="CP22" s="172"/>
      <c r="CQ22" s="196"/>
      <c r="CR22" s="172"/>
      <c r="CS22" s="171"/>
      <c r="CT22" s="172"/>
      <c r="CU22" s="295"/>
      <c r="CV22" s="172"/>
      <c r="CW22" s="172"/>
      <c r="CX22" s="172"/>
      <c r="CY22" s="196"/>
      <c r="CZ22" s="171"/>
      <c r="DA22" s="172"/>
      <c r="DB22" s="172"/>
      <c r="DC22" s="295"/>
      <c r="DD22" s="172"/>
      <c r="DE22" s="196"/>
      <c r="DF22" s="171"/>
      <c r="DG22" s="295"/>
    </row>
    <row r="23" spans="1:111" x14ac:dyDescent="0.3">
      <c r="A23" s="481"/>
      <c r="B23" s="46" t="s">
        <v>58</v>
      </c>
      <c r="C23" s="166"/>
      <c r="D23" s="166"/>
      <c r="E23" s="241"/>
      <c r="F23" s="242"/>
      <c r="G23" s="166"/>
      <c r="H23" s="254"/>
      <c r="I23" s="166"/>
      <c r="J23" s="166"/>
      <c r="K23" s="241"/>
      <c r="L23" s="166"/>
      <c r="M23" s="242"/>
      <c r="N23" s="166"/>
      <c r="O23" s="166"/>
      <c r="P23" s="241"/>
      <c r="Q23" s="242"/>
      <c r="R23" s="166"/>
      <c r="S23" s="166"/>
      <c r="T23" s="241"/>
      <c r="U23" s="242"/>
      <c r="V23" s="166"/>
      <c r="W23" s="166"/>
      <c r="X23" s="254"/>
      <c r="Y23" s="166"/>
      <c r="Z23" s="254"/>
      <c r="AA23" s="166"/>
      <c r="AB23" s="166"/>
      <c r="AC23" s="189"/>
      <c r="AD23" s="247"/>
      <c r="AE23" s="166"/>
      <c r="AF23" s="166"/>
      <c r="AG23" s="189"/>
      <c r="AH23" s="166"/>
      <c r="AI23" s="242"/>
      <c r="AJ23" s="166"/>
      <c r="AK23" s="166"/>
      <c r="AL23" s="254"/>
      <c r="AM23" s="166"/>
      <c r="AN23" s="189"/>
      <c r="AO23" s="241"/>
      <c r="AP23" s="242"/>
      <c r="AQ23" s="166"/>
      <c r="AR23" s="166"/>
      <c r="AS23" s="166"/>
      <c r="AT23" s="254"/>
      <c r="AU23" s="166"/>
      <c r="AV23" s="241"/>
      <c r="AW23" s="242"/>
      <c r="AX23" s="189"/>
      <c r="AY23" s="166"/>
      <c r="AZ23" s="189"/>
      <c r="BA23" s="241"/>
      <c r="BB23" s="189"/>
      <c r="BC23" s="189"/>
      <c r="BD23" s="166"/>
      <c r="BE23" s="166"/>
      <c r="BF23" s="248"/>
      <c r="BG23" s="166"/>
      <c r="BH23" s="166"/>
      <c r="BI23" s="189"/>
      <c r="BJ23" s="189"/>
      <c r="BK23" s="166"/>
      <c r="BL23" s="241"/>
      <c r="BM23" s="166"/>
      <c r="BN23" s="189"/>
      <c r="BO23" s="166"/>
      <c r="BP23" s="166"/>
      <c r="BQ23" s="242"/>
      <c r="BR23" s="166"/>
      <c r="BS23" s="166"/>
      <c r="BT23" s="189"/>
      <c r="BU23" s="189"/>
      <c r="BV23" s="189"/>
      <c r="BW23" s="254"/>
      <c r="BX23" s="166"/>
      <c r="BY23" s="189"/>
      <c r="BZ23" s="241"/>
      <c r="CA23" s="166"/>
      <c r="CB23" s="166"/>
      <c r="CC23" s="242"/>
      <c r="CD23" s="166"/>
      <c r="CE23" s="166"/>
      <c r="CF23" s="166"/>
      <c r="CG23" s="241"/>
      <c r="CH23" s="166"/>
      <c r="CI23" s="242"/>
      <c r="CJ23" s="166"/>
      <c r="CK23" s="196"/>
      <c r="CL23" s="172"/>
      <c r="CM23" s="171"/>
      <c r="CN23" s="172"/>
      <c r="CO23" s="172"/>
      <c r="CP23" s="172"/>
      <c r="CQ23" s="196"/>
      <c r="CR23" s="172"/>
      <c r="CS23" s="171"/>
      <c r="CT23" s="172"/>
      <c r="CU23" s="295"/>
      <c r="CV23" s="172"/>
      <c r="CW23" s="172"/>
      <c r="CX23" s="172"/>
      <c r="CY23" s="196"/>
      <c r="CZ23" s="171"/>
      <c r="DA23" s="172"/>
      <c r="DB23" s="172"/>
      <c r="DC23" s="295"/>
      <c r="DD23" s="172"/>
      <c r="DE23" s="196"/>
      <c r="DF23" s="171"/>
      <c r="DG23" s="295"/>
    </row>
    <row r="24" spans="1:111" x14ac:dyDescent="0.3">
      <c r="A24" s="480"/>
      <c r="B24" s="46" t="s">
        <v>84</v>
      </c>
      <c r="C24" s="166"/>
      <c r="D24" s="166"/>
      <c r="E24" s="241"/>
      <c r="F24" s="242"/>
      <c r="G24" s="166"/>
      <c r="H24" s="254"/>
      <c r="I24" s="166"/>
      <c r="J24" s="166"/>
      <c r="K24" s="241"/>
      <c r="L24" s="166"/>
      <c r="M24" s="242"/>
      <c r="N24" s="166"/>
      <c r="O24" s="166"/>
      <c r="P24" s="241"/>
      <c r="Q24" s="242"/>
      <c r="R24" s="166"/>
      <c r="S24" s="166"/>
      <c r="T24" s="241"/>
      <c r="U24" s="242"/>
      <c r="V24" s="166"/>
      <c r="W24" s="166"/>
      <c r="X24" s="254"/>
      <c r="Y24" s="166"/>
      <c r="Z24" s="254"/>
      <c r="AA24" s="166"/>
      <c r="AB24" s="166"/>
      <c r="AC24" s="166"/>
      <c r="AD24" s="241"/>
      <c r="AE24" s="166"/>
      <c r="AF24" s="166"/>
      <c r="AG24" s="166"/>
      <c r="AH24" s="166"/>
      <c r="AI24" s="248"/>
      <c r="AJ24" s="189"/>
      <c r="AK24" s="166"/>
      <c r="AL24" s="254"/>
      <c r="AM24" s="166"/>
      <c r="AN24" s="189"/>
      <c r="AO24" s="241"/>
      <c r="AP24" s="242"/>
      <c r="AQ24" s="166"/>
      <c r="AR24" s="166"/>
      <c r="AS24" s="166"/>
      <c r="AT24" s="254"/>
      <c r="AU24" s="166"/>
      <c r="AV24" s="241"/>
      <c r="AW24" s="248"/>
      <c r="AX24" s="189"/>
      <c r="AY24" s="189"/>
      <c r="AZ24" s="166"/>
      <c r="BA24" s="241"/>
      <c r="BB24" s="189"/>
      <c r="BC24" s="189"/>
      <c r="BD24" s="166"/>
      <c r="BE24" s="166"/>
      <c r="BF24" s="248"/>
      <c r="BG24" s="166"/>
      <c r="BH24" s="166"/>
      <c r="BI24" s="166"/>
      <c r="BJ24" s="166"/>
      <c r="BK24" s="166"/>
      <c r="BL24" s="241"/>
      <c r="BM24" s="166"/>
      <c r="BN24" s="166"/>
      <c r="BO24" s="166"/>
      <c r="BP24" s="166"/>
      <c r="BQ24" s="242"/>
      <c r="BR24" s="166"/>
      <c r="BS24" s="166"/>
      <c r="BT24" s="166"/>
      <c r="BU24" s="166"/>
      <c r="BV24" s="166"/>
      <c r="BW24" s="257"/>
      <c r="BX24" s="166"/>
      <c r="BY24" s="166"/>
      <c r="BZ24" s="241"/>
      <c r="CA24" s="166"/>
      <c r="CB24" s="166"/>
      <c r="CC24" s="242"/>
      <c r="CD24" s="166"/>
      <c r="CE24" s="166"/>
      <c r="CF24" s="166"/>
      <c r="CG24" s="241"/>
      <c r="CH24" s="166"/>
      <c r="CI24" s="174"/>
      <c r="CJ24" s="175"/>
      <c r="CK24" s="196"/>
      <c r="CL24" s="199"/>
      <c r="CM24" s="171"/>
      <c r="CN24" s="172"/>
      <c r="CO24" s="172"/>
      <c r="CP24" s="172"/>
      <c r="CQ24" s="196"/>
      <c r="CR24" s="172"/>
      <c r="CS24" s="171"/>
      <c r="CT24" s="172"/>
      <c r="CU24" s="295"/>
      <c r="CV24" s="172"/>
      <c r="CW24" s="199"/>
      <c r="CX24" s="172"/>
      <c r="CY24" s="196"/>
      <c r="CZ24" s="171"/>
      <c r="DA24" s="172"/>
      <c r="DB24" s="172"/>
      <c r="DC24" s="295"/>
      <c r="DD24" s="172"/>
      <c r="DE24" s="196"/>
      <c r="DF24" s="43"/>
      <c r="DG24" s="258"/>
    </row>
    <row r="25" spans="1:111" s="38" customFormat="1" x14ac:dyDescent="0.3">
      <c r="A25" s="479" t="s">
        <v>25</v>
      </c>
      <c r="B25" s="44" t="s">
        <v>59</v>
      </c>
      <c r="C25" s="168"/>
      <c r="D25" s="168"/>
      <c r="E25" s="243"/>
      <c r="F25" s="244"/>
      <c r="G25" s="168"/>
      <c r="H25" s="255"/>
      <c r="I25" s="168"/>
      <c r="J25" s="168"/>
      <c r="K25" s="243"/>
      <c r="L25" s="168"/>
      <c r="M25" s="244"/>
      <c r="N25" s="168"/>
      <c r="O25" s="168"/>
      <c r="P25" s="243"/>
      <c r="Q25" s="244"/>
      <c r="R25" s="168"/>
      <c r="S25" s="168"/>
      <c r="T25" s="243"/>
      <c r="U25" s="244"/>
      <c r="V25" s="168"/>
      <c r="W25" s="168"/>
      <c r="X25" s="255"/>
      <c r="Y25" s="195"/>
      <c r="Z25" s="255"/>
      <c r="AA25" s="168"/>
      <c r="AB25" s="168"/>
      <c r="AC25" s="168"/>
      <c r="AD25" s="243"/>
      <c r="AE25" s="168"/>
      <c r="AF25" s="168"/>
      <c r="AG25" s="168"/>
      <c r="AH25" s="168"/>
      <c r="AI25" s="244"/>
      <c r="AJ25" s="168"/>
      <c r="AK25" s="168"/>
      <c r="AL25" s="255"/>
      <c r="AM25" s="168"/>
      <c r="AN25" s="168"/>
      <c r="AO25" s="243"/>
      <c r="AP25" s="269"/>
      <c r="AQ25" s="168"/>
      <c r="AR25" s="168"/>
      <c r="AS25" s="168"/>
      <c r="AT25" s="255"/>
      <c r="AU25" s="168"/>
      <c r="AV25" s="243"/>
      <c r="AW25" s="269"/>
      <c r="AX25" s="168"/>
      <c r="AY25" s="168"/>
      <c r="AZ25" s="168"/>
      <c r="BA25" s="243"/>
      <c r="BB25" s="168"/>
      <c r="BC25" s="168"/>
      <c r="BD25" s="168"/>
      <c r="BE25" s="168"/>
      <c r="BF25" s="244"/>
      <c r="BG25" s="168"/>
      <c r="BH25" s="168"/>
      <c r="BI25" s="168"/>
      <c r="BJ25" s="168"/>
      <c r="BK25" s="168"/>
      <c r="BL25" s="243"/>
      <c r="BM25" s="168"/>
      <c r="BN25" s="168"/>
      <c r="BO25" s="168"/>
      <c r="BP25" s="168"/>
      <c r="BQ25" s="244"/>
      <c r="BR25" s="168"/>
      <c r="BS25" s="168"/>
      <c r="BT25" s="168"/>
      <c r="BU25" s="168"/>
      <c r="BV25" s="168"/>
      <c r="BW25" s="255"/>
      <c r="BX25" s="168"/>
      <c r="BY25" s="168"/>
      <c r="BZ25" s="243"/>
      <c r="CA25" s="168"/>
      <c r="CB25" s="168"/>
      <c r="CC25" s="244"/>
      <c r="CD25" s="168"/>
      <c r="CE25" s="168"/>
      <c r="CF25" s="168"/>
      <c r="CG25" s="243"/>
      <c r="CH25" s="168"/>
      <c r="CI25" s="242"/>
      <c r="CJ25" s="166"/>
      <c r="CK25" s="287"/>
      <c r="CL25" s="180"/>
      <c r="CM25" s="177"/>
      <c r="CN25" s="170"/>
      <c r="CO25" s="170"/>
      <c r="CP25" s="170"/>
      <c r="CQ25" s="284"/>
      <c r="CR25" s="170"/>
      <c r="CS25" s="169"/>
      <c r="CT25" s="170"/>
      <c r="CU25" s="299"/>
      <c r="CV25" s="170"/>
      <c r="CW25" s="170"/>
      <c r="CX25" s="170"/>
      <c r="CY25" s="284"/>
      <c r="CZ25" s="169"/>
      <c r="DA25" s="170"/>
      <c r="DB25" s="170"/>
      <c r="DC25" s="299"/>
      <c r="DD25" s="170"/>
      <c r="DE25" s="284"/>
      <c r="DF25" s="169"/>
      <c r="DG25" s="299"/>
    </row>
    <row r="26" spans="1:111" s="30" customFormat="1" x14ac:dyDescent="0.3">
      <c r="A26" s="481"/>
      <c r="B26" s="47" t="s">
        <v>60</v>
      </c>
      <c r="C26" s="166"/>
      <c r="D26" s="166"/>
      <c r="E26" s="241"/>
      <c r="F26" s="242"/>
      <c r="G26" s="166"/>
      <c r="H26" s="254"/>
      <c r="I26" s="166"/>
      <c r="J26" s="166"/>
      <c r="K26" s="241"/>
      <c r="L26" s="166"/>
      <c r="M26" s="242"/>
      <c r="N26" s="166"/>
      <c r="O26" s="166"/>
      <c r="P26" s="241"/>
      <c r="Q26" s="242"/>
      <c r="R26" s="166"/>
      <c r="S26" s="166"/>
      <c r="T26" s="241"/>
      <c r="U26" s="242"/>
      <c r="V26" s="166"/>
      <c r="W26" s="166"/>
      <c r="X26" s="254"/>
      <c r="Y26" s="189"/>
      <c r="Z26" s="254"/>
      <c r="AA26" s="166"/>
      <c r="AB26" s="166"/>
      <c r="AC26" s="166"/>
      <c r="AD26" s="241"/>
      <c r="AE26" s="166"/>
      <c r="AF26" s="166"/>
      <c r="AG26" s="166"/>
      <c r="AH26" s="166"/>
      <c r="AI26" s="242"/>
      <c r="AJ26" s="166"/>
      <c r="AK26" s="166"/>
      <c r="AL26" s="254"/>
      <c r="AM26" s="166"/>
      <c r="AN26" s="166"/>
      <c r="AO26" s="241"/>
      <c r="AP26" s="248"/>
      <c r="AQ26" s="166"/>
      <c r="AR26" s="166"/>
      <c r="AS26" s="166"/>
      <c r="AT26" s="254"/>
      <c r="AU26" s="166"/>
      <c r="AV26" s="241"/>
      <c r="AW26" s="248"/>
      <c r="AX26" s="166"/>
      <c r="AY26" s="166"/>
      <c r="AZ26" s="166"/>
      <c r="BA26" s="241"/>
      <c r="BB26" s="166"/>
      <c r="BC26" s="166"/>
      <c r="BD26" s="166"/>
      <c r="BE26" s="166"/>
      <c r="BF26" s="242"/>
      <c r="BG26" s="166"/>
      <c r="BH26" s="166"/>
      <c r="BI26" s="166"/>
      <c r="BJ26" s="166"/>
      <c r="BK26" s="166"/>
      <c r="BL26" s="241"/>
      <c r="BM26" s="166"/>
      <c r="BN26" s="166"/>
      <c r="BO26" s="166"/>
      <c r="BP26" s="166"/>
      <c r="BQ26" s="242"/>
      <c r="BR26" s="166"/>
      <c r="BS26" s="166"/>
      <c r="BT26" s="166"/>
      <c r="BU26" s="166"/>
      <c r="BV26" s="166"/>
      <c r="BW26" s="254"/>
      <c r="BX26" s="166"/>
      <c r="BY26" s="166"/>
      <c r="BZ26" s="241"/>
      <c r="CA26" s="166"/>
      <c r="CB26" s="166"/>
      <c r="CC26" s="242"/>
      <c r="CD26" s="166"/>
      <c r="CE26" s="166"/>
      <c r="CF26" s="166"/>
      <c r="CG26" s="241"/>
      <c r="CH26" s="166"/>
      <c r="CI26" s="242"/>
      <c r="CJ26" s="166"/>
      <c r="CK26" s="288"/>
      <c r="CL26" s="181"/>
      <c r="CM26" s="178"/>
      <c r="CN26" s="172"/>
      <c r="CO26" s="172"/>
      <c r="CP26" s="172"/>
      <c r="CQ26" s="196"/>
      <c r="CR26" s="172"/>
      <c r="CS26" s="212"/>
      <c r="CT26" s="199"/>
      <c r="CU26" s="295"/>
      <c r="CV26" s="172"/>
      <c r="CW26" s="172"/>
      <c r="CX26" s="172"/>
      <c r="CY26" s="196"/>
      <c r="CZ26" s="171"/>
      <c r="DA26" s="172"/>
      <c r="DB26" s="172"/>
      <c r="DC26" s="295"/>
      <c r="DD26" s="172"/>
      <c r="DE26" s="196"/>
      <c r="DF26" s="171"/>
      <c r="DG26" s="295"/>
    </row>
    <row r="27" spans="1:111" s="30" customFormat="1" x14ac:dyDescent="0.3">
      <c r="A27" s="481"/>
      <c r="B27" s="46" t="s">
        <v>83</v>
      </c>
      <c r="C27" s="166"/>
      <c r="D27" s="166"/>
      <c r="E27" s="241"/>
      <c r="F27" s="242"/>
      <c r="G27" s="166"/>
      <c r="H27" s="254"/>
      <c r="I27" s="166"/>
      <c r="J27" s="166"/>
      <c r="K27" s="241"/>
      <c r="L27" s="166"/>
      <c r="M27" s="242"/>
      <c r="N27" s="166"/>
      <c r="O27" s="166"/>
      <c r="P27" s="241"/>
      <c r="Q27" s="242"/>
      <c r="R27" s="166"/>
      <c r="S27" s="166"/>
      <c r="T27" s="241"/>
      <c r="U27" s="242"/>
      <c r="V27" s="166"/>
      <c r="W27" s="166"/>
      <c r="X27" s="254"/>
      <c r="Y27" s="166"/>
      <c r="Z27" s="254"/>
      <c r="AA27" s="166"/>
      <c r="AB27" s="166"/>
      <c r="AC27" s="166"/>
      <c r="AD27" s="241"/>
      <c r="AE27" s="166"/>
      <c r="AF27" s="166"/>
      <c r="AG27" s="166"/>
      <c r="AH27" s="166"/>
      <c r="AI27" s="242"/>
      <c r="AJ27" s="166"/>
      <c r="AK27" s="166"/>
      <c r="AL27" s="257"/>
      <c r="AM27" s="166"/>
      <c r="AN27" s="166"/>
      <c r="AO27" s="241"/>
      <c r="AP27" s="242"/>
      <c r="AQ27" s="166"/>
      <c r="AR27" s="166"/>
      <c r="AS27" s="166"/>
      <c r="AT27" s="254"/>
      <c r="AU27" s="166"/>
      <c r="AV27" s="241"/>
      <c r="AW27" s="242"/>
      <c r="AX27" s="166"/>
      <c r="AY27" s="166"/>
      <c r="AZ27" s="166"/>
      <c r="BA27" s="241"/>
      <c r="BB27" s="166"/>
      <c r="BC27" s="166"/>
      <c r="BD27" s="166"/>
      <c r="BE27" s="166"/>
      <c r="BF27" s="242"/>
      <c r="BG27" s="166"/>
      <c r="BH27" s="166"/>
      <c r="BI27" s="166"/>
      <c r="BJ27" s="166"/>
      <c r="BK27" s="166"/>
      <c r="BL27" s="241"/>
      <c r="BM27" s="166"/>
      <c r="BN27" s="166"/>
      <c r="BO27" s="166"/>
      <c r="BP27" s="166"/>
      <c r="BQ27" s="242"/>
      <c r="BR27" s="166"/>
      <c r="BS27" s="166"/>
      <c r="BT27" s="166"/>
      <c r="BU27" s="166"/>
      <c r="BV27" s="166"/>
      <c r="BW27" s="254"/>
      <c r="BX27" s="166"/>
      <c r="BY27" s="166"/>
      <c r="BZ27" s="241"/>
      <c r="CA27" s="166"/>
      <c r="CB27" s="166"/>
      <c r="CC27" s="242"/>
      <c r="CD27" s="166"/>
      <c r="CE27" s="166"/>
      <c r="CF27" s="166"/>
      <c r="CG27" s="241"/>
      <c r="CH27" s="166"/>
      <c r="CI27" s="242"/>
      <c r="CJ27" s="166"/>
      <c r="CK27" s="196"/>
      <c r="CL27" s="172"/>
      <c r="CM27" s="171"/>
      <c r="CN27" s="172"/>
      <c r="CO27" s="172"/>
      <c r="CP27" s="172"/>
      <c r="CQ27" s="196"/>
      <c r="CR27" s="172"/>
      <c r="CS27" s="171"/>
      <c r="CT27" s="199"/>
      <c r="CU27" s="295"/>
      <c r="CV27" s="172"/>
      <c r="CW27" s="172"/>
      <c r="CX27" s="172"/>
      <c r="CY27" s="196"/>
      <c r="CZ27" s="171"/>
      <c r="DA27" s="172"/>
      <c r="DB27" s="172"/>
      <c r="DC27" s="295"/>
      <c r="DD27" s="172"/>
      <c r="DE27" s="196"/>
      <c r="DF27" s="171"/>
      <c r="DG27" s="295"/>
    </row>
    <row r="28" spans="1:111" s="30" customFormat="1" x14ac:dyDescent="0.3">
      <c r="A28" s="481"/>
      <c r="B28" s="48" t="s">
        <v>61</v>
      </c>
      <c r="C28" s="166"/>
      <c r="D28" s="166"/>
      <c r="E28" s="241"/>
      <c r="F28" s="248"/>
      <c r="G28" s="166"/>
      <c r="H28" s="254"/>
      <c r="I28" s="166"/>
      <c r="J28" s="166"/>
      <c r="K28" s="241"/>
      <c r="L28" s="166"/>
      <c r="M28" s="242"/>
      <c r="N28" s="189"/>
      <c r="O28" s="166"/>
      <c r="P28" s="241"/>
      <c r="Q28" s="242"/>
      <c r="R28" s="166"/>
      <c r="S28" s="166"/>
      <c r="T28" s="241"/>
      <c r="U28" s="242"/>
      <c r="V28" s="166"/>
      <c r="W28" s="166"/>
      <c r="X28" s="254"/>
      <c r="Y28" s="166"/>
      <c r="Z28" s="254"/>
      <c r="AA28" s="189"/>
      <c r="AB28" s="166"/>
      <c r="AC28" s="166"/>
      <c r="AD28" s="241"/>
      <c r="AE28" s="166"/>
      <c r="AF28" s="166"/>
      <c r="AG28" s="166"/>
      <c r="AH28" s="166"/>
      <c r="AI28" s="242"/>
      <c r="AJ28" s="166"/>
      <c r="AK28" s="189"/>
      <c r="AL28" s="257"/>
      <c r="AM28" s="189"/>
      <c r="AN28" s="166"/>
      <c r="AO28" s="241"/>
      <c r="AP28" s="248"/>
      <c r="AQ28" s="189"/>
      <c r="AR28" s="189"/>
      <c r="AS28" s="189"/>
      <c r="AT28" s="254"/>
      <c r="AU28" s="166"/>
      <c r="AV28" s="241"/>
      <c r="AW28" s="242"/>
      <c r="AX28" s="166"/>
      <c r="AY28" s="166"/>
      <c r="AZ28" s="166"/>
      <c r="BA28" s="241"/>
      <c r="BB28" s="166"/>
      <c r="BC28" s="166"/>
      <c r="BD28" s="166"/>
      <c r="BE28" s="189"/>
      <c r="BF28" s="242"/>
      <c r="BG28" s="166"/>
      <c r="BH28" s="166"/>
      <c r="BI28" s="166"/>
      <c r="BJ28" s="166"/>
      <c r="BK28" s="166"/>
      <c r="BL28" s="241"/>
      <c r="BM28" s="166"/>
      <c r="BN28" s="166"/>
      <c r="BO28" s="189"/>
      <c r="BP28" s="189"/>
      <c r="BQ28" s="242"/>
      <c r="BR28" s="189"/>
      <c r="BS28" s="166"/>
      <c r="BT28" s="166"/>
      <c r="BU28" s="166"/>
      <c r="BV28" s="166"/>
      <c r="BW28" s="254"/>
      <c r="BX28" s="189"/>
      <c r="BY28" s="166"/>
      <c r="BZ28" s="241"/>
      <c r="CA28" s="189"/>
      <c r="CB28" s="166"/>
      <c r="CC28" s="242"/>
      <c r="CD28" s="166"/>
      <c r="CE28" s="189"/>
      <c r="CF28" s="166"/>
      <c r="CG28" s="241"/>
      <c r="CH28" s="166"/>
      <c r="CI28" s="242"/>
      <c r="CJ28" s="166"/>
      <c r="CK28" s="196"/>
      <c r="CL28" s="172"/>
      <c r="CM28" s="171"/>
      <c r="CN28" s="199"/>
      <c r="CO28" s="199"/>
      <c r="CP28" s="199"/>
      <c r="CQ28" s="196"/>
      <c r="CR28" s="172"/>
      <c r="CS28" s="212"/>
      <c r="CT28" s="199"/>
      <c r="CU28" s="295"/>
      <c r="CV28" s="172"/>
      <c r="CW28" s="172"/>
      <c r="CX28" s="199"/>
      <c r="CY28" s="196"/>
      <c r="CZ28" s="171"/>
      <c r="DA28" s="172"/>
      <c r="DB28" s="172"/>
      <c r="DC28" s="295"/>
      <c r="DD28" s="172"/>
      <c r="DE28" s="196"/>
      <c r="DF28" s="171"/>
      <c r="DG28" s="295"/>
    </row>
    <row r="29" spans="1:111" s="30" customFormat="1" x14ac:dyDescent="0.3">
      <c r="A29" s="481"/>
      <c r="B29" s="48" t="s">
        <v>81</v>
      </c>
      <c r="C29" s="166"/>
      <c r="D29" s="166"/>
      <c r="E29" s="241"/>
      <c r="F29" s="242"/>
      <c r="G29" s="166"/>
      <c r="H29" s="254"/>
      <c r="I29" s="166"/>
      <c r="J29" s="166"/>
      <c r="K29" s="241"/>
      <c r="L29" s="166"/>
      <c r="M29" s="242"/>
      <c r="N29" s="166"/>
      <c r="O29" s="166"/>
      <c r="P29" s="241"/>
      <c r="Q29" s="242"/>
      <c r="R29" s="166"/>
      <c r="S29" s="166"/>
      <c r="T29" s="241"/>
      <c r="U29" s="242"/>
      <c r="V29" s="166"/>
      <c r="W29" s="166"/>
      <c r="X29" s="254"/>
      <c r="Y29" s="166"/>
      <c r="Z29" s="254"/>
      <c r="AA29" s="166"/>
      <c r="AB29" s="166"/>
      <c r="AC29" s="166"/>
      <c r="AD29" s="241"/>
      <c r="AE29" s="166"/>
      <c r="AF29" s="166"/>
      <c r="AG29" s="166"/>
      <c r="AH29" s="166"/>
      <c r="AI29" s="242"/>
      <c r="AJ29" s="166"/>
      <c r="AK29" s="166"/>
      <c r="AL29" s="254"/>
      <c r="AM29" s="166"/>
      <c r="AN29" s="166"/>
      <c r="AO29" s="241"/>
      <c r="AP29" s="242"/>
      <c r="AQ29" s="166"/>
      <c r="AR29" s="166"/>
      <c r="AS29" s="166"/>
      <c r="AT29" s="254"/>
      <c r="AU29" s="166"/>
      <c r="AV29" s="241"/>
      <c r="AW29" s="242"/>
      <c r="AX29" s="166"/>
      <c r="AY29" s="166"/>
      <c r="AZ29" s="166"/>
      <c r="BA29" s="241"/>
      <c r="BB29" s="166"/>
      <c r="BC29" s="166"/>
      <c r="BD29" s="189"/>
      <c r="BE29" s="166"/>
      <c r="BF29" s="242"/>
      <c r="BG29" s="166"/>
      <c r="BH29" s="166"/>
      <c r="BI29" s="166"/>
      <c r="BJ29" s="166"/>
      <c r="BK29" s="166"/>
      <c r="BL29" s="241"/>
      <c r="BM29" s="166"/>
      <c r="BN29" s="166"/>
      <c r="BO29" s="189"/>
      <c r="BP29" s="189"/>
      <c r="BQ29" s="242"/>
      <c r="BR29" s="166"/>
      <c r="BS29" s="166"/>
      <c r="BT29" s="166"/>
      <c r="BU29" s="166"/>
      <c r="BV29" s="166"/>
      <c r="BW29" s="254"/>
      <c r="BX29" s="189"/>
      <c r="BY29" s="166"/>
      <c r="BZ29" s="241"/>
      <c r="CA29" s="189"/>
      <c r="CB29" s="166"/>
      <c r="CC29" s="242"/>
      <c r="CD29" s="166"/>
      <c r="CE29" s="166"/>
      <c r="CF29" s="166"/>
      <c r="CG29" s="241"/>
      <c r="CH29" s="166"/>
      <c r="CI29" s="248"/>
      <c r="CJ29" s="166"/>
      <c r="CK29" s="196"/>
      <c r="CL29" s="199"/>
      <c r="CM29" s="171"/>
      <c r="CN29" s="199"/>
      <c r="CO29" s="172"/>
      <c r="CP29" s="172"/>
      <c r="CQ29" s="196"/>
      <c r="CR29" s="172"/>
      <c r="CS29" s="171"/>
      <c r="CT29" s="172"/>
      <c r="CU29" s="295"/>
      <c r="CV29" s="172"/>
      <c r="CW29" s="172"/>
      <c r="CX29" s="172"/>
      <c r="CY29" s="196"/>
      <c r="CZ29" s="171"/>
      <c r="DA29" s="172"/>
      <c r="DB29" s="172"/>
      <c r="DC29" s="301"/>
      <c r="DD29" s="172"/>
      <c r="DE29" s="196"/>
      <c r="DF29" s="171"/>
      <c r="DG29" s="301"/>
    </row>
    <row r="30" spans="1:111" s="30" customFormat="1" x14ac:dyDescent="0.3">
      <c r="A30" s="481"/>
      <c r="B30" s="48" t="s">
        <v>82</v>
      </c>
      <c r="C30" s="189"/>
      <c r="D30" s="166"/>
      <c r="E30" s="241"/>
      <c r="F30" s="248"/>
      <c r="G30" s="166"/>
      <c r="H30" s="254"/>
      <c r="I30" s="166"/>
      <c r="J30" s="166"/>
      <c r="K30" s="241"/>
      <c r="L30" s="166"/>
      <c r="M30" s="242"/>
      <c r="N30" s="189"/>
      <c r="O30" s="189"/>
      <c r="P30" s="241"/>
      <c r="Q30" s="242"/>
      <c r="R30" s="189"/>
      <c r="S30" s="189"/>
      <c r="T30" s="241"/>
      <c r="U30" s="242"/>
      <c r="V30" s="166"/>
      <c r="W30" s="166"/>
      <c r="X30" s="257"/>
      <c r="Y30" s="166"/>
      <c r="Z30" s="257"/>
      <c r="AA30" s="166"/>
      <c r="AB30" s="189"/>
      <c r="AC30" s="166"/>
      <c r="AD30" s="241"/>
      <c r="AE30" s="166"/>
      <c r="AF30" s="189"/>
      <c r="AG30" s="166"/>
      <c r="AH30" s="166"/>
      <c r="AI30" s="242"/>
      <c r="AJ30" s="166"/>
      <c r="AK30" s="166"/>
      <c r="AL30" s="254"/>
      <c r="AM30" s="166"/>
      <c r="AN30" s="166"/>
      <c r="AO30" s="241"/>
      <c r="AP30" s="242"/>
      <c r="AQ30" s="189"/>
      <c r="AR30" s="166"/>
      <c r="AS30" s="166"/>
      <c r="AT30" s="257"/>
      <c r="AU30" s="189"/>
      <c r="AV30" s="247"/>
      <c r="AW30" s="242"/>
      <c r="AX30" s="166"/>
      <c r="AY30" s="166"/>
      <c r="AZ30" s="166"/>
      <c r="BA30" s="247"/>
      <c r="BB30" s="166"/>
      <c r="BC30" s="166"/>
      <c r="BD30" s="189"/>
      <c r="BE30" s="166"/>
      <c r="BF30" s="242"/>
      <c r="BG30" s="166"/>
      <c r="BH30" s="166"/>
      <c r="BI30" s="166"/>
      <c r="BJ30" s="166"/>
      <c r="BK30" s="189"/>
      <c r="BL30" s="241"/>
      <c r="BM30" s="166"/>
      <c r="BN30" s="166"/>
      <c r="BO30" s="166"/>
      <c r="BP30" s="166"/>
      <c r="BQ30" s="242"/>
      <c r="BR30" s="166"/>
      <c r="BS30" s="166"/>
      <c r="BT30" s="166"/>
      <c r="BU30" s="166"/>
      <c r="BV30" s="189"/>
      <c r="BW30" s="254"/>
      <c r="BX30" s="166"/>
      <c r="BY30" s="166"/>
      <c r="BZ30" s="241"/>
      <c r="CA30" s="166"/>
      <c r="CB30" s="189"/>
      <c r="CC30" s="248"/>
      <c r="CD30" s="166"/>
      <c r="CE30" s="189"/>
      <c r="CF30" s="166"/>
      <c r="CG30" s="247"/>
      <c r="CH30" s="166"/>
      <c r="CI30" s="242"/>
      <c r="CJ30" s="166"/>
      <c r="CK30" s="196"/>
      <c r="CL30" s="172"/>
      <c r="CM30" s="171"/>
      <c r="CN30" s="172"/>
      <c r="CO30" s="172"/>
      <c r="CP30" s="172"/>
      <c r="CQ30" s="196"/>
      <c r="CR30" s="172"/>
      <c r="CS30" s="171"/>
      <c r="CT30" s="172"/>
      <c r="CU30" s="295"/>
      <c r="CV30" s="172"/>
      <c r="CW30" s="172"/>
      <c r="CX30" s="172"/>
      <c r="CY30" s="196"/>
      <c r="CZ30" s="171"/>
      <c r="DA30" s="172"/>
      <c r="DB30" s="172"/>
      <c r="DC30" s="301"/>
      <c r="DD30" s="172"/>
      <c r="DE30" s="196"/>
      <c r="DF30" s="171"/>
      <c r="DG30" s="304"/>
    </row>
    <row r="31" spans="1:111" s="30" customFormat="1" x14ac:dyDescent="0.3">
      <c r="A31" s="481"/>
      <c r="B31" s="48" t="s">
        <v>62</v>
      </c>
      <c r="C31" s="166"/>
      <c r="D31" s="166"/>
      <c r="E31" s="241"/>
      <c r="F31" s="242"/>
      <c r="G31" s="166"/>
      <c r="H31" s="254"/>
      <c r="I31" s="189"/>
      <c r="J31" s="166"/>
      <c r="K31" s="241"/>
      <c r="L31" s="166"/>
      <c r="M31" s="242"/>
      <c r="N31" s="166"/>
      <c r="O31" s="166"/>
      <c r="P31" s="241"/>
      <c r="Q31" s="242"/>
      <c r="R31" s="166"/>
      <c r="S31" s="166"/>
      <c r="T31" s="241"/>
      <c r="U31" s="242"/>
      <c r="V31" s="166"/>
      <c r="W31" s="166"/>
      <c r="X31" s="254"/>
      <c r="Y31" s="166"/>
      <c r="Z31" s="254"/>
      <c r="AA31" s="166"/>
      <c r="AB31" s="166"/>
      <c r="AC31" s="166"/>
      <c r="AD31" s="241"/>
      <c r="AE31" s="189"/>
      <c r="AF31" s="166"/>
      <c r="AG31" s="166"/>
      <c r="AH31" s="166"/>
      <c r="AI31" s="242"/>
      <c r="AJ31" s="166"/>
      <c r="AK31" s="166"/>
      <c r="AL31" s="254"/>
      <c r="AM31" s="166"/>
      <c r="AN31" s="189"/>
      <c r="AO31" s="241"/>
      <c r="AP31" s="248"/>
      <c r="AQ31" s="166"/>
      <c r="AR31" s="166"/>
      <c r="AS31" s="166"/>
      <c r="AT31" s="254"/>
      <c r="AU31" s="166"/>
      <c r="AV31" s="241"/>
      <c r="AW31" s="242"/>
      <c r="AX31" s="166"/>
      <c r="AY31" s="166"/>
      <c r="AZ31" s="166"/>
      <c r="BA31" s="241"/>
      <c r="BB31" s="189"/>
      <c r="BC31" s="189"/>
      <c r="BD31" s="166"/>
      <c r="BE31" s="166"/>
      <c r="BF31" s="248"/>
      <c r="BG31" s="166"/>
      <c r="BH31" s="166"/>
      <c r="BI31" s="189"/>
      <c r="BJ31" s="189"/>
      <c r="BK31" s="166"/>
      <c r="BL31" s="241"/>
      <c r="BM31" s="166"/>
      <c r="BN31" s="166"/>
      <c r="BO31" s="166"/>
      <c r="BP31" s="166"/>
      <c r="BQ31" s="248"/>
      <c r="BR31" s="166"/>
      <c r="BS31" s="189"/>
      <c r="BT31" s="189"/>
      <c r="BU31" s="189"/>
      <c r="BV31" s="189"/>
      <c r="BW31" s="254"/>
      <c r="BX31" s="166"/>
      <c r="BY31" s="166"/>
      <c r="BZ31" s="241"/>
      <c r="CA31" s="166"/>
      <c r="CB31" s="166"/>
      <c r="CC31" s="242"/>
      <c r="CD31" s="166"/>
      <c r="CE31" s="166"/>
      <c r="CF31" s="166"/>
      <c r="CG31" s="241"/>
      <c r="CH31" s="166"/>
      <c r="CI31" s="242"/>
      <c r="CJ31" s="166"/>
      <c r="CK31" s="196"/>
      <c r="CL31" s="172"/>
      <c r="CM31" s="171"/>
      <c r="CN31" s="172"/>
      <c r="CO31" s="172"/>
      <c r="CP31" s="172"/>
      <c r="CQ31" s="196"/>
      <c r="CR31" s="172"/>
      <c r="CS31" s="171"/>
      <c r="CT31" s="172"/>
      <c r="CU31" s="295"/>
      <c r="CV31" s="172"/>
      <c r="CW31" s="172"/>
      <c r="CX31" s="172"/>
      <c r="CY31" s="196"/>
      <c r="CZ31" s="171"/>
      <c r="DA31" s="172"/>
      <c r="DB31" s="172"/>
      <c r="DC31" s="295"/>
      <c r="DD31" s="172"/>
      <c r="DE31" s="196"/>
      <c r="DF31" s="171"/>
      <c r="DG31" s="295"/>
    </row>
    <row r="32" spans="1:111" s="30" customFormat="1" x14ac:dyDescent="0.3">
      <c r="A32" s="481"/>
      <c r="B32" s="46" t="s">
        <v>63</v>
      </c>
      <c r="C32" s="189"/>
      <c r="D32" s="166"/>
      <c r="E32" s="241"/>
      <c r="F32" s="242"/>
      <c r="G32" s="189"/>
      <c r="H32" s="254"/>
      <c r="I32" s="166"/>
      <c r="J32" s="166"/>
      <c r="K32" s="241"/>
      <c r="L32" s="166"/>
      <c r="M32" s="242"/>
      <c r="N32" s="166"/>
      <c r="O32" s="166"/>
      <c r="P32" s="247"/>
      <c r="Q32" s="242"/>
      <c r="R32" s="166"/>
      <c r="S32" s="166"/>
      <c r="T32" s="241"/>
      <c r="U32" s="242"/>
      <c r="V32" s="166"/>
      <c r="W32" s="189"/>
      <c r="X32" s="254"/>
      <c r="Y32" s="189"/>
      <c r="Z32" s="254"/>
      <c r="AA32" s="166"/>
      <c r="AB32" s="166"/>
      <c r="AC32" s="166"/>
      <c r="AD32" s="241"/>
      <c r="AE32" s="166"/>
      <c r="AF32" s="166"/>
      <c r="AG32" s="166"/>
      <c r="AH32" s="189"/>
      <c r="AI32" s="242"/>
      <c r="AJ32" s="166"/>
      <c r="AK32" s="166"/>
      <c r="AL32" s="257"/>
      <c r="AM32" s="189"/>
      <c r="AN32" s="166"/>
      <c r="AO32" s="247"/>
      <c r="AP32" s="242"/>
      <c r="AQ32" s="166"/>
      <c r="AR32" s="166"/>
      <c r="AS32" s="166"/>
      <c r="AT32" s="254"/>
      <c r="AU32" s="166"/>
      <c r="AV32" s="241"/>
      <c r="AW32" s="242"/>
      <c r="AX32" s="166"/>
      <c r="AY32" s="189"/>
      <c r="AZ32" s="166"/>
      <c r="BA32" s="241"/>
      <c r="BB32" s="166"/>
      <c r="BC32" s="166"/>
      <c r="BD32" s="166"/>
      <c r="BE32" s="189"/>
      <c r="BF32" s="242"/>
      <c r="BG32" s="189"/>
      <c r="BH32" s="189"/>
      <c r="BI32" s="166"/>
      <c r="BJ32" s="166"/>
      <c r="BK32" s="166"/>
      <c r="BL32" s="241"/>
      <c r="BM32" s="166"/>
      <c r="BN32" s="166"/>
      <c r="BO32" s="166"/>
      <c r="BP32" s="166"/>
      <c r="BQ32" s="242"/>
      <c r="BR32" s="166"/>
      <c r="BS32" s="166"/>
      <c r="BT32" s="166"/>
      <c r="BU32" s="166"/>
      <c r="BV32" s="166"/>
      <c r="BW32" s="257"/>
      <c r="BX32" s="166"/>
      <c r="BY32" s="166"/>
      <c r="BZ32" s="241"/>
      <c r="CA32" s="166"/>
      <c r="CB32" s="166"/>
      <c r="CC32" s="242"/>
      <c r="CD32" s="166"/>
      <c r="CE32" s="166"/>
      <c r="CF32" s="166"/>
      <c r="CG32" s="241"/>
      <c r="CH32" s="189"/>
      <c r="CI32" s="242"/>
      <c r="CJ32" s="189"/>
      <c r="CK32" s="196"/>
      <c r="CL32" s="172"/>
      <c r="CM32" s="171"/>
      <c r="CN32" s="172"/>
      <c r="CO32" s="172"/>
      <c r="CP32" s="172"/>
      <c r="CQ32" s="285"/>
      <c r="CR32" s="199"/>
      <c r="CS32" s="171"/>
      <c r="CT32" s="172"/>
      <c r="CU32" s="295"/>
      <c r="CV32" s="199"/>
      <c r="CW32" s="172"/>
      <c r="CX32" s="172"/>
      <c r="CY32" s="196"/>
      <c r="CZ32" s="171"/>
      <c r="DA32" s="172"/>
      <c r="DB32" s="172"/>
      <c r="DC32" s="301"/>
      <c r="DD32" s="172"/>
      <c r="DE32" s="285"/>
      <c r="DF32" s="212"/>
      <c r="DG32" s="301"/>
    </row>
    <row r="33" spans="1:111" s="30" customFormat="1" x14ac:dyDescent="0.3">
      <c r="A33" s="481"/>
      <c r="B33" s="46" t="s">
        <v>64</v>
      </c>
      <c r="C33" s="189"/>
      <c r="D33" s="166"/>
      <c r="E33" s="241"/>
      <c r="F33" s="242"/>
      <c r="G33" s="166"/>
      <c r="H33" s="254"/>
      <c r="I33" s="166"/>
      <c r="J33" s="189"/>
      <c r="K33" s="241"/>
      <c r="L33" s="166"/>
      <c r="M33" s="242"/>
      <c r="N33" s="189"/>
      <c r="O33" s="166"/>
      <c r="P33" s="247"/>
      <c r="Q33" s="242"/>
      <c r="R33" s="166"/>
      <c r="S33" s="166"/>
      <c r="T33" s="241"/>
      <c r="U33" s="242"/>
      <c r="V33" s="166"/>
      <c r="W33" s="166"/>
      <c r="X33" s="254"/>
      <c r="Y33" s="166"/>
      <c r="Z33" s="254"/>
      <c r="AA33" s="166"/>
      <c r="AB33" s="166"/>
      <c r="AC33" s="189"/>
      <c r="AD33" s="247"/>
      <c r="AE33" s="166"/>
      <c r="AF33" s="166"/>
      <c r="AG33" s="189"/>
      <c r="AH33" s="166"/>
      <c r="AI33" s="242"/>
      <c r="AJ33" s="166"/>
      <c r="AK33" s="166"/>
      <c r="AL33" s="254"/>
      <c r="AM33" s="166"/>
      <c r="AN33" s="189"/>
      <c r="AO33" s="241"/>
      <c r="AP33" s="242"/>
      <c r="AQ33" s="166"/>
      <c r="AR33" s="166"/>
      <c r="AS33" s="166"/>
      <c r="AT33" s="254"/>
      <c r="AU33" s="166"/>
      <c r="AV33" s="241"/>
      <c r="AW33" s="242"/>
      <c r="AX33" s="189"/>
      <c r="AY33" s="166"/>
      <c r="AZ33" s="189"/>
      <c r="BA33" s="241"/>
      <c r="BB33" s="166"/>
      <c r="BC33" s="166"/>
      <c r="BD33" s="166"/>
      <c r="BE33" s="166"/>
      <c r="BF33" s="242"/>
      <c r="BG33" s="166"/>
      <c r="BH33" s="166"/>
      <c r="BI33" s="166"/>
      <c r="BJ33" s="166"/>
      <c r="BK33" s="166"/>
      <c r="BL33" s="241"/>
      <c r="BM33" s="166"/>
      <c r="BN33" s="166"/>
      <c r="BO33" s="166"/>
      <c r="BP33" s="166"/>
      <c r="BQ33" s="242"/>
      <c r="BR33" s="166"/>
      <c r="BS33" s="166"/>
      <c r="BT33" s="166"/>
      <c r="BU33" s="166"/>
      <c r="BV33" s="166"/>
      <c r="BW33" s="254"/>
      <c r="BX33" s="166"/>
      <c r="BY33" s="166"/>
      <c r="BZ33" s="241"/>
      <c r="CA33" s="166"/>
      <c r="CB33" s="166"/>
      <c r="CC33" s="242"/>
      <c r="CD33" s="166"/>
      <c r="CE33" s="166"/>
      <c r="CF33" s="166"/>
      <c r="CG33" s="241"/>
      <c r="CH33" s="166"/>
      <c r="CI33" s="242"/>
      <c r="CJ33" s="166"/>
      <c r="CK33" s="196"/>
      <c r="CL33" s="172"/>
      <c r="CM33" s="171"/>
      <c r="CN33" s="172"/>
      <c r="CO33" s="172"/>
      <c r="CP33" s="199"/>
      <c r="CQ33" s="196"/>
      <c r="CR33" s="172"/>
      <c r="CS33" s="171"/>
      <c r="CT33" s="172"/>
      <c r="CU33" s="295"/>
      <c r="CV33" s="172"/>
      <c r="CW33" s="172"/>
      <c r="CX33" s="199"/>
      <c r="CY33" s="196"/>
      <c r="CZ33" s="171"/>
      <c r="DA33" s="172"/>
      <c r="DB33" s="172"/>
      <c r="DC33" s="295"/>
      <c r="DD33" s="172"/>
      <c r="DE33" s="196"/>
      <c r="DF33" s="171"/>
      <c r="DG33" s="295"/>
    </row>
    <row r="34" spans="1:111" s="33" customFormat="1" x14ac:dyDescent="0.3">
      <c r="A34" s="480"/>
      <c r="B34" s="45" t="s">
        <v>65</v>
      </c>
      <c r="C34" s="173"/>
      <c r="D34" s="173"/>
      <c r="E34" s="245"/>
      <c r="F34" s="246"/>
      <c r="G34" s="173"/>
      <c r="H34" s="256"/>
      <c r="I34" s="173"/>
      <c r="J34" s="173"/>
      <c r="K34" s="245"/>
      <c r="L34" s="173"/>
      <c r="M34" s="246"/>
      <c r="N34" s="173"/>
      <c r="O34" s="173"/>
      <c r="P34" s="245"/>
      <c r="Q34" s="246"/>
      <c r="R34" s="173"/>
      <c r="S34" s="193"/>
      <c r="T34" s="245"/>
      <c r="U34" s="246"/>
      <c r="V34" s="173"/>
      <c r="W34" s="173"/>
      <c r="X34" s="256"/>
      <c r="Y34" s="173"/>
      <c r="Z34" s="256"/>
      <c r="AA34" s="173"/>
      <c r="AB34" s="173"/>
      <c r="AC34" s="173"/>
      <c r="AD34" s="245"/>
      <c r="AE34" s="173"/>
      <c r="AF34" s="173"/>
      <c r="AG34" s="173"/>
      <c r="AH34" s="173"/>
      <c r="AI34" s="246"/>
      <c r="AJ34" s="173"/>
      <c r="AK34" s="173"/>
      <c r="AL34" s="256"/>
      <c r="AM34" s="173"/>
      <c r="AN34" s="173"/>
      <c r="AO34" s="245"/>
      <c r="AP34" s="246"/>
      <c r="AQ34" s="173"/>
      <c r="AR34" s="173"/>
      <c r="AS34" s="173"/>
      <c r="AT34" s="256"/>
      <c r="AU34" s="173"/>
      <c r="AV34" s="245"/>
      <c r="AW34" s="246"/>
      <c r="AX34" s="173"/>
      <c r="AY34" s="173"/>
      <c r="AZ34" s="173"/>
      <c r="BA34" s="245"/>
      <c r="BB34" s="173"/>
      <c r="BC34" s="173"/>
      <c r="BD34" s="173"/>
      <c r="BE34" s="173"/>
      <c r="BF34" s="246"/>
      <c r="BG34" s="173"/>
      <c r="BH34" s="173"/>
      <c r="BI34" s="173"/>
      <c r="BJ34" s="173"/>
      <c r="BK34" s="173"/>
      <c r="BL34" s="245"/>
      <c r="BM34" s="173"/>
      <c r="BN34" s="173"/>
      <c r="BO34" s="173"/>
      <c r="BP34" s="173"/>
      <c r="BQ34" s="246"/>
      <c r="BR34" s="173"/>
      <c r="BS34" s="173"/>
      <c r="BT34" s="173"/>
      <c r="BU34" s="173"/>
      <c r="BV34" s="173"/>
      <c r="BW34" s="272"/>
      <c r="BX34" s="173"/>
      <c r="BY34" s="173"/>
      <c r="BZ34" s="245"/>
      <c r="CA34" s="173"/>
      <c r="CB34" s="173"/>
      <c r="CC34" s="246"/>
      <c r="CD34" s="173"/>
      <c r="CE34" s="173"/>
      <c r="CF34" s="173"/>
      <c r="CG34" s="245"/>
      <c r="CH34" s="173"/>
      <c r="CI34" s="246"/>
      <c r="CJ34" s="173"/>
      <c r="CK34" s="196"/>
      <c r="CL34" s="172"/>
      <c r="CM34" s="171"/>
      <c r="CN34" s="175"/>
      <c r="CO34" s="175"/>
      <c r="CP34" s="175"/>
      <c r="CQ34" s="197"/>
      <c r="CR34" s="175"/>
      <c r="CS34" s="174"/>
      <c r="CT34" s="175"/>
      <c r="CU34" s="302"/>
      <c r="CV34" s="175"/>
      <c r="CW34" s="175"/>
      <c r="CX34" s="175"/>
      <c r="CY34" s="197"/>
      <c r="CZ34" s="174"/>
      <c r="DA34" s="175"/>
      <c r="DB34" s="175"/>
      <c r="DC34" s="302"/>
      <c r="DD34" s="175"/>
      <c r="DE34" s="197"/>
      <c r="DF34" s="174"/>
      <c r="DG34" s="302"/>
    </row>
    <row r="35" spans="1:111" x14ac:dyDescent="0.3">
      <c r="A35" s="479" t="s">
        <v>26</v>
      </c>
      <c r="B35" s="46" t="s">
        <v>66</v>
      </c>
      <c r="C35" s="166"/>
      <c r="D35" s="166"/>
      <c r="E35" s="241"/>
      <c r="F35" s="242"/>
      <c r="G35" s="166"/>
      <c r="H35" s="254"/>
      <c r="I35" s="166"/>
      <c r="J35" s="166"/>
      <c r="K35" s="241"/>
      <c r="L35" s="166"/>
      <c r="M35" s="242"/>
      <c r="N35" s="166"/>
      <c r="O35" s="166"/>
      <c r="P35" s="241"/>
      <c r="Q35" s="242"/>
      <c r="R35" s="166"/>
      <c r="S35" s="166"/>
      <c r="T35" s="241"/>
      <c r="U35" s="242"/>
      <c r="V35" s="166"/>
      <c r="W35" s="166"/>
      <c r="X35" s="254"/>
      <c r="Y35" s="166"/>
      <c r="Z35" s="254"/>
      <c r="AA35" s="166"/>
      <c r="AB35" s="166"/>
      <c r="AC35" s="166"/>
      <c r="AD35" s="241"/>
      <c r="AE35" s="166"/>
      <c r="AF35" s="166"/>
      <c r="AG35" s="166"/>
      <c r="AH35" s="166"/>
      <c r="AI35" s="242"/>
      <c r="AJ35" s="166"/>
      <c r="AK35" s="166"/>
      <c r="AL35" s="254"/>
      <c r="AM35" s="166"/>
      <c r="AN35" s="166"/>
      <c r="AO35" s="241"/>
      <c r="AP35" s="242"/>
      <c r="AQ35" s="166"/>
      <c r="AR35" s="166"/>
      <c r="AS35" s="166"/>
      <c r="AT35" s="254"/>
      <c r="AU35" s="166"/>
      <c r="AV35" s="241"/>
      <c r="AW35" s="242"/>
      <c r="AX35" s="166"/>
      <c r="AY35" s="166"/>
      <c r="AZ35" s="166"/>
      <c r="BA35" s="241"/>
      <c r="BB35" s="166"/>
      <c r="BC35" s="166"/>
      <c r="BD35" s="166"/>
      <c r="BE35" s="166"/>
      <c r="BF35" s="242"/>
      <c r="BG35" s="166"/>
      <c r="BH35" s="166"/>
      <c r="BI35" s="166"/>
      <c r="BJ35" s="166"/>
      <c r="BK35" s="166"/>
      <c r="BL35" s="241"/>
      <c r="BM35" s="166"/>
      <c r="BN35" s="166"/>
      <c r="BO35" s="166"/>
      <c r="BP35" s="166"/>
      <c r="BQ35" s="242"/>
      <c r="BR35" s="166"/>
      <c r="BS35" s="166"/>
      <c r="BT35" s="166"/>
      <c r="BU35" s="166"/>
      <c r="BV35" s="166"/>
      <c r="BW35" s="254"/>
      <c r="BX35" s="166"/>
      <c r="BY35" s="166"/>
      <c r="BZ35" s="241"/>
      <c r="CA35" s="166"/>
      <c r="CB35" s="166"/>
      <c r="CC35" s="242"/>
      <c r="CD35" s="166"/>
      <c r="CE35" s="166"/>
      <c r="CF35" s="166"/>
      <c r="CG35" s="241"/>
      <c r="CH35" s="166"/>
      <c r="CI35" s="242"/>
      <c r="CJ35" s="166"/>
      <c r="CK35" s="196"/>
      <c r="CL35" s="172"/>
      <c r="CM35" s="171"/>
      <c r="CN35" s="172"/>
      <c r="CO35" s="172"/>
      <c r="CP35" s="172"/>
      <c r="CQ35" s="196"/>
      <c r="CR35" s="172"/>
      <c r="CS35" s="171"/>
      <c r="CT35" s="172"/>
      <c r="CU35" s="295"/>
      <c r="CV35" s="172"/>
      <c r="CW35" s="172"/>
      <c r="CX35" s="172"/>
      <c r="CY35" s="196"/>
      <c r="CZ35" s="171"/>
      <c r="DA35" s="172"/>
      <c r="DB35" s="172"/>
      <c r="DC35" s="295"/>
      <c r="DD35" s="172"/>
      <c r="DE35" s="196"/>
      <c r="DF35" s="171"/>
      <c r="DG35" s="295"/>
    </row>
    <row r="36" spans="1:111" x14ac:dyDescent="0.3">
      <c r="A36" s="481"/>
      <c r="B36" s="46" t="s">
        <v>67</v>
      </c>
      <c r="C36" s="166"/>
      <c r="D36" s="166"/>
      <c r="E36" s="241"/>
      <c r="F36" s="242"/>
      <c r="G36" s="166"/>
      <c r="H36" s="254"/>
      <c r="I36" s="166"/>
      <c r="J36" s="166"/>
      <c r="K36" s="241"/>
      <c r="L36" s="166"/>
      <c r="M36" s="242"/>
      <c r="N36" s="166"/>
      <c r="O36" s="166"/>
      <c r="P36" s="241"/>
      <c r="Q36" s="242"/>
      <c r="R36" s="166"/>
      <c r="S36" s="166"/>
      <c r="T36" s="241"/>
      <c r="U36" s="242"/>
      <c r="V36" s="166"/>
      <c r="W36" s="166"/>
      <c r="X36" s="254"/>
      <c r="Y36" s="166"/>
      <c r="Z36" s="254"/>
      <c r="AA36" s="166"/>
      <c r="AB36" s="166"/>
      <c r="AC36" s="166"/>
      <c r="AD36" s="241"/>
      <c r="AE36" s="166"/>
      <c r="AF36" s="166"/>
      <c r="AG36" s="166"/>
      <c r="AH36" s="166"/>
      <c r="AI36" s="242"/>
      <c r="AJ36" s="166"/>
      <c r="AK36" s="166"/>
      <c r="AL36" s="254"/>
      <c r="AM36" s="166"/>
      <c r="AN36" s="166"/>
      <c r="AO36" s="241"/>
      <c r="AP36" s="242"/>
      <c r="AQ36" s="166"/>
      <c r="AR36" s="166"/>
      <c r="AS36" s="166"/>
      <c r="AT36" s="254"/>
      <c r="AU36" s="166"/>
      <c r="AV36" s="241"/>
      <c r="AW36" s="242"/>
      <c r="AX36" s="166"/>
      <c r="AY36" s="166"/>
      <c r="AZ36" s="166"/>
      <c r="BA36" s="241"/>
      <c r="BB36" s="166"/>
      <c r="BC36" s="166"/>
      <c r="BD36" s="166"/>
      <c r="BE36" s="166"/>
      <c r="BF36" s="242"/>
      <c r="BG36" s="166"/>
      <c r="BH36" s="166"/>
      <c r="BI36" s="166"/>
      <c r="BJ36" s="166"/>
      <c r="BK36" s="166"/>
      <c r="BL36" s="241"/>
      <c r="BM36" s="166"/>
      <c r="BN36" s="166"/>
      <c r="BO36" s="166"/>
      <c r="BP36" s="166"/>
      <c r="BQ36" s="242"/>
      <c r="BR36" s="166"/>
      <c r="BS36" s="166"/>
      <c r="BT36" s="166"/>
      <c r="BU36" s="166"/>
      <c r="BV36" s="166"/>
      <c r="BW36" s="254"/>
      <c r="BX36" s="166"/>
      <c r="BY36" s="166"/>
      <c r="BZ36" s="241"/>
      <c r="CA36" s="166"/>
      <c r="CB36" s="166"/>
      <c r="CC36" s="242"/>
      <c r="CD36" s="166"/>
      <c r="CE36" s="166"/>
      <c r="CF36" s="166"/>
      <c r="CG36" s="241"/>
      <c r="CH36" s="166"/>
      <c r="CI36" s="242"/>
      <c r="CJ36" s="166"/>
      <c r="CK36" s="196"/>
      <c r="CL36" s="172"/>
      <c r="CM36" s="171"/>
      <c r="CN36" s="172"/>
      <c r="CO36" s="172"/>
      <c r="CP36" s="172"/>
      <c r="CQ36" s="196"/>
      <c r="CR36" s="172"/>
      <c r="CS36" s="171"/>
      <c r="CT36" s="172"/>
      <c r="CU36" s="295"/>
      <c r="CV36" s="172"/>
      <c r="CW36" s="172"/>
      <c r="CX36" s="172"/>
      <c r="CY36" s="196"/>
      <c r="CZ36" s="171"/>
      <c r="DA36" s="172"/>
      <c r="DB36" s="172"/>
      <c r="DC36" s="295"/>
      <c r="DD36" s="172"/>
      <c r="DE36" s="196"/>
      <c r="DF36" s="171"/>
      <c r="DG36" s="295"/>
    </row>
    <row r="37" spans="1:111" x14ac:dyDescent="0.3">
      <c r="A37" s="481"/>
      <c r="B37" s="46" t="s">
        <v>68</v>
      </c>
      <c r="C37" s="166"/>
      <c r="D37" s="166"/>
      <c r="E37" s="241"/>
      <c r="F37" s="242"/>
      <c r="G37" s="166"/>
      <c r="H37" s="254"/>
      <c r="I37" s="166"/>
      <c r="J37" s="166"/>
      <c r="K37" s="241"/>
      <c r="L37" s="166"/>
      <c r="M37" s="242"/>
      <c r="N37" s="166"/>
      <c r="O37" s="166"/>
      <c r="P37" s="241"/>
      <c r="Q37" s="248"/>
      <c r="R37" s="166"/>
      <c r="S37" s="166"/>
      <c r="T37" s="241"/>
      <c r="U37" s="242"/>
      <c r="V37" s="166"/>
      <c r="W37" s="166"/>
      <c r="X37" s="254"/>
      <c r="Y37" s="166"/>
      <c r="Z37" s="254"/>
      <c r="AA37" s="166"/>
      <c r="AB37" s="166"/>
      <c r="AC37" s="166"/>
      <c r="AD37" s="241"/>
      <c r="AE37" s="166"/>
      <c r="AF37" s="166"/>
      <c r="AG37" s="166"/>
      <c r="AH37" s="166"/>
      <c r="AI37" s="242"/>
      <c r="AJ37" s="166"/>
      <c r="AK37" s="166"/>
      <c r="AL37" s="254"/>
      <c r="AM37" s="189"/>
      <c r="AN37" s="166"/>
      <c r="AO37" s="241"/>
      <c r="AP37" s="242"/>
      <c r="AQ37" s="166"/>
      <c r="AR37" s="166"/>
      <c r="AS37" s="166"/>
      <c r="AT37" s="254"/>
      <c r="AU37" s="166"/>
      <c r="AV37" s="241"/>
      <c r="AW37" s="242"/>
      <c r="AX37" s="166"/>
      <c r="AY37" s="166"/>
      <c r="AZ37" s="166"/>
      <c r="BA37" s="241"/>
      <c r="BB37" s="166"/>
      <c r="BC37" s="166"/>
      <c r="BD37" s="166"/>
      <c r="BE37" s="166"/>
      <c r="BF37" s="242"/>
      <c r="BG37" s="166"/>
      <c r="BH37" s="166"/>
      <c r="BI37" s="166"/>
      <c r="BJ37" s="166"/>
      <c r="BK37" s="166"/>
      <c r="BL37" s="241"/>
      <c r="BM37" s="166"/>
      <c r="BN37" s="166"/>
      <c r="BO37" s="166"/>
      <c r="BP37" s="166"/>
      <c r="BQ37" s="242"/>
      <c r="BR37" s="166"/>
      <c r="BS37" s="166"/>
      <c r="BT37" s="166"/>
      <c r="BU37" s="166"/>
      <c r="BV37" s="166"/>
      <c r="BW37" s="254"/>
      <c r="BX37" s="166"/>
      <c r="BY37" s="166"/>
      <c r="BZ37" s="241"/>
      <c r="CA37" s="166"/>
      <c r="CB37" s="166"/>
      <c r="CC37" s="242"/>
      <c r="CD37" s="166"/>
      <c r="CE37" s="166"/>
      <c r="CF37" s="166"/>
      <c r="CG37" s="241"/>
      <c r="CH37" s="166"/>
      <c r="CI37" s="242"/>
      <c r="CJ37" s="166"/>
      <c r="CK37" s="196"/>
      <c r="CL37" s="172"/>
      <c r="CM37" s="171"/>
      <c r="CN37" s="172"/>
      <c r="CO37" s="172"/>
      <c r="CP37" s="172"/>
      <c r="CQ37" s="196"/>
      <c r="CR37" s="172"/>
      <c r="CS37" s="171"/>
      <c r="CT37" s="172"/>
      <c r="CU37" s="295"/>
      <c r="CV37" s="172"/>
      <c r="CW37" s="172"/>
      <c r="CX37" s="172"/>
      <c r="CY37" s="196"/>
      <c r="CZ37" s="171"/>
      <c r="DA37" s="172"/>
      <c r="DB37" s="172"/>
      <c r="DC37" s="295"/>
      <c r="DD37" s="199"/>
      <c r="DE37" s="196"/>
      <c r="DF37" s="212"/>
      <c r="DG37" s="301"/>
    </row>
    <row r="38" spans="1:111" x14ac:dyDescent="0.3">
      <c r="A38" s="481"/>
      <c r="B38" s="46" t="s">
        <v>69</v>
      </c>
      <c r="C38" s="166"/>
      <c r="D38" s="166"/>
      <c r="E38" s="241"/>
      <c r="F38" s="242"/>
      <c r="G38" s="166"/>
      <c r="H38" s="254"/>
      <c r="I38" s="166"/>
      <c r="J38" s="166"/>
      <c r="K38" s="241"/>
      <c r="L38" s="166"/>
      <c r="M38" s="242"/>
      <c r="N38" s="166"/>
      <c r="O38" s="166"/>
      <c r="P38" s="241"/>
      <c r="Q38" s="242"/>
      <c r="R38" s="166"/>
      <c r="S38" s="166"/>
      <c r="T38" s="241"/>
      <c r="U38" s="242"/>
      <c r="V38" s="166"/>
      <c r="W38" s="166"/>
      <c r="X38" s="254"/>
      <c r="Y38" s="166"/>
      <c r="Z38" s="254"/>
      <c r="AA38" s="166"/>
      <c r="AB38" s="166"/>
      <c r="AC38" s="166"/>
      <c r="AD38" s="241"/>
      <c r="AE38" s="166"/>
      <c r="AF38" s="166"/>
      <c r="AG38" s="189"/>
      <c r="AH38" s="166"/>
      <c r="AI38" s="242"/>
      <c r="AJ38" s="166"/>
      <c r="AK38" s="166"/>
      <c r="AL38" s="254"/>
      <c r="AM38" s="166"/>
      <c r="AN38" s="166"/>
      <c r="AO38" s="241"/>
      <c r="AP38" s="242"/>
      <c r="AQ38" s="166"/>
      <c r="AR38" s="166"/>
      <c r="AS38" s="166"/>
      <c r="AT38" s="254"/>
      <c r="AU38" s="166"/>
      <c r="AV38" s="241"/>
      <c r="AW38" s="242"/>
      <c r="AX38" s="166"/>
      <c r="AY38" s="166"/>
      <c r="AZ38" s="166"/>
      <c r="BA38" s="241"/>
      <c r="BB38" s="166"/>
      <c r="BC38" s="166"/>
      <c r="BD38" s="166"/>
      <c r="BE38" s="166"/>
      <c r="BF38" s="242"/>
      <c r="BG38" s="166"/>
      <c r="BH38" s="166"/>
      <c r="BI38" s="166"/>
      <c r="BJ38" s="166"/>
      <c r="BK38" s="166"/>
      <c r="BL38" s="241"/>
      <c r="BM38" s="166"/>
      <c r="BN38" s="166"/>
      <c r="BO38" s="166"/>
      <c r="BP38" s="166"/>
      <c r="BQ38" s="242"/>
      <c r="BR38" s="166"/>
      <c r="BS38" s="166"/>
      <c r="BT38" s="166"/>
      <c r="BU38" s="166"/>
      <c r="BV38" s="166"/>
      <c r="BW38" s="254"/>
      <c r="BX38" s="166"/>
      <c r="BY38" s="166"/>
      <c r="BZ38" s="241"/>
      <c r="CA38" s="166"/>
      <c r="CB38" s="166"/>
      <c r="CC38" s="242"/>
      <c r="CD38" s="166"/>
      <c r="CE38" s="166"/>
      <c r="CF38" s="166"/>
      <c r="CG38" s="241"/>
      <c r="CH38" s="166"/>
      <c r="CI38" s="242"/>
      <c r="CJ38" s="166"/>
      <c r="CK38" s="196"/>
      <c r="CL38" s="172"/>
      <c r="CM38" s="171"/>
      <c r="CN38" s="172"/>
      <c r="CO38" s="172"/>
      <c r="CP38" s="172"/>
      <c r="CQ38" s="196"/>
      <c r="CR38" s="172"/>
      <c r="CS38" s="171"/>
      <c r="CT38" s="172"/>
      <c r="CU38" s="295"/>
      <c r="CV38" s="172"/>
      <c r="CW38" s="172"/>
      <c r="CX38" s="172"/>
      <c r="CY38" s="196"/>
      <c r="CZ38" s="171"/>
      <c r="DA38" s="172"/>
      <c r="DB38" s="172"/>
      <c r="DC38" s="295"/>
      <c r="DD38" s="172"/>
      <c r="DE38" s="196"/>
      <c r="DF38" s="171"/>
      <c r="DG38" s="295"/>
    </row>
    <row r="39" spans="1:111" x14ac:dyDescent="0.3">
      <c r="A39" s="481"/>
      <c r="B39" s="46" t="s">
        <v>70</v>
      </c>
      <c r="C39" s="190"/>
      <c r="D39" s="166"/>
      <c r="E39" s="241"/>
      <c r="F39" s="242"/>
      <c r="G39" s="166"/>
      <c r="H39" s="254"/>
      <c r="I39" s="166"/>
      <c r="J39" s="166"/>
      <c r="K39" s="247"/>
      <c r="L39" s="166"/>
      <c r="M39" s="260"/>
      <c r="N39" s="166"/>
      <c r="O39" s="166"/>
      <c r="P39" s="241"/>
      <c r="Q39" s="242"/>
      <c r="R39" s="166"/>
      <c r="S39" s="166"/>
      <c r="T39" s="247"/>
      <c r="U39" s="242"/>
      <c r="V39" s="166"/>
      <c r="W39" s="166"/>
      <c r="X39" s="254"/>
      <c r="Y39" s="166"/>
      <c r="Z39" s="254"/>
      <c r="AA39" s="166"/>
      <c r="AB39" s="166"/>
      <c r="AC39" s="166"/>
      <c r="AD39" s="247"/>
      <c r="AE39" s="166"/>
      <c r="AF39" s="166"/>
      <c r="AG39" s="166"/>
      <c r="AH39" s="166"/>
      <c r="AI39" s="242"/>
      <c r="AJ39" s="166"/>
      <c r="AK39" s="189"/>
      <c r="AL39" s="254"/>
      <c r="AM39" s="166"/>
      <c r="AN39" s="189"/>
      <c r="AO39" s="241"/>
      <c r="AP39" s="242"/>
      <c r="AQ39" s="166"/>
      <c r="AR39" s="166"/>
      <c r="AS39" s="166"/>
      <c r="AT39" s="254"/>
      <c r="AU39" s="166"/>
      <c r="AV39" s="241"/>
      <c r="AW39" s="242"/>
      <c r="AX39" s="166"/>
      <c r="AY39" s="166"/>
      <c r="AZ39" s="166"/>
      <c r="BA39" s="241"/>
      <c r="BB39" s="166"/>
      <c r="BC39" s="166"/>
      <c r="BD39" s="166"/>
      <c r="BE39" s="166"/>
      <c r="BF39" s="242"/>
      <c r="BG39" s="166"/>
      <c r="BH39" s="166"/>
      <c r="BI39" s="166"/>
      <c r="BJ39" s="166"/>
      <c r="BK39" s="166"/>
      <c r="BL39" s="241"/>
      <c r="BM39" s="166"/>
      <c r="BN39" s="166"/>
      <c r="BO39" s="166"/>
      <c r="BP39" s="166"/>
      <c r="BQ39" s="242"/>
      <c r="BR39" s="166"/>
      <c r="BS39" s="166"/>
      <c r="BT39" s="166"/>
      <c r="BU39" s="166"/>
      <c r="BV39" s="166"/>
      <c r="BW39" s="254"/>
      <c r="BX39" s="166"/>
      <c r="BY39" s="166"/>
      <c r="BZ39" s="241"/>
      <c r="CA39" s="166"/>
      <c r="CB39" s="166"/>
      <c r="CC39" s="242"/>
      <c r="CD39" s="166"/>
      <c r="CE39" s="166"/>
      <c r="CF39" s="166"/>
      <c r="CG39" s="241"/>
      <c r="CH39" s="166"/>
      <c r="CI39" s="242"/>
      <c r="CJ39" s="166"/>
      <c r="CK39" s="196"/>
      <c r="CL39" s="172"/>
      <c r="CM39" s="171"/>
      <c r="CN39" s="172"/>
      <c r="CO39" s="172"/>
      <c r="CP39" s="172"/>
      <c r="CQ39" s="196"/>
      <c r="CR39" s="172"/>
      <c r="CS39" s="171"/>
      <c r="CT39" s="172"/>
      <c r="CU39" s="295"/>
      <c r="CV39" s="172"/>
      <c r="CW39" s="172"/>
      <c r="CX39" s="199"/>
      <c r="CY39" s="196"/>
      <c r="CZ39" s="212"/>
      <c r="DA39" s="172"/>
      <c r="DB39" s="199"/>
      <c r="DC39" s="295"/>
      <c r="DD39" s="172"/>
      <c r="DE39" s="196"/>
      <c r="DF39" s="171"/>
      <c r="DG39" s="295"/>
    </row>
    <row r="40" spans="1:111" x14ac:dyDescent="0.3">
      <c r="A40" s="481"/>
      <c r="B40" s="46" t="s">
        <v>79</v>
      </c>
      <c r="C40" s="191"/>
      <c r="D40" s="166"/>
      <c r="E40" s="307"/>
      <c r="F40" s="308"/>
      <c r="G40" s="316"/>
      <c r="H40" s="254"/>
      <c r="I40" s="166"/>
      <c r="J40" s="166"/>
      <c r="K40" s="241"/>
      <c r="L40" s="189"/>
      <c r="M40" s="261"/>
      <c r="N40" s="166"/>
      <c r="O40" s="166"/>
      <c r="P40" s="241"/>
      <c r="Q40" s="242"/>
      <c r="R40" s="166"/>
      <c r="S40" s="166"/>
      <c r="T40" s="247"/>
      <c r="U40" s="260"/>
      <c r="V40" s="166"/>
      <c r="W40" s="166"/>
      <c r="X40" s="254"/>
      <c r="Y40" s="166"/>
      <c r="Z40" s="254"/>
      <c r="AA40" s="166"/>
      <c r="AB40" s="166"/>
      <c r="AC40" s="166"/>
      <c r="AD40" s="247"/>
      <c r="AE40" s="166"/>
      <c r="AF40" s="166"/>
      <c r="AG40" s="166"/>
      <c r="AH40" s="166"/>
      <c r="AI40" s="242"/>
      <c r="AJ40" s="166"/>
      <c r="AK40" s="189"/>
      <c r="AL40" s="254"/>
      <c r="AM40" s="166"/>
      <c r="AN40" s="189"/>
      <c r="AO40" s="307"/>
      <c r="AP40" s="308"/>
      <c r="AQ40" s="191"/>
      <c r="AR40" s="191"/>
      <c r="AS40" s="191"/>
      <c r="AT40" s="317"/>
      <c r="AU40" s="191"/>
      <c r="AV40" s="307"/>
      <c r="AW40" s="308"/>
      <c r="AX40" s="189"/>
      <c r="AY40" s="166"/>
      <c r="AZ40" s="189"/>
      <c r="BA40" s="247"/>
      <c r="BB40" s="166"/>
      <c r="BC40" s="166"/>
      <c r="BD40" s="166"/>
      <c r="BE40" s="166"/>
      <c r="BF40" s="242"/>
      <c r="BG40" s="166"/>
      <c r="BH40" s="166"/>
      <c r="BI40" s="189"/>
      <c r="BJ40" s="189"/>
      <c r="BK40" s="166"/>
      <c r="BL40" s="241"/>
      <c r="BM40" s="166"/>
      <c r="BN40" s="166"/>
      <c r="BO40" s="166"/>
      <c r="BP40" s="166"/>
      <c r="BQ40" s="242"/>
      <c r="BR40" s="166"/>
      <c r="BS40" s="166"/>
      <c r="BT40" s="189"/>
      <c r="BU40" s="189"/>
      <c r="BV40" s="189"/>
      <c r="BW40" s="254"/>
      <c r="BX40" s="166"/>
      <c r="BY40" s="166"/>
      <c r="BZ40" s="241"/>
      <c r="CA40" s="166"/>
      <c r="CB40" s="166"/>
      <c r="CC40" s="242"/>
      <c r="CD40" s="166"/>
      <c r="CE40" s="166"/>
      <c r="CF40" s="166"/>
      <c r="CG40" s="241"/>
      <c r="CH40" s="166"/>
      <c r="CI40" s="242"/>
      <c r="CJ40" s="166"/>
      <c r="CK40" s="196"/>
      <c r="CL40" s="172"/>
      <c r="CM40" s="212"/>
      <c r="CN40" s="172"/>
      <c r="CO40" s="172"/>
      <c r="CP40" s="172"/>
      <c r="CQ40" s="196"/>
      <c r="CR40" s="172"/>
      <c r="CS40" s="171"/>
      <c r="CT40" s="172"/>
      <c r="CU40" s="295"/>
      <c r="CV40" s="172"/>
      <c r="CW40" s="172"/>
      <c r="CX40" s="199"/>
      <c r="CY40" s="196"/>
      <c r="CZ40" s="171"/>
      <c r="DA40" s="172"/>
      <c r="DB40" s="172"/>
      <c r="DC40" s="318"/>
      <c r="DD40" s="319"/>
      <c r="DE40" s="320"/>
      <c r="DF40" s="321"/>
      <c r="DG40" s="318"/>
    </row>
    <row r="41" spans="1:111" x14ac:dyDescent="0.3">
      <c r="A41" s="481"/>
      <c r="B41" s="46" t="s">
        <v>71</v>
      </c>
      <c r="C41" s="166"/>
      <c r="D41" s="189"/>
      <c r="E41" s="241"/>
      <c r="F41" s="242"/>
      <c r="G41" s="166"/>
      <c r="H41" s="254"/>
      <c r="I41" s="166"/>
      <c r="J41" s="166"/>
      <c r="K41" s="241"/>
      <c r="L41" s="166"/>
      <c r="M41" s="242"/>
      <c r="N41" s="166"/>
      <c r="O41" s="166"/>
      <c r="P41" s="241"/>
      <c r="Q41" s="242"/>
      <c r="R41" s="166"/>
      <c r="S41" s="166"/>
      <c r="T41" s="241"/>
      <c r="U41" s="242"/>
      <c r="V41" s="166"/>
      <c r="W41" s="166"/>
      <c r="X41" s="254"/>
      <c r="Y41" s="166"/>
      <c r="Z41" s="254"/>
      <c r="AA41" s="166"/>
      <c r="AB41" s="166"/>
      <c r="AC41" s="166"/>
      <c r="AD41" s="241"/>
      <c r="AE41" s="166"/>
      <c r="AF41" s="166"/>
      <c r="AG41" s="189"/>
      <c r="AH41" s="166"/>
      <c r="AI41" s="242"/>
      <c r="AJ41" s="166"/>
      <c r="AK41" s="166"/>
      <c r="AL41" s="254"/>
      <c r="AM41" s="166"/>
      <c r="AN41" s="166"/>
      <c r="AO41" s="241"/>
      <c r="AP41" s="242"/>
      <c r="AQ41" s="166"/>
      <c r="AR41" s="166"/>
      <c r="AS41" s="166"/>
      <c r="AT41" s="254"/>
      <c r="AU41" s="166"/>
      <c r="AV41" s="241"/>
      <c r="AW41" s="242"/>
      <c r="AX41" s="189"/>
      <c r="AY41" s="166"/>
      <c r="AZ41" s="166"/>
      <c r="BA41" s="241"/>
      <c r="BB41" s="166"/>
      <c r="BC41" s="166"/>
      <c r="BD41" s="166"/>
      <c r="BE41" s="166"/>
      <c r="BF41" s="242"/>
      <c r="BG41" s="166"/>
      <c r="BH41" s="166"/>
      <c r="BI41" s="166"/>
      <c r="BJ41" s="166"/>
      <c r="BK41" s="166"/>
      <c r="BL41" s="241"/>
      <c r="BM41" s="166"/>
      <c r="BN41" s="166"/>
      <c r="BO41" s="166"/>
      <c r="BP41" s="166"/>
      <c r="BQ41" s="242"/>
      <c r="BR41" s="166"/>
      <c r="BS41" s="166"/>
      <c r="BT41" s="166"/>
      <c r="BU41" s="166"/>
      <c r="BV41" s="166"/>
      <c r="BW41" s="254"/>
      <c r="BX41" s="166"/>
      <c r="BY41" s="166"/>
      <c r="BZ41" s="241"/>
      <c r="CA41" s="166"/>
      <c r="CB41" s="166"/>
      <c r="CC41" s="242"/>
      <c r="CD41" s="166"/>
      <c r="CE41" s="166"/>
      <c r="CF41" s="166"/>
      <c r="CG41" s="241"/>
      <c r="CH41" s="166"/>
      <c r="CI41" s="242"/>
      <c r="CJ41" s="166"/>
      <c r="CK41" s="196"/>
      <c r="CL41" s="172"/>
      <c r="CM41" s="171"/>
      <c r="CN41" s="172"/>
      <c r="CO41" s="172"/>
      <c r="CP41" s="172"/>
      <c r="CQ41" s="196"/>
      <c r="CR41" s="172"/>
      <c r="CS41" s="171"/>
      <c r="CT41" s="172"/>
      <c r="CU41" s="295"/>
      <c r="CV41" s="172"/>
      <c r="CW41" s="172"/>
      <c r="CX41" s="172"/>
      <c r="CY41" s="196"/>
      <c r="CZ41" s="171"/>
      <c r="DA41" s="172"/>
      <c r="DB41" s="172"/>
      <c r="DC41" s="295"/>
      <c r="DD41" s="172"/>
      <c r="DE41" s="196"/>
      <c r="DF41" s="171"/>
      <c r="DG41" s="295"/>
    </row>
    <row r="42" spans="1:111" x14ac:dyDescent="0.3">
      <c r="A42" s="481"/>
      <c r="B42" s="46" t="s">
        <v>72</v>
      </c>
      <c r="C42" s="166"/>
      <c r="D42" s="166"/>
      <c r="E42" s="241"/>
      <c r="F42" s="242"/>
      <c r="G42" s="166"/>
      <c r="H42" s="254"/>
      <c r="I42" s="166"/>
      <c r="J42" s="166"/>
      <c r="K42" s="241"/>
      <c r="L42" s="166"/>
      <c r="M42" s="242"/>
      <c r="N42" s="166"/>
      <c r="O42" s="166"/>
      <c r="P42" s="241"/>
      <c r="Q42" s="242"/>
      <c r="R42" s="166"/>
      <c r="S42" s="166"/>
      <c r="T42" s="241"/>
      <c r="U42" s="242"/>
      <c r="V42" s="166"/>
      <c r="W42" s="166"/>
      <c r="X42" s="254"/>
      <c r="Y42" s="166"/>
      <c r="Z42" s="254"/>
      <c r="AA42" s="166"/>
      <c r="AB42" s="166"/>
      <c r="AC42" s="166"/>
      <c r="AD42" s="241"/>
      <c r="AE42" s="166"/>
      <c r="AF42" s="166"/>
      <c r="AG42" s="166"/>
      <c r="AH42" s="166"/>
      <c r="AI42" s="242"/>
      <c r="AJ42" s="166"/>
      <c r="AK42" s="166"/>
      <c r="AL42" s="254"/>
      <c r="AM42" s="166"/>
      <c r="AN42" s="166"/>
      <c r="AO42" s="241"/>
      <c r="AP42" s="242"/>
      <c r="AQ42" s="166"/>
      <c r="AR42" s="166"/>
      <c r="AS42" s="166"/>
      <c r="AT42" s="254"/>
      <c r="AU42" s="166"/>
      <c r="AV42" s="241"/>
      <c r="AW42" s="242"/>
      <c r="AX42" s="166"/>
      <c r="AY42" s="166"/>
      <c r="AZ42" s="166"/>
      <c r="BA42" s="241"/>
      <c r="BB42" s="166"/>
      <c r="BC42" s="166"/>
      <c r="BD42" s="166"/>
      <c r="BE42" s="166"/>
      <c r="BF42" s="242"/>
      <c r="BG42" s="166"/>
      <c r="BH42" s="166"/>
      <c r="BI42" s="166"/>
      <c r="BJ42" s="166"/>
      <c r="BK42" s="166"/>
      <c r="BL42" s="241"/>
      <c r="BM42" s="166"/>
      <c r="BN42" s="166"/>
      <c r="BO42" s="166"/>
      <c r="BP42" s="166"/>
      <c r="BQ42" s="242"/>
      <c r="BR42" s="166"/>
      <c r="BS42" s="166"/>
      <c r="BT42" s="166"/>
      <c r="BU42" s="166"/>
      <c r="BV42" s="166"/>
      <c r="BW42" s="254"/>
      <c r="BX42" s="166"/>
      <c r="BY42" s="166"/>
      <c r="BZ42" s="241"/>
      <c r="CA42" s="166"/>
      <c r="CB42" s="166"/>
      <c r="CC42" s="242"/>
      <c r="CD42" s="166"/>
      <c r="CE42" s="166"/>
      <c r="CF42" s="166"/>
      <c r="CG42" s="241"/>
      <c r="CH42" s="166"/>
      <c r="CI42" s="242"/>
      <c r="CJ42" s="166"/>
      <c r="CK42" s="196"/>
      <c r="CL42" s="172"/>
      <c r="CM42" s="171"/>
      <c r="CN42" s="172"/>
      <c r="CO42" s="172"/>
      <c r="CP42" s="172"/>
      <c r="CQ42" s="196"/>
      <c r="CR42" s="172"/>
      <c r="CS42" s="171"/>
      <c r="CT42" s="172"/>
      <c r="CU42" s="295"/>
      <c r="CV42" s="172"/>
      <c r="CW42" s="172"/>
      <c r="CX42" s="172"/>
      <c r="CY42" s="196"/>
      <c r="CZ42" s="171"/>
      <c r="DA42" s="172"/>
      <c r="DB42" s="172"/>
      <c r="DC42" s="295"/>
      <c r="DD42" s="172"/>
      <c r="DE42" s="196"/>
      <c r="DF42" s="171"/>
      <c r="DG42" s="295"/>
    </row>
    <row r="43" spans="1:111" x14ac:dyDescent="0.3">
      <c r="A43" s="481"/>
      <c r="B43" s="46" t="s">
        <v>73</v>
      </c>
      <c r="C43" s="166"/>
      <c r="D43" s="189"/>
      <c r="E43" s="241"/>
      <c r="F43" s="242"/>
      <c r="G43" s="166"/>
      <c r="H43" s="254"/>
      <c r="I43" s="166"/>
      <c r="J43" s="166"/>
      <c r="K43" s="241"/>
      <c r="L43" s="189"/>
      <c r="M43" s="242"/>
      <c r="N43" s="166"/>
      <c r="O43" s="166"/>
      <c r="P43" s="241"/>
      <c r="Q43" s="242"/>
      <c r="R43" s="166"/>
      <c r="S43" s="166"/>
      <c r="T43" s="241"/>
      <c r="U43" s="242"/>
      <c r="V43" s="166"/>
      <c r="W43" s="166"/>
      <c r="X43" s="254"/>
      <c r="Y43" s="166"/>
      <c r="Z43" s="254"/>
      <c r="AA43" s="166"/>
      <c r="AB43" s="166"/>
      <c r="AC43" s="166"/>
      <c r="AD43" s="241"/>
      <c r="AE43" s="166"/>
      <c r="AF43" s="166"/>
      <c r="AG43" s="166"/>
      <c r="AH43" s="166"/>
      <c r="AI43" s="242"/>
      <c r="AJ43" s="166"/>
      <c r="AK43" s="166"/>
      <c r="AL43" s="254"/>
      <c r="AM43" s="166"/>
      <c r="AN43" s="166"/>
      <c r="AO43" s="241"/>
      <c r="AP43" s="242"/>
      <c r="AQ43" s="166"/>
      <c r="AR43" s="166"/>
      <c r="AS43" s="166"/>
      <c r="AT43" s="254"/>
      <c r="AU43" s="166"/>
      <c r="AV43" s="241"/>
      <c r="AW43" s="242"/>
      <c r="AX43" s="166"/>
      <c r="AY43" s="166"/>
      <c r="AZ43" s="166"/>
      <c r="BA43" s="241"/>
      <c r="BB43" s="166"/>
      <c r="BC43" s="166"/>
      <c r="BD43" s="189"/>
      <c r="BE43" s="166"/>
      <c r="BF43" s="242"/>
      <c r="BG43" s="166"/>
      <c r="BH43" s="166"/>
      <c r="BI43" s="166"/>
      <c r="BJ43" s="166"/>
      <c r="BK43" s="189"/>
      <c r="BL43" s="241"/>
      <c r="BM43" s="166"/>
      <c r="BN43" s="166"/>
      <c r="BO43" s="166"/>
      <c r="BP43" s="166"/>
      <c r="BQ43" s="242"/>
      <c r="BR43" s="166"/>
      <c r="BS43" s="166"/>
      <c r="BT43" s="166"/>
      <c r="BU43" s="166"/>
      <c r="BV43" s="189"/>
      <c r="BW43" s="254"/>
      <c r="BX43" s="166"/>
      <c r="BY43" s="166"/>
      <c r="BZ43" s="241"/>
      <c r="CA43" s="166"/>
      <c r="CB43" s="166"/>
      <c r="CC43" s="242"/>
      <c r="CD43" s="166"/>
      <c r="CE43" s="189"/>
      <c r="CF43" s="166"/>
      <c r="CG43" s="247"/>
      <c r="CH43" s="166"/>
      <c r="CI43" s="242"/>
      <c r="CJ43" s="166"/>
      <c r="CK43" s="196"/>
      <c r="CL43" s="172"/>
      <c r="CM43" s="171"/>
      <c r="CN43" s="172"/>
      <c r="CO43" s="172"/>
      <c r="CP43" s="172"/>
      <c r="CQ43" s="196"/>
      <c r="CR43" s="172"/>
      <c r="CS43" s="171"/>
      <c r="CT43" s="172"/>
      <c r="CU43" s="295"/>
      <c r="CV43" s="172"/>
      <c r="CW43" s="172"/>
      <c r="CX43" s="172"/>
      <c r="CY43" s="196"/>
      <c r="CZ43" s="171"/>
      <c r="DA43" s="172"/>
      <c r="DB43" s="172"/>
      <c r="DC43" s="295"/>
      <c r="DD43" s="172"/>
      <c r="DE43" s="196"/>
      <c r="DF43" s="171"/>
      <c r="DG43" s="295"/>
    </row>
    <row r="44" spans="1:111" x14ac:dyDescent="0.3">
      <c r="A44" s="480"/>
      <c r="B44" s="46" t="s">
        <v>74</v>
      </c>
      <c r="C44" s="166"/>
      <c r="D44" s="166"/>
      <c r="E44" s="241"/>
      <c r="F44" s="242"/>
      <c r="G44" s="166"/>
      <c r="H44" s="254"/>
      <c r="I44" s="166"/>
      <c r="J44" s="166"/>
      <c r="K44" s="241"/>
      <c r="L44" s="166"/>
      <c r="M44" s="242"/>
      <c r="N44" s="166"/>
      <c r="O44" s="166"/>
      <c r="P44" s="241"/>
      <c r="Q44" s="242"/>
      <c r="R44" s="166"/>
      <c r="S44" s="166"/>
      <c r="T44" s="241"/>
      <c r="U44" s="242"/>
      <c r="V44" s="166"/>
      <c r="W44" s="166"/>
      <c r="X44" s="254"/>
      <c r="Y44" s="166"/>
      <c r="Z44" s="254"/>
      <c r="AA44" s="166"/>
      <c r="AB44" s="166"/>
      <c r="AC44" s="166"/>
      <c r="AD44" s="241"/>
      <c r="AE44" s="166"/>
      <c r="AF44" s="166"/>
      <c r="AG44" s="166"/>
      <c r="AH44" s="166"/>
      <c r="AI44" s="242"/>
      <c r="AJ44" s="166"/>
      <c r="AK44" s="166"/>
      <c r="AL44" s="254"/>
      <c r="AM44" s="166"/>
      <c r="AN44" s="166"/>
      <c r="AO44" s="241"/>
      <c r="AP44" s="242"/>
      <c r="AQ44" s="166"/>
      <c r="AR44" s="166"/>
      <c r="AS44" s="166"/>
      <c r="AT44" s="254"/>
      <c r="AU44" s="166"/>
      <c r="AV44" s="241"/>
      <c r="AW44" s="242"/>
      <c r="AX44" s="166"/>
      <c r="AY44" s="166"/>
      <c r="AZ44" s="166"/>
      <c r="BA44" s="241"/>
      <c r="BB44" s="166"/>
      <c r="BC44" s="166"/>
      <c r="BD44" s="166"/>
      <c r="BE44" s="166"/>
      <c r="BF44" s="242"/>
      <c r="BG44" s="166"/>
      <c r="BH44" s="166"/>
      <c r="BI44" s="166"/>
      <c r="BJ44" s="166"/>
      <c r="BK44" s="166"/>
      <c r="BL44" s="241"/>
      <c r="BM44" s="166"/>
      <c r="BN44" s="166"/>
      <c r="BO44" s="166"/>
      <c r="BP44" s="166"/>
      <c r="BQ44" s="242"/>
      <c r="BR44" s="166"/>
      <c r="BS44" s="166"/>
      <c r="BT44" s="166"/>
      <c r="BU44" s="166"/>
      <c r="BV44" s="166"/>
      <c r="BW44" s="257"/>
      <c r="BX44" s="166"/>
      <c r="BY44" s="166"/>
      <c r="BZ44" s="241"/>
      <c r="CA44" s="166"/>
      <c r="CB44" s="166"/>
      <c r="CC44" s="242"/>
      <c r="CD44" s="166"/>
      <c r="CE44" s="166"/>
      <c r="CF44" s="166"/>
      <c r="CG44" s="241"/>
      <c r="CH44" s="166"/>
      <c r="CI44" s="242"/>
      <c r="CJ44" s="166"/>
      <c r="CK44" s="196"/>
      <c r="CL44" s="172"/>
      <c r="CM44" s="171"/>
      <c r="CN44" s="172"/>
      <c r="CO44" s="172"/>
      <c r="CP44" s="172"/>
      <c r="CQ44" s="285"/>
      <c r="CR44" s="199"/>
      <c r="CS44" s="171"/>
      <c r="CT44" s="172"/>
      <c r="CU44" s="295"/>
      <c r="CV44" s="172"/>
      <c r="CW44" s="172"/>
      <c r="CX44" s="172"/>
      <c r="CY44" s="196"/>
      <c r="CZ44" s="171"/>
      <c r="DA44" s="172"/>
      <c r="DB44" s="172"/>
      <c r="DC44" s="295"/>
      <c r="DD44" s="172"/>
      <c r="DE44" s="322"/>
      <c r="DF44" s="213"/>
      <c r="DG44" s="295"/>
    </row>
    <row r="45" spans="1:111" s="38" customFormat="1" x14ac:dyDescent="0.3">
      <c r="A45" s="479" t="s">
        <v>27</v>
      </c>
      <c r="B45" s="44" t="s">
        <v>75</v>
      </c>
      <c r="C45" s="168"/>
      <c r="D45" s="168"/>
      <c r="E45" s="243"/>
      <c r="F45" s="244"/>
      <c r="G45" s="168"/>
      <c r="H45" s="255"/>
      <c r="I45" s="168"/>
      <c r="J45" s="168"/>
      <c r="K45" s="243"/>
      <c r="L45" s="168"/>
      <c r="M45" s="244"/>
      <c r="N45" s="168"/>
      <c r="O45" s="168"/>
      <c r="P45" s="243"/>
      <c r="Q45" s="244"/>
      <c r="R45" s="168"/>
      <c r="S45" s="168"/>
      <c r="T45" s="243"/>
      <c r="U45" s="244"/>
      <c r="V45" s="168"/>
      <c r="W45" s="168"/>
      <c r="X45" s="255"/>
      <c r="Y45" s="168"/>
      <c r="Z45" s="255"/>
      <c r="AA45" s="168"/>
      <c r="AB45" s="168"/>
      <c r="AC45" s="168"/>
      <c r="AD45" s="243"/>
      <c r="AE45" s="168"/>
      <c r="AF45" s="168"/>
      <c r="AG45" s="168"/>
      <c r="AH45" s="168"/>
      <c r="AI45" s="244"/>
      <c r="AJ45" s="168"/>
      <c r="AK45" s="168"/>
      <c r="AL45" s="255"/>
      <c r="AM45" s="168"/>
      <c r="AN45" s="168"/>
      <c r="AO45" s="243"/>
      <c r="AP45" s="244"/>
      <c r="AQ45" s="168"/>
      <c r="AR45" s="168"/>
      <c r="AS45" s="168"/>
      <c r="AT45" s="255"/>
      <c r="AU45" s="168"/>
      <c r="AV45" s="243"/>
      <c r="AW45" s="244"/>
      <c r="AX45" s="168"/>
      <c r="AY45" s="168"/>
      <c r="AZ45" s="168"/>
      <c r="BA45" s="243"/>
      <c r="BB45" s="168"/>
      <c r="BC45" s="168"/>
      <c r="BD45" s="168"/>
      <c r="BE45" s="168"/>
      <c r="BF45" s="244"/>
      <c r="BG45" s="168"/>
      <c r="BH45" s="168"/>
      <c r="BI45" s="168"/>
      <c r="BJ45" s="168"/>
      <c r="BK45" s="168"/>
      <c r="BL45" s="243"/>
      <c r="BM45" s="168"/>
      <c r="BN45" s="168"/>
      <c r="BO45" s="168"/>
      <c r="BP45" s="168"/>
      <c r="BQ45" s="244"/>
      <c r="BR45" s="168"/>
      <c r="BS45" s="168"/>
      <c r="BT45" s="168"/>
      <c r="BU45" s="168"/>
      <c r="BV45" s="168"/>
      <c r="BW45" s="255"/>
      <c r="BX45" s="168"/>
      <c r="BY45" s="168"/>
      <c r="BZ45" s="243"/>
      <c r="CA45" s="168"/>
      <c r="CB45" s="168"/>
      <c r="CC45" s="244"/>
      <c r="CD45" s="168"/>
      <c r="CE45" s="168"/>
      <c r="CF45" s="168"/>
      <c r="CG45" s="243"/>
      <c r="CH45" s="168"/>
      <c r="CI45" s="244"/>
      <c r="CJ45" s="168"/>
      <c r="CK45" s="284"/>
      <c r="CL45" s="170"/>
      <c r="CM45" s="169"/>
      <c r="CN45" s="170"/>
      <c r="CO45" s="170"/>
      <c r="CP45" s="170"/>
      <c r="CQ45" s="284"/>
      <c r="CR45" s="170"/>
      <c r="CS45" s="169"/>
      <c r="CT45" s="170"/>
      <c r="CU45" s="299"/>
      <c r="CV45" s="170"/>
      <c r="CW45" s="170"/>
      <c r="CX45" s="170"/>
      <c r="CY45" s="284"/>
      <c r="CZ45" s="169"/>
      <c r="DA45" s="170"/>
      <c r="DB45" s="170"/>
      <c r="DC45" s="299"/>
      <c r="DD45" s="170"/>
      <c r="DE45" s="284"/>
      <c r="DF45" s="169"/>
      <c r="DG45" s="299"/>
    </row>
    <row r="46" spans="1:111" s="33" customFormat="1" x14ac:dyDescent="0.3">
      <c r="A46" s="480"/>
      <c r="B46" s="45" t="s">
        <v>76</v>
      </c>
      <c r="C46" s="173"/>
      <c r="D46" s="173"/>
      <c r="E46" s="245"/>
      <c r="F46" s="246"/>
      <c r="G46" s="173"/>
      <c r="H46" s="256"/>
      <c r="I46" s="173"/>
      <c r="J46" s="173"/>
      <c r="K46" s="245"/>
      <c r="L46" s="173"/>
      <c r="M46" s="246"/>
      <c r="N46" s="173"/>
      <c r="O46" s="173"/>
      <c r="P46" s="245"/>
      <c r="Q46" s="246"/>
      <c r="R46" s="173"/>
      <c r="S46" s="173"/>
      <c r="T46" s="245"/>
      <c r="U46" s="246"/>
      <c r="V46" s="173"/>
      <c r="W46" s="173"/>
      <c r="X46" s="256"/>
      <c r="Y46" s="173"/>
      <c r="Z46" s="256"/>
      <c r="AA46" s="173"/>
      <c r="AB46" s="173"/>
      <c r="AC46" s="173"/>
      <c r="AD46" s="245"/>
      <c r="AE46" s="173"/>
      <c r="AF46" s="173"/>
      <c r="AG46" s="173"/>
      <c r="AH46" s="173"/>
      <c r="AI46" s="246"/>
      <c r="AJ46" s="173"/>
      <c r="AK46" s="173"/>
      <c r="AL46" s="256"/>
      <c r="AM46" s="173"/>
      <c r="AN46" s="173"/>
      <c r="AO46" s="245"/>
      <c r="AP46" s="246"/>
      <c r="AQ46" s="173"/>
      <c r="AR46" s="173"/>
      <c r="AS46" s="173"/>
      <c r="AT46" s="256"/>
      <c r="AU46" s="173"/>
      <c r="AV46" s="245"/>
      <c r="AW46" s="246"/>
      <c r="AX46" s="173"/>
      <c r="AY46" s="173"/>
      <c r="AZ46" s="173"/>
      <c r="BA46" s="245"/>
      <c r="BB46" s="173"/>
      <c r="BC46" s="173"/>
      <c r="BD46" s="173"/>
      <c r="BE46" s="173"/>
      <c r="BF46" s="246"/>
      <c r="BG46" s="173"/>
      <c r="BH46" s="173"/>
      <c r="BI46" s="173"/>
      <c r="BJ46" s="173"/>
      <c r="BK46" s="173"/>
      <c r="BL46" s="245"/>
      <c r="BM46" s="173"/>
      <c r="BN46" s="173"/>
      <c r="BO46" s="173"/>
      <c r="BP46" s="173"/>
      <c r="BQ46" s="246"/>
      <c r="BR46" s="173"/>
      <c r="BS46" s="173"/>
      <c r="BT46" s="173"/>
      <c r="BU46" s="173"/>
      <c r="BV46" s="173"/>
      <c r="BW46" s="256"/>
      <c r="BX46" s="173"/>
      <c r="BY46" s="173"/>
      <c r="BZ46" s="245"/>
      <c r="CA46" s="173"/>
      <c r="CB46" s="173"/>
      <c r="CC46" s="246"/>
      <c r="CD46" s="173"/>
      <c r="CE46" s="173"/>
      <c r="CF46" s="173"/>
      <c r="CG46" s="245"/>
      <c r="CH46" s="173"/>
      <c r="CI46" s="246"/>
      <c r="CJ46" s="173"/>
      <c r="CK46" s="196"/>
      <c r="CL46" s="172"/>
      <c r="CM46" s="174"/>
      <c r="CN46" s="175"/>
      <c r="CO46" s="175"/>
      <c r="CP46" s="175"/>
      <c r="CQ46" s="197"/>
      <c r="CR46" s="175"/>
      <c r="CS46" s="174"/>
      <c r="CT46" s="175"/>
      <c r="CU46" s="302"/>
      <c r="CV46" s="175"/>
      <c r="CW46" s="175"/>
      <c r="CX46" s="175"/>
      <c r="CY46" s="197"/>
      <c r="CZ46" s="174"/>
      <c r="DA46" s="175"/>
      <c r="DB46" s="175"/>
      <c r="DC46" s="302"/>
      <c r="DD46" s="175"/>
      <c r="DE46" s="197"/>
      <c r="DF46" s="174"/>
      <c r="DG46" s="302"/>
    </row>
    <row r="47" spans="1:111" x14ac:dyDescent="0.3">
      <c r="A47" s="479" t="s">
        <v>28</v>
      </c>
      <c r="B47" s="46" t="s">
        <v>77</v>
      </c>
      <c r="C47" s="166"/>
      <c r="D47" s="166"/>
      <c r="E47" s="241"/>
      <c r="F47" s="242"/>
      <c r="G47" s="166"/>
      <c r="H47" s="254"/>
      <c r="I47" s="166"/>
      <c r="J47" s="166"/>
      <c r="K47" s="241"/>
      <c r="L47" s="166"/>
      <c r="M47" s="242"/>
      <c r="N47" s="166"/>
      <c r="O47" s="166"/>
      <c r="P47" s="241"/>
      <c r="Q47" s="242"/>
      <c r="R47" s="166"/>
      <c r="S47" s="166"/>
      <c r="T47" s="241"/>
      <c r="U47" s="242"/>
      <c r="V47" s="166"/>
      <c r="W47" s="189"/>
      <c r="X47" s="254"/>
      <c r="Y47" s="166"/>
      <c r="Z47" s="254"/>
      <c r="AA47" s="166"/>
      <c r="AB47" s="166"/>
      <c r="AC47" s="166"/>
      <c r="AD47" s="241"/>
      <c r="AE47" s="166"/>
      <c r="AF47" s="166"/>
      <c r="AG47" s="166"/>
      <c r="AH47" s="166"/>
      <c r="AI47" s="242"/>
      <c r="AJ47" s="166"/>
      <c r="AK47" s="166"/>
      <c r="AL47" s="254"/>
      <c r="AM47" s="166"/>
      <c r="AN47" s="166"/>
      <c r="AO47" s="241"/>
      <c r="AP47" s="242"/>
      <c r="AQ47" s="166"/>
      <c r="AR47" s="166"/>
      <c r="AS47" s="166"/>
      <c r="AT47" s="254"/>
      <c r="AU47" s="166"/>
      <c r="AV47" s="241"/>
      <c r="AW47" s="242"/>
      <c r="AX47" s="166"/>
      <c r="AY47" s="166"/>
      <c r="AZ47" s="166"/>
      <c r="BA47" s="241"/>
      <c r="BB47" s="166"/>
      <c r="BC47" s="166"/>
      <c r="BD47" s="166"/>
      <c r="BE47" s="166"/>
      <c r="BF47" s="242"/>
      <c r="BG47" s="166"/>
      <c r="BH47" s="166"/>
      <c r="BI47" s="166"/>
      <c r="BJ47" s="166"/>
      <c r="BK47" s="166"/>
      <c r="BL47" s="241"/>
      <c r="BM47" s="166"/>
      <c r="BN47" s="166"/>
      <c r="BO47" s="166"/>
      <c r="BP47" s="166"/>
      <c r="BQ47" s="242"/>
      <c r="BR47" s="166"/>
      <c r="BS47" s="166"/>
      <c r="BT47" s="166"/>
      <c r="BU47" s="166"/>
      <c r="BV47" s="166"/>
      <c r="BW47" s="254"/>
      <c r="BX47" s="166"/>
      <c r="BY47" s="166"/>
      <c r="BZ47" s="241"/>
      <c r="CA47" s="166"/>
      <c r="CB47" s="166"/>
      <c r="CC47" s="242"/>
      <c r="CD47" s="166"/>
      <c r="CE47" s="166"/>
      <c r="CF47" s="166"/>
      <c r="CG47" s="241"/>
      <c r="CH47" s="166"/>
      <c r="CI47" s="242"/>
      <c r="CJ47" s="166"/>
      <c r="CK47" s="284"/>
      <c r="CL47" s="170"/>
      <c r="CM47" s="171"/>
      <c r="CN47" s="284"/>
      <c r="CO47" s="170"/>
      <c r="CP47" s="170"/>
      <c r="CQ47" s="284"/>
      <c r="CR47" s="170"/>
      <c r="CS47" s="169"/>
      <c r="CT47" s="170"/>
      <c r="CU47" s="299"/>
      <c r="CV47" s="170"/>
      <c r="CW47" s="170"/>
      <c r="CX47" s="169"/>
      <c r="CY47" s="196"/>
      <c r="CZ47" s="171"/>
      <c r="DA47" s="172"/>
      <c r="DB47" s="172"/>
      <c r="DC47" s="295"/>
      <c r="DD47" s="172"/>
      <c r="DE47" s="196"/>
      <c r="DF47" s="171"/>
      <c r="DG47" s="295"/>
    </row>
    <row r="48" spans="1:111" x14ac:dyDescent="0.3">
      <c r="A48" s="480"/>
      <c r="B48" s="45" t="s">
        <v>78</v>
      </c>
      <c r="C48" s="173"/>
      <c r="D48" s="192"/>
      <c r="E48" s="305"/>
      <c r="F48" s="306"/>
      <c r="G48" s="192"/>
      <c r="H48" s="309"/>
      <c r="I48" s="192"/>
      <c r="J48" s="192"/>
      <c r="K48" s="305"/>
      <c r="L48" s="192"/>
      <c r="M48" s="306"/>
      <c r="N48" s="173"/>
      <c r="O48" s="173"/>
      <c r="P48" s="305"/>
      <c r="Q48" s="306"/>
      <c r="R48" s="192"/>
      <c r="S48" s="192"/>
      <c r="T48" s="310"/>
      <c r="U48" s="311"/>
      <c r="V48" s="192"/>
      <c r="W48" s="192"/>
      <c r="X48" s="309"/>
      <c r="Y48" s="192"/>
      <c r="Z48" s="309"/>
      <c r="AA48" s="192"/>
      <c r="AB48" s="192"/>
      <c r="AC48" s="192"/>
      <c r="AD48" s="305"/>
      <c r="AE48" s="192"/>
      <c r="AF48" s="192"/>
      <c r="AG48" s="192"/>
      <c r="AH48" s="192"/>
      <c r="AI48" s="306"/>
      <c r="AJ48" s="192"/>
      <c r="AK48" s="192"/>
      <c r="AL48" s="309"/>
      <c r="AM48" s="192"/>
      <c r="AN48" s="192"/>
      <c r="AO48" s="305"/>
      <c r="AP48" s="306"/>
      <c r="AQ48" s="192"/>
      <c r="AR48" s="192"/>
      <c r="AS48" s="192"/>
      <c r="AT48" s="309"/>
      <c r="AU48" s="192"/>
      <c r="AV48" s="305"/>
      <c r="AW48" s="306"/>
      <c r="AX48" s="192"/>
      <c r="AY48" s="192"/>
      <c r="AZ48" s="192"/>
      <c r="BA48" s="305"/>
      <c r="BB48" s="192"/>
      <c r="BC48" s="192"/>
      <c r="BD48" s="192"/>
      <c r="BE48" s="192"/>
      <c r="BF48" s="306"/>
      <c r="BG48" s="192"/>
      <c r="BH48" s="192"/>
      <c r="BI48" s="192"/>
      <c r="BJ48" s="192"/>
      <c r="BK48" s="192"/>
      <c r="BL48" s="305"/>
      <c r="BM48" s="192"/>
      <c r="BN48" s="192"/>
      <c r="BO48" s="192"/>
      <c r="BP48" s="192"/>
      <c r="BQ48" s="306"/>
      <c r="BR48" s="192"/>
      <c r="BS48" s="192"/>
      <c r="BT48" s="192"/>
      <c r="BU48" s="192"/>
      <c r="BV48" s="192"/>
      <c r="BW48" s="309"/>
      <c r="BX48" s="192"/>
      <c r="BY48" s="192"/>
      <c r="BZ48" s="305"/>
      <c r="CA48" s="192"/>
      <c r="CB48" s="192"/>
      <c r="CC48" s="306"/>
      <c r="CD48" s="192"/>
      <c r="CE48" s="192"/>
      <c r="CF48" s="192"/>
      <c r="CG48" s="305"/>
      <c r="CH48" s="192"/>
      <c r="CI48" s="306"/>
      <c r="CJ48" s="192"/>
      <c r="CK48" s="312"/>
      <c r="CL48" s="313"/>
      <c r="CM48" s="314"/>
      <c r="CN48" s="312"/>
      <c r="CO48" s="313"/>
      <c r="CP48" s="313"/>
      <c r="CQ48" s="312"/>
      <c r="CR48" s="313"/>
      <c r="CS48" s="314"/>
      <c r="CT48" s="313"/>
      <c r="CU48" s="315"/>
      <c r="CV48" s="313"/>
      <c r="CW48" s="313"/>
      <c r="CX48" s="314"/>
      <c r="CY48" s="312"/>
      <c r="CZ48" s="314"/>
      <c r="DA48" s="313"/>
      <c r="DB48" s="313"/>
      <c r="DC48" s="315"/>
      <c r="DD48" s="313"/>
      <c r="DE48" s="312"/>
      <c r="DF48" s="314"/>
      <c r="DG48" s="315"/>
    </row>
  </sheetData>
  <mergeCells count="40">
    <mergeCell ref="CY1:CZ1"/>
    <mergeCell ref="DA1:DB1"/>
    <mergeCell ref="DE1:DF1"/>
    <mergeCell ref="CG1:CI1"/>
    <mergeCell ref="CK1:CM1"/>
    <mergeCell ref="CN1:CP1"/>
    <mergeCell ref="CQ1:CS1"/>
    <mergeCell ref="CV1:CX1"/>
    <mergeCell ref="BL1:BQ1"/>
    <mergeCell ref="BR1:BV1"/>
    <mergeCell ref="BX1:BY1"/>
    <mergeCell ref="BZ1:CC1"/>
    <mergeCell ref="CD1:CF1"/>
    <mergeCell ref="AQ1:AS1"/>
    <mergeCell ref="AV1:AW1"/>
    <mergeCell ref="AX1:AZ1"/>
    <mergeCell ref="BA1:BF1"/>
    <mergeCell ref="BG1:BK1"/>
    <mergeCell ref="AA1:AC1"/>
    <mergeCell ref="AD1:AI1"/>
    <mergeCell ref="AJ1:AK1"/>
    <mergeCell ref="AM1:AN1"/>
    <mergeCell ref="AO1:AP1"/>
    <mergeCell ref="N1:O1"/>
    <mergeCell ref="P1:Q1"/>
    <mergeCell ref="R1:S1"/>
    <mergeCell ref="T1:U1"/>
    <mergeCell ref="V1:W1"/>
    <mergeCell ref="C1:D1"/>
    <mergeCell ref="E1:F1"/>
    <mergeCell ref="I1:J1"/>
    <mergeCell ref="K1:M1"/>
    <mergeCell ref="A45:A46"/>
    <mergeCell ref="A47:A48"/>
    <mergeCell ref="A3:A4"/>
    <mergeCell ref="A5:A6"/>
    <mergeCell ref="A7:A12"/>
    <mergeCell ref="A13:A24"/>
    <mergeCell ref="A25:A34"/>
    <mergeCell ref="A35:A44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56"/>
  <sheetViews>
    <sheetView showRuler="0" topLeftCell="CW1" zoomScale="81" zoomScaleNormal="70" zoomScalePageLayoutView="70" workbookViewId="0">
      <selection activeCell="DN115" sqref="DN115:DN118"/>
    </sheetView>
  </sheetViews>
  <sheetFormatPr baseColWidth="12" defaultRowHeight="20" x14ac:dyDescent="0.3"/>
  <cols>
    <col min="1" max="1" width="25.28515625" bestFit="1" customWidth="1"/>
    <col min="2" max="2" width="37.28515625" bestFit="1" customWidth="1"/>
    <col min="4" max="14" width="3.85546875" bestFit="1" customWidth="1"/>
    <col min="15" max="112" width="4.85546875" bestFit="1" customWidth="1"/>
    <col min="119" max="119" width="4" style="20" bestFit="1" customWidth="1"/>
    <col min="120" max="139" width="4.42578125" style="20" bestFit="1" customWidth="1"/>
    <col min="140" max="141" width="5.140625" style="20" bestFit="1" customWidth="1"/>
    <col min="142" max="165" width="4.42578125" hidden="1" customWidth="1"/>
  </cols>
  <sheetData>
    <row r="1" spans="1:165" x14ac:dyDescent="0.3">
      <c r="A1" s="59"/>
      <c r="B1" s="44"/>
      <c r="C1" s="51"/>
      <c r="D1" s="485">
        <v>4</v>
      </c>
      <c r="E1" s="487"/>
      <c r="F1" s="485">
        <v>5</v>
      </c>
      <c r="G1" s="485"/>
      <c r="H1" s="249">
        <v>6</v>
      </c>
      <c r="I1" s="201">
        <v>7</v>
      </c>
      <c r="J1" s="486">
        <v>8</v>
      </c>
      <c r="K1" s="487"/>
      <c r="L1" s="485">
        <v>9</v>
      </c>
      <c r="M1" s="485"/>
      <c r="N1" s="485"/>
      <c r="O1" s="486">
        <v>10</v>
      </c>
      <c r="P1" s="487"/>
      <c r="Q1" s="485">
        <v>11</v>
      </c>
      <c r="R1" s="485"/>
      <c r="S1" s="486">
        <v>12</v>
      </c>
      <c r="T1" s="487"/>
      <c r="U1" s="485">
        <v>13</v>
      </c>
      <c r="V1" s="485"/>
      <c r="W1" s="486">
        <v>14</v>
      </c>
      <c r="X1" s="487"/>
      <c r="Y1" s="201">
        <v>15</v>
      </c>
      <c r="Z1" s="249">
        <v>16</v>
      </c>
      <c r="AA1" s="201">
        <v>17</v>
      </c>
      <c r="AB1" s="486">
        <v>18</v>
      </c>
      <c r="AC1" s="485"/>
      <c r="AD1" s="487"/>
      <c r="AE1" s="485" t="s">
        <v>224</v>
      </c>
      <c r="AF1" s="485"/>
      <c r="AG1" s="485"/>
      <c r="AH1" s="485"/>
      <c r="AI1" s="485"/>
      <c r="AJ1" s="485"/>
      <c r="AK1" s="486">
        <v>20</v>
      </c>
      <c r="AL1" s="487"/>
      <c r="AM1" s="201">
        <v>21</v>
      </c>
      <c r="AN1" s="486">
        <v>22</v>
      </c>
      <c r="AO1" s="487"/>
      <c r="AP1" s="485">
        <v>23</v>
      </c>
      <c r="AQ1" s="485"/>
      <c r="AR1" s="486">
        <v>24</v>
      </c>
      <c r="AS1" s="485"/>
      <c r="AT1" s="487"/>
      <c r="AU1" s="201">
        <v>25</v>
      </c>
      <c r="AV1" s="249">
        <v>26</v>
      </c>
      <c r="AW1" s="485">
        <v>27</v>
      </c>
      <c r="AX1" s="485"/>
      <c r="AY1" s="486">
        <v>30</v>
      </c>
      <c r="AZ1" s="485"/>
      <c r="BA1" s="487"/>
      <c r="BB1" s="485">
        <v>31</v>
      </c>
      <c r="BC1" s="485"/>
      <c r="BD1" s="485"/>
      <c r="BE1" s="485"/>
      <c r="BF1" s="485"/>
      <c r="BG1" s="485"/>
      <c r="BH1" s="486">
        <v>32</v>
      </c>
      <c r="BI1" s="485"/>
      <c r="BJ1" s="485"/>
      <c r="BK1" s="485"/>
      <c r="BL1" s="487"/>
      <c r="BM1" s="485">
        <v>33</v>
      </c>
      <c r="BN1" s="485"/>
      <c r="BO1" s="485"/>
      <c r="BP1" s="485"/>
      <c r="BQ1" s="485"/>
      <c r="BR1" s="485"/>
      <c r="BS1" s="486">
        <v>34</v>
      </c>
      <c r="BT1" s="485"/>
      <c r="BU1" s="485"/>
      <c r="BV1" s="485"/>
      <c r="BW1" s="487"/>
      <c r="BX1" s="201">
        <v>35</v>
      </c>
      <c r="BY1" s="486">
        <v>36</v>
      </c>
      <c r="BZ1" s="487"/>
      <c r="CA1" s="485">
        <v>37</v>
      </c>
      <c r="CB1" s="485"/>
      <c r="CC1" s="485"/>
      <c r="CD1" s="485"/>
      <c r="CE1" s="486">
        <v>38</v>
      </c>
      <c r="CF1" s="485"/>
      <c r="CG1" s="487"/>
      <c r="CH1" s="485">
        <v>39</v>
      </c>
      <c r="CI1" s="485"/>
      <c r="CJ1" s="485"/>
      <c r="CK1" s="249">
        <v>40</v>
      </c>
      <c r="CL1" s="488">
        <v>41</v>
      </c>
      <c r="CM1" s="488"/>
      <c r="CN1" s="488"/>
      <c r="CO1" s="492">
        <v>42</v>
      </c>
      <c r="CP1" s="488"/>
      <c r="CQ1" s="493"/>
      <c r="CR1" s="488">
        <v>43</v>
      </c>
      <c r="CS1" s="488"/>
      <c r="CT1" s="488"/>
      <c r="CU1" s="293">
        <v>44</v>
      </c>
      <c r="CV1" s="202">
        <v>45</v>
      </c>
      <c r="CW1" s="492">
        <v>46</v>
      </c>
      <c r="CX1" s="488"/>
      <c r="CY1" s="493"/>
      <c r="CZ1" s="488">
        <v>47</v>
      </c>
      <c r="DA1" s="488"/>
      <c r="DB1" s="492">
        <v>48</v>
      </c>
      <c r="DC1" s="493"/>
      <c r="DD1" s="202">
        <v>49</v>
      </c>
      <c r="DE1" s="293">
        <v>50</v>
      </c>
      <c r="DF1" s="488">
        <v>51</v>
      </c>
      <c r="DG1" s="488"/>
      <c r="DH1" s="202">
        <v>52</v>
      </c>
    </row>
    <row r="2" spans="1:165" x14ac:dyDescent="0.3">
      <c r="A2" s="52"/>
      <c r="B2" s="45"/>
      <c r="C2" s="49"/>
      <c r="D2" s="201" t="s">
        <v>109</v>
      </c>
      <c r="E2" s="231" t="s">
        <v>205</v>
      </c>
      <c r="F2" s="201" t="s">
        <v>115</v>
      </c>
      <c r="G2" s="201" t="s">
        <v>206</v>
      </c>
      <c r="H2" s="249" t="s">
        <v>127</v>
      </c>
      <c r="I2" s="201" t="s">
        <v>138</v>
      </c>
      <c r="J2" s="232" t="s">
        <v>148</v>
      </c>
      <c r="K2" s="231" t="s">
        <v>149</v>
      </c>
      <c r="L2" s="201" t="s">
        <v>150</v>
      </c>
      <c r="M2" s="201" t="s">
        <v>151</v>
      </c>
      <c r="N2" s="201" t="s">
        <v>207</v>
      </c>
      <c r="O2" s="259" t="s">
        <v>208</v>
      </c>
      <c r="P2" s="262" t="s">
        <v>209</v>
      </c>
      <c r="Q2" s="203" t="s">
        <v>210</v>
      </c>
      <c r="R2" s="203" t="s">
        <v>211</v>
      </c>
      <c r="S2" s="259" t="s">
        <v>212</v>
      </c>
      <c r="T2" s="262" t="s">
        <v>213</v>
      </c>
      <c r="U2" s="203" t="s">
        <v>214</v>
      </c>
      <c r="V2" s="203" t="s">
        <v>215</v>
      </c>
      <c r="W2" s="259" t="s">
        <v>216</v>
      </c>
      <c r="X2" s="262" t="s">
        <v>217</v>
      </c>
      <c r="Y2" s="203" t="s">
        <v>218</v>
      </c>
      <c r="Z2" s="267" t="s">
        <v>219</v>
      </c>
      <c r="AA2" s="203" t="s">
        <v>220</v>
      </c>
      <c r="AB2" s="259" t="s">
        <v>221</v>
      </c>
      <c r="AC2" s="203" t="s">
        <v>222</v>
      </c>
      <c r="AD2" s="262" t="s">
        <v>223</v>
      </c>
      <c r="AE2" s="203" t="s">
        <v>225</v>
      </c>
      <c r="AF2" s="203" t="s">
        <v>226</v>
      </c>
      <c r="AG2" s="203" t="s">
        <v>227</v>
      </c>
      <c r="AH2" s="203" t="s">
        <v>228</v>
      </c>
      <c r="AI2" s="203" t="s">
        <v>229</v>
      </c>
      <c r="AJ2" s="203" t="s">
        <v>230</v>
      </c>
      <c r="AK2" s="259" t="s">
        <v>231</v>
      </c>
      <c r="AL2" s="262" t="s">
        <v>232</v>
      </c>
      <c r="AM2" s="203" t="s">
        <v>233</v>
      </c>
      <c r="AN2" s="259" t="s">
        <v>234</v>
      </c>
      <c r="AO2" s="262" t="s">
        <v>235</v>
      </c>
      <c r="AP2" s="203" t="s">
        <v>236</v>
      </c>
      <c r="AQ2" s="203" t="s">
        <v>237</v>
      </c>
      <c r="AR2" s="259" t="s">
        <v>238</v>
      </c>
      <c r="AS2" s="203" t="s">
        <v>239</v>
      </c>
      <c r="AT2" s="262" t="s">
        <v>240</v>
      </c>
      <c r="AU2" s="203" t="s">
        <v>241</v>
      </c>
      <c r="AV2" s="267" t="s">
        <v>242</v>
      </c>
      <c r="AW2" s="203" t="s">
        <v>243</v>
      </c>
      <c r="AX2" s="203" t="s">
        <v>244</v>
      </c>
      <c r="AY2" s="259" t="s">
        <v>245</v>
      </c>
      <c r="AZ2" s="203" t="s">
        <v>246</v>
      </c>
      <c r="BA2" s="262" t="s">
        <v>247</v>
      </c>
      <c r="BB2" s="203" t="s">
        <v>248</v>
      </c>
      <c r="BC2" s="203" t="s">
        <v>249</v>
      </c>
      <c r="BD2" s="203" t="s">
        <v>250</v>
      </c>
      <c r="BE2" s="203" t="s">
        <v>251</v>
      </c>
      <c r="BF2" s="203" t="s">
        <v>252</v>
      </c>
      <c r="BG2" s="203" t="s">
        <v>253</v>
      </c>
      <c r="BH2" s="259" t="s">
        <v>254</v>
      </c>
      <c r="BI2" s="203" t="s">
        <v>255</v>
      </c>
      <c r="BJ2" s="203" t="s">
        <v>256</v>
      </c>
      <c r="BK2" s="203" t="s">
        <v>257</v>
      </c>
      <c r="BL2" s="262" t="s">
        <v>258</v>
      </c>
      <c r="BM2" s="203" t="s">
        <v>259</v>
      </c>
      <c r="BN2" s="203" t="s">
        <v>260</v>
      </c>
      <c r="BO2" s="203" t="s">
        <v>261</v>
      </c>
      <c r="BP2" s="203" t="s">
        <v>262</v>
      </c>
      <c r="BQ2" s="203" t="s">
        <v>263</v>
      </c>
      <c r="BR2" s="203" t="s">
        <v>264</v>
      </c>
      <c r="BS2" s="259" t="s">
        <v>265</v>
      </c>
      <c r="BT2" s="203" t="s">
        <v>266</v>
      </c>
      <c r="BU2" s="203" t="s">
        <v>267</v>
      </c>
      <c r="BV2" s="203" t="s">
        <v>268</v>
      </c>
      <c r="BW2" s="262" t="s">
        <v>269</v>
      </c>
      <c r="BX2" s="203" t="s">
        <v>270</v>
      </c>
      <c r="BY2" s="259" t="s">
        <v>271</v>
      </c>
      <c r="BZ2" s="262" t="s">
        <v>272</v>
      </c>
      <c r="CA2" s="203" t="s">
        <v>273</v>
      </c>
      <c r="CB2" s="203" t="s">
        <v>274</v>
      </c>
      <c r="CC2" s="203" t="s">
        <v>275</v>
      </c>
      <c r="CD2" s="203" t="s">
        <v>276</v>
      </c>
      <c r="CE2" s="259" t="s">
        <v>277</v>
      </c>
      <c r="CF2" s="203" t="s">
        <v>278</v>
      </c>
      <c r="CG2" s="262" t="s">
        <v>279</v>
      </c>
      <c r="CH2" s="203" t="s">
        <v>280</v>
      </c>
      <c r="CI2" s="203" t="s">
        <v>281</v>
      </c>
      <c r="CJ2" s="203" t="s">
        <v>282</v>
      </c>
      <c r="CK2" s="267" t="s">
        <v>283</v>
      </c>
      <c r="CL2" s="204" t="s">
        <v>284</v>
      </c>
      <c r="CM2" s="204" t="s">
        <v>285</v>
      </c>
      <c r="CN2" s="204" t="s">
        <v>286</v>
      </c>
      <c r="CO2" s="275" t="s">
        <v>287</v>
      </c>
      <c r="CP2" s="204" t="s">
        <v>288</v>
      </c>
      <c r="CQ2" s="289" t="s">
        <v>289</v>
      </c>
      <c r="CR2" s="204" t="s">
        <v>290</v>
      </c>
      <c r="CS2" s="204" t="s">
        <v>291</v>
      </c>
      <c r="CT2" s="204" t="s">
        <v>292</v>
      </c>
      <c r="CU2" s="294" t="s">
        <v>293</v>
      </c>
      <c r="CV2" s="204" t="s">
        <v>294</v>
      </c>
      <c r="CW2" s="275" t="s">
        <v>295</v>
      </c>
      <c r="CX2" s="204" t="s">
        <v>296</v>
      </c>
      <c r="CY2" s="289" t="s">
        <v>297</v>
      </c>
      <c r="CZ2" s="204" t="s">
        <v>298</v>
      </c>
      <c r="DA2" s="204" t="s">
        <v>299</v>
      </c>
      <c r="DB2" s="275" t="s">
        <v>300</v>
      </c>
      <c r="DC2" s="289" t="s">
        <v>301</v>
      </c>
      <c r="DD2" s="204" t="s">
        <v>302</v>
      </c>
      <c r="DE2" s="294" t="s">
        <v>303</v>
      </c>
      <c r="DF2" s="204" t="s">
        <v>304</v>
      </c>
      <c r="DG2" s="204" t="s">
        <v>305</v>
      </c>
      <c r="DH2" s="204" t="s">
        <v>306</v>
      </c>
    </row>
    <row r="3" spans="1:165" x14ac:dyDescent="0.3">
      <c r="A3" s="53"/>
      <c r="B3" s="46"/>
      <c r="C3" s="214"/>
      <c r="D3" s="162" t="s">
        <v>158</v>
      </c>
      <c r="E3" s="162" t="s">
        <v>157</v>
      </c>
      <c r="F3" s="233" t="s">
        <v>158</v>
      </c>
      <c r="G3" s="234" t="s">
        <v>155</v>
      </c>
      <c r="H3" s="162" t="s">
        <v>155</v>
      </c>
      <c r="I3" s="250" t="s">
        <v>157</v>
      </c>
      <c r="J3" s="162" t="s">
        <v>157</v>
      </c>
      <c r="K3" s="162" t="s">
        <v>156</v>
      </c>
      <c r="L3" s="233" t="s">
        <v>157</v>
      </c>
      <c r="M3" s="162" t="s">
        <v>155</v>
      </c>
      <c r="N3" s="234" t="s">
        <v>157</v>
      </c>
      <c r="O3" s="205" t="s">
        <v>155</v>
      </c>
      <c r="P3" s="205" t="s">
        <v>157</v>
      </c>
      <c r="Q3" s="263" t="s">
        <v>155</v>
      </c>
      <c r="R3" s="264" t="s">
        <v>157</v>
      </c>
      <c r="S3" s="205" t="s">
        <v>157</v>
      </c>
      <c r="T3" s="205" t="s">
        <v>155</v>
      </c>
      <c r="U3" s="263" t="s">
        <v>157</v>
      </c>
      <c r="V3" s="264" t="s">
        <v>155</v>
      </c>
      <c r="W3" s="205" t="s">
        <v>155</v>
      </c>
      <c r="X3" s="205" t="s">
        <v>157</v>
      </c>
      <c r="Y3" s="268" t="s">
        <v>157</v>
      </c>
      <c r="Z3" s="205" t="s">
        <v>157</v>
      </c>
      <c r="AA3" s="268" t="s">
        <v>155</v>
      </c>
      <c r="AB3" s="205" t="s">
        <v>157</v>
      </c>
      <c r="AC3" s="205" t="s">
        <v>157</v>
      </c>
      <c r="AD3" s="205" t="s">
        <v>155</v>
      </c>
      <c r="AE3" s="263" t="s">
        <v>157</v>
      </c>
      <c r="AF3" s="205" t="s">
        <v>155</v>
      </c>
      <c r="AG3" s="205" t="s">
        <v>157</v>
      </c>
      <c r="AH3" s="205" t="s">
        <v>155</v>
      </c>
      <c r="AI3" s="205" t="s">
        <v>155</v>
      </c>
      <c r="AJ3" s="264" t="s">
        <v>156</v>
      </c>
      <c r="AK3" s="205" t="s">
        <v>157</v>
      </c>
      <c r="AL3" s="205" t="s">
        <v>158</v>
      </c>
      <c r="AM3" s="268" t="s">
        <v>157</v>
      </c>
      <c r="AN3" s="205" t="s">
        <v>156</v>
      </c>
      <c r="AO3" s="205" t="s">
        <v>157</v>
      </c>
      <c r="AP3" s="263" t="s">
        <v>157</v>
      </c>
      <c r="AQ3" s="264" t="s">
        <v>155</v>
      </c>
      <c r="AR3" s="205" t="s">
        <v>155</v>
      </c>
      <c r="AS3" s="205" t="s">
        <v>156</v>
      </c>
      <c r="AT3" s="205" t="s">
        <v>158</v>
      </c>
      <c r="AU3" s="268" t="s">
        <v>158</v>
      </c>
      <c r="AV3" s="205" t="s">
        <v>158</v>
      </c>
      <c r="AW3" s="263" t="s">
        <v>158</v>
      </c>
      <c r="AX3" s="264" t="s">
        <v>155</v>
      </c>
      <c r="AY3" s="205" t="s">
        <v>155</v>
      </c>
      <c r="AZ3" s="205" t="s">
        <v>157</v>
      </c>
      <c r="BA3" s="205" t="s">
        <v>156</v>
      </c>
      <c r="BB3" s="263" t="s">
        <v>158</v>
      </c>
      <c r="BC3" s="205" t="s">
        <v>157</v>
      </c>
      <c r="BD3" s="205" t="s">
        <v>155</v>
      </c>
      <c r="BE3" s="205" t="s">
        <v>155</v>
      </c>
      <c r="BF3" s="205" t="s">
        <v>156</v>
      </c>
      <c r="BG3" s="264" t="s">
        <v>156</v>
      </c>
      <c r="BH3" s="205" t="s">
        <v>156</v>
      </c>
      <c r="BI3" s="205" t="s">
        <v>157</v>
      </c>
      <c r="BJ3" s="205" t="s">
        <v>157</v>
      </c>
      <c r="BK3" s="205" t="s">
        <v>157</v>
      </c>
      <c r="BL3" s="205" t="s">
        <v>155</v>
      </c>
      <c r="BM3" s="263" t="s">
        <v>155</v>
      </c>
      <c r="BN3" s="205" t="s">
        <v>157</v>
      </c>
      <c r="BO3" s="205" t="s">
        <v>155</v>
      </c>
      <c r="BP3" s="205" t="s">
        <v>158</v>
      </c>
      <c r="BQ3" s="205" t="s">
        <v>157</v>
      </c>
      <c r="BR3" s="264" t="s">
        <v>155</v>
      </c>
      <c r="BS3" s="205" t="s">
        <v>158</v>
      </c>
      <c r="BT3" s="205" t="s">
        <v>155</v>
      </c>
      <c r="BU3" s="205" t="s">
        <v>158</v>
      </c>
      <c r="BV3" s="205" t="s">
        <v>156</v>
      </c>
      <c r="BW3" s="205" t="s">
        <v>155</v>
      </c>
      <c r="BX3" s="268" t="s">
        <v>158</v>
      </c>
      <c r="BY3" s="205" t="s">
        <v>157</v>
      </c>
      <c r="BZ3" s="205" t="s">
        <v>155</v>
      </c>
      <c r="CA3" s="263" t="s">
        <v>157</v>
      </c>
      <c r="CB3" s="205" t="s">
        <v>157</v>
      </c>
      <c r="CC3" s="205" t="s">
        <v>155</v>
      </c>
      <c r="CD3" s="264" t="s">
        <v>158</v>
      </c>
      <c r="CE3" s="205" t="s">
        <v>155</v>
      </c>
      <c r="CF3" s="205" t="s">
        <v>157</v>
      </c>
      <c r="CG3" s="205" t="s">
        <v>157</v>
      </c>
      <c r="CH3" s="263" t="s">
        <v>158</v>
      </c>
      <c r="CI3" s="205" t="s">
        <v>157</v>
      </c>
      <c r="CJ3" s="264" t="s">
        <v>155</v>
      </c>
      <c r="CK3" s="205" t="s">
        <v>157</v>
      </c>
      <c r="CL3" s="196" t="s">
        <v>157</v>
      </c>
      <c r="CM3" s="172" t="s">
        <v>158</v>
      </c>
      <c r="CN3" s="171" t="s">
        <v>157</v>
      </c>
      <c r="CO3" s="172" t="s">
        <v>155</v>
      </c>
      <c r="CP3" s="172" t="s">
        <v>155</v>
      </c>
      <c r="CQ3" s="172" t="s">
        <v>156</v>
      </c>
      <c r="CR3" s="196" t="s">
        <v>157</v>
      </c>
      <c r="CS3" s="172" t="s">
        <v>157</v>
      </c>
      <c r="CT3" s="171" t="s">
        <v>156</v>
      </c>
      <c r="CU3" s="172" t="s">
        <v>156</v>
      </c>
      <c r="CV3" s="295" t="s">
        <v>158</v>
      </c>
      <c r="CW3" s="172" t="s">
        <v>157</v>
      </c>
      <c r="CX3" s="172" t="s">
        <v>158</v>
      </c>
      <c r="CY3" s="172" t="s">
        <v>157</v>
      </c>
      <c r="CZ3" s="196" t="s">
        <v>158</v>
      </c>
      <c r="DA3" s="171" t="s">
        <v>156</v>
      </c>
      <c r="DB3" s="172" t="s">
        <v>158</v>
      </c>
      <c r="DC3" s="172" t="s">
        <v>156</v>
      </c>
      <c r="DD3" s="295" t="s">
        <v>157</v>
      </c>
      <c r="DE3" s="172" t="s">
        <v>155</v>
      </c>
      <c r="DF3" s="196" t="s">
        <v>157</v>
      </c>
      <c r="DG3" s="171" t="s">
        <v>156</v>
      </c>
      <c r="DH3" s="295" t="s">
        <v>157</v>
      </c>
      <c r="DI3" s="30"/>
      <c r="DJ3" s="30"/>
      <c r="DO3" s="32"/>
      <c r="DP3" s="166">
        <v>1.1000000000000001</v>
      </c>
      <c r="DQ3" s="166">
        <v>1.2</v>
      </c>
      <c r="DR3" s="166">
        <v>3.1</v>
      </c>
      <c r="DS3" s="166">
        <v>3.2</v>
      </c>
      <c r="DT3" s="166">
        <v>4.0999999999999996</v>
      </c>
      <c r="DU3" s="166">
        <v>4.2</v>
      </c>
      <c r="DV3" s="166">
        <v>4.3</v>
      </c>
      <c r="DW3" s="166">
        <v>4.4000000000000004</v>
      </c>
      <c r="DX3" s="166">
        <v>4.5</v>
      </c>
      <c r="DY3" s="166">
        <v>4.5999999999999996</v>
      </c>
      <c r="DZ3" s="166">
        <v>5.0999999999999996</v>
      </c>
      <c r="EA3" s="166">
        <v>5.2</v>
      </c>
      <c r="EB3" s="166">
        <v>5.3</v>
      </c>
      <c r="EC3" s="166">
        <v>5.4</v>
      </c>
      <c r="ED3" s="166">
        <v>5.5</v>
      </c>
      <c r="EE3" s="166">
        <v>5.6</v>
      </c>
      <c r="EF3" s="166">
        <v>5.7</v>
      </c>
      <c r="EG3" s="166">
        <v>5.8</v>
      </c>
      <c r="EH3" s="166">
        <v>5.9</v>
      </c>
      <c r="EI3" s="166">
        <v>5.0999999999999996</v>
      </c>
      <c r="EJ3" s="166">
        <v>5.1100000000000003</v>
      </c>
      <c r="EK3" s="166">
        <v>5.12</v>
      </c>
      <c r="EL3" s="77">
        <v>6.1</v>
      </c>
      <c r="EM3" s="77">
        <v>6.2</v>
      </c>
      <c r="EN3" s="77">
        <v>6.3</v>
      </c>
      <c r="EO3" s="77">
        <v>6.4</v>
      </c>
      <c r="EP3" s="77">
        <v>6.5</v>
      </c>
      <c r="EQ3" s="77">
        <v>6.6</v>
      </c>
      <c r="ER3" s="77">
        <v>6.7</v>
      </c>
      <c r="ES3" s="77">
        <v>6.8</v>
      </c>
      <c r="ET3" s="77">
        <v>6.9</v>
      </c>
      <c r="EU3" s="77">
        <v>6.1</v>
      </c>
      <c r="EV3" s="77">
        <v>7.1</v>
      </c>
      <c r="EW3" s="77">
        <v>7.2</v>
      </c>
      <c r="EX3" s="77">
        <v>7.3</v>
      </c>
      <c r="EY3" s="77">
        <v>7.4</v>
      </c>
      <c r="EZ3" s="77">
        <v>7.5</v>
      </c>
      <c r="FA3" s="77">
        <v>7.6</v>
      </c>
      <c r="FB3" s="77">
        <v>7.7</v>
      </c>
      <c r="FC3" s="77">
        <v>7.8</v>
      </c>
      <c r="FD3" s="77">
        <v>7.9</v>
      </c>
      <c r="FE3" s="77">
        <v>7.1</v>
      </c>
      <c r="FF3" s="77">
        <v>8.1</v>
      </c>
      <c r="FG3" s="77">
        <v>8.1999999999999993</v>
      </c>
      <c r="FH3" s="77">
        <v>9.1</v>
      </c>
      <c r="FI3" s="77">
        <v>9.1999999999999993</v>
      </c>
    </row>
    <row r="4" spans="1:165" x14ac:dyDescent="0.3">
      <c r="A4" s="489" t="s">
        <v>36</v>
      </c>
      <c r="B4" s="44" t="s">
        <v>37</v>
      </c>
      <c r="C4" s="217">
        <v>1.1000000000000001</v>
      </c>
      <c r="D4" s="323"/>
      <c r="E4" s="323"/>
      <c r="F4" s="324"/>
      <c r="G4" s="325"/>
      <c r="H4" s="323"/>
      <c r="I4" s="326"/>
      <c r="J4" s="323"/>
      <c r="K4" s="323"/>
      <c r="L4" s="324"/>
      <c r="M4" s="323"/>
      <c r="N4" s="325"/>
      <c r="O4" s="323"/>
      <c r="P4" s="323"/>
      <c r="Q4" s="324"/>
      <c r="R4" s="325"/>
      <c r="S4" s="327" t="s">
        <v>310</v>
      </c>
      <c r="T4" s="323"/>
      <c r="U4" s="324"/>
      <c r="V4" s="325"/>
      <c r="W4" s="323"/>
      <c r="X4" s="327" t="s">
        <v>310</v>
      </c>
      <c r="Y4" s="326"/>
      <c r="Z4" s="327" t="s">
        <v>310</v>
      </c>
      <c r="AA4" s="326"/>
      <c r="AB4" s="323"/>
      <c r="AC4" s="323"/>
      <c r="AD4" s="323"/>
      <c r="AE4" s="324"/>
      <c r="AF4" s="323"/>
      <c r="AG4" s="323"/>
      <c r="AH4" s="323"/>
      <c r="AI4" s="323"/>
      <c r="AJ4" s="325"/>
      <c r="AK4" s="323"/>
      <c r="AL4" s="323"/>
      <c r="AM4" s="326"/>
      <c r="AN4" s="323"/>
      <c r="AO4" s="323"/>
      <c r="AP4" s="324"/>
      <c r="AQ4" s="325"/>
      <c r="AR4" s="323"/>
      <c r="AS4" s="323"/>
      <c r="AT4" s="323"/>
      <c r="AU4" s="326"/>
      <c r="AV4" s="323"/>
      <c r="AW4" s="324"/>
      <c r="AX4" s="325"/>
      <c r="AY4" s="323"/>
      <c r="AZ4" s="323"/>
      <c r="BA4" s="323"/>
      <c r="BB4" s="324"/>
      <c r="BC4" s="323"/>
      <c r="BD4" s="323"/>
      <c r="BE4" s="323"/>
      <c r="BF4" s="323"/>
      <c r="BG4" s="325"/>
      <c r="BH4" s="323"/>
      <c r="BI4" s="323"/>
      <c r="BJ4" s="323"/>
      <c r="BK4" s="323"/>
      <c r="BL4" s="323"/>
      <c r="BM4" s="324"/>
      <c r="BN4" s="323"/>
      <c r="BO4" s="323"/>
      <c r="BP4" s="323"/>
      <c r="BQ4" s="323"/>
      <c r="BR4" s="325"/>
      <c r="BS4" s="323"/>
      <c r="BT4" s="323"/>
      <c r="BU4" s="323"/>
      <c r="BV4" s="323"/>
      <c r="BW4" s="323"/>
      <c r="BX4" s="326"/>
      <c r="BY4" s="323"/>
      <c r="BZ4" s="323"/>
      <c r="CA4" s="324"/>
      <c r="CB4" s="323"/>
      <c r="CC4" s="323"/>
      <c r="CD4" s="325"/>
      <c r="CE4" s="323"/>
      <c r="CF4" s="323"/>
      <c r="CG4" s="327" t="s">
        <v>310</v>
      </c>
      <c r="CH4" s="324"/>
      <c r="CI4" s="323"/>
      <c r="CJ4" s="328" t="s">
        <v>310</v>
      </c>
      <c r="CK4" s="323"/>
      <c r="CL4" s="342"/>
      <c r="CM4" s="343"/>
      <c r="CN4" s="344"/>
      <c r="CO4" s="345"/>
      <c r="CP4" s="345"/>
      <c r="CQ4" s="345"/>
      <c r="CR4" s="346"/>
      <c r="CS4" s="345"/>
      <c r="CT4" s="347"/>
      <c r="CU4" s="345"/>
      <c r="CV4" s="348"/>
      <c r="CW4" s="345"/>
      <c r="CX4" s="345"/>
      <c r="CY4" s="345"/>
      <c r="CZ4" s="346"/>
      <c r="DA4" s="347"/>
      <c r="DB4" s="345"/>
      <c r="DC4" s="345"/>
      <c r="DD4" s="348"/>
      <c r="DE4" s="345"/>
      <c r="DF4" s="346"/>
      <c r="DG4" s="347"/>
      <c r="DH4" s="348"/>
      <c r="DI4" s="162"/>
      <c r="DJ4" s="230"/>
      <c r="DM4">
        <v>1</v>
      </c>
      <c r="DN4">
        <v>1</v>
      </c>
      <c r="DO4" s="333" t="s">
        <v>155</v>
      </c>
      <c r="DP4" s="374"/>
      <c r="DQ4" s="374"/>
      <c r="DR4" s="374"/>
      <c r="DS4" s="375"/>
      <c r="DT4" s="375"/>
      <c r="DU4" s="375"/>
      <c r="DV4" s="375"/>
      <c r="DW4" s="375"/>
      <c r="DX4" s="375"/>
      <c r="DY4" s="375"/>
      <c r="DZ4" s="375"/>
      <c r="EA4" s="375"/>
      <c r="EB4" s="375"/>
      <c r="EC4" s="375"/>
      <c r="ED4" s="375"/>
      <c r="EE4" s="375"/>
      <c r="EF4" s="375"/>
      <c r="EG4" s="375"/>
      <c r="EH4" s="375"/>
      <c r="EI4" s="375"/>
      <c r="EJ4" s="375"/>
      <c r="EK4" s="375"/>
      <c r="EL4" s="166"/>
      <c r="EM4" s="166"/>
      <c r="EN4" s="166"/>
      <c r="EO4" s="189" t="s">
        <v>310</v>
      </c>
      <c r="EP4" s="166"/>
      <c r="EQ4" s="189" t="s">
        <v>310</v>
      </c>
      <c r="ER4" s="166"/>
      <c r="ES4" s="166"/>
      <c r="ET4" s="166"/>
      <c r="EU4" s="166"/>
      <c r="EV4" s="166"/>
      <c r="EW4" s="166"/>
      <c r="EX4" s="166"/>
      <c r="EY4" s="166"/>
      <c r="EZ4" s="166"/>
      <c r="FA4" s="191"/>
      <c r="FB4" s="166"/>
      <c r="FC4" s="166"/>
      <c r="FD4" s="166"/>
      <c r="FE4" s="166"/>
      <c r="FF4" s="166"/>
      <c r="FG4" s="166"/>
      <c r="FH4" s="166"/>
      <c r="FI4" s="191"/>
    </row>
    <row r="5" spans="1:165" x14ac:dyDescent="0.3">
      <c r="A5" s="490"/>
      <c r="B5" s="45" t="s">
        <v>38</v>
      </c>
      <c r="C5" s="216">
        <v>1.2</v>
      </c>
      <c r="D5" s="179"/>
      <c r="E5" s="179"/>
      <c r="F5" s="265"/>
      <c r="G5" s="266"/>
      <c r="H5" s="179"/>
      <c r="I5" s="329"/>
      <c r="J5" s="179"/>
      <c r="K5" s="179"/>
      <c r="L5" s="265"/>
      <c r="M5" s="179"/>
      <c r="N5" s="266"/>
      <c r="O5" s="179"/>
      <c r="P5" s="179"/>
      <c r="Q5" s="265"/>
      <c r="R5" s="266"/>
      <c r="S5" s="179"/>
      <c r="T5" s="179"/>
      <c r="U5" s="265"/>
      <c r="V5" s="266"/>
      <c r="W5" s="179"/>
      <c r="X5" s="179"/>
      <c r="Y5" s="329"/>
      <c r="Z5" s="179"/>
      <c r="AA5" s="329"/>
      <c r="AB5" s="179"/>
      <c r="AC5" s="179"/>
      <c r="AD5" s="179"/>
      <c r="AE5" s="265"/>
      <c r="AF5" s="179"/>
      <c r="AG5" s="179"/>
      <c r="AH5" s="179"/>
      <c r="AI5" s="179"/>
      <c r="AJ5" s="266"/>
      <c r="AK5" s="179"/>
      <c r="AL5" s="179"/>
      <c r="AM5" s="329"/>
      <c r="AN5" s="179"/>
      <c r="AO5" s="179"/>
      <c r="AP5" s="265"/>
      <c r="AQ5" s="266"/>
      <c r="AR5" s="179"/>
      <c r="AS5" s="179"/>
      <c r="AT5" s="179"/>
      <c r="AU5" s="329"/>
      <c r="AV5" s="179"/>
      <c r="AW5" s="265"/>
      <c r="AX5" s="266"/>
      <c r="AY5" s="179"/>
      <c r="AZ5" s="179"/>
      <c r="BA5" s="179"/>
      <c r="BB5" s="265"/>
      <c r="BC5" s="179"/>
      <c r="BD5" s="179"/>
      <c r="BE5" s="179"/>
      <c r="BF5" s="179"/>
      <c r="BG5" s="266"/>
      <c r="BH5" s="179"/>
      <c r="BI5" s="179"/>
      <c r="BJ5" s="179"/>
      <c r="BK5" s="179"/>
      <c r="BL5" s="179"/>
      <c r="BM5" s="265"/>
      <c r="BN5" s="179"/>
      <c r="BO5" s="179"/>
      <c r="BP5" s="179"/>
      <c r="BQ5" s="179"/>
      <c r="BR5" s="266"/>
      <c r="BS5" s="179"/>
      <c r="BT5" s="179"/>
      <c r="BU5" s="179"/>
      <c r="BV5" s="179"/>
      <c r="BW5" s="179"/>
      <c r="BX5" s="329"/>
      <c r="BY5" s="179"/>
      <c r="BZ5" s="179"/>
      <c r="CA5" s="265"/>
      <c r="CB5" s="179"/>
      <c r="CC5" s="179"/>
      <c r="CD5" s="266"/>
      <c r="CE5" s="179"/>
      <c r="CF5" s="179"/>
      <c r="CG5" s="330" t="s">
        <v>310</v>
      </c>
      <c r="CH5" s="265"/>
      <c r="CI5" s="179"/>
      <c r="CJ5" s="266"/>
      <c r="CK5" s="179"/>
      <c r="CL5" s="349"/>
      <c r="CM5" s="331"/>
      <c r="CN5" s="350" t="s">
        <v>310</v>
      </c>
      <c r="CO5" s="331"/>
      <c r="CP5" s="331"/>
      <c r="CQ5" s="331"/>
      <c r="CR5" s="351"/>
      <c r="CS5" s="352"/>
      <c r="CT5" s="353"/>
      <c r="CU5" s="352"/>
      <c r="CV5" s="354"/>
      <c r="CW5" s="352"/>
      <c r="CX5" s="352"/>
      <c r="CY5" s="352"/>
      <c r="CZ5" s="355" t="s">
        <v>310</v>
      </c>
      <c r="DA5" s="353"/>
      <c r="DB5" s="356" t="s">
        <v>310</v>
      </c>
      <c r="DC5" s="352"/>
      <c r="DD5" s="354"/>
      <c r="DE5" s="352"/>
      <c r="DF5" s="351"/>
      <c r="DG5" s="353"/>
      <c r="DH5" s="354"/>
      <c r="DI5" s="162"/>
      <c r="DJ5" s="230"/>
      <c r="DM5">
        <v>2</v>
      </c>
      <c r="DN5">
        <v>2</v>
      </c>
      <c r="DO5" s="333" t="s">
        <v>155</v>
      </c>
      <c r="DP5" s="374"/>
      <c r="DQ5" s="374"/>
      <c r="DR5" s="374"/>
      <c r="DS5" s="375"/>
      <c r="DT5" s="375"/>
      <c r="DU5" s="375"/>
      <c r="DV5" s="375"/>
      <c r="DW5" s="376" t="s">
        <v>310</v>
      </c>
      <c r="DX5" s="375"/>
      <c r="DY5" s="375"/>
      <c r="DZ5" s="375"/>
      <c r="EA5" s="375"/>
      <c r="EB5" s="375"/>
      <c r="EC5" s="375"/>
      <c r="ED5" s="375"/>
      <c r="EE5" s="375"/>
      <c r="EF5" s="375"/>
      <c r="EG5" s="375"/>
      <c r="EH5" s="376" t="s">
        <v>310</v>
      </c>
      <c r="EI5" s="375"/>
      <c r="EJ5" s="375"/>
      <c r="EK5" s="375"/>
      <c r="EL5" s="166"/>
      <c r="EM5" s="166"/>
      <c r="EN5" s="166"/>
      <c r="EO5" s="166"/>
      <c r="EP5" s="166"/>
      <c r="EQ5" s="166"/>
      <c r="ER5" s="166"/>
      <c r="ES5" s="189" t="s">
        <v>310</v>
      </c>
      <c r="ET5" s="166"/>
      <c r="EU5" s="166"/>
      <c r="EV5" s="166"/>
      <c r="EW5" s="166"/>
      <c r="EX5" s="166"/>
      <c r="EY5" s="166"/>
      <c r="EZ5" s="166"/>
      <c r="FA5" s="316"/>
      <c r="FB5" s="166"/>
      <c r="FC5" s="166"/>
      <c r="FD5" s="166"/>
      <c r="FE5" s="166"/>
      <c r="FF5" s="166"/>
      <c r="FG5" s="166"/>
      <c r="FH5" s="166"/>
      <c r="FI5" s="191"/>
    </row>
    <row r="6" spans="1:165" x14ac:dyDescent="0.3">
      <c r="A6" s="489" t="s">
        <v>39</v>
      </c>
      <c r="B6" s="46" t="s">
        <v>40</v>
      </c>
      <c r="C6" s="215">
        <v>3.1</v>
      </c>
      <c r="D6" s="333"/>
      <c r="E6" s="333"/>
      <c r="F6" s="332"/>
      <c r="G6" s="334"/>
      <c r="H6" s="333"/>
      <c r="I6" s="336"/>
      <c r="J6" s="333"/>
      <c r="K6" s="333"/>
      <c r="L6" s="332"/>
      <c r="M6" s="333"/>
      <c r="N6" s="334"/>
      <c r="O6" s="333"/>
      <c r="P6" s="333"/>
      <c r="Q6" s="332"/>
      <c r="R6" s="334"/>
      <c r="S6" s="333"/>
      <c r="T6" s="333"/>
      <c r="U6" s="332"/>
      <c r="V6" s="334"/>
      <c r="W6" s="333"/>
      <c r="X6" s="335" t="s">
        <v>310</v>
      </c>
      <c r="Y6" s="336"/>
      <c r="Z6" s="335" t="s">
        <v>310</v>
      </c>
      <c r="AA6" s="336"/>
      <c r="AB6" s="333"/>
      <c r="AC6" s="333"/>
      <c r="AD6" s="333"/>
      <c r="AE6" s="332"/>
      <c r="AF6" s="333"/>
      <c r="AG6" s="333"/>
      <c r="AH6" s="333"/>
      <c r="AI6" s="333"/>
      <c r="AJ6" s="334"/>
      <c r="AK6" s="333"/>
      <c r="AL6" s="333"/>
      <c r="AM6" s="336"/>
      <c r="AN6" s="333"/>
      <c r="AO6" s="333"/>
      <c r="AP6" s="332"/>
      <c r="AQ6" s="334"/>
      <c r="AR6" s="333"/>
      <c r="AS6" s="333"/>
      <c r="AT6" s="333"/>
      <c r="AU6" s="336"/>
      <c r="AV6" s="333"/>
      <c r="AW6" s="332"/>
      <c r="AX6" s="334"/>
      <c r="AY6" s="333"/>
      <c r="AZ6" s="333"/>
      <c r="BA6" s="333"/>
      <c r="BB6" s="332"/>
      <c r="BC6" s="333"/>
      <c r="BD6" s="333"/>
      <c r="BE6" s="333"/>
      <c r="BF6" s="333"/>
      <c r="BG6" s="334"/>
      <c r="BH6" s="333"/>
      <c r="BI6" s="333"/>
      <c r="BJ6" s="333"/>
      <c r="BK6" s="333"/>
      <c r="BL6" s="333"/>
      <c r="BM6" s="332"/>
      <c r="BN6" s="333"/>
      <c r="BO6" s="333"/>
      <c r="BP6" s="333"/>
      <c r="BQ6" s="333"/>
      <c r="BR6" s="334"/>
      <c r="BS6" s="333"/>
      <c r="BT6" s="333"/>
      <c r="BU6" s="333"/>
      <c r="BV6" s="333"/>
      <c r="BW6" s="333"/>
      <c r="BX6" s="336"/>
      <c r="BY6" s="333"/>
      <c r="BZ6" s="333"/>
      <c r="CA6" s="332"/>
      <c r="CB6" s="333"/>
      <c r="CC6" s="333"/>
      <c r="CD6" s="334"/>
      <c r="CE6" s="333"/>
      <c r="CF6" s="333"/>
      <c r="CG6" s="333"/>
      <c r="CH6" s="332"/>
      <c r="CI6" s="333"/>
      <c r="CJ6" s="337" t="s">
        <v>310</v>
      </c>
      <c r="CK6" s="333"/>
      <c r="CL6" s="357"/>
      <c r="CM6" s="340"/>
      <c r="CN6" s="341"/>
      <c r="CO6" s="358"/>
      <c r="CP6" s="358"/>
      <c r="CQ6" s="358"/>
      <c r="CR6" s="359"/>
      <c r="CS6" s="358"/>
      <c r="CT6" s="360"/>
      <c r="CU6" s="358"/>
      <c r="CV6" s="361"/>
      <c r="CW6" s="358"/>
      <c r="CX6" s="358"/>
      <c r="CY6" s="358"/>
      <c r="CZ6" s="359"/>
      <c r="DA6" s="360"/>
      <c r="DB6" s="358"/>
      <c r="DC6" s="358"/>
      <c r="DD6" s="361"/>
      <c r="DE6" s="358"/>
      <c r="DF6" s="359"/>
      <c r="DG6" s="360"/>
      <c r="DH6" s="361"/>
      <c r="DI6" s="162"/>
      <c r="DJ6" s="230"/>
      <c r="DM6">
        <v>3</v>
      </c>
      <c r="DN6">
        <v>3</v>
      </c>
      <c r="DO6" s="333" t="s">
        <v>155</v>
      </c>
      <c r="DP6" s="374"/>
      <c r="DQ6" s="374"/>
      <c r="DR6" s="374"/>
      <c r="DS6" s="375"/>
      <c r="DT6" s="375"/>
      <c r="DU6" s="375"/>
      <c r="DV6" s="375"/>
      <c r="DW6" s="375"/>
      <c r="DX6" s="375"/>
      <c r="DY6" s="375"/>
      <c r="DZ6" s="375"/>
      <c r="EA6" s="375"/>
      <c r="EB6" s="375"/>
      <c r="EC6" s="375"/>
      <c r="ED6" s="375"/>
      <c r="EE6" s="375"/>
      <c r="EF6" s="375"/>
      <c r="EG6" s="375"/>
      <c r="EH6" s="375"/>
      <c r="EI6" s="375"/>
      <c r="EJ6" s="375"/>
      <c r="EK6" s="375"/>
      <c r="EL6" s="166"/>
      <c r="EM6" s="166"/>
      <c r="EN6" s="166"/>
      <c r="EO6" s="166"/>
      <c r="EP6" s="166"/>
      <c r="EQ6" s="166"/>
      <c r="ER6" s="166"/>
      <c r="ES6" s="166"/>
      <c r="ET6" s="166"/>
      <c r="EU6" s="166"/>
      <c r="EV6" s="166"/>
      <c r="EW6" s="166"/>
      <c r="EX6" s="166"/>
      <c r="EY6" s="166"/>
      <c r="EZ6" s="166"/>
      <c r="FA6" s="189" t="s">
        <v>310</v>
      </c>
      <c r="FB6" s="166"/>
      <c r="FC6" s="166"/>
      <c r="FD6" s="189" t="s">
        <v>310</v>
      </c>
      <c r="FE6" s="166"/>
      <c r="FF6" s="166"/>
      <c r="FG6" s="166"/>
      <c r="FH6" s="166"/>
      <c r="FI6" s="191"/>
    </row>
    <row r="7" spans="1:165" x14ac:dyDescent="0.3">
      <c r="A7" s="490"/>
      <c r="B7" s="46" t="s">
        <v>41</v>
      </c>
      <c r="C7" s="215">
        <v>3.2</v>
      </c>
      <c r="D7" s="166"/>
      <c r="E7" s="167"/>
      <c r="F7" s="241"/>
      <c r="G7" s="242"/>
      <c r="H7" s="166"/>
      <c r="I7" s="254"/>
      <c r="J7" s="166"/>
      <c r="K7" s="166"/>
      <c r="L7" s="241"/>
      <c r="M7" s="166"/>
      <c r="N7" s="242"/>
      <c r="O7" s="333"/>
      <c r="P7" s="333"/>
      <c r="Q7" s="332"/>
      <c r="R7" s="334"/>
      <c r="S7" s="333"/>
      <c r="T7" s="333"/>
      <c r="U7" s="332"/>
      <c r="V7" s="334"/>
      <c r="W7" s="333"/>
      <c r="X7" s="335" t="s">
        <v>310</v>
      </c>
      <c r="Y7" s="336"/>
      <c r="Z7" s="362" t="s">
        <v>310</v>
      </c>
      <c r="AA7" s="336"/>
      <c r="AB7" s="333"/>
      <c r="AC7" s="333"/>
      <c r="AD7" s="333"/>
      <c r="AE7" s="332"/>
      <c r="AF7" s="333"/>
      <c r="AG7" s="333"/>
      <c r="AH7" s="333"/>
      <c r="AI7" s="333"/>
      <c r="AJ7" s="334"/>
      <c r="AK7" s="333"/>
      <c r="AL7" s="333"/>
      <c r="AM7" s="336"/>
      <c r="AN7" s="333"/>
      <c r="AO7" s="333"/>
      <c r="AP7" s="332"/>
      <c r="AQ7" s="334"/>
      <c r="AR7" s="333"/>
      <c r="AS7" s="333"/>
      <c r="AT7" s="333"/>
      <c r="AU7" s="336"/>
      <c r="AV7" s="333"/>
      <c r="AW7" s="332"/>
      <c r="AX7" s="334"/>
      <c r="AY7" s="333"/>
      <c r="AZ7" s="333"/>
      <c r="BA7" s="333"/>
      <c r="BB7" s="338" t="s">
        <v>310</v>
      </c>
      <c r="BC7" s="333"/>
      <c r="BD7" s="333"/>
      <c r="BE7" s="333"/>
      <c r="BF7" s="333"/>
      <c r="BG7" s="334"/>
      <c r="BH7" s="333"/>
      <c r="BI7" s="333"/>
      <c r="BJ7" s="333"/>
      <c r="BK7" s="333"/>
      <c r="BL7" s="333"/>
      <c r="BM7" s="332"/>
      <c r="BN7" s="333"/>
      <c r="BO7" s="333"/>
      <c r="BP7" s="333"/>
      <c r="BQ7" s="333"/>
      <c r="BR7" s="334"/>
      <c r="BS7" s="333"/>
      <c r="BT7" s="333"/>
      <c r="BU7" s="333"/>
      <c r="BV7" s="333"/>
      <c r="BW7" s="333"/>
      <c r="BX7" s="336"/>
      <c r="BY7" s="333"/>
      <c r="BZ7" s="333"/>
      <c r="CA7" s="332"/>
      <c r="CB7" s="333"/>
      <c r="CC7" s="333"/>
      <c r="CD7" s="334"/>
      <c r="CE7" s="333"/>
      <c r="CF7" s="333"/>
      <c r="CG7" s="333"/>
      <c r="CH7" s="332"/>
      <c r="CI7" s="333"/>
      <c r="CJ7" s="334"/>
      <c r="CK7" s="333"/>
      <c r="CL7" s="339" t="s">
        <v>310</v>
      </c>
      <c r="CM7" s="340"/>
      <c r="CN7" s="341"/>
      <c r="CO7" s="358"/>
      <c r="CP7" s="358"/>
      <c r="CQ7" s="358"/>
      <c r="CR7" s="359"/>
      <c r="CS7" s="358"/>
      <c r="CT7" s="360"/>
      <c r="CU7" s="358"/>
      <c r="CV7" s="361"/>
      <c r="CW7" s="358"/>
      <c r="CX7" s="358"/>
      <c r="CY7" s="358"/>
      <c r="CZ7" s="359"/>
      <c r="DA7" s="360"/>
      <c r="DB7" s="358"/>
      <c r="DC7" s="358"/>
      <c r="DD7" s="361"/>
      <c r="DE7" s="358"/>
      <c r="DF7" s="359"/>
      <c r="DG7" s="360"/>
      <c r="DH7" s="361"/>
      <c r="DI7" s="162"/>
      <c r="DJ7" s="230"/>
      <c r="DM7">
        <v>4</v>
      </c>
      <c r="DN7">
        <v>4</v>
      </c>
      <c r="DO7" s="205" t="s">
        <v>155</v>
      </c>
      <c r="DP7" s="374"/>
      <c r="DQ7" s="374"/>
      <c r="DR7" s="374"/>
      <c r="DS7" s="374"/>
      <c r="DT7" s="375"/>
      <c r="DU7" s="375"/>
      <c r="DV7" s="375"/>
      <c r="DW7" s="375"/>
      <c r="DX7" s="375"/>
      <c r="DY7" s="375"/>
      <c r="DZ7" s="375"/>
      <c r="EA7" s="375"/>
      <c r="EB7" s="375"/>
      <c r="EC7" s="375"/>
      <c r="ED7" s="375"/>
      <c r="EE7" s="375"/>
      <c r="EF7" s="375"/>
      <c r="EG7" s="375"/>
      <c r="EH7" s="375"/>
      <c r="EI7" s="375"/>
      <c r="EJ7" s="375"/>
      <c r="EK7" s="375"/>
      <c r="EL7" s="166"/>
      <c r="EM7" s="166"/>
      <c r="EN7" s="166"/>
      <c r="EO7" s="189" t="s">
        <v>310</v>
      </c>
      <c r="EP7" s="166"/>
      <c r="EQ7" s="189" t="s">
        <v>310</v>
      </c>
      <c r="ER7" s="166"/>
      <c r="ES7" s="166"/>
      <c r="ET7" s="189" t="s">
        <v>310</v>
      </c>
      <c r="EU7" s="166"/>
      <c r="EV7" s="166"/>
      <c r="EW7" s="166"/>
      <c r="EX7" s="166"/>
      <c r="EY7" s="166"/>
      <c r="EZ7" s="166"/>
      <c r="FA7" s="166"/>
      <c r="FB7" s="166"/>
      <c r="FC7" s="166"/>
      <c r="FD7" s="166"/>
      <c r="FE7" s="166"/>
      <c r="FF7" s="166"/>
      <c r="FG7" s="166"/>
      <c r="FH7" s="166"/>
      <c r="FI7" s="166"/>
    </row>
    <row r="8" spans="1:165" x14ac:dyDescent="0.3">
      <c r="A8" s="489" t="s">
        <v>42</v>
      </c>
      <c r="B8" s="44" t="s">
        <v>53</v>
      </c>
      <c r="C8" s="217">
        <v>4.0999999999999996</v>
      </c>
      <c r="D8" s="168"/>
      <c r="E8" s="168"/>
      <c r="F8" s="243"/>
      <c r="G8" s="244"/>
      <c r="H8" s="168"/>
      <c r="I8" s="255"/>
      <c r="J8" s="168"/>
      <c r="K8" s="168"/>
      <c r="L8" s="243"/>
      <c r="M8" s="168"/>
      <c r="N8" s="244"/>
      <c r="O8" s="168"/>
      <c r="P8" s="168"/>
      <c r="Q8" s="243"/>
      <c r="R8" s="244"/>
      <c r="S8" s="168"/>
      <c r="T8" s="168"/>
      <c r="U8" s="243"/>
      <c r="V8" s="244"/>
      <c r="W8" s="168"/>
      <c r="X8" s="195" t="s">
        <v>310</v>
      </c>
      <c r="Y8" s="255"/>
      <c r="Z8" s="195" t="s">
        <v>310</v>
      </c>
      <c r="AA8" s="255"/>
      <c r="AB8" s="168"/>
      <c r="AC8" s="168"/>
      <c r="AD8" s="168"/>
      <c r="AE8" s="243"/>
      <c r="AF8" s="168"/>
      <c r="AG8" s="168"/>
      <c r="AH8" s="168"/>
      <c r="AI8" s="168"/>
      <c r="AJ8" s="244"/>
      <c r="AK8" s="168"/>
      <c r="AL8" s="168"/>
      <c r="AM8" s="255"/>
      <c r="AN8" s="168"/>
      <c r="AO8" s="168"/>
      <c r="AP8" s="243"/>
      <c r="AQ8" s="244"/>
      <c r="AR8" s="168"/>
      <c r="AS8" s="168"/>
      <c r="AT8" s="168"/>
      <c r="AU8" s="255"/>
      <c r="AV8" s="168"/>
      <c r="AW8" s="243"/>
      <c r="AX8" s="244"/>
      <c r="AY8" s="168"/>
      <c r="AZ8" s="168"/>
      <c r="BA8" s="168"/>
      <c r="BB8" s="243"/>
      <c r="BC8" s="168"/>
      <c r="BD8" s="168"/>
      <c r="BE8" s="168"/>
      <c r="BF8" s="168"/>
      <c r="BG8" s="244"/>
      <c r="BH8" s="168"/>
      <c r="BI8" s="168"/>
      <c r="BJ8" s="168"/>
      <c r="BK8" s="168"/>
      <c r="BL8" s="168"/>
      <c r="BM8" s="243"/>
      <c r="BN8" s="168"/>
      <c r="BO8" s="168"/>
      <c r="BP8" s="168"/>
      <c r="BQ8" s="168"/>
      <c r="BR8" s="244"/>
      <c r="BS8" s="168"/>
      <c r="BT8" s="168"/>
      <c r="BU8" s="168"/>
      <c r="BV8" s="168"/>
      <c r="BW8" s="168"/>
      <c r="BX8" s="255"/>
      <c r="BY8" s="168"/>
      <c r="BZ8" s="168"/>
      <c r="CA8" s="243"/>
      <c r="CB8" s="168"/>
      <c r="CC8" s="168"/>
      <c r="CD8" s="244"/>
      <c r="CE8" s="168"/>
      <c r="CF8" s="168"/>
      <c r="CG8" s="168"/>
      <c r="CH8" s="243"/>
      <c r="CI8" s="168"/>
      <c r="CJ8" s="244"/>
      <c r="CK8" s="168"/>
      <c r="CL8" s="363"/>
      <c r="CM8" s="364"/>
      <c r="CN8" s="365"/>
      <c r="CO8" s="364"/>
      <c r="CP8" s="364"/>
      <c r="CQ8" s="364"/>
      <c r="CR8" s="363"/>
      <c r="CS8" s="364"/>
      <c r="CT8" s="365"/>
      <c r="CU8" s="364"/>
      <c r="CV8" s="366"/>
      <c r="CW8" s="364"/>
      <c r="CX8" s="364"/>
      <c r="CY8" s="364"/>
      <c r="CZ8" s="363"/>
      <c r="DA8" s="365"/>
      <c r="DB8" s="364"/>
      <c r="DC8" s="364"/>
      <c r="DD8" s="366"/>
      <c r="DE8" s="364"/>
      <c r="DF8" s="363"/>
      <c r="DG8" s="365"/>
      <c r="DH8" s="366"/>
      <c r="DI8" s="162"/>
      <c r="DJ8" s="230"/>
      <c r="DM8">
        <v>5</v>
      </c>
      <c r="DN8">
        <v>5</v>
      </c>
      <c r="DO8" s="205" t="s">
        <v>155</v>
      </c>
      <c r="DP8" s="374"/>
      <c r="DQ8" s="374"/>
      <c r="DR8" s="374"/>
      <c r="DS8" s="374"/>
      <c r="DT8" s="375"/>
      <c r="DU8" s="375"/>
      <c r="DV8" s="375"/>
      <c r="DW8" s="375"/>
      <c r="DX8" s="375"/>
      <c r="DY8" s="375"/>
      <c r="DZ8" s="375"/>
      <c r="EA8" s="375"/>
      <c r="EB8" s="375"/>
      <c r="EC8" s="375"/>
      <c r="ED8" s="375"/>
      <c r="EE8" s="375"/>
      <c r="EF8" s="375"/>
      <c r="EG8" s="375"/>
      <c r="EH8" s="376" t="s">
        <v>310</v>
      </c>
      <c r="EI8" s="375"/>
      <c r="EJ8" s="375"/>
      <c r="EK8" s="375"/>
      <c r="EL8" s="166"/>
      <c r="EM8" s="166"/>
      <c r="EN8" s="166"/>
      <c r="EO8" s="166"/>
      <c r="EP8" s="166"/>
      <c r="EQ8" s="166"/>
      <c r="ER8" s="166"/>
      <c r="ES8" s="189" t="s">
        <v>310</v>
      </c>
      <c r="ET8" s="189" t="s">
        <v>310</v>
      </c>
      <c r="EU8" s="166"/>
      <c r="EV8" s="166"/>
      <c r="EW8" s="166"/>
      <c r="EX8" s="166"/>
      <c r="EY8" s="166"/>
      <c r="EZ8" s="166"/>
      <c r="FA8" s="166"/>
      <c r="FB8" s="166"/>
      <c r="FC8" s="166"/>
      <c r="FD8" s="166"/>
      <c r="FE8" s="166"/>
      <c r="FF8" s="166"/>
      <c r="FG8" s="166"/>
      <c r="FH8" s="166"/>
      <c r="FI8" s="191"/>
    </row>
    <row r="9" spans="1:165" x14ac:dyDescent="0.3">
      <c r="A9" s="491"/>
      <c r="B9" s="46" t="s">
        <v>43</v>
      </c>
      <c r="C9" s="215">
        <v>4.2</v>
      </c>
      <c r="D9" s="166"/>
      <c r="E9" s="166"/>
      <c r="F9" s="241"/>
      <c r="G9" s="242"/>
      <c r="H9" s="166"/>
      <c r="I9" s="254"/>
      <c r="J9" s="166"/>
      <c r="K9" s="166"/>
      <c r="L9" s="241"/>
      <c r="M9" s="166"/>
      <c r="N9" s="242"/>
      <c r="O9" s="166"/>
      <c r="P9" s="166"/>
      <c r="Q9" s="241"/>
      <c r="R9" s="242"/>
      <c r="S9" s="166"/>
      <c r="T9" s="166"/>
      <c r="U9" s="241"/>
      <c r="V9" s="242"/>
      <c r="W9" s="166"/>
      <c r="X9" s="166"/>
      <c r="Y9" s="254"/>
      <c r="Z9" s="166"/>
      <c r="AA9" s="254"/>
      <c r="AB9" s="166"/>
      <c r="AC9" s="166"/>
      <c r="AD9" s="166"/>
      <c r="AE9" s="241"/>
      <c r="AF9" s="166"/>
      <c r="AG9" s="166"/>
      <c r="AH9" s="166"/>
      <c r="AI9" s="166"/>
      <c r="AJ9" s="242"/>
      <c r="AK9" s="166"/>
      <c r="AL9" s="166"/>
      <c r="AM9" s="254"/>
      <c r="AN9" s="166"/>
      <c r="AO9" s="166"/>
      <c r="AP9" s="241"/>
      <c r="AQ9" s="242"/>
      <c r="AR9" s="166"/>
      <c r="AS9" s="166"/>
      <c r="AT9" s="166"/>
      <c r="AU9" s="254"/>
      <c r="AV9" s="166"/>
      <c r="AW9" s="241"/>
      <c r="AX9" s="242"/>
      <c r="AY9" s="166"/>
      <c r="AZ9" s="166"/>
      <c r="BA9" s="166"/>
      <c r="BB9" s="241"/>
      <c r="BC9" s="166"/>
      <c r="BD9" s="166"/>
      <c r="BE9" s="166"/>
      <c r="BF9" s="166"/>
      <c r="BG9" s="242"/>
      <c r="BH9" s="166"/>
      <c r="BI9" s="166"/>
      <c r="BJ9" s="166"/>
      <c r="BK9" s="166"/>
      <c r="BL9" s="166"/>
      <c r="BM9" s="247" t="s">
        <v>310</v>
      </c>
      <c r="BN9" s="189" t="s">
        <v>310</v>
      </c>
      <c r="BO9" s="166"/>
      <c r="BP9" s="166"/>
      <c r="BQ9" s="166"/>
      <c r="BR9" s="242"/>
      <c r="BS9" s="166"/>
      <c r="BT9" s="166"/>
      <c r="BU9" s="166"/>
      <c r="BV9" s="166"/>
      <c r="BW9" s="166"/>
      <c r="BX9" s="254"/>
      <c r="BY9" s="166"/>
      <c r="BZ9" s="166"/>
      <c r="CA9" s="241"/>
      <c r="CB9" s="166"/>
      <c r="CC9" s="166"/>
      <c r="CD9" s="242"/>
      <c r="CE9" s="189" t="s">
        <v>310</v>
      </c>
      <c r="CF9" s="166"/>
      <c r="CG9" s="166"/>
      <c r="CH9" s="241"/>
      <c r="CI9" s="166"/>
      <c r="CJ9" s="242"/>
      <c r="CK9" s="166"/>
      <c r="CL9" s="263"/>
      <c r="CM9" s="205"/>
      <c r="CN9" s="264"/>
      <c r="CO9" s="205"/>
      <c r="CP9" s="205"/>
      <c r="CQ9" s="205"/>
      <c r="CR9" s="263"/>
      <c r="CS9" s="205"/>
      <c r="CT9" s="264"/>
      <c r="CU9" s="205"/>
      <c r="CV9" s="268"/>
      <c r="CW9" s="205"/>
      <c r="CX9" s="205"/>
      <c r="CY9" s="205"/>
      <c r="CZ9" s="263"/>
      <c r="DA9" s="264"/>
      <c r="DB9" s="205"/>
      <c r="DC9" s="205"/>
      <c r="DD9" s="268"/>
      <c r="DE9" s="205"/>
      <c r="DF9" s="263"/>
      <c r="DG9" s="264"/>
      <c r="DH9" s="268"/>
      <c r="DI9" s="162"/>
      <c r="DJ9" s="230"/>
      <c r="DM9">
        <v>6</v>
      </c>
      <c r="DN9">
        <v>6</v>
      </c>
      <c r="DO9" s="205" t="s">
        <v>155</v>
      </c>
      <c r="DP9" s="374"/>
      <c r="DQ9" s="374"/>
      <c r="DR9" s="374"/>
      <c r="DS9" s="374"/>
      <c r="DT9" s="375"/>
      <c r="DU9" s="375"/>
      <c r="DV9" s="375"/>
      <c r="DW9" s="375"/>
      <c r="DX9" s="375"/>
      <c r="DY9" s="375"/>
      <c r="DZ9" s="375"/>
      <c r="EA9" s="375"/>
      <c r="EB9" s="375"/>
      <c r="EC9" s="375"/>
      <c r="ED9" s="375"/>
      <c r="EE9" s="376" t="s">
        <v>310</v>
      </c>
      <c r="EF9" s="375"/>
      <c r="EG9" s="375"/>
      <c r="EH9" s="376" t="s">
        <v>310</v>
      </c>
      <c r="EI9" s="375"/>
      <c r="EJ9" s="375"/>
      <c r="EK9" s="375"/>
      <c r="EL9" s="166"/>
      <c r="EM9" s="166"/>
      <c r="EN9" s="166"/>
      <c r="EO9" s="166"/>
      <c r="EP9" s="166"/>
      <c r="EQ9" s="189" t="s">
        <v>310</v>
      </c>
      <c r="ER9" s="166"/>
      <c r="ES9" s="166"/>
      <c r="ET9" s="166"/>
      <c r="EU9" s="189" t="s">
        <v>310</v>
      </c>
      <c r="EV9" s="166"/>
      <c r="EW9" s="166"/>
      <c r="EX9" s="166"/>
      <c r="EY9" s="166"/>
      <c r="EZ9" s="166"/>
      <c r="FA9" s="166"/>
      <c r="FB9" s="166"/>
      <c r="FC9" s="166"/>
      <c r="FD9" s="166"/>
      <c r="FE9" s="166"/>
      <c r="FF9" s="166"/>
      <c r="FG9" s="166"/>
      <c r="FH9" s="166"/>
      <c r="FI9" s="191"/>
    </row>
    <row r="10" spans="1:165" x14ac:dyDescent="0.3">
      <c r="A10" s="491"/>
      <c r="B10" s="46" t="s">
        <v>44</v>
      </c>
      <c r="C10" s="215">
        <v>4.3</v>
      </c>
      <c r="D10" s="166"/>
      <c r="E10" s="166"/>
      <c r="F10" s="241"/>
      <c r="G10" s="242"/>
      <c r="H10" s="166"/>
      <c r="I10" s="254"/>
      <c r="J10" s="166"/>
      <c r="K10" s="166"/>
      <c r="L10" s="241"/>
      <c r="M10" s="166"/>
      <c r="N10" s="242"/>
      <c r="O10" s="166"/>
      <c r="P10" s="166"/>
      <c r="Q10" s="241"/>
      <c r="R10" s="242"/>
      <c r="S10" s="166"/>
      <c r="T10" s="166"/>
      <c r="U10" s="241"/>
      <c r="V10" s="242"/>
      <c r="W10" s="166"/>
      <c r="X10" s="166"/>
      <c r="Y10" s="254"/>
      <c r="Z10" s="166"/>
      <c r="AA10" s="254"/>
      <c r="AB10" s="166"/>
      <c r="AC10" s="166"/>
      <c r="AD10" s="166"/>
      <c r="AE10" s="241"/>
      <c r="AF10" s="166"/>
      <c r="AG10" s="166"/>
      <c r="AH10" s="166"/>
      <c r="AI10" s="166"/>
      <c r="AJ10" s="242"/>
      <c r="AK10" s="166"/>
      <c r="AL10" s="166"/>
      <c r="AM10" s="254"/>
      <c r="AN10" s="166"/>
      <c r="AO10" s="166"/>
      <c r="AP10" s="241"/>
      <c r="AQ10" s="242"/>
      <c r="AR10" s="166"/>
      <c r="AS10" s="166"/>
      <c r="AT10" s="166"/>
      <c r="AU10" s="254"/>
      <c r="AV10" s="166"/>
      <c r="AW10" s="241"/>
      <c r="AX10" s="242"/>
      <c r="AY10" s="166"/>
      <c r="AZ10" s="166"/>
      <c r="BA10" s="166"/>
      <c r="BB10" s="241"/>
      <c r="BC10" s="166"/>
      <c r="BD10" s="166"/>
      <c r="BE10" s="166"/>
      <c r="BF10" s="166"/>
      <c r="BG10" s="242"/>
      <c r="BH10" s="166"/>
      <c r="BI10" s="166"/>
      <c r="BJ10" s="166"/>
      <c r="BK10" s="166"/>
      <c r="BL10" s="166"/>
      <c r="BM10" s="241"/>
      <c r="BN10" s="166"/>
      <c r="BO10" s="166"/>
      <c r="BP10" s="166"/>
      <c r="BQ10" s="166"/>
      <c r="BR10" s="242"/>
      <c r="BS10" s="166"/>
      <c r="BT10" s="166"/>
      <c r="BU10" s="166"/>
      <c r="BV10" s="166"/>
      <c r="BW10" s="166"/>
      <c r="BX10" s="254"/>
      <c r="BY10" s="166"/>
      <c r="BZ10" s="166"/>
      <c r="CA10" s="241"/>
      <c r="CB10" s="166"/>
      <c r="CC10" s="166"/>
      <c r="CD10" s="242"/>
      <c r="CE10" s="166"/>
      <c r="CF10" s="166"/>
      <c r="CG10" s="166"/>
      <c r="CH10" s="241"/>
      <c r="CI10" s="166"/>
      <c r="CJ10" s="242"/>
      <c r="CK10" s="166"/>
      <c r="CL10" s="263"/>
      <c r="CM10" s="205"/>
      <c r="CN10" s="264"/>
      <c r="CO10" s="205"/>
      <c r="CP10" s="205"/>
      <c r="CQ10" s="205"/>
      <c r="CR10" s="263"/>
      <c r="CS10" s="205"/>
      <c r="CT10" s="264"/>
      <c r="CU10" s="205"/>
      <c r="CV10" s="268"/>
      <c r="CW10" s="205"/>
      <c r="CX10" s="205"/>
      <c r="CY10" s="205"/>
      <c r="CZ10" s="263"/>
      <c r="DA10" s="264"/>
      <c r="DB10" s="205"/>
      <c r="DC10" s="205"/>
      <c r="DD10" s="268"/>
      <c r="DE10" s="205"/>
      <c r="DF10" s="263"/>
      <c r="DG10" s="264"/>
      <c r="DH10" s="268"/>
      <c r="DI10" s="162"/>
      <c r="DJ10" s="230"/>
      <c r="DM10">
        <v>7</v>
      </c>
      <c r="DN10">
        <v>7</v>
      </c>
      <c r="DO10" s="205" t="s">
        <v>155</v>
      </c>
      <c r="DP10" s="374"/>
      <c r="DQ10" s="374"/>
      <c r="DR10" s="374"/>
      <c r="DS10" s="374"/>
      <c r="DT10" s="375"/>
      <c r="DU10" s="375"/>
      <c r="DV10" s="375"/>
      <c r="DW10" s="375"/>
      <c r="DX10" s="375"/>
      <c r="DY10" s="375"/>
      <c r="DZ10" s="375"/>
      <c r="EA10" s="375"/>
      <c r="EB10" s="375"/>
      <c r="EC10" s="375"/>
      <c r="ED10" s="375"/>
      <c r="EE10" s="375"/>
      <c r="EF10" s="375"/>
      <c r="EG10" s="375"/>
      <c r="EH10" s="375"/>
      <c r="EI10" s="375"/>
      <c r="EJ10" s="375"/>
      <c r="EK10" s="375"/>
      <c r="EL10" s="166"/>
      <c r="EM10" s="166"/>
      <c r="EN10" s="166"/>
      <c r="EO10" s="166"/>
      <c r="EP10" s="166"/>
      <c r="EQ10" s="166"/>
      <c r="ER10" s="166"/>
      <c r="ES10" s="166"/>
      <c r="ET10" s="166"/>
      <c r="EU10" s="166"/>
      <c r="EV10" s="166"/>
      <c r="EW10" s="166"/>
      <c r="EX10" s="166"/>
      <c r="EY10" s="166"/>
      <c r="EZ10" s="166"/>
      <c r="FA10" s="190" t="s">
        <v>310</v>
      </c>
      <c r="FB10" s="166"/>
      <c r="FC10" s="166"/>
      <c r="FD10" s="166"/>
      <c r="FE10" s="166"/>
      <c r="FF10" s="166"/>
      <c r="FG10" s="166"/>
      <c r="FH10" s="166"/>
      <c r="FI10" s="373"/>
    </row>
    <row r="11" spans="1:165" x14ac:dyDescent="0.3">
      <c r="A11" s="491"/>
      <c r="B11" s="46" t="s">
        <v>45</v>
      </c>
      <c r="C11" s="215">
        <v>4.4000000000000004</v>
      </c>
      <c r="D11" s="166"/>
      <c r="E11" s="166"/>
      <c r="F11" s="241"/>
      <c r="G11" s="242"/>
      <c r="H11" s="189" t="s">
        <v>310</v>
      </c>
      <c r="I11" s="254"/>
      <c r="J11" s="166"/>
      <c r="K11" s="166"/>
      <c r="L11" s="241"/>
      <c r="M11" s="166"/>
      <c r="N11" s="242"/>
      <c r="O11" s="166"/>
      <c r="P11" s="166"/>
      <c r="Q11" s="241"/>
      <c r="R11" s="242"/>
      <c r="S11" s="166"/>
      <c r="T11" s="166"/>
      <c r="U11" s="241"/>
      <c r="V11" s="242"/>
      <c r="W11" s="166"/>
      <c r="X11" s="166"/>
      <c r="Y11" s="254"/>
      <c r="Z11" s="190" t="s">
        <v>310</v>
      </c>
      <c r="AA11" s="254"/>
      <c r="AB11" s="166"/>
      <c r="AC11" s="166"/>
      <c r="AD11" s="166"/>
      <c r="AE11" s="241"/>
      <c r="AF11" s="166"/>
      <c r="AG11" s="166"/>
      <c r="AH11" s="166"/>
      <c r="AI11" s="166"/>
      <c r="AJ11" s="242"/>
      <c r="AK11" s="166"/>
      <c r="AL11" s="166"/>
      <c r="AM11" s="254"/>
      <c r="AN11" s="166"/>
      <c r="AO11" s="166"/>
      <c r="AP11" s="241"/>
      <c r="AQ11" s="242"/>
      <c r="AR11" s="166"/>
      <c r="AS11" s="166"/>
      <c r="AT11" s="166"/>
      <c r="AU11" s="254"/>
      <c r="AV11" s="166"/>
      <c r="AW11" s="241"/>
      <c r="AX11" s="242"/>
      <c r="AY11" s="166"/>
      <c r="AZ11" s="189" t="s">
        <v>310</v>
      </c>
      <c r="BA11" s="166"/>
      <c r="BB11" s="241"/>
      <c r="BC11" s="166"/>
      <c r="BD11" s="166"/>
      <c r="BE11" s="166"/>
      <c r="BF11" s="166"/>
      <c r="BG11" s="242"/>
      <c r="BH11" s="166"/>
      <c r="BI11" s="166"/>
      <c r="BJ11" s="166"/>
      <c r="BK11" s="166"/>
      <c r="BL11" s="166"/>
      <c r="BM11" s="247" t="s">
        <v>310</v>
      </c>
      <c r="BN11" s="166"/>
      <c r="BO11" s="166"/>
      <c r="BP11" s="166"/>
      <c r="BQ11" s="166"/>
      <c r="BR11" s="242"/>
      <c r="BS11" s="166"/>
      <c r="BT11" s="166"/>
      <c r="BU11" s="166"/>
      <c r="BV11" s="166"/>
      <c r="BW11" s="166"/>
      <c r="BX11" s="254"/>
      <c r="BY11" s="166"/>
      <c r="BZ11" s="166"/>
      <c r="CA11" s="241"/>
      <c r="CB11" s="166"/>
      <c r="CC11" s="166"/>
      <c r="CD11" s="242"/>
      <c r="CE11" s="166"/>
      <c r="CF11" s="166"/>
      <c r="CG11" s="166"/>
      <c r="CH11" s="241"/>
      <c r="CI11" s="166"/>
      <c r="CJ11" s="242"/>
      <c r="CK11" s="166"/>
      <c r="CL11" s="263"/>
      <c r="CM11" s="205"/>
      <c r="CN11" s="264"/>
      <c r="CO11" s="205"/>
      <c r="CP11" s="205"/>
      <c r="CQ11" s="205"/>
      <c r="CR11" s="247" t="s">
        <v>310</v>
      </c>
      <c r="CS11" s="189" t="s">
        <v>310</v>
      </c>
      <c r="CT11" s="264"/>
      <c r="CU11" s="205"/>
      <c r="CV11" s="268"/>
      <c r="CW11" s="189" t="s">
        <v>310</v>
      </c>
      <c r="CX11" s="205"/>
      <c r="CY11" s="205"/>
      <c r="CZ11" s="263"/>
      <c r="DA11" s="264"/>
      <c r="DB11" s="205"/>
      <c r="DC11" s="205"/>
      <c r="DD11" s="257" t="s">
        <v>310</v>
      </c>
      <c r="DE11" s="205"/>
      <c r="DF11" s="263"/>
      <c r="DG11" s="264"/>
      <c r="DH11" s="268"/>
      <c r="DI11" s="162"/>
      <c r="DJ11" s="230"/>
      <c r="DM11">
        <v>8</v>
      </c>
      <c r="DN11">
        <v>8</v>
      </c>
      <c r="DO11" s="205" t="s">
        <v>155</v>
      </c>
      <c r="DP11" s="374"/>
      <c r="DQ11" s="374"/>
      <c r="DR11" s="374"/>
      <c r="DS11" s="374"/>
      <c r="DT11" s="375"/>
      <c r="DU11" s="375"/>
      <c r="DV11" s="375"/>
      <c r="DW11" s="375"/>
      <c r="DX11" s="375"/>
      <c r="DY11" s="375"/>
      <c r="DZ11" s="375"/>
      <c r="EA11" s="375"/>
      <c r="EB11" s="375"/>
      <c r="EC11" s="375"/>
      <c r="ED11" s="375"/>
      <c r="EE11" s="375"/>
      <c r="EF11" s="375"/>
      <c r="EG11" s="375"/>
      <c r="EH11" s="375"/>
      <c r="EI11" s="375"/>
      <c r="EJ11" s="375"/>
      <c r="EK11" s="375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91"/>
    </row>
    <row r="12" spans="1:165" x14ac:dyDescent="0.3">
      <c r="A12" s="491"/>
      <c r="B12" s="46" t="s">
        <v>52</v>
      </c>
      <c r="C12" s="215">
        <v>4.5</v>
      </c>
      <c r="D12" s="166"/>
      <c r="E12" s="166"/>
      <c r="F12" s="241"/>
      <c r="G12" s="242"/>
      <c r="H12" s="166"/>
      <c r="I12" s="254"/>
      <c r="J12" s="166"/>
      <c r="K12" s="166"/>
      <c r="L12" s="241"/>
      <c r="M12" s="166"/>
      <c r="N12" s="242"/>
      <c r="O12" s="166"/>
      <c r="P12" s="166"/>
      <c r="Q12" s="241"/>
      <c r="R12" s="242"/>
      <c r="S12" s="166"/>
      <c r="T12" s="166"/>
      <c r="U12" s="241"/>
      <c r="V12" s="242"/>
      <c r="W12" s="166"/>
      <c r="X12" s="166"/>
      <c r="Y12" s="254"/>
      <c r="Z12" s="166"/>
      <c r="AA12" s="254"/>
      <c r="AB12" s="166"/>
      <c r="AC12" s="166"/>
      <c r="AD12" s="166"/>
      <c r="AE12" s="241"/>
      <c r="AF12" s="166"/>
      <c r="AG12" s="166"/>
      <c r="AH12" s="166"/>
      <c r="AI12" s="166"/>
      <c r="AJ12" s="242"/>
      <c r="AK12" s="166"/>
      <c r="AL12" s="166"/>
      <c r="AM12" s="254"/>
      <c r="AN12" s="166"/>
      <c r="AO12" s="166"/>
      <c r="AP12" s="241"/>
      <c r="AQ12" s="242"/>
      <c r="AR12" s="166"/>
      <c r="AS12" s="166"/>
      <c r="AT12" s="166"/>
      <c r="AU12" s="254"/>
      <c r="AV12" s="166"/>
      <c r="AW12" s="241"/>
      <c r="AX12" s="242"/>
      <c r="AY12" s="166"/>
      <c r="AZ12" s="166"/>
      <c r="BA12" s="166"/>
      <c r="BB12" s="241"/>
      <c r="BC12" s="166"/>
      <c r="BD12" s="166"/>
      <c r="BE12" s="189" t="s">
        <v>310</v>
      </c>
      <c r="BF12" s="166"/>
      <c r="BG12" s="242"/>
      <c r="BH12" s="166"/>
      <c r="BI12" s="166"/>
      <c r="BJ12" s="166"/>
      <c r="BK12" s="166"/>
      <c r="BL12" s="189" t="s">
        <v>310</v>
      </c>
      <c r="BM12" s="241"/>
      <c r="BN12" s="166"/>
      <c r="BO12" s="166"/>
      <c r="BP12" s="166"/>
      <c r="BQ12" s="166"/>
      <c r="BR12" s="242"/>
      <c r="BS12" s="166"/>
      <c r="BT12" s="166"/>
      <c r="BU12" s="166"/>
      <c r="BV12" s="166"/>
      <c r="BW12" s="166"/>
      <c r="BX12" s="254"/>
      <c r="BY12" s="166"/>
      <c r="BZ12" s="166"/>
      <c r="CA12" s="241"/>
      <c r="CB12" s="166"/>
      <c r="CC12" s="166"/>
      <c r="CD12" s="242"/>
      <c r="CE12" s="166"/>
      <c r="CF12" s="189" t="s">
        <v>310</v>
      </c>
      <c r="CG12" s="166"/>
      <c r="CH12" s="247" t="s">
        <v>310</v>
      </c>
      <c r="CI12" s="166"/>
      <c r="CJ12" s="242"/>
      <c r="CK12" s="166"/>
      <c r="CL12" s="247" t="s">
        <v>310</v>
      </c>
      <c r="CM12" s="205"/>
      <c r="CN12" s="264"/>
      <c r="CO12" s="205"/>
      <c r="CP12" s="205"/>
      <c r="CQ12" s="205"/>
      <c r="CR12" s="263"/>
      <c r="CS12" s="205"/>
      <c r="CT12" s="264"/>
      <c r="CU12" s="205"/>
      <c r="CV12" s="268"/>
      <c r="CW12" s="205"/>
      <c r="CX12" s="205"/>
      <c r="CY12" s="205"/>
      <c r="CZ12" s="263"/>
      <c r="DA12" s="264"/>
      <c r="DB12" s="205"/>
      <c r="DC12" s="205"/>
      <c r="DD12" s="268"/>
      <c r="DE12" s="205"/>
      <c r="DF12" s="263"/>
      <c r="DG12" s="264"/>
      <c r="DH12" s="268"/>
      <c r="DI12" s="162"/>
      <c r="DJ12" s="230"/>
      <c r="DM12">
        <v>9</v>
      </c>
      <c r="DN12">
        <v>9</v>
      </c>
      <c r="DO12" s="205" t="s">
        <v>155</v>
      </c>
      <c r="DP12" s="374"/>
      <c r="DQ12" s="374"/>
      <c r="DR12" s="374"/>
      <c r="DS12" s="374"/>
      <c r="DT12" s="375"/>
      <c r="DU12" s="375"/>
      <c r="DV12" s="375"/>
      <c r="DW12" s="375"/>
      <c r="DX12" s="375"/>
      <c r="DY12" s="375"/>
      <c r="DZ12" s="376" t="s">
        <v>310</v>
      </c>
      <c r="EA12" s="375"/>
      <c r="EB12" s="375"/>
      <c r="EC12" s="375"/>
      <c r="ED12" s="375"/>
      <c r="EE12" s="375"/>
      <c r="EF12" s="375"/>
      <c r="EG12" s="375"/>
      <c r="EH12" s="375"/>
      <c r="EI12" s="375"/>
      <c r="EJ12" s="375"/>
      <c r="EK12" s="375"/>
      <c r="EL12" s="166"/>
      <c r="EM12" s="166"/>
      <c r="EN12" s="166"/>
      <c r="EO12" s="166"/>
      <c r="EP12" s="166"/>
      <c r="EQ12" s="189" t="s">
        <v>310</v>
      </c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91"/>
    </row>
    <row r="13" spans="1:165" x14ac:dyDescent="0.3">
      <c r="A13" s="490"/>
      <c r="B13" s="45" t="s">
        <v>33</v>
      </c>
      <c r="C13" s="216">
        <v>4.5999999999999996</v>
      </c>
      <c r="D13" s="173"/>
      <c r="E13" s="173"/>
      <c r="F13" s="245"/>
      <c r="G13" s="246"/>
      <c r="H13" s="173"/>
      <c r="I13" s="256"/>
      <c r="J13" s="173"/>
      <c r="K13" s="173"/>
      <c r="L13" s="245"/>
      <c r="M13" s="173"/>
      <c r="N13" s="246"/>
      <c r="O13" s="173"/>
      <c r="P13" s="173"/>
      <c r="Q13" s="245"/>
      <c r="R13" s="246"/>
      <c r="S13" s="173"/>
      <c r="T13" s="173"/>
      <c r="U13" s="245"/>
      <c r="V13" s="246"/>
      <c r="W13" s="173"/>
      <c r="X13" s="173"/>
      <c r="Y13" s="256"/>
      <c r="Z13" s="173"/>
      <c r="AA13" s="256"/>
      <c r="AB13" s="173"/>
      <c r="AC13" s="173"/>
      <c r="AD13" s="173"/>
      <c r="AE13" s="245"/>
      <c r="AF13" s="173"/>
      <c r="AG13" s="173"/>
      <c r="AH13" s="173"/>
      <c r="AI13" s="173"/>
      <c r="AJ13" s="246"/>
      <c r="AK13" s="173"/>
      <c r="AL13" s="173"/>
      <c r="AM13" s="256"/>
      <c r="AN13" s="173"/>
      <c r="AO13" s="173"/>
      <c r="AP13" s="245"/>
      <c r="AQ13" s="246"/>
      <c r="AR13" s="173"/>
      <c r="AS13" s="173"/>
      <c r="AT13" s="173"/>
      <c r="AU13" s="256"/>
      <c r="AV13" s="173"/>
      <c r="AW13" s="245"/>
      <c r="AX13" s="270" t="s">
        <v>310</v>
      </c>
      <c r="AY13" s="173"/>
      <c r="AZ13" s="173"/>
      <c r="BA13" s="173"/>
      <c r="BB13" s="245"/>
      <c r="BC13" s="173"/>
      <c r="BD13" s="173"/>
      <c r="BE13" s="173"/>
      <c r="BF13" s="173"/>
      <c r="BG13" s="246"/>
      <c r="BH13" s="173"/>
      <c r="BI13" s="173"/>
      <c r="BJ13" s="173"/>
      <c r="BK13" s="173"/>
      <c r="BL13" s="173"/>
      <c r="BM13" s="245"/>
      <c r="BN13" s="173"/>
      <c r="BO13" s="173"/>
      <c r="BP13" s="173"/>
      <c r="BQ13" s="173"/>
      <c r="BR13" s="246"/>
      <c r="BS13" s="173"/>
      <c r="BT13" s="173"/>
      <c r="BU13" s="173"/>
      <c r="BV13" s="173"/>
      <c r="BW13" s="173"/>
      <c r="BX13" s="256"/>
      <c r="BY13" s="173"/>
      <c r="BZ13" s="173"/>
      <c r="CA13" s="245"/>
      <c r="CB13" s="173"/>
      <c r="CC13" s="173"/>
      <c r="CD13" s="246"/>
      <c r="CE13" s="193" t="s">
        <v>310</v>
      </c>
      <c r="CF13" s="173"/>
      <c r="CG13" s="173"/>
      <c r="CH13" s="245"/>
      <c r="CI13" s="173"/>
      <c r="CJ13" s="246"/>
      <c r="CK13" s="173"/>
      <c r="CL13" s="367" t="s">
        <v>310</v>
      </c>
      <c r="CM13" s="368"/>
      <c r="CN13" s="369"/>
      <c r="CO13" s="368"/>
      <c r="CP13" s="368"/>
      <c r="CQ13" s="368"/>
      <c r="CR13" s="370"/>
      <c r="CS13" s="368"/>
      <c r="CT13" s="369"/>
      <c r="CU13" s="193" t="s">
        <v>310</v>
      </c>
      <c r="CV13" s="272" t="s">
        <v>310</v>
      </c>
      <c r="CW13" s="368"/>
      <c r="CX13" s="368"/>
      <c r="CY13" s="368"/>
      <c r="CZ13" s="370"/>
      <c r="DA13" s="369"/>
      <c r="DB13" s="368"/>
      <c r="DC13" s="368"/>
      <c r="DD13" s="371"/>
      <c r="DE13" s="368"/>
      <c r="DF13" s="370"/>
      <c r="DG13" s="369"/>
      <c r="DH13" s="371"/>
      <c r="DI13" s="162"/>
      <c r="DJ13" s="230"/>
      <c r="DM13">
        <v>10</v>
      </c>
      <c r="DN13">
        <v>10</v>
      </c>
      <c r="DO13" s="205" t="s">
        <v>155</v>
      </c>
      <c r="DP13" s="374"/>
      <c r="DQ13" s="374"/>
      <c r="DR13" s="374"/>
      <c r="DS13" s="374"/>
      <c r="DT13" s="375"/>
      <c r="DU13" s="375"/>
      <c r="DV13" s="375"/>
      <c r="DW13" s="375"/>
      <c r="DX13" s="375"/>
      <c r="DY13" s="375"/>
      <c r="DZ13" s="375"/>
      <c r="EA13" s="375"/>
      <c r="EB13" s="375"/>
      <c r="EC13" s="375"/>
      <c r="ED13" s="375"/>
      <c r="EE13" s="375"/>
      <c r="EF13" s="375"/>
      <c r="EG13" s="375"/>
      <c r="EH13" s="375"/>
      <c r="EI13" s="375"/>
      <c r="EJ13" s="376" t="s">
        <v>310</v>
      </c>
      <c r="EK13" s="375"/>
      <c r="EL13" s="166"/>
      <c r="EM13" s="166"/>
      <c r="EN13" s="166"/>
      <c r="EO13" s="166"/>
      <c r="EP13" s="166"/>
      <c r="EQ13" s="166"/>
      <c r="ER13" s="166"/>
      <c r="ES13" s="166"/>
      <c r="ET13" s="189" t="s">
        <v>310</v>
      </c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91"/>
    </row>
    <row r="14" spans="1:165" x14ac:dyDescent="0.3">
      <c r="A14" s="489" t="s">
        <v>24</v>
      </c>
      <c r="B14" s="46" t="s">
        <v>46</v>
      </c>
      <c r="C14" s="217">
        <v>5.0999999999999996</v>
      </c>
      <c r="D14" s="189" t="s">
        <v>310</v>
      </c>
      <c r="E14" s="176"/>
      <c r="F14" s="247" t="s">
        <v>310</v>
      </c>
      <c r="G14" s="242"/>
      <c r="H14" s="166"/>
      <c r="I14" s="254"/>
      <c r="J14" s="166"/>
      <c r="K14" s="166"/>
      <c r="L14" s="241"/>
      <c r="M14" s="166"/>
      <c r="N14" s="242"/>
      <c r="O14" s="166"/>
      <c r="P14" s="166"/>
      <c r="Q14" s="241"/>
      <c r="R14" s="242"/>
      <c r="S14" s="166"/>
      <c r="T14" s="166"/>
      <c r="U14" s="241"/>
      <c r="V14" s="242"/>
      <c r="W14" s="166"/>
      <c r="X14" s="166"/>
      <c r="Y14" s="257" t="s">
        <v>310</v>
      </c>
      <c r="Z14" s="166"/>
      <c r="AA14" s="257" t="s">
        <v>310</v>
      </c>
      <c r="AB14" s="189" t="s">
        <v>310</v>
      </c>
      <c r="AC14" s="166"/>
      <c r="AD14" s="166"/>
      <c r="AE14" s="241"/>
      <c r="AF14" s="166"/>
      <c r="AG14" s="189" t="s">
        <v>310</v>
      </c>
      <c r="AH14" s="166"/>
      <c r="AI14" s="166"/>
      <c r="AJ14" s="242"/>
      <c r="AK14" s="166"/>
      <c r="AL14" s="166"/>
      <c r="AM14" s="254"/>
      <c r="AN14" s="166"/>
      <c r="AO14" s="166"/>
      <c r="AP14" s="241"/>
      <c r="AQ14" s="248" t="s">
        <v>310</v>
      </c>
      <c r="AR14" s="189" t="s">
        <v>310</v>
      </c>
      <c r="AS14" s="166"/>
      <c r="AT14" s="166"/>
      <c r="AU14" s="254"/>
      <c r="AV14" s="166"/>
      <c r="AW14" s="241"/>
      <c r="AX14" s="248" t="s">
        <v>310</v>
      </c>
      <c r="AY14" s="166"/>
      <c r="AZ14" s="166"/>
      <c r="BA14" s="166"/>
      <c r="BB14" s="247" t="s">
        <v>310</v>
      </c>
      <c r="BC14" s="166"/>
      <c r="BD14" s="166"/>
      <c r="BE14" s="166"/>
      <c r="BF14" s="189" t="s">
        <v>310</v>
      </c>
      <c r="BG14" s="242"/>
      <c r="BH14" s="166"/>
      <c r="BI14" s="166"/>
      <c r="BJ14" s="166"/>
      <c r="BK14" s="166"/>
      <c r="BL14" s="166"/>
      <c r="BM14" s="247" t="s">
        <v>310</v>
      </c>
      <c r="BN14" s="189" t="s">
        <v>310</v>
      </c>
      <c r="BO14" s="166"/>
      <c r="BP14" s="166"/>
      <c r="BQ14" s="166"/>
      <c r="BR14" s="242"/>
      <c r="BS14" s="189" t="s">
        <v>310</v>
      </c>
      <c r="BT14" s="166"/>
      <c r="BU14" s="166"/>
      <c r="BV14" s="166"/>
      <c r="BW14" s="166"/>
      <c r="BX14" s="254"/>
      <c r="BY14" s="189" t="s">
        <v>310</v>
      </c>
      <c r="BZ14" s="166"/>
      <c r="CA14" s="247" t="s">
        <v>310</v>
      </c>
      <c r="CB14" s="166"/>
      <c r="CC14" s="166"/>
      <c r="CD14" s="242"/>
      <c r="CE14" s="166"/>
      <c r="CF14" s="189" t="s">
        <v>310</v>
      </c>
      <c r="CG14" s="166"/>
      <c r="CH14" s="241"/>
      <c r="CI14" s="166"/>
      <c r="CJ14" s="248" t="s">
        <v>310</v>
      </c>
      <c r="CK14" s="166"/>
      <c r="CL14" s="247" t="s">
        <v>310</v>
      </c>
      <c r="CM14" s="205"/>
      <c r="CN14" s="264"/>
      <c r="CO14" s="205"/>
      <c r="CP14" s="205"/>
      <c r="CQ14" s="205"/>
      <c r="CR14" s="263"/>
      <c r="CS14" s="205"/>
      <c r="CT14" s="264"/>
      <c r="CU14" s="189" t="s">
        <v>310</v>
      </c>
      <c r="CV14" s="268"/>
      <c r="CW14" s="205"/>
      <c r="CX14" s="205"/>
      <c r="CY14" s="205"/>
      <c r="CZ14" s="263"/>
      <c r="DA14" s="264"/>
      <c r="DB14" s="205"/>
      <c r="DC14" s="205"/>
      <c r="DD14" s="268"/>
      <c r="DE14" s="205"/>
      <c r="DF14" s="263"/>
      <c r="DG14" s="264"/>
      <c r="DH14" s="257" t="s">
        <v>310</v>
      </c>
      <c r="DI14" s="162"/>
      <c r="DJ14" s="230"/>
      <c r="DM14">
        <v>11</v>
      </c>
      <c r="DN14">
        <v>11</v>
      </c>
      <c r="DO14" s="205" t="s">
        <v>155</v>
      </c>
      <c r="DP14" s="374"/>
      <c r="DQ14" s="374"/>
      <c r="DR14" s="374"/>
      <c r="DS14" s="374"/>
      <c r="DT14" s="375"/>
      <c r="DU14" s="375"/>
      <c r="DV14" s="375"/>
      <c r="DW14" s="375"/>
      <c r="DX14" s="375"/>
      <c r="DY14" s="375"/>
      <c r="DZ14" s="375"/>
      <c r="EA14" s="375"/>
      <c r="EB14" s="375"/>
      <c r="EC14" s="375"/>
      <c r="ED14" s="375"/>
      <c r="EE14" s="375"/>
      <c r="EF14" s="376" t="s">
        <v>310</v>
      </c>
      <c r="EG14" s="375"/>
      <c r="EH14" s="375"/>
      <c r="EI14" s="375"/>
      <c r="EJ14" s="375"/>
      <c r="EK14" s="375"/>
      <c r="EL14" s="166"/>
      <c r="EM14" s="166"/>
      <c r="EN14" s="166"/>
      <c r="EO14" s="166"/>
      <c r="EP14" s="166"/>
      <c r="EQ14" s="166"/>
      <c r="ER14" s="189" t="s">
        <v>310</v>
      </c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91"/>
    </row>
    <row r="15" spans="1:165" x14ac:dyDescent="0.3">
      <c r="A15" s="491"/>
      <c r="B15" s="46" t="s">
        <v>47</v>
      </c>
      <c r="C15" s="215">
        <v>5.2</v>
      </c>
      <c r="D15" s="166"/>
      <c r="E15" s="166"/>
      <c r="F15" s="241"/>
      <c r="G15" s="242"/>
      <c r="H15" s="166"/>
      <c r="I15" s="254"/>
      <c r="J15" s="166"/>
      <c r="K15" s="166"/>
      <c r="L15" s="241"/>
      <c r="M15" s="166"/>
      <c r="N15" s="242"/>
      <c r="O15" s="166"/>
      <c r="P15" s="166"/>
      <c r="Q15" s="241"/>
      <c r="R15" s="242"/>
      <c r="S15" s="166"/>
      <c r="T15" s="166"/>
      <c r="U15" s="241"/>
      <c r="V15" s="242"/>
      <c r="W15" s="166"/>
      <c r="X15" s="166"/>
      <c r="Y15" s="254"/>
      <c r="Z15" s="166"/>
      <c r="AA15" s="254"/>
      <c r="AB15" s="166"/>
      <c r="AC15" s="166"/>
      <c r="AD15" s="166"/>
      <c r="AE15" s="241"/>
      <c r="AF15" s="166"/>
      <c r="AG15" s="166"/>
      <c r="AH15" s="166"/>
      <c r="AI15" s="166"/>
      <c r="AJ15" s="242"/>
      <c r="AK15" s="166"/>
      <c r="AL15" s="166"/>
      <c r="AM15" s="254"/>
      <c r="AN15" s="166"/>
      <c r="AO15" s="166"/>
      <c r="AP15" s="241"/>
      <c r="AQ15" s="242"/>
      <c r="AR15" s="166"/>
      <c r="AS15" s="166"/>
      <c r="AT15" s="166"/>
      <c r="AU15" s="254"/>
      <c r="AV15" s="166"/>
      <c r="AW15" s="241"/>
      <c r="AX15" s="242"/>
      <c r="AY15" s="166"/>
      <c r="AZ15" s="166"/>
      <c r="BA15" s="166"/>
      <c r="BB15" s="241"/>
      <c r="BC15" s="166"/>
      <c r="BD15" s="166"/>
      <c r="BE15" s="166"/>
      <c r="BF15" s="166"/>
      <c r="BG15" s="242"/>
      <c r="BH15" s="166"/>
      <c r="BI15" s="166"/>
      <c r="BJ15" s="166"/>
      <c r="BK15" s="166"/>
      <c r="BL15" s="166"/>
      <c r="BM15" s="241"/>
      <c r="BN15" s="166"/>
      <c r="BO15" s="166"/>
      <c r="BP15" s="166"/>
      <c r="BQ15" s="166"/>
      <c r="BR15" s="242"/>
      <c r="BS15" s="166"/>
      <c r="BT15" s="166"/>
      <c r="BU15" s="166"/>
      <c r="BV15" s="166"/>
      <c r="BW15" s="166"/>
      <c r="BX15" s="254"/>
      <c r="BY15" s="166"/>
      <c r="BZ15" s="166"/>
      <c r="CA15" s="241"/>
      <c r="CB15" s="166"/>
      <c r="CC15" s="166"/>
      <c r="CD15" s="242"/>
      <c r="CE15" s="166"/>
      <c r="CF15" s="166"/>
      <c r="CG15" s="166"/>
      <c r="CH15" s="241"/>
      <c r="CI15" s="166"/>
      <c r="CJ15" s="242"/>
      <c r="CK15" s="166"/>
      <c r="CL15" s="263"/>
      <c r="CM15" s="205"/>
      <c r="CN15" s="264"/>
      <c r="CO15" s="205"/>
      <c r="CP15" s="205"/>
      <c r="CQ15" s="205"/>
      <c r="CR15" s="263"/>
      <c r="CS15" s="205"/>
      <c r="CT15" s="264"/>
      <c r="CU15" s="205"/>
      <c r="CV15" s="268"/>
      <c r="CW15" s="205"/>
      <c r="CX15" s="205"/>
      <c r="CY15" s="205"/>
      <c r="CZ15" s="263"/>
      <c r="DA15" s="264"/>
      <c r="DB15" s="205"/>
      <c r="DC15" s="205"/>
      <c r="DD15" s="268"/>
      <c r="DE15" s="205"/>
      <c r="DF15" s="263"/>
      <c r="DG15" s="248" t="s">
        <v>310</v>
      </c>
      <c r="DH15" s="268"/>
      <c r="DI15" s="205"/>
      <c r="DJ15" s="230"/>
      <c r="DM15">
        <v>12</v>
      </c>
      <c r="DN15">
        <v>12</v>
      </c>
      <c r="DO15" s="205" t="s">
        <v>155</v>
      </c>
      <c r="DP15" s="374"/>
      <c r="DQ15" s="374"/>
      <c r="DR15" s="374"/>
      <c r="DS15" s="374"/>
      <c r="DT15" s="375"/>
      <c r="DU15" s="375"/>
      <c r="DV15" s="375"/>
      <c r="DW15" s="375"/>
      <c r="DX15" s="375"/>
      <c r="DY15" s="375"/>
      <c r="DZ15" s="375"/>
      <c r="EA15" s="375"/>
      <c r="EB15" s="375"/>
      <c r="EC15" s="375"/>
      <c r="ED15" s="375"/>
      <c r="EE15" s="375"/>
      <c r="EF15" s="375"/>
      <c r="EG15" s="375"/>
      <c r="EH15" s="375"/>
      <c r="EI15" s="375"/>
      <c r="EJ15" s="376" t="s">
        <v>310</v>
      </c>
      <c r="EK15" s="375"/>
      <c r="EL15" s="166"/>
      <c r="EM15" s="166"/>
      <c r="EN15" s="166"/>
      <c r="EO15" s="166"/>
      <c r="EP15" s="166"/>
      <c r="EQ15" s="166"/>
      <c r="ER15" s="166"/>
      <c r="ES15" s="166"/>
      <c r="ET15" s="189" t="s">
        <v>310</v>
      </c>
      <c r="EU15" s="166"/>
      <c r="EV15" s="166"/>
      <c r="EW15" s="166"/>
      <c r="EX15" s="166"/>
      <c r="EY15" s="189" t="s">
        <v>310</v>
      </c>
      <c r="EZ15" s="166"/>
      <c r="FA15" s="166"/>
      <c r="FB15" s="189" t="s">
        <v>310</v>
      </c>
      <c r="FC15" s="166"/>
      <c r="FD15" s="166"/>
      <c r="FE15" s="166"/>
      <c r="FF15" s="166"/>
      <c r="FG15" s="166"/>
      <c r="FH15" s="166"/>
      <c r="FI15" s="191"/>
    </row>
    <row r="16" spans="1:165" x14ac:dyDescent="0.3">
      <c r="A16" s="491"/>
      <c r="B16" s="46" t="s">
        <v>48</v>
      </c>
      <c r="C16" s="215">
        <v>5.3</v>
      </c>
      <c r="D16" s="166"/>
      <c r="E16" s="166"/>
      <c r="F16" s="241"/>
      <c r="G16" s="242"/>
      <c r="H16" s="166"/>
      <c r="I16" s="254"/>
      <c r="J16" s="166"/>
      <c r="K16" s="166"/>
      <c r="L16" s="241"/>
      <c r="M16" s="166"/>
      <c r="N16" s="242"/>
      <c r="O16" s="166"/>
      <c r="P16" s="166"/>
      <c r="Q16" s="241"/>
      <c r="R16" s="242"/>
      <c r="S16" s="166"/>
      <c r="T16" s="166"/>
      <c r="U16" s="241"/>
      <c r="V16" s="242"/>
      <c r="W16" s="166"/>
      <c r="X16" s="166"/>
      <c r="Y16" s="254"/>
      <c r="Z16" s="166"/>
      <c r="AA16" s="254"/>
      <c r="AB16" s="166"/>
      <c r="AC16" s="166"/>
      <c r="AD16" s="166"/>
      <c r="AE16" s="241"/>
      <c r="AF16" s="166"/>
      <c r="AG16" s="166"/>
      <c r="AH16" s="166"/>
      <c r="AI16" s="166"/>
      <c r="AJ16" s="242"/>
      <c r="AK16" s="166"/>
      <c r="AL16" s="166"/>
      <c r="AM16" s="254"/>
      <c r="AN16" s="166"/>
      <c r="AO16" s="166"/>
      <c r="AP16" s="241"/>
      <c r="AQ16" s="242"/>
      <c r="AR16" s="166"/>
      <c r="AS16" s="166"/>
      <c r="AT16" s="166"/>
      <c r="AU16" s="254"/>
      <c r="AV16" s="166"/>
      <c r="AW16" s="241"/>
      <c r="AX16" s="242"/>
      <c r="AY16" s="166"/>
      <c r="AZ16" s="166"/>
      <c r="BA16" s="166"/>
      <c r="BB16" s="241"/>
      <c r="BC16" s="166"/>
      <c r="BD16" s="166"/>
      <c r="BE16" s="166"/>
      <c r="BF16" s="166"/>
      <c r="BG16" s="242"/>
      <c r="BH16" s="166"/>
      <c r="BI16" s="166"/>
      <c r="BJ16" s="166"/>
      <c r="BK16" s="166"/>
      <c r="BL16" s="166"/>
      <c r="BM16" s="241"/>
      <c r="BN16" s="166"/>
      <c r="BO16" s="166"/>
      <c r="BP16" s="166"/>
      <c r="BQ16" s="166"/>
      <c r="BR16" s="242"/>
      <c r="BS16" s="166"/>
      <c r="BT16" s="166"/>
      <c r="BU16" s="166"/>
      <c r="BV16" s="166"/>
      <c r="BW16" s="166"/>
      <c r="BX16" s="254"/>
      <c r="BY16" s="166"/>
      <c r="BZ16" s="166"/>
      <c r="CA16" s="241"/>
      <c r="CB16" s="166"/>
      <c r="CC16" s="166"/>
      <c r="CD16" s="242"/>
      <c r="CE16" s="166"/>
      <c r="CF16" s="166"/>
      <c r="CG16" s="166"/>
      <c r="CH16" s="241"/>
      <c r="CI16" s="166"/>
      <c r="CJ16" s="242"/>
      <c r="CK16" s="166"/>
      <c r="CL16" s="263"/>
      <c r="CM16" s="205"/>
      <c r="CN16" s="264"/>
      <c r="CO16" s="205"/>
      <c r="CP16" s="205"/>
      <c r="CQ16" s="205"/>
      <c r="CR16" s="263"/>
      <c r="CS16" s="205"/>
      <c r="CT16" s="264"/>
      <c r="CU16" s="205"/>
      <c r="CV16" s="268"/>
      <c r="CW16" s="205"/>
      <c r="CX16" s="205"/>
      <c r="CY16" s="205"/>
      <c r="CZ16" s="263"/>
      <c r="DA16" s="264"/>
      <c r="DB16" s="205"/>
      <c r="DC16" s="205"/>
      <c r="DD16" s="268"/>
      <c r="DE16" s="205"/>
      <c r="DF16" s="263"/>
      <c r="DG16" s="264"/>
      <c r="DH16" s="268"/>
      <c r="DI16" s="205"/>
      <c r="DJ16" s="230"/>
      <c r="DM16">
        <v>13</v>
      </c>
      <c r="DN16">
        <v>13</v>
      </c>
      <c r="DO16" s="205" t="s">
        <v>155</v>
      </c>
      <c r="DP16" s="374"/>
      <c r="DQ16" s="374"/>
      <c r="DR16" s="374"/>
      <c r="DS16" s="374"/>
      <c r="DT16" s="375"/>
      <c r="DU16" s="375"/>
      <c r="DV16" s="375"/>
      <c r="DW16" s="375"/>
      <c r="DX16" s="375"/>
      <c r="DY16" s="375"/>
      <c r="DZ16" s="375"/>
      <c r="EA16" s="375"/>
      <c r="EB16" s="375"/>
      <c r="EC16" s="375"/>
      <c r="ED16" s="375"/>
      <c r="EE16" s="375"/>
      <c r="EF16" s="375"/>
      <c r="EG16" s="375"/>
      <c r="EH16" s="376" t="s">
        <v>310</v>
      </c>
      <c r="EI16" s="375"/>
      <c r="EJ16" s="375"/>
      <c r="EK16" s="375"/>
      <c r="EL16" s="166"/>
      <c r="EM16" s="166"/>
      <c r="EN16" s="166"/>
      <c r="EO16" s="166"/>
      <c r="EP16" s="166"/>
      <c r="EQ16" s="166"/>
      <c r="ER16" s="166"/>
      <c r="ES16" s="189" t="s">
        <v>310</v>
      </c>
      <c r="ET16" s="166"/>
      <c r="EU16" s="166"/>
      <c r="EV16" s="166"/>
      <c r="EW16" s="166"/>
      <c r="EX16" s="166"/>
      <c r="EY16" s="166"/>
      <c r="EZ16" s="166"/>
      <c r="FA16" s="166"/>
      <c r="FB16" s="166"/>
      <c r="FC16" s="166"/>
      <c r="FD16" s="166"/>
      <c r="FE16" s="166"/>
      <c r="FF16" s="166"/>
      <c r="FG16" s="166"/>
      <c r="FH16" s="166"/>
      <c r="FI16" s="191"/>
    </row>
    <row r="17" spans="1:165" x14ac:dyDescent="0.3">
      <c r="A17" s="491"/>
      <c r="B17" s="46" t="s">
        <v>49</v>
      </c>
      <c r="C17" s="215">
        <v>5.4</v>
      </c>
      <c r="D17" s="166"/>
      <c r="E17" s="166"/>
      <c r="F17" s="241"/>
      <c r="G17" s="242"/>
      <c r="H17" s="166"/>
      <c r="I17" s="254"/>
      <c r="J17" s="166"/>
      <c r="K17" s="166"/>
      <c r="L17" s="241"/>
      <c r="M17" s="166"/>
      <c r="N17" s="242"/>
      <c r="O17" s="166"/>
      <c r="P17" s="166"/>
      <c r="Q17" s="241"/>
      <c r="R17" s="242"/>
      <c r="S17" s="166"/>
      <c r="T17" s="166"/>
      <c r="U17" s="241"/>
      <c r="V17" s="242"/>
      <c r="W17" s="166"/>
      <c r="X17" s="166"/>
      <c r="Y17" s="254"/>
      <c r="Z17" s="166"/>
      <c r="AA17" s="254"/>
      <c r="AB17" s="166"/>
      <c r="AC17" s="166"/>
      <c r="AD17" s="166"/>
      <c r="AE17" s="241"/>
      <c r="AF17" s="166"/>
      <c r="AG17" s="166"/>
      <c r="AH17" s="166"/>
      <c r="AI17" s="166"/>
      <c r="AJ17" s="242"/>
      <c r="AK17" s="166"/>
      <c r="AL17" s="166"/>
      <c r="AM17" s="254"/>
      <c r="AN17" s="166"/>
      <c r="AO17" s="166"/>
      <c r="AP17" s="241"/>
      <c r="AQ17" s="242"/>
      <c r="AR17" s="166"/>
      <c r="AS17" s="166"/>
      <c r="AT17" s="166"/>
      <c r="AU17" s="254"/>
      <c r="AV17" s="166"/>
      <c r="AW17" s="241"/>
      <c r="AX17" s="242"/>
      <c r="AY17" s="166"/>
      <c r="AZ17" s="166"/>
      <c r="BA17" s="189" t="s">
        <v>310</v>
      </c>
      <c r="BB17" s="241"/>
      <c r="BC17" s="166"/>
      <c r="BD17" s="166"/>
      <c r="BE17" s="166"/>
      <c r="BF17" s="166"/>
      <c r="BG17" s="242"/>
      <c r="BH17" s="166"/>
      <c r="BI17" s="166"/>
      <c r="BJ17" s="166"/>
      <c r="BK17" s="166"/>
      <c r="BL17" s="166"/>
      <c r="BM17" s="247" t="s">
        <v>310</v>
      </c>
      <c r="BN17" s="189" t="s">
        <v>310</v>
      </c>
      <c r="BO17" s="166"/>
      <c r="BP17" s="166"/>
      <c r="BQ17" s="166"/>
      <c r="BR17" s="242"/>
      <c r="BS17" s="166"/>
      <c r="BT17" s="166"/>
      <c r="BU17" s="166"/>
      <c r="BV17" s="166"/>
      <c r="BW17" s="166"/>
      <c r="BX17" s="254"/>
      <c r="BY17" s="166"/>
      <c r="BZ17" s="166"/>
      <c r="CA17" s="241"/>
      <c r="CB17" s="166"/>
      <c r="CC17" s="166"/>
      <c r="CD17" s="242"/>
      <c r="CE17" s="166"/>
      <c r="CF17" s="166"/>
      <c r="CG17" s="166"/>
      <c r="CH17" s="241"/>
      <c r="CI17" s="166"/>
      <c r="CJ17" s="242"/>
      <c r="CK17" s="166"/>
      <c r="CL17" s="263"/>
      <c r="CM17" s="205"/>
      <c r="CN17" s="264"/>
      <c r="CO17" s="205"/>
      <c r="CP17" s="205"/>
      <c r="CQ17" s="205"/>
      <c r="CR17" s="263"/>
      <c r="CS17" s="205"/>
      <c r="CT17" s="264"/>
      <c r="CU17" s="205"/>
      <c r="CV17" s="268"/>
      <c r="CW17" s="205"/>
      <c r="CX17" s="205"/>
      <c r="CY17" s="205"/>
      <c r="CZ17" s="263"/>
      <c r="DA17" s="264"/>
      <c r="DB17" s="205"/>
      <c r="DC17" s="205"/>
      <c r="DD17" s="268"/>
      <c r="DE17" s="205"/>
      <c r="DF17" s="263"/>
      <c r="DG17" s="264"/>
      <c r="DH17" s="268"/>
      <c r="DI17" s="205"/>
      <c r="DJ17" s="230"/>
      <c r="DM17">
        <v>14</v>
      </c>
      <c r="DN17">
        <v>14</v>
      </c>
      <c r="DO17" s="205" t="s">
        <v>155</v>
      </c>
      <c r="DP17" s="374"/>
      <c r="DQ17" s="374"/>
      <c r="DR17" s="374"/>
      <c r="DS17" s="374"/>
      <c r="DT17" s="375"/>
      <c r="DU17" s="375"/>
      <c r="DV17" s="375"/>
      <c r="DW17" s="375"/>
      <c r="DX17" s="375"/>
      <c r="DY17" s="375"/>
      <c r="DZ17" s="376" t="s">
        <v>310</v>
      </c>
      <c r="EA17" s="375"/>
      <c r="EB17" s="375"/>
      <c r="EC17" s="375"/>
      <c r="ED17" s="375"/>
      <c r="EE17" s="375"/>
      <c r="EF17" s="375"/>
      <c r="EG17" s="375"/>
      <c r="EH17" s="375"/>
      <c r="EI17" s="375"/>
      <c r="EJ17" s="375"/>
      <c r="EK17" s="375"/>
      <c r="EL17" s="189" t="s">
        <v>310</v>
      </c>
      <c r="EM17" s="189" t="s">
        <v>310</v>
      </c>
      <c r="EN17" s="166"/>
      <c r="EO17" s="189" t="s">
        <v>310</v>
      </c>
      <c r="EP17" s="166"/>
      <c r="EQ17" s="166"/>
      <c r="ER17" s="189" t="s">
        <v>310</v>
      </c>
      <c r="ES17" s="166"/>
      <c r="ET17" s="166"/>
      <c r="EU17" s="166"/>
      <c r="EV17" s="166"/>
      <c r="EW17" s="166"/>
      <c r="EX17" s="166"/>
      <c r="EY17" s="166"/>
      <c r="EZ17" s="166"/>
      <c r="FA17" s="191"/>
      <c r="FB17" s="166"/>
      <c r="FC17" s="166"/>
      <c r="FD17" s="166"/>
      <c r="FE17" s="166"/>
      <c r="FF17" s="166"/>
      <c r="FG17" s="166"/>
      <c r="FH17" s="166"/>
      <c r="FI17" s="191"/>
    </row>
    <row r="18" spans="1:165" x14ac:dyDescent="0.3">
      <c r="A18" s="491"/>
      <c r="B18" s="46" t="s">
        <v>50</v>
      </c>
      <c r="C18" s="215">
        <v>5.5</v>
      </c>
      <c r="D18" s="166"/>
      <c r="E18" s="166"/>
      <c r="F18" s="241"/>
      <c r="G18" s="242"/>
      <c r="H18" s="166"/>
      <c r="I18" s="257" t="s">
        <v>310</v>
      </c>
      <c r="J18" s="166"/>
      <c r="K18" s="166"/>
      <c r="L18" s="241"/>
      <c r="M18" s="166"/>
      <c r="N18" s="242"/>
      <c r="O18" s="166"/>
      <c r="P18" s="166"/>
      <c r="Q18" s="241"/>
      <c r="R18" s="242"/>
      <c r="S18" s="166"/>
      <c r="T18" s="166"/>
      <c r="U18" s="241"/>
      <c r="V18" s="242"/>
      <c r="W18" s="166"/>
      <c r="X18" s="166"/>
      <c r="Y18" s="254"/>
      <c r="Z18" s="166"/>
      <c r="AA18" s="254"/>
      <c r="AB18" s="166"/>
      <c r="AC18" s="166"/>
      <c r="AD18" s="166"/>
      <c r="AE18" s="241"/>
      <c r="AF18" s="166"/>
      <c r="AG18" s="166"/>
      <c r="AH18" s="166"/>
      <c r="AI18" s="166"/>
      <c r="AJ18" s="242"/>
      <c r="AK18" s="166"/>
      <c r="AL18" s="166"/>
      <c r="AM18" s="254"/>
      <c r="AN18" s="166"/>
      <c r="AO18" s="166"/>
      <c r="AP18" s="241"/>
      <c r="AQ18" s="242"/>
      <c r="AR18" s="166"/>
      <c r="AS18" s="166"/>
      <c r="AT18" s="166"/>
      <c r="AU18" s="254"/>
      <c r="AV18" s="166"/>
      <c r="AW18" s="241"/>
      <c r="AX18" s="248" t="s">
        <v>310</v>
      </c>
      <c r="AY18" s="166"/>
      <c r="AZ18" s="166"/>
      <c r="BA18" s="166"/>
      <c r="BB18" s="241"/>
      <c r="BC18" s="166"/>
      <c r="BD18" s="166"/>
      <c r="BE18" s="166"/>
      <c r="BF18" s="166"/>
      <c r="BG18" s="242"/>
      <c r="BH18" s="166"/>
      <c r="BI18" s="166"/>
      <c r="BJ18" s="166"/>
      <c r="BK18" s="166"/>
      <c r="BL18" s="166"/>
      <c r="BM18" s="241"/>
      <c r="BN18" s="166"/>
      <c r="BO18" s="166"/>
      <c r="BP18" s="166"/>
      <c r="BQ18" s="166"/>
      <c r="BR18" s="242"/>
      <c r="BS18" s="166"/>
      <c r="BT18" s="166"/>
      <c r="BU18" s="166"/>
      <c r="BV18" s="166"/>
      <c r="BW18" s="166"/>
      <c r="BX18" s="254"/>
      <c r="BY18" s="166"/>
      <c r="BZ18" s="166"/>
      <c r="CA18" s="241"/>
      <c r="CB18" s="166"/>
      <c r="CC18" s="166"/>
      <c r="CD18" s="242"/>
      <c r="CE18" s="189" t="s">
        <v>310</v>
      </c>
      <c r="CF18" s="166"/>
      <c r="CG18" s="166"/>
      <c r="CH18" s="241"/>
      <c r="CI18" s="166"/>
      <c r="CJ18" s="242"/>
      <c r="CK18" s="166"/>
      <c r="CL18" s="247" t="s">
        <v>310</v>
      </c>
      <c r="CM18" s="205"/>
      <c r="CN18" s="264"/>
      <c r="CO18" s="205"/>
      <c r="CP18" s="205"/>
      <c r="CQ18" s="205"/>
      <c r="CR18" s="263"/>
      <c r="CS18" s="205"/>
      <c r="CT18" s="264"/>
      <c r="CU18" s="189" t="s">
        <v>310</v>
      </c>
      <c r="CV18" s="257" t="s">
        <v>310</v>
      </c>
      <c r="CW18" s="205"/>
      <c r="CX18" s="205"/>
      <c r="CY18" s="205"/>
      <c r="CZ18" s="263"/>
      <c r="DA18" s="264"/>
      <c r="DB18" s="205"/>
      <c r="DC18" s="205"/>
      <c r="DD18" s="268"/>
      <c r="DE18" s="205"/>
      <c r="DF18" s="263"/>
      <c r="DG18" s="264"/>
      <c r="DH18" s="268"/>
      <c r="DI18" s="205"/>
      <c r="DJ18" s="230"/>
      <c r="DM18">
        <v>15</v>
      </c>
      <c r="DN18">
        <v>15</v>
      </c>
      <c r="DO18" s="205" t="s">
        <v>155</v>
      </c>
      <c r="DP18" s="374"/>
      <c r="DQ18" s="374"/>
      <c r="DR18" s="374"/>
      <c r="DS18" s="374"/>
      <c r="DT18" s="375"/>
      <c r="DU18" s="375"/>
      <c r="DV18" s="375"/>
      <c r="DW18" s="375"/>
      <c r="DX18" s="375"/>
      <c r="DY18" s="375"/>
      <c r="DZ18" s="376" t="s">
        <v>310</v>
      </c>
      <c r="EA18" s="375"/>
      <c r="EB18" s="375"/>
      <c r="EC18" s="375"/>
      <c r="ED18" s="375"/>
      <c r="EE18" s="375"/>
      <c r="EF18" s="375"/>
      <c r="EG18" s="375"/>
      <c r="EH18" s="375"/>
      <c r="EI18" s="375"/>
      <c r="EJ18" s="375"/>
      <c r="EK18" s="375"/>
      <c r="EL18" s="166"/>
      <c r="EM18" s="166"/>
      <c r="EN18" s="166"/>
      <c r="EO18" s="189" t="s">
        <v>310</v>
      </c>
      <c r="EP18" s="166"/>
      <c r="EQ18" s="189" t="s">
        <v>310</v>
      </c>
      <c r="ER18" s="166"/>
      <c r="ES18" s="166"/>
      <c r="ET18" s="166"/>
      <c r="EU18" s="166"/>
      <c r="EV18" s="166"/>
      <c r="EW18" s="166"/>
      <c r="EX18" s="166"/>
      <c r="EY18" s="166"/>
      <c r="EZ18" s="166"/>
      <c r="FA18" s="191"/>
      <c r="FB18" s="166"/>
      <c r="FC18" s="166"/>
      <c r="FD18" s="166"/>
      <c r="FE18" s="166"/>
      <c r="FF18" s="166"/>
      <c r="FG18" s="166"/>
      <c r="FH18" s="166"/>
      <c r="FI18" s="191"/>
    </row>
    <row r="19" spans="1:165" x14ac:dyDescent="0.3">
      <c r="A19" s="491"/>
      <c r="B19" s="46" t="s">
        <v>51</v>
      </c>
      <c r="C19" s="215">
        <v>5.6</v>
      </c>
      <c r="D19" s="166"/>
      <c r="E19" s="166"/>
      <c r="F19" s="241"/>
      <c r="G19" s="242"/>
      <c r="H19" s="166"/>
      <c r="I19" s="254"/>
      <c r="J19" s="166"/>
      <c r="K19" s="166"/>
      <c r="L19" s="241"/>
      <c r="M19" s="166"/>
      <c r="N19" s="242"/>
      <c r="O19" s="166"/>
      <c r="P19" s="166"/>
      <c r="Q19" s="241"/>
      <c r="R19" s="242"/>
      <c r="S19" s="166"/>
      <c r="T19" s="189" t="s">
        <v>310</v>
      </c>
      <c r="U19" s="241"/>
      <c r="V19" s="242"/>
      <c r="W19" s="166"/>
      <c r="X19" s="166"/>
      <c r="Y19" s="254"/>
      <c r="Z19" s="166"/>
      <c r="AA19" s="254"/>
      <c r="AB19" s="166"/>
      <c r="AC19" s="166"/>
      <c r="AD19" s="166"/>
      <c r="AE19" s="241"/>
      <c r="AF19" s="166"/>
      <c r="AG19" s="166"/>
      <c r="AH19" s="166"/>
      <c r="AI19" s="166"/>
      <c r="AJ19" s="242"/>
      <c r="AK19" s="166"/>
      <c r="AL19" s="166"/>
      <c r="AM19" s="254"/>
      <c r="AN19" s="166"/>
      <c r="AO19" s="166"/>
      <c r="AP19" s="241"/>
      <c r="AQ19" s="242"/>
      <c r="AR19" s="166"/>
      <c r="AS19" s="166"/>
      <c r="AT19" s="166"/>
      <c r="AU19" s="257" t="s">
        <v>310</v>
      </c>
      <c r="AV19" s="189" t="s">
        <v>310</v>
      </c>
      <c r="AW19" s="247" t="s">
        <v>310</v>
      </c>
      <c r="AX19" s="242"/>
      <c r="AY19" s="166"/>
      <c r="AZ19" s="166"/>
      <c r="BA19" s="166"/>
      <c r="BB19" s="241"/>
      <c r="BC19" s="166"/>
      <c r="BD19" s="166"/>
      <c r="BE19" s="189" t="s">
        <v>310</v>
      </c>
      <c r="BF19" s="166"/>
      <c r="BG19" s="242"/>
      <c r="BH19" s="166"/>
      <c r="BI19" s="166"/>
      <c r="BJ19" s="166"/>
      <c r="BK19" s="166"/>
      <c r="BL19" s="189" t="s">
        <v>310</v>
      </c>
      <c r="BM19" s="241"/>
      <c r="BN19" s="166"/>
      <c r="BO19" s="166"/>
      <c r="BP19" s="166"/>
      <c r="BQ19" s="166"/>
      <c r="BR19" s="242"/>
      <c r="BS19" s="166"/>
      <c r="BT19" s="166"/>
      <c r="BU19" s="166"/>
      <c r="BV19" s="166"/>
      <c r="BW19" s="189" t="s">
        <v>310</v>
      </c>
      <c r="BX19" s="254"/>
      <c r="BY19" s="166"/>
      <c r="BZ19" s="166"/>
      <c r="CA19" s="241"/>
      <c r="CB19" s="166"/>
      <c r="CC19" s="166"/>
      <c r="CD19" s="242"/>
      <c r="CE19" s="166"/>
      <c r="CF19" s="189" t="s">
        <v>310</v>
      </c>
      <c r="CG19" s="166"/>
      <c r="CH19" s="247" t="s">
        <v>310</v>
      </c>
      <c r="CI19" s="166"/>
      <c r="CJ19" s="242"/>
      <c r="CK19" s="166"/>
      <c r="CL19" s="263"/>
      <c r="CM19" s="205"/>
      <c r="CN19" s="264"/>
      <c r="CO19" s="205"/>
      <c r="CP19" s="205"/>
      <c r="CQ19" s="205"/>
      <c r="CR19" s="263"/>
      <c r="CS19" s="205"/>
      <c r="CT19" s="264"/>
      <c r="CU19" s="205"/>
      <c r="CV19" s="268"/>
      <c r="CW19" s="205"/>
      <c r="CX19" s="205"/>
      <c r="CY19" s="205"/>
      <c r="CZ19" s="263"/>
      <c r="DA19" s="264"/>
      <c r="DB19" s="205"/>
      <c r="DC19" s="205"/>
      <c r="DD19" s="268"/>
      <c r="DE19" s="205"/>
      <c r="DF19" s="263"/>
      <c r="DG19" s="264"/>
      <c r="DH19" s="268"/>
      <c r="DI19" s="205"/>
      <c r="DJ19" s="230"/>
      <c r="DM19">
        <v>16</v>
      </c>
      <c r="DN19">
        <v>16</v>
      </c>
      <c r="DO19" s="205" t="s">
        <v>155</v>
      </c>
      <c r="DP19" s="374"/>
      <c r="DQ19" s="374"/>
      <c r="DR19" s="374"/>
      <c r="DS19" s="374"/>
      <c r="DT19" s="375"/>
      <c r="DU19" s="375"/>
      <c r="DV19" s="375"/>
      <c r="DW19" s="375"/>
      <c r="DX19" s="375"/>
      <c r="DY19" s="376" t="s">
        <v>310</v>
      </c>
      <c r="DZ19" s="376" t="s">
        <v>310</v>
      </c>
      <c r="EA19" s="375"/>
      <c r="EB19" s="375"/>
      <c r="EC19" s="375"/>
      <c r="ED19" s="376" t="s">
        <v>310</v>
      </c>
      <c r="EE19" s="375"/>
      <c r="EF19" s="375"/>
      <c r="EG19" s="375"/>
      <c r="EH19" s="375"/>
      <c r="EI19" s="375"/>
      <c r="EJ19" s="375"/>
      <c r="EK19" s="376" t="s">
        <v>310</v>
      </c>
      <c r="EL19" s="189" t="s">
        <v>310</v>
      </c>
      <c r="EM19" s="189" t="s">
        <v>310</v>
      </c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91"/>
      <c r="FB19" s="166"/>
      <c r="FC19" s="166"/>
      <c r="FD19" s="166"/>
      <c r="FE19" s="166"/>
      <c r="FF19" s="166"/>
      <c r="FG19" s="166"/>
      <c r="FH19" s="166"/>
      <c r="FI19" s="191"/>
    </row>
    <row r="20" spans="1:165" x14ac:dyDescent="0.3">
      <c r="A20" s="491"/>
      <c r="B20" s="46" t="s">
        <v>54</v>
      </c>
      <c r="C20" s="215">
        <v>5.7</v>
      </c>
      <c r="D20" s="166"/>
      <c r="E20" s="166"/>
      <c r="F20" s="241"/>
      <c r="G20" s="242"/>
      <c r="H20" s="166"/>
      <c r="I20" s="254"/>
      <c r="J20" s="166"/>
      <c r="K20" s="166"/>
      <c r="L20" s="241"/>
      <c r="M20" s="166"/>
      <c r="N20" s="242"/>
      <c r="O20" s="166"/>
      <c r="P20" s="166"/>
      <c r="Q20" s="241"/>
      <c r="R20" s="242"/>
      <c r="S20" s="166"/>
      <c r="T20" s="166"/>
      <c r="U20" s="241"/>
      <c r="V20" s="242"/>
      <c r="W20" s="166"/>
      <c r="X20" s="166"/>
      <c r="Y20" s="254"/>
      <c r="Z20" s="166"/>
      <c r="AA20" s="254"/>
      <c r="AB20" s="166"/>
      <c r="AC20" s="166"/>
      <c r="AD20" s="166"/>
      <c r="AE20" s="241"/>
      <c r="AF20" s="189" t="s">
        <v>310</v>
      </c>
      <c r="AG20" s="166"/>
      <c r="AH20" s="166"/>
      <c r="AI20" s="166"/>
      <c r="AJ20" s="242"/>
      <c r="AK20" s="189" t="s">
        <v>310</v>
      </c>
      <c r="AL20" s="166"/>
      <c r="AM20" s="254"/>
      <c r="AN20" s="166"/>
      <c r="AO20" s="166"/>
      <c r="AP20" s="241"/>
      <c r="AQ20" s="242"/>
      <c r="AR20" s="166"/>
      <c r="AS20" s="166"/>
      <c r="AT20" s="166"/>
      <c r="AU20" s="254"/>
      <c r="AV20" s="166"/>
      <c r="AW20" s="241"/>
      <c r="AX20" s="242"/>
      <c r="AY20" s="166"/>
      <c r="AZ20" s="166"/>
      <c r="BA20" s="166"/>
      <c r="BB20" s="241"/>
      <c r="BC20" s="166"/>
      <c r="BD20" s="166"/>
      <c r="BE20" s="166"/>
      <c r="BF20" s="166"/>
      <c r="BG20" s="242"/>
      <c r="BH20" s="166"/>
      <c r="BI20" s="166"/>
      <c r="BJ20" s="166"/>
      <c r="BK20" s="166"/>
      <c r="BL20" s="166"/>
      <c r="BM20" s="241"/>
      <c r="BN20" s="166"/>
      <c r="BO20" s="166"/>
      <c r="BP20" s="166"/>
      <c r="BQ20" s="166"/>
      <c r="BR20" s="242"/>
      <c r="BS20" s="166"/>
      <c r="BT20" s="189" t="s">
        <v>310</v>
      </c>
      <c r="BU20" s="166"/>
      <c r="BV20" s="166"/>
      <c r="BW20" s="166"/>
      <c r="BX20" s="254"/>
      <c r="BY20" s="166"/>
      <c r="BZ20" s="166"/>
      <c r="CA20" s="241"/>
      <c r="CB20" s="166"/>
      <c r="CC20" s="166"/>
      <c r="CD20" s="242"/>
      <c r="CE20" s="166"/>
      <c r="CF20" s="166"/>
      <c r="CG20" s="166"/>
      <c r="CH20" s="241"/>
      <c r="CI20" s="166"/>
      <c r="CJ20" s="242"/>
      <c r="CK20" s="166"/>
      <c r="CL20" s="263"/>
      <c r="CM20" s="205"/>
      <c r="CN20" s="264"/>
      <c r="CO20" s="205"/>
      <c r="CP20" s="205"/>
      <c r="CQ20" s="205"/>
      <c r="CR20" s="263"/>
      <c r="CS20" s="205"/>
      <c r="CT20" s="264"/>
      <c r="CU20" s="205"/>
      <c r="CV20" s="268"/>
      <c r="CW20" s="205"/>
      <c r="CX20" s="205"/>
      <c r="CY20" s="205"/>
      <c r="CZ20" s="263"/>
      <c r="DA20" s="264"/>
      <c r="DB20" s="205"/>
      <c r="DC20" s="205"/>
      <c r="DD20" s="268"/>
      <c r="DE20" s="205"/>
      <c r="DF20" s="263"/>
      <c r="DG20" s="264"/>
      <c r="DH20" s="268"/>
      <c r="DI20" s="205"/>
      <c r="DJ20" s="230"/>
      <c r="DM20">
        <v>17</v>
      </c>
      <c r="DN20">
        <v>17</v>
      </c>
      <c r="DO20" s="205" t="s">
        <v>155</v>
      </c>
      <c r="DP20" s="374"/>
      <c r="DQ20" s="374"/>
      <c r="DR20" s="374"/>
      <c r="DS20" s="374"/>
      <c r="DT20" s="375"/>
      <c r="DU20" s="375"/>
      <c r="DV20" s="375"/>
      <c r="DW20" s="375"/>
      <c r="DX20" s="375"/>
      <c r="DY20" s="375"/>
      <c r="DZ20" s="375"/>
      <c r="EA20" s="375"/>
      <c r="EB20" s="375"/>
      <c r="EC20" s="375"/>
      <c r="ED20" s="375"/>
      <c r="EE20" s="375"/>
      <c r="EF20" s="375"/>
      <c r="EG20" s="375"/>
      <c r="EH20" s="375"/>
      <c r="EI20" s="375"/>
      <c r="EJ20" s="376" t="s">
        <v>310</v>
      </c>
      <c r="EK20" s="376" t="s">
        <v>310</v>
      </c>
      <c r="EL20" s="166"/>
      <c r="EM20" s="166"/>
      <c r="EN20" s="166"/>
      <c r="EO20" s="166"/>
      <c r="EP20" s="166"/>
      <c r="EQ20" s="166"/>
      <c r="ER20" s="166"/>
      <c r="ES20" s="166"/>
      <c r="ET20" s="189" t="s">
        <v>310</v>
      </c>
      <c r="EU20" s="166"/>
      <c r="EV20" s="166"/>
      <c r="EW20" s="166"/>
      <c r="EX20" s="166"/>
      <c r="EY20" s="166"/>
      <c r="EZ20" s="166"/>
      <c r="FA20" s="189" t="s">
        <v>310</v>
      </c>
      <c r="FB20" s="189" t="s">
        <v>310</v>
      </c>
      <c r="FC20" s="166"/>
      <c r="FD20" s="166"/>
      <c r="FE20" s="166"/>
      <c r="FF20" s="166"/>
      <c r="FG20" s="166"/>
      <c r="FH20" s="166"/>
      <c r="FI20" s="191"/>
    </row>
    <row r="21" spans="1:165" x14ac:dyDescent="0.3">
      <c r="A21" s="491"/>
      <c r="B21" s="46" t="s">
        <v>55</v>
      </c>
      <c r="C21" s="215">
        <v>5.8</v>
      </c>
      <c r="D21" s="166"/>
      <c r="E21" s="166"/>
      <c r="F21" s="241"/>
      <c r="G21" s="242"/>
      <c r="H21" s="166"/>
      <c r="I21" s="257" t="s">
        <v>310</v>
      </c>
      <c r="J21" s="166"/>
      <c r="K21" s="166"/>
      <c r="L21" s="241"/>
      <c r="M21" s="166"/>
      <c r="N21" s="242"/>
      <c r="O21" s="166"/>
      <c r="P21" s="166"/>
      <c r="Q21" s="241"/>
      <c r="R21" s="242"/>
      <c r="S21" s="166"/>
      <c r="T21" s="166"/>
      <c r="U21" s="241"/>
      <c r="V21" s="242"/>
      <c r="W21" s="166"/>
      <c r="X21" s="166"/>
      <c r="Y21" s="254"/>
      <c r="Z21" s="166"/>
      <c r="AA21" s="254"/>
      <c r="AB21" s="166"/>
      <c r="AC21" s="166"/>
      <c r="AD21" s="166"/>
      <c r="AE21" s="241"/>
      <c r="AF21" s="166"/>
      <c r="AG21" s="166"/>
      <c r="AH21" s="166"/>
      <c r="AI21" s="166"/>
      <c r="AJ21" s="242"/>
      <c r="AK21" s="166"/>
      <c r="AL21" s="166"/>
      <c r="AM21" s="254"/>
      <c r="AN21" s="166"/>
      <c r="AO21" s="166"/>
      <c r="AP21" s="241"/>
      <c r="AQ21" s="242"/>
      <c r="AR21" s="166"/>
      <c r="AS21" s="166"/>
      <c r="AT21" s="166"/>
      <c r="AU21" s="254"/>
      <c r="AV21" s="166"/>
      <c r="AW21" s="241"/>
      <c r="AX21" s="242"/>
      <c r="AY21" s="166"/>
      <c r="AZ21" s="166"/>
      <c r="BA21" s="166"/>
      <c r="BB21" s="241"/>
      <c r="BC21" s="166"/>
      <c r="BD21" s="166"/>
      <c r="BE21" s="166"/>
      <c r="BF21" s="166"/>
      <c r="BG21" s="242"/>
      <c r="BH21" s="166"/>
      <c r="BI21" s="166"/>
      <c r="BJ21" s="166"/>
      <c r="BK21" s="166"/>
      <c r="BL21" s="166"/>
      <c r="BM21" s="241"/>
      <c r="BN21" s="166"/>
      <c r="BO21" s="166"/>
      <c r="BP21" s="166"/>
      <c r="BQ21" s="166"/>
      <c r="BR21" s="242"/>
      <c r="BS21" s="166"/>
      <c r="BT21" s="166"/>
      <c r="BU21" s="166"/>
      <c r="BV21" s="166"/>
      <c r="BW21" s="166"/>
      <c r="BX21" s="254"/>
      <c r="BY21" s="166"/>
      <c r="BZ21" s="166"/>
      <c r="CA21" s="241"/>
      <c r="CB21" s="166"/>
      <c r="CC21" s="166"/>
      <c r="CD21" s="242"/>
      <c r="CE21" s="166"/>
      <c r="CF21" s="166"/>
      <c r="CG21" s="166"/>
      <c r="CH21" s="241"/>
      <c r="CI21" s="166"/>
      <c r="CJ21" s="242"/>
      <c r="CK21" s="166"/>
      <c r="CL21" s="263"/>
      <c r="CM21" s="205"/>
      <c r="CN21" s="264"/>
      <c r="CO21" s="205"/>
      <c r="CP21" s="205"/>
      <c r="CQ21" s="205"/>
      <c r="CR21" s="263"/>
      <c r="CS21" s="205"/>
      <c r="CT21" s="264"/>
      <c r="CU21" s="205"/>
      <c r="CV21" s="268"/>
      <c r="CW21" s="205"/>
      <c r="CX21" s="205"/>
      <c r="CY21" s="205"/>
      <c r="CZ21" s="263"/>
      <c r="DA21" s="264"/>
      <c r="DB21" s="205"/>
      <c r="DC21" s="205"/>
      <c r="DD21" s="268"/>
      <c r="DE21" s="205"/>
      <c r="DF21" s="263"/>
      <c r="DG21" s="264"/>
      <c r="DH21" s="268"/>
      <c r="DI21" s="205"/>
      <c r="DJ21" s="230"/>
      <c r="DM21">
        <v>18</v>
      </c>
      <c r="DN21">
        <v>18</v>
      </c>
      <c r="DO21" s="205" t="s">
        <v>155</v>
      </c>
      <c r="DP21" s="374"/>
      <c r="DQ21" s="374"/>
      <c r="DR21" s="374"/>
      <c r="DS21" s="374"/>
      <c r="DT21" s="375"/>
      <c r="DU21" s="375"/>
      <c r="DV21" s="375"/>
      <c r="DW21" s="375"/>
      <c r="DX21" s="375"/>
      <c r="DY21" s="375"/>
      <c r="DZ21" s="375"/>
      <c r="EA21" s="375"/>
      <c r="EB21" s="375"/>
      <c r="EC21" s="375"/>
      <c r="ED21" s="375"/>
      <c r="EE21" s="375"/>
      <c r="EF21" s="375"/>
      <c r="EG21" s="375"/>
      <c r="EH21" s="375"/>
      <c r="EI21" s="376" t="s">
        <v>310</v>
      </c>
      <c r="EJ21" s="376" t="s">
        <v>310</v>
      </c>
      <c r="EK21" s="376" t="s">
        <v>310</v>
      </c>
      <c r="EL21" s="166"/>
      <c r="EM21" s="166"/>
      <c r="EN21" s="166"/>
      <c r="EO21" s="166"/>
      <c r="EP21" s="166"/>
      <c r="EQ21" s="166"/>
      <c r="ER21" s="189" t="s">
        <v>310</v>
      </c>
      <c r="ES21" s="166"/>
      <c r="ET21" s="166"/>
      <c r="EU21" s="166"/>
      <c r="EV21" s="166"/>
      <c r="EW21" s="166"/>
      <c r="EX21" s="166"/>
      <c r="EY21" s="166"/>
      <c r="EZ21" s="166"/>
      <c r="FA21" s="166"/>
      <c r="FB21" s="166"/>
      <c r="FC21" s="166"/>
      <c r="FD21" s="166"/>
      <c r="FE21" s="166"/>
      <c r="FF21" s="166"/>
      <c r="FG21" s="166"/>
      <c r="FH21" s="166"/>
      <c r="FI21" s="191"/>
    </row>
    <row r="22" spans="1:165" x14ac:dyDescent="0.3">
      <c r="A22" s="491"/>
      <c r="B22" s="46" t="s">
        <v>56</v>
      </c>
      <c r="C22" s="215">
        <v>5.9</v>
      </c>
      <c r="D22" s="189" t="s">
        <v>310</v>
      </c>
      <c r="E22" s="166"/>
      <c r="F22" s="241"/>
      <c r="G22" s="242"/>
      <c r="H22" s="189" t="s">
        <v>310</v>
      </c>
      <c r="I22" s="254"/>
      <c r="J22" s="166"/>
      <c r="K22" s="166"/>
      <c r="L22" s="241"/>
      <c r="M22" s="166"/>
      <c r="N22" s="242"/>
      <c r="O22" s="166"/>
      <c r="P22" s="166"/>
      <c r="Q22" s="247" t="s">
        <v>310</v>
      </c>
      <c r="R22" s="242"/>
      <c r="S22" s="166"/>
      <c r="T22" s="189" t="s">
        <v>310</v>
      </c>
      <c r="U22" s="241"/>
      <c r="V22" s="242"/>
      <c r="W22" s="166"/>
      <c r="X22" s="189" t="s">
        <v>310</v>
      </c>
      <c r="Y22" s="254"/>
      <c r="Z22" s="190" t="s">
        <v>310</v>
      </c>
      <c r="AA22" s="254"/>
      <c r="AB22" s="166"/>
      <c r="AC22" s="166"/>
      <c r="AD22" s="166"/>
      <c r="AE22" s="241"/>
      <c r="AF22" s="166"/>
      <c r="AG22" s="166"/>
      <c r="AH22" s="166"/>
      <c r="AI22" s="189" t="s">
        <v>310</v>
      </c>
      <c r="AJ22" s="242"/>
      <c r="AK22" s="166"/>
      <c r="AL22" s="166"/>
      <c r="AM22" s="257" t="s">
        <v>310</v>
      </c>
      <c r="AN22" s="189" t="s">
        <v>310</v>
      </c>
      <c r="AO22" s="166"/>
      <c r="AP22" s="247" t="s">
        <v>310</v>
      </c>
      <c r="AQ22" s="242"/>
      <c r="AR22" s="166"/>
      <c r="AS22" s="166"/>
      <c r="AT22" s="166"/>
      <c r="AU22" s="254"/>
      <c r="AV22" s="166"/>
      <c r="AW22" s="241"/>
      <c r="AX22" s="242"/>
      <c r="AY22" s="166"/>
      <c r="AZ22" s="189" t="s">
        <v>310</v>
      </c>
      <c r="BA22" s="166"/>
      <c r="BB22" s="241"/>
      <c r="BC22" s="166"/>
      <c r="BD22" s="166"/>
      <c r="BE22" s="166"/>
      <c r="BF22" s="189" t="s">
        <v>310</v>
      </c>
      <c r="BG22" s="242"/>
      <c r="BH22" s="189" t="s">
        <v>310</v>
      </c>
      <c r="BI22" s="189" t="s">
        <v>310</v>
      </c>
      <c r="BJ22" s="166"/>
      <c r="BK22" s="166"/>
      <c r="BL22" s="166"/>
      <c r="BM22" s="247" t="s">
        <v>310</v>
      </c>
      <c r="BN22" s="166"/>
      <c r="BO22" s="166"/>
      <c r="BP22" s="189" t="s">
        <v>310</v>
      </c>
      <c r="BQ22" s="166"/>
      <c r="BR22" s="242"/>
      <c r="BS22" s="166"/>
      <c r="BT22" s="166"/>
      <c r="BU22" s="166"/>
      <c r="BV22" s="166"/>
      <c r="BW22" s="166"/>
      <c r="BX22" s="257" t="s">
        <v>310</v>
      </c>
      <c r="BY22" s="166"/>
      <c r="BZ22" s="166"/>
      <c r="CA22" s="241"/>
      <c r="CB22" s="166"/>
      <c r="CC22" s="166"/>
      <c r="CD22" s="242"/>
      <c r="CE22" s="166"/>
      <c r="CF22" s="189" t="s">
        <v>310</v>
      </c>
      <c r="CG22" s="166"/>
      <c r="CH22" s="241"/>
      <c r="CI22" s="189" t="s">
        <v>310</v>
      </c>
      <c r="CJ22" s="242"/>
      <c r="CK22" s="189" t="s">
        <v>310</v>
      </c>
      <c r="CL22" s="263"/>
      <c r="CM22" s="205"/>
      <c r="CN22" s="264"/>
      <c r="CO22" s="205"/>
      <c r="CP22" s="205"/>
      <c r="CQ22" s="205"/>
      <c r="CR22" s="247" t="s">
        <v>310</v>
      </c>
      <c r="CS22" s="189" t="s">
        <v>310</v>
      </c>
      <c r="CT22" s="264"/>
      <c r="CU22" s="205"/>
      <c r="CV22" s="268"/>
      <c r="CW22" s="189" t="s">
        <v>310</v>
      </c>
      <c r="CX22" s="189" t="s">
        <v>310</v>
      </c>
      <c r="CY22" s="205"/>
      <c r="CZ22" s="263"/>
      <c r="DA22" s="264"/>
      <c r="DB22" s="205"/>
      <c r="DC22" s="205"/>
      <c r="DD22" s="257" t="s">
        <v>310</v>
      </c>
      <c r="DE22" s="205"/>
      <c r="DF22" s="247" t="s">
        <v>310</v>
      </c>
      <c r="DG22" s="248" t="s">
        <v>310</v>
      </c>
      <c r="DH22" s="257" t="s">
        <v>310</v>
      </c>
      <c r="DI22" s="205"/>
      <c r="DJ22" s="230"/>
      <c r="DM22">
        <v>19</v>
      </c>
      <c r="DN22">
        <v>19</v>
      </c>
      <c r="DO22" s="205" t="s">
        <v>155</v>
      </c>
      <c r="DP22" s="374"/>
      <c r="DQ22" s="374"/>
      <c r="DR22" s="374"/>
      <c r="DS22" s="374"/>
      <c r="DT22" s="375"/>
      <c r="DU22" s="375"/>
      <c r="DV22" s="375"/>
      <c r="DW22" s="375"/>
      <c r="DX22" s="376" t="s">
        <v>310</v>
      </c>
      <c r="DY22" s="375"/>
      <c r="DZ22" s="375"/>
      <c r="EA22" s="375"/>
      <c r="EB22" s="375"/>
      <c r="EC22" s="375"/>
      <c r="ED22" s="375"/>
      <c r="EE22" s="376" t="s">
        <v>310</v>
      </c>
      <c r="EF22" s="375"/>
      <c r="EG22" s="375"/>
      <c r="EH22" s="375"/>
      <c r="EI22" s="375"/>
      <c r="EJ22" s="375"/>
      <c r="EK22" s="375"/>
      <c r="EL22" s="166"/>
      <c r="EM22" s="166"/>
      <c r="EN22" s="166"/>
      <c r="EO22" s="166"/>
      <c r="EP22" s="189" t="s">
        <v>310</v>
      </c>
      <c r="EQ22" s="189" t="s">
        <v>310</v>
      </c>
      <c r="ER22" s="166"/>
      <c r="ES22" s="166"/>
      <c r="ET22" s="166"/>
      <c r="EU22" s="166"/>
      <c r="EV22" s="166"/>
      <c r="EW22" s="166"/>
      <c r="EX22" s="166"/>
      <c r="EY22" s="166"/>
      <c r="EZ22" s="166"/>
      <c r="FA22" s="166"/>
      <c r="FB22" s="166"/>
      <c r="FC22" s="166"/>
      <c r="FD22" s="189" t="s">
        <v>310</v>
      </c>
      <c r="FE22" s="166"/>
      <c r="FF22" s="166"/>
      <c r="FG22" s="166"/>
      <c r="FH22" s="166"/>
      <c r="FI22" s="191"/>
    </row>
    <row r="23" spans="1:165" x14ac:dyDescent="0.3">
      <c r="A23" s="491"/>
      <c r="B23" s="46" t="s">
        <v>57</v>
      </c>
      <c r="C23" s="215">
        <v>5.0999999999999996</v>
      </c>
      <c r="D23" s="166"/>
      <c r="E23" s="166"/>
      <c r="F23" s="241"/>
      <c r="G23" s="242"/>
      <c r="H23" s="166"/>
      <c r="I23" s="254"/>
      <c r="J23" s="166"/>
      <c r="K23" s="166"/>
      <c r="L23" s="241"/>
      <c r="M23" s="166"/>
      <c r="N23" s="242"/>
      <c r="O23" s="166"/>
      <c r="P23" s="166"/>
      <c r="Q23" s="241"/>
      <c r="R23" s="242"/>
      <c r="S23" s="166"/>
      <c r="T23" s="166"/>
      <c r="U23" s="241"/>
      <c r="V23" s="242"/>
      <c r="W23" s="166"/>
      <c r="X23" s="166"/>
      <c r="Y23" s="254"/>
      <c r="Z23" s="190" t="s">
        <v>310</v>
      </c>
      <c r="AA23" s="254"/>
      <c r="AB23" s="166"/>
      <c r="AC23" s="166"/>
      <c r="AD23" s="166"/>
      <c r="AE23" s="241"/>
      <c r="AF23" s="166"/>
      <c r="AG23" s="166"/>
      <c r="AH23" s="166"/>
      <c r="AI23" s="166"/>
      <c r="AJ23" s="242"/>
      <c r="AK23" s="166"/>
      <c r="AL23" s="166"/>
      <c r="AM23" s="254"/>
      <c r="AN23" s="166"/>
      <c r="AO23" s="166"/>
      <c r="AP23" s="241"/>
      <c r="AQ23" s="242"/>
      <c r="AR23" s="166"/>
      <c r="AS23" s="166"/>
      <c r="AT23" s="166"/>
      <c r="AU23" s="254"/>
      <c r="AV23" s="166"/>
      <c r="AW23" s="241"/>
      <c r="AX23" s="242"/>
      <c r="AY23" s="166"/>
      <c r="AZ23" s="166"/>
      <c r="BA23" s="166"/>
      <c r="BB23" s="241"/>
      <c r="BC23" s="189" t="s">
        <v>310</v>
      </c>
      <c r="BD23" s="189" t="s">
        <v>310</v>
      </c>
      <c r="BE23" s="166"/>
      <c r="BF23" s="166"/>
      <c r="BG23" s="248" t="s">
        <v>310</v>
      </c>
      <c r="BH23" s="166"/>
      <c r="BI23" s="166"/>
      <c r="BJ23" s="189" t="s">
        <v>310</v>
      </c>
      <c r="BK23" s="189" t="s">
        <v>310</v>
      </c>
      <c r="BL23" s="166"/>
      <c r="BM23" s="241"/>
      <c r="BN23" s="166"/>
      <c r="BO23" s="189" t="s">
        <v>310</v>
      </c>
      <c r="BP23" s="166"/>
      <c r="BQ23" s="166"/>
      <c r="BR23" s="242"/>
      <c r="BS23" s="166"/>
      <c r="BT23" s="166"/>
      <c r="BU23" s="189" t="s">
        <v>310</v>
      </c>
      <c r="BV23" s="189" t="s">
        <v>310</v>
      </c>
      <c r="BW23" s="189" t="s">
        <v>310</v>
      </c>
      <c r="BX23" s="254"/>
      <c r="BY23" s="166"/>
      <c r="BZ23" s="166"/>
      <c r="CA23" s="241"/>
      <c r="CB23" s="166"/>
      <c r="CC23" s="166"/>
      <c r="CD23" s="242"/>
      <c r="CE23" s="166"/>
      <c r="CF23" s="166"/>
      <c r="CG23" s="166"/>
      <c r="CH23" s="241"/>
      <c r="CI23" s="166"/>
      <c r="CJ23" s="242"/>
      <c r="CK23" s="166"/>
      <c r="CL23" s="263"/>
      <c r="CM23" s="205"/>
      <c r="CN23" s="264"/>
      <c r="CO23" s="205"/>
      <c r="CP23" s="205"/>
      <c r="CQ23" s="205"/>
      <c r="CR23" s="263"/>
      <c r="CS23" s="205"/>
      <c r="CT23" s="264"/>
      <c r="CU23" s="205"/>
      <c r="CV23" s="268"/>
      <c r="CW23" s="205"/>
      <c r="CX23" s="205"/>
      <c r="CY23" s="205"/>
      <c r="CZ23" s="263"/>
      <c r="DA23" s="264"/>
      <c r="DB23" s="205"/>
      <c r="DC23" s="205"/>
      <c r="DD23" s="268"/>
      <c r="DE23" s="205"/>
      <c r="DF23" s="263"/>
      <c r="DG23" s="264"/>
      <c r="DH23" s="268"/>
      <c r="DI23" s="205"/>
      <c r="DJ23" s="230"/>
      <c r="DM23">
        <v>20</v>
      </c>
      <c r="DN23">
        <v>20</v>
      </c>
      <c r="DO23" s="205" t="s">
        <v>155</v>
      </c>
      <c r="DP23" s="374"/>
      <c r="DQ23" s="374"/>
      <c r="DR23" s="374"/>
      <c r="DS23" s="374"/>
      <c r="DT23" s="375"/>
      <c r="DU23" s="375"/>
      <c r="DV23" s="375"/>
      <c r="DW23" s="375"/>
      <c r="DX23" s="376" t="s">
        <v>310</v>
      </c>
      <c r="DY23" s="375"/>
      <c r="DZ23" s="375"/>
      <c r="EA23" s="375"/>
      <c r="EB23" s="375"/>
      <c r="EC23" s="375"/>
      <c r="ED23" s="375"/>
      <c r="EE23" s="376" t="s">
        <v>310</v>
      </c>
      <c r="EF23" s="375"/>
      <c r="EG23" s="375"/>
      <c r="EH23" s="375"/>
      <c r="EI23" s="375"/>
      <c r="EJ23" s="375"/>
      <c r="EK23" s="375"/>
      <c r="EL23" s="166"/>
      <c r="EM23" s="166"/>
      <c r="EN23" s="166"/>
      <c r="EO23" s="166"/>
      <c r="EP23" s="166"/>
      <c r="EQ23" s="189" t="s">
        <v>310</v>
      </c>
      <c r="ER23" s="166"/>
      <c r="ES23" s="166"/>
      <c r="ET23" s="166"/>
      <c r="EU23" s="166"/>
      <c r="EV23" s="166"/>
      <c r="EW23" s="166"/>
      <c r="EX23" s="166"/>
      <c r="EY23" s="166"/>
      <c r="EZ23" s="166"/>
      <c r="FA23" s="166"/>
      <c r="FB23" s="166"/>
      <c r="FC23" s="166"/>
      <c r="FD23" s="189" t="s">
        <v>310</v>
      </c>
      <c r="FE23" s="166"/>
      <c r="FF23" s="166"/>
      <c r="FG23" s="166"/>
      <c r="FH23" s="166"/>
      <c r="FI23" s="191"/>
    </row>
    <row r="24" spans="1:165" x14ac:dyDescent="0.3">
      <c r="A24" s="491"/>
      <c r="B24" s="46" t="s">
        <v>58</v>
      </c>
      <c r="C24" s="215">
        <v>5.1100000000000003</v>
      </c>
      <c r="D24" s="166"/>
      <c r="E24" s="166"/>
      <c r="F24" s="241"/>
      <c r="G24" s="242"/>
      <c r="H24" s="166"/>
      <c r="I24" s="254"/>
      <c r="J24" s="166"/>
      <c r="K24" s="166"/>
      <c r="L24" s="241"/>
      <c r="M24" s="166"/>
      <c r="N24" s="242"/>
      <c r="O24" s="166"/>
      <c r="P24" s="166"/>
      <c r="Q24" s="241"/>
      <c r="R24" s="242"/>
      <c r="S24" s="166"/>
      <c r="T24" s="166"/>
      <c r="U24" s="241"/>
      <c r="V24" s="242"/>
      <c r="W24" s="166"/>
      <c r="X24" s="166"/>
      <c r="Y24" s="254"/>
      <c r="Z24" s="166"/>
      <c r="AA24" s="254"/>
      <c r="AB24" s="166"/>
      <c r="AC24" s="166"/>
      <c r="AD24" s="189" t="s">
        <v>310</v>
      </c>
      <c r="AE24" s="247" t="s">
        <v>310</v>
      </c>
      <c r="AF24" s="166"/>
      <c r="AG24" s="166"/>
      <c r="AH24" s="189" t="s">
        <v>310</v>
      </c>
      <c r="AI24" s="166"/>
      <c r="AJ24" s="242"/>
      <c r="AK24" s="166"/>
      <c r="AL24" s="166"/>
      <c r="AM24" s="254"/>
      <c r="AN24" s="166"/>
      <c r="AO24" s="189" t="s">
        <v>310</v>
      </c>
      <c r="AP24" s="241"/>
      <c r="AQ24" s="242"/>
      <c r="AR24" s="166"/>
      <c r="AS24" s="166"/>
      <c r="AT24" s="166"/>
      <c r="AU24" s="254"/>
      <c r="AV24" s="166"/>
      <c r="AW24" s="241"/>
      <c r="AX24" s="242"/>
      <c r="AY24" s="189" t="s">
        <v>310</v>
      </c>
      <c r="AZ24" s="166"/>
      <c r="BA24" s="189" t="s">
        <v>310</v>
      </c>
      <c r="BB24" s="241"/>
      <c r="BC24" s="189" t="s">
        <v>310</v>
      </c>
      <c r="BD24" s="189" t="s">
        <v>310</v>
      </c>
      <c r="BE24" s="166"/>
      <c r="BF24" s="166"/>
      <c r="BG24" s="248" t="s">
        <v>310</v>
      </c>
      <c r="BH24" s="166"/>
      <c r="BI24" s="166"/>
      <c r="BJ24" s="189" t="s">
        <v>310</v>
      </c>
      <c r="BK24" s="189" t="s">
        <v>310</v>
      </c>
      <c r="BL24" s="166"/>
      <c r="BM24" s="241"/>
      <c r="BN24" s="166"/>
      <c r="BO24" s="189" t="s">
        <v>310</v>
      </c>
      <c r="BP24" s="166"/>
      <c r="BQ24" s="166"/>
      <c r="BR24" s="242"/>
      <c r="BS24" s="166"/>
      <c r="BT24" s="166"/>
      <c r="BU24" s="189" t="s">
        <v>310</v>
      </c>
      <c r="BV24" s="189" t="s">
        <v>310</v>
      </c>
      <c r="BW24" s="189" t="s">
        <v>310</v>
      </c>
      <c r="BX24" s="254"/>
      <c r="BY24" s="166"/>
      <c r="BZ24" s="189" t="s">
        <v>310</v>
      </c>
      <c r="CA24" s="241"/>
      <c r="CB24" s="166"/>
      <c r="CC24" s="166"/>
      <c r="CD24" s="242"/>
      <c r="CE24" s="166"/>
      <c r="CF24" s="166"/>
      <c r="CG24" s="166"/>
      <c r="CH24" s="241"/>
      <c r="CI24" s="166"/>
      <c r="CJ24" s="242"/>
      <c r="CK24" s="166"/>
      <c r="CL24" s="263"/>
      <c r="CM24" s="205"/>
      <c r="CN24" s="264"/>
      <c r="CO24" s="205"/>
      <c r="CP24" s="205"/>
      <c r="CQ24" s="205"/>
      <c r="CR24" s="263"/>
      <c r="CS24" s="205"/>
      <c r="CT24" s="264"/>
      <c r="CU24" s="205"/>
      <c r="CV24" s="268"/>
      <c r="CW24" s="205"/>
      <c r="CX24" s="205"/>
      <c r="CY24" s="205"/>
      <c r="CZ24" s="263"/>
      <c r="DA24" s="264"/>
      <c r="DB24" s="205"/>
      <c r="DC24" s="205"/>
      <c r="DD24" s="268"/>
      <c r="DE24" s="205"/>
      <c r="DF24" s="263"/>
      <c r="DG24" s="264"/>
      <c r="DH24" s="268"/>
      <c r="DI24" s="205"/>
      <c r="DJ24" s="230"/>
      <c r="DM24">
        <v>21</v>
      </c>
      <c r="DN24">
        <v>21</v>
      </c>
      <c r="DO24" s="205" t="s">
        <v>155</v>
      </c>
      <c r="DP24" s="374"/>
      <c r="DQ24" s="374"/>
      <c r="DR24" s="374"/>
      <c r="DS24" s="374"/>
      <c r="DT24" s="375"/>
      <c r="DU24" s="376" t="s">
        <v>310</v>
      </c>
      <c r="DV24" s="375"/>
      <c r="DW24" s="376" t="s">
        <v>310</v>
      </c>
      <c r="DX24" s="375"/>
      <c r="DY24" s="375"/>
      <c r="DZ24" s="376" t="s">
        <v>310</v>
      </c>
      <c r="EA24" s="375"/>
      <c r="EB24" s="375"/>
      <c r="EC24" s="376" t="s">
        <v>310</v>
      </c>
      <c r="ED24" s="375"/>
      <c r="EE24" s="375"/>
      <c r="EF24" s="375"/>
      <c r="EG24" s="375"/>
      <c r="EH24" s="376" t="s">
        <v>310</v>
      </c>
      <c r="EI24" s="375"/>
      <c r="EJ24" s="375"/>
      <c r="EK24" s="375"/>
      <c r="EL24" s="166"/>
      <c r="EM24" s="166"/>
      <c r="EN24" s="166"/>
      <c r="EO24" s="166"/>
      <c r="EP24" s="166"/>
      <c r="EQ24" s="166"/>
      <c r="ER24" s="166"/>
      <c r="ES24" s="166"/>
      <c r="ET24" s="166"/>
      <c r="EU24" s="166"/>
      <c r="EV24" s="166"/>
      <c r="EW24" s="166"/>
      <c r="EX24" s="166"/>
      <c r="EY24" s="166"/>
      <c r="EZ24" s="166"/>
      <c r="FA24" s="166"/>
      <c r="FB24" s="166"/>
      <c r="FC24" s="166"/>
      <c r="FD24" s="166"/>
      <c r="FE24" s="166"/>
      <c r="FF24" s="166"/>
      <c r="FG24" s="166"/>
      <c r="FH24" s="166"/>
      <c r="FI24" s="191"/>
    </row>
    <row r="25" spans="1:165" x14ac:dyDescent="0.3">
      <c r="A25" s="490"/>
      <c r="B25" s="46" t="s">
        <v>84</v>
      </c>
      <c r="C25" s="216">
        <v>5.12</v>
      </c>
      <c r="D25" s="166"/>
      <c r="E25" s="166"/>
      <c r="F25" s="241"/>
      <c r="G25" s="242"/>
      <c r="H25" s="166"/>
      <c r="I25" s="254"/>
      <c r="J25" s="166"/>
      <c r="K25" s="166"/>
      <c r="L25" s="241"/>
      <c r="M25" s="166"/>
      <c r="N25" s="242"/>
      <c r="O25" s="166"/>
      <c r="P25" s="166"/>
      <c r="Q25" s="241"/>
      <c r="R25" s="242"/>
      <c r="S25" s="166"/>
      <c r="T25" s="166"/>
      <c r="U25" s="241"/>
      <c r="V25" s="242"/>
      <c r="W25" s="166"/>
      <c r="X25" s="166"/>
      <c r="Y25" s="254"/>
      <c r="Z25" s="166"/>
      <c r="AA25" s="254"/>
      <c r="AB25" s="166"/>
      <c r="AC25" s="166"/>
      <c r="AD25" s="166"/>
      <c r="AE25" s="241"/>
      <c r="AF25" s="166"/>
      <c r="AG25" s="166"/>
      <c r="AH25" s="166"/>
      <c r="AI25" s="166"/>
      <c r="AJ25" s="248" t="s">
        <v>310</v>
      </c>
      <c r="AK25" s="189" t="s">
        <v>310</v>
      </c>
      <c r="AL25" s="166"/>
      <c r="AM25" s="254"/>
      <c r="AN25" s="166"/>
      <c r="AO25" s="189" t="s">
        <v>310</v>
      </c>
      <c r="AP25" s="241"/>
      <c r="AQ25" s="242"/>
      <c r="AR25" s="166"/>
      <c r="AS25" s="166"/>
      <c r="AT25" s="166"/>
      <c r="AU25" s="254"/>
      <c r="AV25" s="166"/>
      <c r="AW25" s="241"/>
      <c r="AX25" s="248" t="s">
        <v>310</v>
      </c>
      <c r="AY25" s="189" t="s">
        <v>310</v>
      </c>
      <c r="AZ25" s="189" t="s">
        <v>310</v>
      </c>
      <c r="BA25" s="166"/>
      <c r="BB25" s="241"/>
      <c r="BC25" s="189" t="s">
        <v>310</v>
      </c>
      <c r="BD25" s="189" t="s">
        <v>310</v>
      </c>
      <c r="BE25" s="166"/>
      <c r="BF25" s="166"/>
      <c r="BG25" s="248" t="s">
        <v>310</v>
      </c>
      <c r="BH25" s="166"/>
      <c r="BI25" s="166"/>
      <c r="BJ25" s="166"/>
      <c r="BK25" s="166"/>
      <c r="BL25" s="166"/>
      <c r="BM25" s="241"/>
      <c r="BN25" s="166"/>
      <c r="BO25" s="166"/>
      <c r="BP25" s="166"/>
      <c r="BQ25" s="166"/>
      <c r="BR25" s="242"/>
      <c r="BS25" s="166"/>
      <c r="BT25" s="166"/>
      <c r="BU25" s="166"/>
      <c r="BV25" s="166"/>
      <c r="BW25" s="166"/>
      <c r="BX25" s="257" t="s">
        <v>310</v>
      </c>
      <c r="BY25" s="166"/>
      <c r="BZ25" s="166"/>
      <c r="CA25" s="241"/>
      <c r="CB25" s="166"/>
      <c r="CC25" s="166"/>
      <c r="CD25" s="242"/>
      <c r="CE25" s="166"/>
      <c r="CF25" s="166"/>
      <c r="CG25" s="166"/>
      <c r="CH25" s="241"/>
      <c r="CI25" s="166"/>
      <c r="CJ25" s="369"/>
      <c r="CK25" s="368"/>
      <c r="CL25" s="263"/>
      <c r="CM25" s="189" t="s">
        <v>310</v>
      </c>
      <c r="CN25" s="264"/>
      <c r="CO25" s="205"/>
      <c r="CP25" s="205"/>
      <c r="CQ25" s="205"/>
      <c r="CR25" s="263"/>
      <c r="CS25" s="205"/>
      <c r="CT25" s="264"/>
      <c r="CU25" s="205"/>
      <c r="CV25" s="268"/>
      <c r="CW25" s="205"/>
      <c r="CX25" s="189" t="s">
        <v>310</v>
      </c>
      <c r="CY25" s="205"/>
      <c r="CZ25" s="263"/>
      <c r="DA25" s="264"/>
      <c r="DB25" s="205"/>
      <c r="DC25" s="205"/>
      <c r="DD25" s="268"/>
      <c r="DE25" s="205"/>
      <c r="DF25" s="263"/>
      <c r="DG25" s="68"/>
      <c r="DH25" s="372"/>
      <c r="DI25" s="205"/>
      <c r="DJ25" s="230"/>
      <c r="DM25">
        <v>22</v>
      </c>
      <c r="DN25">
        <v>22</v>
      </c>
      <c r="DO25" s="205" t="s">
        <v>155</v>
      </c>
      <c r="DP25" s="374"/>
      <c r="DQ25" s="374"/>
      <c r="DR25" s="374"/>
      <c r="DS25" s="374"/>
      <c r="DT25" s="375"/>
      <c r="DU25" s="375"/>
      <c r="DV25" s="375"/>
      <c r="DW25" s="375"/>
      <c r="DX25" s="375"/>
      <c r="DY25" s="375"/>
      <c r="DZ25" s="375"/>
      <c r="EA25" s="375"/>
      <c r="EB25" s="375"/>
      <c r="EC25" s="375"/>
      <c r="ED25" s="375"/>
      <c r="EE25" s="375"/>
      <c r="EF25" s="375"/>
      <c r="EG25" s="375"/>
      <c r="EH25" s="375"/>
      <c r="EI25" s="376" t="s">
        <v>310</v>
      </c>
      <c r="EJ25" s="376" t="s">
        <v>310</v>
      </c>
      <c r="EK25" s="375"/>
      <c r="EL25" s="166"/>
      <c r="EM25" s="166"/>
      <c r="EN25" s="166"/>
      <c r="EO25" s="166"/>
      <c r="EP25" s="166"/>
      <c r="EQ25" s="166"/>
      <c r="ER25" s="166"/>
      <c r="ES25" s="166"/>
      <c r="ET25" s="166"/>
      <c r="EU25" s="166"/>
      <c r="EV25" s="166"/>
      <c r="EW25" s="166"/>
      <c r="EX25" s="166"/>
      <c r="EY25" s="166"/>
      <c r="EZ25" s="166"/>
      <c r="FA25" s="166"/>
      <c r="FB25" s="166"/>
      <c r="FC25" s="166"/>
      <c r="FD25" s="166"/>
      <c r="FE25" s="166"/>
      <c r="FF25" s="166"/>
      <c r="FG25" s="166"/>
      <c r="FH25" s="166"/>
      <c r="FI25" s="191"/>
    </row>
    <row r="26" spans="1:165" x14ac:dyDescent="0.3">
      <c r="A26" s="489" t="s">
        <v>25</v>
      </c>
      <c r="B26" s="44" t="s">
        <v>59</v>
      </c>
      <c r="C26" s="215">
        <v>6.1</v>
      </c>
      <c r="D26" s="168"/>
      <c r="E26" s="168"/>
      <c r="F26" s="243"/>
      <c r="G26" s="244"/>
      <c r="H26" s="168"/>
      <c r="I26" s="255"/>
      <c r="J26" s="168"/>
      <c r="K26" s="168"/>
      <c r="L26" s="243"/>
      <c r="M26" s="168"/>
      <c r="N26" s="244"/>
      <c r="O26" s="168"/>
      <c r="P26" s="168"/>
      <c r="Q26" s="243"/>
      <c r="R26" s="244"/>
      <c r="S26" s="168"/>
      <c r="T26" s="168"/>
      <c r="U26" s="243"/>
      <c r="V26" s="244"/>
      <c r="W26" s="168"/>
      <c r="X26" s="168"/>
      <c r="Y26" s="255"/>
      <c r="Z26" s="195" t="s">
        <v>310</v>
      </c>
      <c r="AA26" s="255"/>
      <c r="AB26" s="168"/>
      <c r="AC26" s="168"/>
      <c r="AD26" s="168"/>
      <c r="AE26" s="243"/>
      <c r="AF26" s="168"/>
      <c r="AG26" s="168"/>
      <c r="AH26" s="168"/>
      <c r="AI26" s="168"/>
      <c r="AJ26" s="244"/>
      <c r="AK26" s="168"/>
      <c r="AL26" s="168"/>
      <c r="AM26" s="255"/>
      <c r="AN26" s="168"/>
      <c r="AO26" s="168"/>
      <c r="AP26" s="243"/>
      <c r="AQ26" s="269" t="s">
        <v>310</v>
      </c>
      <c r="AR26" s="168"/>
      <c r="AS26" s="168"/>
      <c r="AT26" s="168"/>
      <c r="AU26" s="255"/>
      <c r="AV26" s="168"/>
      <c r="AW26" s="243"/>
      <c r="AX26" s="269" t="s">
        <v>310</v>
      </c>
      <c r="AY26" s="168"/>
      <c r="AZ26" s="168"/>
      <c r="BA26" s="168"/>
      <c r="BB26" s="243"/>
      <c r="BC26" s="168"/>
      <c r="BD26" s="168"/>
      <c r="BE26" s="168"/>
      <c r="BF26" s="168"/>
      <c r="BG26" s="244"/>
      <c r="BH26" s="168"/>
      <c r="BI26" s="168"/>
      <c r="BJ26" s="168"/>
      <c r="BK26" s="168"/>
      <c r="BL26" s="168"/>
      <c r="BM26" s="243"/>
      <c r="BN26" s="168"/>
      <c r="BO26" s="168"/>
      <c r="BP26" s="168"/>
      <c r="BQ26" s="168"/>
      <c r="BR26" s="244"/>
      <c r="BS26" s="168"/>
      <c r="BT26" s="168"/>
      <c r="BU26" s="168"/>
      <c r="BV26" s="168"/>
      <c r="BW26" s="168"/>
      <c r="BX26" s="255"/>
      <c r="BY26" s="168"/>
      <c r="BZ26" s="168"/>
      <c r="CA26" s="243"/>
      <c r="CB26" s="168"/>
      <c r="CC26" s="168"/>
      <c r="CD26" s="244"/>
      <c r="CE26" s="168"/>
      <c r="CF26" s="168"/>
      <c r="CG26" s="168"/>
      <c r="CH26" s="243"/>
      <c r="CI26" s="168"/>
      <c r="CJ26" s="242"/>
      <c r="CK26" s="166"/>
      <c r="CL26" s="363"/>
      <c r="CM26" s="364"/>
      <c r="CN26" s="365"/>
      <c r="CO26" s="364"/>
      <c r="CP26" s="364"/>
      <c r="CQ26" s="364"/>
      <c r="CR26" s="363"/>
      <c r="CS26" s="364"/>
      <c r="CT26" s="365"/>
      <c r="CU26" s="364"/>
      <c r="CV26" s="366"/>
      <c r="CW26" s="364"/>
      <c r="CX26" s="364"/>
      <c r="CY26" s="364"/>
      <c r="CZ26" s="363"/>
      <c r="DA26" s="365"/>
      <c r="DB26" s="364"/>
      <c r="DC26" s="364"/>
      <c r="DD26" s="366"/>
      <c r="DE26" s="364"/>
      <c r="DF26" s="363"/>
      <c r="DG26" s="365"/>
      <c r="DH26" s="366"/>
      <c r="DI26" s="205"/>
      <c r="DJ26" s="230"/>
      <c r="DM26">
        <v>23</v>
      </c>
      <c r="DN26">
        <v>23</v>
      </c>
      <c r="DO26" s="205" t="s">
        <v>155</v>
      </c>
      <c r="DP26" s="374"/>
      <c r="DQ26" s="374"/>
      <c r="DR26" s="374"/>
      <c r="DS26" s="374"/>
      <c r="DT26" s="375"/>
      <c r="DU26" s="375"/>
      <c r="DV26" s="375"/>
      <c r="DW26" s="375"/>
      <c r="DX26" s="375"/>
      <c r="DY26" s="375"/>
      <c r="DZ26" s="375"/>
      <c r="EA26" s="375"/>
      <c r="EB26" s="375"/>
      <c r="EC26" s="375"/>
      <c r="ED26" s="375"/>
      <c r="EE26" s="375"/>
      <c r="EF26" s="375"/>
      <c r="EG26" s="375"/>
      <c r="EH26" s="375"/>
      <c r="EI26" s="375"/>
      <c r="EJ26" s="375"/>
      <c r="EK26" s="375"/>
      <c r="EL26" s="166"/>
      <c r="EM26" s="166"/>
      <c r="EN26" s="166"/>
      <c r="EO26" s="166"/>
      <c r="EP26" s="166"/>
      <c r="EQ26" s="166"/>
      <c r="ER26" s="189" t="s">
        <v>310</v>
      </c>
      <c r="ES26" s="166"/>
      <c r="ET26" s="166"/>
      <c r="EU26" s="166"/>
      <c r="EV26" s="166"/>
      <c r="EW26" s="166"/>
      <c r="EX26" s="166"/>
      <c r="EY26" s="166"/>
      <c r="EZ26" s="166"/>
      <c r="FA26" s="166"/>
      <c r="FB26" s="166"/>
      <c r="FC26" s="166"/>
      <c r="FD26" s="166"/>
      <c r="FE26" s="166"/>
      <c r="FF26" s="166"/>
      <c r="FG26" s="166"/>
      <c r="FH26" s="166"/>
      <c r="FI26" s="191"/>
    </row>
    <row r="27" spans="1:165" x14ac:dyDescent="0.3">
      <c r="A27" s="491"/>
      <c r="B27" s="47" t="s">
        <v>60</v>
      </c>
      <c r="C27" s="215">
        <v>6.2</v>
      </c>
      <c r="D27" s="166"/>
      <c r="E27" s="166"/>
      <c r="F27" s="241"/>
      <c r="G27" s="242"/>
      <c r="H27" s="166"/>
      <c r="I27" s="254"/>
      <c r="J27" s="166"/>
      <c r="K27" s="166"/>
      <c r="L27" s="241"/>
      <c r="M27" s="166"/>
      <c r="N27" s="242"/>
      <c r="O27" s="166"/>
      <c r="P27" s="166"/>
      <c r="Q27" s="241"/>
      <c r="R27" s="242"/>
      <c r="S27" s="166"/>
      <c r="T27" s="166"/>
      <c r="U27" s="241"/>
      <c r="V27" s="242"/>
      <c r="W27" s="166"/>
      <c r="X27" s="166"/>
      <c r="Y27" s="254"/>
      <c r="Z27" s="189" t="s">
        <v>310</v>
      </c>
      <c r="AA27" s="254"/>
      <c r="AB27" s="166"/>
      <c r="AC27" s="166"/>
      <c r="AD27" s="166"/>
      <c r="AE27" s="241"/>
      <c r="AF27" s="166"/>
      <c r="AG27" s="166"/>
      <c r="AH27" s="166"/>
      <c r="AI27" s="166"/>
      <c r="AJ27" s="242"/>
      <c r="AK27" s="166"/>
      <c r="AL27" s="166"/>
      <c r="AM27" s="254"/>
      <c r="AN27" s="166"/>
      <c r="AO27" s="166"/>
      <c r="AP27" s="241"/>
      <c r="AQ27" s="248" t="s">
        <v>310</v>
      </c>
      <c r="AR27" s="166"/>
      <c r="AS27" s="166"/>
      <c r="AT27" s="166"/>
      <c r="AU27" s="254"/>
      <c r="AV27" s="166"/>
      <c r="AW27" s="241"/>
      <c r="AX27" s="248" t="s">
        <v>310</v>
      </c>
      <c r="AY27" s="166"/>
      <c r="AZ27" s="166"/>
      <c r="BA27" s="166"/>
      <c r="BB27" s="241"/>
      <c r="BC27" s="166"/>
      <c r="BD27" s="166"/>
      <c r="BE27" s="166"/>
      <c r="BF27" s="166"/>
      <c r="BG27" s="242"/>
      <c r="BH27" s="166"/>
      <c r="BI27" s="166"/>
      <c r="BJ27" s="166"/>
      <c r="BK27" s="166"/>
      <c r="BL27" s="166"/>
      <c r="BM27" s="241"/>
      <c r="BN27" s="166"/>
      <c r="BO27" s="166"/>
      <c r="BP27" s="166"/>
      <c r="BQ27" s="166"/>
      <c r="BR27" s="242"/>
      <c r="BS27" s="166"/>
      <c r="BT27" s="166"/>
      <c r="BU27" s="166"/>
      <c r="BV27" s="166"/>
      <c r="BW27" s="166"/>
      <c r="BX27" s="254"/>
      <c r="BY27" s="166"/>
      <c r="BZ27" s="166"/>
      <c r="CA27" s="241"/>
      <c r="CB27" s="166"/>
      <c r="CC27" s="166"/>
      <c r="CD27" s="242"/>
      <c r="CE27" s="166"/>
      <c r="CF27" s="166"/>
      <c r="CG27" s="166"/>
      <c r="CH27" s="241"/>
      <c r="CI27" s="166"/>
      <c r="CJ27" s="242"/>
      <c r="CK27" s="166"/>
      <c r="CL27" s="263"/>
      <c r="CM27" s="205"/>
      <c r="CN27" s="264"/>
      <c r="CO27" s="205"/>
      <c r="CP27" s="205"/>
      <c r="CQ27" s="205"/>
      <c r="CR27" s="263"/>
      <c r="CS27" s="205"/>
      <c r="CT27" s="248" t="s">
        <v>310</v>
      </c>
      <c r="CU27" s="189" t="s">
        <v>310</v>
      </c>
      <c r="CV27" s="268"/>
      <c r="CW27" s="205"/>
      <c r="CX27" s="205"/>
      <c r="CY27" s="205"/>
      <c r="CZ27" s="263"/>
      <c r="DA27" s="264"/>
      <c r="DB27" s="205"/>
      <c r="DC27" s="205"/>
      <c r="DD27" s="268"/>
      <c r="DE27" s="205"/>
      <c r="DF27" s="263"/>
      <c r="DG27" s="264"/>
      <c r="DH27" s="268"/>
      <c r="DI27" s="205"/>
      <c r="DJ27" s="230"/>
      <c r="DM27">
        <v>24</v>
      </c>
      <c r="DN27">
        <v>24</v>
      </c>
      <c r="DO27" s="205" t="s">
        <v>155</v>
      </c>
      <c r="DP27" s="374"/>
      <c r="DQ27" s="374"/>
      <c r="DR27" s="374"/>
      <c r="DS27" s="374"/>
      <c r="DT27" s="375"/>
      <c r="DU27" s="375"/>
      <c r="DV27" s="375"/>
      <c r="DW27" s="375"/>
      <c r="DX27" s="375"/>
      <c r="DY27" s="375"/>
      <c r="DZ27" s="375"/>
      <c r="EA27" s="375"/>
      <c r="EB27" s="375"/>
      <c r="EC27" s="375"/>
      <c r="ED27" s="375"/>
      <c r="EE27" s="375"/>
      <c r="EF27" s="376" t="s">
        <v>310</v>
      </c>
      <c r="EG27" s="375"/>
      <c r="EH27" s="375"/>
      <c r="EI27" s="375"/>
      <c r="EJ27" s="375"/>
      <c r="EK27" s="375"/>
      <c r="EL27" s="166"/>
      <c r="EM27" s="166"/>
      <c r="EN27" s="166"/>
      <c r="EO27" s="166"/>
      <c r="EP27" s="166"/>
      <c r="EQ27" s="166"/>
      <c r="ER27" s="189" t="s">
        <v>310</v>
      </c>
      <c r="ES27" s="166"/>
      <c r="ET27" s="166"/>
      <c r="EU27" s="166"/>
      <c r="EV27" s="166"/>
      <c r="EW27" s="166"/>
      <c r="EX27" s="166"/>
      <c r="EY27" s="166"/>
      <c r="EZ27" s="166"/>
      <c r="FA27" s="166"/>
      <c r="FB27" s="166"/>
      <c r="FC27" s="166"/>
      <c r="FD27" s="166"/>
      <c r="FE27" s="166"/>
      <c r="FF27" s="166"/>
      <c r="FG27" s="166"/>
      <c r="FH27" s="166"/>
      <c r="FI27" s="191"/>
    </row>
    <row r="28" spans="1:165" x14ac:dyDescent="0.3">
      <c r="A28" s="491"/>
      <c r="B28" s="46" t="s">
        <v>83</v>
      </c>
      <c r="C28" s="215">
        <v>6.3</v>
      </c>
      <c r="D28" s="166"/>
      <c r="E28" s="166"/>
      <c r="F28" s="241"/>
      <c r="G28" s="242"/>
      <c r="H28" s="166"/>
      <c r="I28" s="254"/>
      <c r="J28" s="166"/>
      <c r="K28" s="166"/>
      <c r="L28" s="241"/>
      <c r="M28" s="166"/>
      <c r="N28" s="242"/>
      <c r="O28" s="166"/>
      <c r="P28" s="166"/>
      <c r="Q28" s="241"/>
      <c r="R28" s="242"/>
      <c r="S28" s="166"/>
      <c r="T28" s="166"/>
      <c r="U28" s="241"/>
      <c r="V28" s="242"/>
      <c r="W28" s="166"/>
      <c r="X28" s="166"/>
      <c r="Y28" s="254"/>
      <c r="Z28" s="166"/>
      <c r="AA28" s="254"/>
      <c r="AB28" s="166"/>
      <c r="AC28" s="166"/>
      <c r="AD28" s="166"/>
      <c r="AE28" s="241"/>
      <c r="AF28" s="166"/>
      <c r="AG28" s="166"/>
      <c r="AH28" s="166"/>
      <c r="AI28" s="166"/>
      <c r="AJ28" s="242"/>
      <c r="AK28" s="166"/>
      <c r="AL28" s="166"/>
      <c r="AM28" s="257" t="s">
        <v>310</v>
      </c>
      <c r="AN28" s="166"/>
      <c r="AO28" s="166"/>
      <c r="AP28" s="241"/>
      <c r="AQ28" s="242"/>
      <c r="AR28" s="166"/>
      <c r="AS28" s="166"/>
      <c r="AT28" s="166"/>
      <c r="AU28" s="254"/>
      <c r="AV28" s="166"/>
      <c r="AW28" s="241"/>
      <c r="AX28" s="242"/>
      <c r="AY28" s="166"/>
      <c r="AZ28" s="166"/>
      <c r="BA28" s="166"/>
      <c r="BB28" s="241"/>
      <c r="BC28" s="166"/>
      <c r="BD28" s="166"/>
      <c r="BE28" s="166"/>
      <c r="BF28" s="166"/>
      <c r="BG28" s="242"/>
      <c r="BH28" s="166"/>
      <c r="BI28" s="166"/>
      <c r="BJ28" s="166"/>
      <c r="BK28" s="166"/>
      <c r="BL28" s="166"/>
      <c r="BM28" s="241"/>
      <c r="BN28" s="166"/>
      <c r="BO28" s="166"/>
      <c r="BP28" s="166"/>
      <c r="BQ28" s="166"/>
      <c r="BR28" s="242"/>
      <c r="BS28" s="166"/>
      <c r="BT28" s="166"/>
      <c r="BU28" s="166"/>
      <c r="BV28" s="166"/>
      <c r="BW28" s="166"/>
      <c r="BX28" s="254"/>
      <c r="BY28" s="166"/>
      <c r="BZ28" s="166"/>
      <c r="CA28" s="241"/>
      <c r="CB28" s="166"/>
      <c r="CC28" s="166"/>
      <c r="CD28" s="242"/>
      <c r="CE28" s="166"/>
      <c r="CF28" s="166"/>
      <c r="CG28" s="166"/>
      <c r="CH28" s="241"/>
      <c r="CI28" s="166"/>
      <c r="CJ28" s="242"/>
      <c r="CK28" s="166"/>
      <c r="CL28" s="263"/>
      <c r="CM28" s="205"/>
      <c r="CN28" s="264"/>
      <c r="CO28" s="205"/>
      <c r="CP28" s="205"/>
      <c r="CQ28" s="205"/>
      <c r="CR28" s="263"/>
      <c r="CS28" s="205"/>
      <c r="CT28" s="264"/>
      <c r="CU28" s="189" t="s">
        <v>310</v>
      </c>
      <c r="CV28" s="268"/>
      <c r="CW28" s="205"/>
      <c r="CX28" s="205"/>
      <c r="CY28" s="205"/>
      <c r="CZ28" s="263"/>
      <c r="DA28" s="264"/>
      <c r="DB28" s="205"/>
      <c r="DC28" s="205"/>
      <c r="DD28" s="268"/>
      <c r="DE28" s="205"/>
      <c r="DF28" s="263"/>
      <c r="DG28" s="264"/>
      <c r="DH28" s="268"/>
      <c r="DI28" s="205"/>
      <c r="DJ28" s="230"/>
      <c r="DM28">
        <v>25</v>
      </c>
      <c r="DN28">
        <v>25</v>
      </c>
      <c r="DO28" s="205" t="s">
        <v>155</v>
      </c>
      <c r="DP28" s="374"/>
      <c r="DQ28" s="374"/>
      <c r="DR28" s="374"/>
      <c r="DS28" s="374"/>
      <c r="DT28" s="375"/>
      <c r="DU28" s="375"/>
      <c r="DV28" s="375"/>
      <c r="DW28" s="375"/>
      <c r="DX28" s="375"/>
      <c r="DY28" s="375"/>
      <c r="DZ28" s="375"/>
      <c r="EA28" s="375"/>
      <c r="EB28" s="375"/>
      <c r="EC28" s="375"/>
      <c r="ED28" s="375"/>
      <c r="EE28" s="376" t="s">
        <v>310</v>
      </c>
      <c r="EF28" s="375"/>
      <c r="EG28" s="375"/>
      <c r="EH28" s="375"/>
      <c r="EI28" s="376" t="s">
        <v>310</v>
      </c>
      <c r="EJ28" s="376" t="s">
        <v>310</v>
      </c>
      <c r="EK28" s="375"/>
      <c r="EL28" s="166"/>
      <c r="EM28" s="166"/>
      <c r="EN28" s="166"/>
      <c r="EO28" s="166"/>
      <c r="EP28" s="166"/>
      <c r="EQ28" s="189" t="s">
        <v>310</v>
      </c>
      <c r="ER28" s="189" t="s">
        <v>310</v>
      </c>
      <c r="ES28" s="166"/>
      <c r="ET28" s="166"/>
      <c r="EU28" s="166"/>
      <c r="EV28" s="166"/>
      <c r="EW28" s="166"/>
      <c r="EX28" s="166"/>
      <c r="EY28" s="166"/>
      <c r="EZ28" s="166"/>
      <c r="FA28" s="189" t="s">
        <v>310</v>
      </c>
      <c r="FB28" s="166"/>
      <c r="FC28" s="166"/>
      <c r="FD28" s="189" t="s">
        <v>310</v>
      </c>
      <c r="FE28" s="166"/>
      <c r="FF28" s="166"/>
      <c r="FG28" s="166"/>
      <c r="FH28" s="166"/>
      <c r="FI28" s="191"/>
    </row>
    <row r="29" spans="1:165" x14ac:dyDescent="0.3">
      <c r="A29" s="491"/>
      <c r="B29" s="48" t="s">
        <v>61</v>
      </c>
      <c r="C29" s="215">
        <v>6.4</v>
      </c>
      <c r="D29" s="166"/>
      <c r="E29" s="166"/>
      <c r="F29" s="241"/>
      <c r="G29" s="248" t="s">
        <v>310</v>
      </c>
      <c r="H29" s="166"/>
      <c r="I29" s="254"/>
      <c r="J29" s="166"/>
      <c r="K29" s="166"/>
      <c r="L29" s="241"/>
      <c r="M29" s="166"/>
      <c r="N29" s="242"/>
      <c r="O29" s="189" t="s">
        <v>310</v>
      </c>
      <c r="P29" s="166"/>
      <c r="Q29" s="241"/>
      <c r="R29" s="242"/>
      <c r="S29" s="166"/>
      <c r="T29" s="166"/>
      <c r="U29" s="241"/>
      <c r="V29" s="242"/>
      <c r="W29" s="166"/>
      <c r="X29" s="166"/>
      <c r="Y29" s="254"/>
      <c r="Z29" s="166"/>
      <c r="AA29" s="254"/>
      <c r="AB29" s="189" t="s">
        <v>310</v>
      </c>
      <c r="AC29" s="166"/>
      <c r="AD29" s="166"/>
      <c r="AE29" s="241"/>
      <c r="AF29" s="166"/>
      <c r="AG29" s="166"/>
      <c r="AH29" s="166"/>
      <c r="AI29" s="166"/>
      <c r="AJ29" s="242"/>
      <c r="AK29" s="166"/>
      <c r="AL29" s="189" t="s">
        <v>310</v>
      </c>
      <c r="AM29" s="257" t="s">
        <v>310</v>
      </c>
      <c r="AN29" s="189" t="s">
        <v>310</v>
      </c>
      <c r="AO29" s="166"/>
      <c r="AP29" s="241"/>
      <c r="AQ29" s="248" t="s">
        <v>310</v>
      </c>
      <c r="AR29" s="189" t="s">
        <v>310</v>
      </c>
      <c r="AS29" s="189" t="s">
        <v>310</v>
      </c>
      <c r="AT29" s="189" t="s">
        <v>310</v>
      </c>
      <c r="AU29" s="254"/>
      <c r="AV29" s="166"/>
      <c r="AW29" s="241"/>
      <c r="AX29" s="242"/>
      <c r="AY29" s="166"/>
      <c r="AZ29" s="166"/>
      <c r="BA29" s="166"/>
      <c r="BB29" s="241"/>
      <c r="BC29" s="166"/>
      <c r="BD29" s="166"/>
      <c r="BE29" s="166"/>
      <c r="BF29" s="189" t="s">
        <v>310</v>
      </c>
      <c r="BG29" s="242"/>
      <c r="BH29" s="166"/>
      <c r="BI29" s="166"/>
      <c r="BJ29" s="166"/>
      <c r="BK29" s="166"/>
      <c r="BL29" s="166"/>
      <c r="BM29" s="241"/>
      <c r="BN29" s="166"/>
      <c r="BO29" s="166"/>
      <c r="BP29" s="189" t="s">
        <v>310</v>
      </c>
      <c r="BQ29" s="189" t="s">
        <v>310</v>
      </c>
      <c r="BR29" s="242"/>
      <c r="BS29" s="189" t="s">
        <v>310</v>
      </c>
      <c r="BT29" s="166"/>
      <c r="BU29" s="166"/>
      <c r="BV29" s="166"/>
      <c r="BW29" s="166"/>
      <c r="BX29" s="254"/>
      <c r="BY29" s="189" t="s">
        <v>310</v>
      </c>
      <c r="BZ29" s="166"/>
      <c r="CA29" s="241"/>
      <c r="CB29" s="189" t="s">
        <v>310</v>
      </c>
      <c r="CC29" s="166"/>
      <c r="CD29" s="242"/>
      <c r="CE29" s="166"/>
      <c r="CF29" s="189" t="s">
        <v>310</v>
      </c>
      <c r="CG29" s="166"/>
      <c r="CH29" s="241"/>
      <c r="CI29" s="166"/>
      <c r="CJ29" s="242"/>
      <c r="CK29" s="166"/>
      <c r="CL29" s="263"/>
      <c r="CM29" s="205"/>
      <c r="CN29" s="264"/>
      <c r="CO29" s="189" t="s">
        <v>310</v>
      </c>
      <c r="CP29" s="189" t="s">
        <v>310</v>
      </c>
      <c r="CQ29" s="189" t="s">
        <v>310</v>
      </c>
      <c r="CR29" s="263"/>
      <c r="CS29" s="205"/>
      <c r="CT29" s="248" t="s">
        <v>310</v>
      </c>
      <c r="CU29" s="189" t="s">
        <v>310</v>
      </c>
      <c r="CV29" s="268"/>
      <c r="CW29" s="205"/>
      <c r="CX29" s="205"/>
      <c r="CY29" s="189" t="s">
        <v>310</v>
      </c>
      <c r="CZ29" s="263"/>
      <c r="DA29" s="264"/>
      <c r="DB29" s="205"/>
      <c r="DC29" s="205"/>
      <c r="DD29" s="268"/>
      <c r="DE29" s="205"/>
      <c r="DF29" s="263"/>
      <c r="DG29" s="264"/>
      <c r="DH29" s="268"/>
      <c r="DI29" s="205"/>
      <c r="DJ29" s="230"/>
      <c r="DM29">
        <v>26</v>
      </c>
      <c r="DN29">
        <v>26</v>
      </c>
      <c r="DO29" s="205" t="s">
        <v>155</v>
      </c>
      <c r="DP29" s="374"/>
      <c r="DQ29" s="374"/>
      <c r="DR29" s="374"/>
      <c r="DS29" s="374"/>
      <c r="DT29" s="375"/>
      <c r="DU29" s="375"/>
      <c r="DV29" s="375"/>
      <c r="DW29" s="375"/>
      <c r="DX29" s="375"/>
      <c r="DY29" s="375"/>
      <c r="DZ29" s="375"/>
      <c r="EA29" s="375"/>
      <c r="EB29" s="375"/>
      <c r="EC29" s="375"/>
      <c r="ED29" s="375"/>
      <c r="EE29" s="375"/>
      <c r="EF29" s="375"/>
      <c r="EG29" s="375"/>
      <c r="EH29" s="375"/>
      <c r="EI29" s="375"/>
      <c r="EJ29" s="376" t="s">
        <v>310</v>
      </c>
      <c r="EK29" s="375"/>
      <c r="EL29" s="166"/>
      <c r="EM29" s="166"/>
      <c r="EN29" s="166"/>
      <c r="EO29" s="166"/>
      <c r="EP29" s="166"/>
      <c r="EQ29" s="166"/>
      <c r="ER29" s="166"/>
      <c r="ES29" s="166"/>
      <c r="ET29" s="166"/>
      <c r="EU29" s="166"/>
      <c r="EV29" s="166"/>
      <c r="EW29" s="166"/>
      <c r="EX29" s="166"/>
      <c r="EY29" s="166"/>
      <c r="EZ29" s="166"/>
      <c r="FA29" s="166"/>
      <c r="FB29" s="166"/>
      <c r="FC29" s="166"/>
      <c r="FD29" s="166"/>
      <c r="FE29" s="166"/>
      <c r="FF29" s="166"/>
      <c r="FG29" s="166"/>
      <c r="FH29" s="166"/>
      <c r="FI29" s="191"/>
    </row>
    <row r="30" spans="1:165" x14ac:dyDescent="0.3">
      <c r="A30" s="491"/>
      <c r="B30" s="48" t="s">
        <v>81</v>
      </c>
      <c r="C30" s="215">
        <v>6.5</v>
      </c>
      <c r="D30" s="166"/>
      <c r="E30" s="166"/>
      <c r="F30" s="241"/>
      <c r="G30" s="242"/>
      <c r="H30" s="166"/>
      <c r="I30" s="254"/>
      <c r="J30" s="166"/>
      <c r="K30" s="166"/>
      <c r="L30" s="241"/>
      <c r="M30" s="166"/>
      <c r="N30" s="242"/>
      <c r="O30" s="166"/>
      <c r="P30" s="166"/>
      <c r="Q30" s="241"/>
      <c r="R30" s="242"/>
      <c r="S30" s="166"/>
      <c r="T30" s="166"/>
      <c r="U30" s="241"/>
      <c r="V30" s="242"/>
      <c r="W30" s="166"/>
      <c r="X30" s="166"/>
      <c r="Y30" s="254"/>
      <c r="Z30" s="166"/>
      <c r="AA30" s="254"/>
      <c r="AB30" s="166"/>
      <c r="AC30" s="166"/>
      <c r="AD30" s="166"/>
      <c r="AE30" s="241"/>
      <c r="AF30" s="166"/>
      <c r="AG30" s="166"/>
      <c r="AH30" s="166"/>
      <c r="AI30" s="166"/>
      <c r="AJ30" s="242"/>
      <c r="AK30" s="166"/>
      <c r="AL30" s="166"/>
      <c r="AM30" s="254"/>
      <c r="AN30" s="166"/>
      <c r="AO30" s="166"/>
      <c r="AP30" s="241"/>
      <c r="AQ30" s="242"/>
      <c r="AR30" s="166"/>
      <c r="AS30" s="166"/>
      <c r="AT30" s="166"/>
      <c r="AU30" s="254"/>
      <c r="AV30" s="166"/>
      <c r="AW30" s="241"/>
      <c r="AX30" s="242"/>
      <c r="AY30" s="166"/>
      <c r="AZ30" s="166"/>
      <c r="BA30" s="166"/>
      <c r="BB30" s="241"/>
      <c r="BC30" s="166"/>
      <c r="BD30" s="166"/>
      <c r="BE30" s="189" t="s">
        <v>310</v>
      </c>
      <c r="BF30" s="166"/>
      <c r="BG30" s="242"/>
      <c r="BH30" s="166"/>
      <c r="BI30" s="166"/>
      <c r="BJ30" s="166"/>
      <c r="BK30" s="166"/>
      <c r="BL30" s="166"/>
      <c r="BM30" s="241"/>
      <c r="BN30" s="166"/>
      <c r="BO30" s="166"/>
      <c r="BP30" s="189" t="s">
        <v>310</v>
      </c>
      <c r="BQ30" s="189" t="s">
        <v>310</v>
      </c>
      <c r="BR30" s="242"/>
      <c r="BS30" s="166"/>
      <c r="BT30" s="166"/>
      <c r="BU30" s="166"/>
      <c r="BV30" s="166"/>
      <c r="BW30" s="166"/>
      <c r="BX30" s="254"/>
      <c r="BY30" s="189" t="s">
        <v>310</v>
      </c>
      <c r="BZ30" s="166"/>
      <c r="CA30" s="241"/>
      <c r="CB30" s="189" t="s">
        <v>310</v>
      </c>
      <c r="CC30" s="166"/>
      <c r="CD30" s="242"/>
      <c r="CE30" s="166"/>
      <c r="CF30" s="166"/>
      <c r="CG30" s="166"/>
      <c r="CH30" s="241"/>
      <c r="CI30" s="166"/>
      <c r="CJ30" s="248" t="s">
        <v>310</v>
      </c>
      <c r="CK30" s="166"/>
      <c r="CL30" s="263"/>
      <c r="CM30" s="189" t="s">
        <v>310</v>
      </c>
      <c r="CN30" s="264"/>
      <c r="CO30" s="189" t="s">
        <v>310</v>
      </c>
      <c r="CP30" s="205"/>
      <c r="CQ30" s="205"/>
      <c r="CR30" s="263"/>
      <c r="CS30" s="205"/>
      <c r="CT30" s="264"/>
      <c r="CU30" s="205"/>
      <c r="CV30" s="268"/>
      <c r="CW30" s="205"/>
      <c r="CX30" s="205"/>
      <c r="CY30" s="205"/>
      <c r="CZ30" s="263"/>
      <c r="DA30" s="264"/>
      <c r="DB30" s="205"/>
      <c r="DC30" s="205"/>
      <c r="DD30" s="257" t="s">
        <v>310</v>
      </c>
      <c r="DE30" s="205"/>
      <c r="DF30" s="263"/>
      <c r="DG30" s="264"/>
      <c r="DH30" s="257" t="s">
        <v>310</v>
      </c>
      <c r="DI30" s="205"/>
      <c r="DJ30" s="230"/>
      <c r="DM30">
        <v>27</v>
      </c>
      <c r="DN30">
        <v>27</v>
      </c>
      <c r="DO30" s="205" t="s">
        <v>155</v>
      </c>
      <c r="DP30" s="374"/>
      <c r="DQ30" s="374"/>
      <c r="DR30" s="374"/>
      <c r="DS30" s="374"/>
      <c r="DT30" s="375"/>
      <c r="DU30" s="375"/>
      <c r="DV30" s="375"/>
      <c r="DW30" s="375"/>
      <c r="DX30" s="375"/>
      <c r="DY30" s="375"/>
      <c r="DZ30" s="375"/>
      <c r="EA30" s="375"/>
      <c r="EB30" s="375"/>
      <c r="EC30" s="375"/>
      <c r="ED30" s="375"/>
      <c r="EE30" s="375"/>
      <c r="EF30" s="375"/>
      <c r="EG30" s="375"/>
      <c r="EH30" s="375"/>
      <c r="EI30" s="375"/>
      <c r="EJ30" s="375"/>
      <c r="EK30" s="375"/>
      <c r="EL30" s="166"/>
      <c r="EM30" s="166"/>
      <c r="EN30" s="166"/>
      <c r="EO30" s="166"/>
      <c r="EP30" s="166"/>
      <c r="EQ30" s="189" t="s">
        <v>310</v>
      </c>
      <c r="ER30" s="166"/>
      <c r="ES30" s="166"/>
      <c r="ET30" s="166"/>
      <c r="EU30" s="166"/>
      <c r="EV30" s="166"/>
      <c r="EW30" s="166"/>
      <c r="EX30" s="166"/>
      <c r="EY30" s="166"/>
      <c r="EZ30" s="166"/>
      <c r="FA30" s="166"/>
      <c r="FB30" s="166"/>
      <c r="FC30" s="166"/>
      <c r="FD30" s="166"/>
      <c r="FE30" s="166"/>
      <c r="FF30" s="166"/>
      <c r="FG30" s="166"/>
      <c r="FH30" s="166"/>
      <c r="FI30" s="191"/>
    </row>
    <row r="31" spans="1:165" x14ac:dyDescent="0.3">
      <c r="A31" s="491"/>
      <c r="B31" s="48" t="s">
        <v>82</v>
      </c>
      <c r="C31" s="215">
        <v>6.6</v>
      </c>
      <c r="D31" s="189" t="s">
        <v>310</v>
      </c>
      <c r="E31" s="166"/>
      <c r="F31" s="241"/>
      <c r="G31" s="248" t="s">
        <v>310</v>
      </c>
      <c r="H31" s="166"/>
      <c r="I31" s="254"/>
      <c r="J31" s="166"/>
      <c r="K31" s="166"/>
      <c r="L31" s="241"/>
      <c r="M31" s="166"/>
      <c r="N31" s="242"/>
      <c r="O31" s="189" t="s">
        <v>310</v>
      </c>
      <c r="P31" s="189" t="s">
        <v>310</v>
      </c>
      <c r="Q31" s="241"/>
      <c r="R31" s="242"/>
      <c r="S31" s="189" t="s">
        <v>310</v>
      </c>
      <c r="T31" s="189" t="s">
        <v>310</v>
      </c>
      <c r="U31" s="241"/>
      <c r="V31" s="242"/>
      <c r="W31" s="166"/>
      <c r="X31" s="166"/>
      <c r="Y31" s="257" t="s">
        <v>310</v>
      </c>
      <c r="Z31" s="166"/>
      <c r="AA31" s="257" t="s">
        <v>310</v>
      </c>
      <c r="AB31" s="166"/>
      <c r="AC31" s="189" t="s">
        <v>310</v>
      </c>
      <c r="AD31" s="166"/>
      <c r="AE31" s="241"/>
      <c r="AF31" s="166"/>
      <c r="AG31" s="189" t="s">
        <v>310</v>
      </c>
      <c r="AH31" s="166"/>
      <c r="AI31" s="166"/>
      <c r="AJ31" s="242"/>
      <c r="AK31" s="166"/>
      <c r="AL31" s="166"/>
      <c r="AM31" s="254"/>
      <c r="AN31" s="166"/>
      <c r="AO31" s="166"/>
      <c r="AP31" s="241"/>
      <c r="AQ31" s="242"/>
      <c r="AR31" s="189" t="s">
        <v>310</v>
      </c>
      <c r="AS31" s="166"/>
      <c r="AT31" s="166"/>
      <c r="AU31" s="257" t="s">
        <v>310</v>
      </c>
      <c r="AV31" s="189" t="s">
        <v>310</v>
      </c>
      <c r="AW31" s="247" t="s">
        <v>310</v>
      </c>
      <c r="AX31" s="242"/>
      <c r="AY31" s="166"/>
      <c r="AZ31" s="166"/>
      <c r="BA31" s="166"/>
      <c r="BB31" s="247" t="s">
        <v>310</v>
      </c>
      <c r="BC31" s="166"/>
      <c r="BD31" s="166"/>
      <c r="BE31" s="189" t="s">
        <v>310</v>
      </c>
      <c r="BF31" s="166"/>
      <c r="BG31" s="242"/>
      <c r="BH31" s="166"/>
      <c r="BI31" s="166"/>
      <c r="BJ31" s="166"/>
      <c r="BK31" s="166"/>
      <c r="BL31" s="189" t="s">
        <v>310</v>
      </c>
      <c r="BM31" s="241"/>
      <c r="BN31" s="166"/>
      <c r="BO31" s="166"/>
      <c r="BP31" s="166"/>
      <c r="BQ31" s="166"/>
      <c r="BR31" s="242"/>
      <c r="BS31" s="166"/>
      <c r="BT31" s="166"/>
      <c r="BU31" s="166"/>
      <c r="BV31" s="166"/>
      <c r="BW31" s="189" t="s">
        <v>310</v>
      </c>
      <c r="BX31" s="254"/>
      <c r="BY31" s="166"/>
      <c r="BZ31" s="166"/>
      <c r="CA31" s="241"/>
      <c r="CB31" s="166"/>
      <c r="CC31" s="189" t="s">
        <v>310</v>
      </c>
      <c r="CD31" s="248" t="s">
        <v>310</v>
      </c>
      <c r="CE31" s="166"/>
      <c r="CF31" s="189" t="s">
        <v>310</v>
      </c>
      <c r="CG31" s="166"/>
      <c r="CH31" s="247" t="s">
        <v>310</v>
      </c>
      <c r="CI31" s="166"/>
      <c r="CJ31" s="242"/>
      <c r="CK31" s="166"/>
      <c r="CL31" s="263"/>
      <c r="CM31" s="205"/>
      <c r="CN31" s="264"/>
      <c r="CO31" s="205"/>
      <c r="CP31" s="205"/>
      <c r="CQ31" s="205"/>
      <c r="CR31" s="263"/>
      <c r="CS31" s="205"/>
      <c r="CT31" s="264"/>
      <c r="CU31" s="205"/>
      <c r="CV31" s="268"/>
      <c r="CW31" s="205"/>
      <c r="CX31" s="205"/>
      <c r="CY31" s="205"/>
      <c r="CZ31" s="263"/>
      <c r="DA31" s="264"/>
      <c r="DB31" s="205"/>
      <c r="DC31" s="205"/>
      <c r="DD31" s="257" t="s">
        <v>310</v>
      </c>
      <c r="DE31" s="205"/>
      <c r="DF31" s="263"/>
      <c r="DG31" s="264"/>
      <c r="DH31" s="254"/>
      <c r="DI31" s="205"/>
      <c r="DJ31" s="230"/>
      <c r="DM31">
        <v>28</v>
      </c>
      <c r="DN31">
        <v>28</v>
      </c>
      <c r="DO31" s="205" t="s">
        <v>155</v>
      </c>
      <c r="DP31" s="374"/>
      <c r="DQ31" s="374"/>
      <c r="DR31" s="374"/>
      <c r="DS31" s="374"/>
      <c r="DT31" s="375"/>
      <c r="DU31" s="376" t="s">
        <v>310</v>
      </c>
      <c r="DV31" s="375"/>
      <c r="DW31" s="375"/>
      <c r="DX31" s="375"/>
      <c r="DY31" s="376" t="s">
        <v>310</v>
      </c>
      <c r="DZ31" s="375"/>
      <c r="EA31" s="375"/>
      <c r="EB31" s="375"/>
      <c r="EC31" s="375"/>
      <c r="ED31" s="376" t="s">
        <v>310</v>
      </c>
      <c r="EE31" s="375"/>
      <c r="EF31" s="375"/>
      <c r="EG31" s="375"/>
      <c r="EH31" s="375"/>
      <c r="EI31" s="375"/>
      <c r="EJ31" s="375"/>
      <c r="EK31" s="375"/>
      <c r="EL31" s="166"/>
      <c r="EM31" s="166"/>
      <c r="EN31" s="166"/>
      <c r="EO31" s="166"/>
      <c r="EP31" s="166"/>
      <c r="EQ31" s="166"/>
      <c r="ER31" s="166"/>
      <c r="ES31" s="166"/>
      <c r="ET31" s="166"/>
      <c r="EU31" s="166"/>
      <c r="EV31" s="166"/>
      <c r="EW31" s="166"/>
      <c r="EX31" s="166"/>
      <c r="EY31" s="166"/>
      <c r="EZ31" s="166"/>
      <c r="FA31" s="166"/>
      <c r="FB31" s="166"/>
      <c r="FC31" s="166"/>
      <c r="FD31" s="166"/>
      <c r="FE31" s="166"/>
      <c r="FF31" s="166"/>
      <c r="FG31" s="166"/>
      <c r="FH31" s="166"/>
      <c r="FI31" s="191"/>
    </row>
    <row r="32" spans="1:165" x14ac:dyDescent="0.3">
      <c r="A32" s="491"/>
      <c r="B32" s="48" t="s">
        <v>62</v>
      </c>
      <c r="C32" s="215">
        <v>6.7</v>
      </c>
      <c r="D32" s="166"/>
      <c r="E32" s="166"/>
      <c r="F32" s="241"/>
      <c r="G32" s="242"/>
      <c r="H32" s="166"/>
      <c r="I32" s="254"/>
      <c r="J32" s="189" t="s">
        <v>310</v>
      </c>
      <c r="K32" s="166"/>
      <c r="L32" s="241"/>
      <c r="M32" s="166"/>
      <c r="N32" s="242"/>
      <c r="O32" s="166"/>
      <c r="P32" s="166"/>
      <c r="Q32" s="241"/>
      <c r="R32" s="242"/>
      <c r="S32" s="166"/>
      <c r="T32" s="166"/>
      <c r="U32" s="241"/>
      <c r="V32" s="242"/>
      <c r="W32" s="166"/>
      <c r="X32" s="166"/>
      <c r="Y32" s="254"/>
      <c r="Z32" s="166"/>
      <c r="AA32" s="254"/>
      <c r="AB32" s="166"/>
      <c r="AC32" s="166"/>
      <c r="AD32" s="166"/>
      <c r="AE32" s="241"/>
      <c r="AF32" s="189" t="s">
        <v>310</v>
      </c>
      <c r="AG32" s="166"/>
      <c r="AH32" s="166"/>
      <c r="AI32" s="166"/>
      <c r="AJ32" s="242"/>
      <c r="AK32" s="166"/>
      <c r="AL32" s="166"/>
      <c r="AM32" s="254"/>
      <c r="AN32" s="166"/>
      <c r="AO32" s="189" t="s">
        <v>310</v>
      </c>
      <c r="AP32" s="241"/>
      <c r="AQ32" s="248" t="s">
        <v>310</v>
      </c>
      <c r="AR32" s="166"/>
      <c r="AS32" s="166"/>
      <c r="AT32" s="166"/>
      <c r="AU32" s="254"/>
      <c r="AV32" s="166"/>
      <c r="AW32" s="241"/>
      <c r="AX32" s="242"/>
      <c r="AY32" s="166"/>
      <c r="AZ32" s="166"/>
      <c r="BA32" s="166"/>
      <c r="BB32" s="241"/>
      <c r="BC32" s="189" t="s">
        <v>310</v>
      </c>
      <c r="BD32" s="189" t="s">
        <v>310</v>
      </c>
      <c r="BE32" s="166"/>
      <c r="BF32" s="166"/>
      <c r="BG32" s="248" t="s">
        <v>310</v>
      </c>
      <c r="BH32" s="166"/>
      <c r="BI32" s="166"/>
      <c r="BJ32" s="189" t="s">
        <v>310</v>
      </c>
      <c r="BK32" s="189" t="s">
        <v>310</v>
      </c>
      <c r="BL32" s="166"/>
      <c r="BM32" s="241"/>
      <c r="BN32" s="166"/>
      <c r="BO32" s="166"/>
      <c r="BP32" s="166"/>
      <c r="BQ32" s="166"/>
      <c r="BR32" s="248" t="s">
        <v>310</v>
      </c>
      <c r="BS32" s="166"/>
      <c r="BT32" s="189" t="s">
        <v>310</v>
      </c>
      <c r="BU32" s="189" t="s">
        <v>310</v>
      </c>
      <c r="BV32" s="189" t="s">
        <v>310</v>
      </c>
      <c r="BW32" s="189" t="s">
        <v>310</v>
      </c>
      <c r="BX32" s="254"/>
      <c r="BY32" s="166"/>
      <c r="BZ32" s="166"/>
      <c r="CA32" s="241"/>
      <c r="CB32" s="166"/>
      <c r="CC32" s="166"/>
      <c r="CD32" s="242"/>
      <c r="CE32" s="166"/>
      <c r="CF32" s="166"/>
      <c r="CG32" s="166"/>
      <c r="CH32" s="241"/>
      <c r="CI32" s="166"/>
      <c r="CJ32" s="242"/>
      <c r="CK32" s="166"/>
      <c r="CL32" s="263"/>
      <c r="CM32" s="205"/>
      <c r="CN32" s="264"/>
      <c r="CO32" s="205"/>
      <c r="CP32" s="205"/>
      <c r="CQ32" s="205"/>
      <c r="CR32" s="263"/>
      <c r="CS32" s="205"/>
      <c r="CT32" s="264"/>
      <c r="CU32" s="205"/>
      <c r="CV32" s="268"/>
      <c r="CW32" s="205"/>
      <c r="CX32" s="205"/>
      <c r="CY32" s="205"/>
      <c r="CZ32" s="263"/>
      <c r="DA32" s="264"/>
      <c r="DB32" s="205"/>
      <c r="DC32" s="205"/>
      <c r="DD32" s="268"/>
      <c r="DE32" s="205"/>
      <c r="DF32" s="263"/>
      <c r="DG32" s="264"/>
      <c r="DH32" s="268"/>
      <c r="DI32" s="205"/>
      <c r="DJ32" s="230"/>
      <c r="DM32">
        <v>29</v>
      </c>
      <c r="DN32">
        <v>29</v>
      </c>
      <c r="DO32" s="205" t="s">
        <v>155</v>
      </c>
      <c r="DP32" s="377" t="s">
        <v>310</v>
      </c>
      <c r="DQ32" s="374"/>
      <c r="DR32" s="377" t="s">
        <v>310</v>
      </c>
      <c r="DS32" s="374"/>
      <c r="DT32" s="375"/>
      <c r="DU32" s="375"/>
      <c r="DV32" s="375"/>
      <c r="DW32" s="375"/>
      <c r="DX32" s="375"/>
      <c r="DY32" s="375"/>
      <c r="DZ32" s="376" t="s">
        <v>310</v>
      </c>
      <c r="EA32" s="375"/>
      <c r="EB32" s="375"/>
      <c r="EC32" s="375"/>
      <c r="ED32" s="375"/>
      <c r="EE32" s="375"/>
      <c r="EF32" s="375"/>
      <c r="EG32" s="375"/>
      <c r="EH32" s="375"/>
      <c r="EI32" s="375"/>
      <c r="EJ32" s="375"/>
      <c r="EK32" s="378"/>
      <c r="EL32" s="166"/>
      <c r="EM32" s="166"/>
      <c r="EN32" s="166"/>
      <c r="EO32" s="166"/>
      <c r="EP32" s="189" t="s">
        <v>310</v>
      </c>
      <c r="EQ32" s="166"/>
      <c r="ER32" s="166"/>
      <c r="ES32" s="166"/>
      <c r="ET32" s="166"/>
      <c r="EU32" s="166"/>
      <c r="EV32" s="166"/>
      <c r="EW32" s="166"/>
      <c r="EX32" s="166"/>
      <c r="EY32" s="166"/>
      <c r="EZ32" s="166"/>
      <c r="FA32" s="166"/>
      <c r="FB32" s="166"/>
      <c r="FC32" s="166"/>
      <c r="FD32" s="166"/>
      <c r="FE32" s="166"/>
      <c r="FF32" s="166"/>
      <c r="FG32" s="166"/>
      <c r="FH32" s="166"/>
      <c r="FI32" s="191"/>
    </row>
    <row r="33" spans="1:165" x14ac:dyDescent="0.3">
      <c r="A33" s="491"/>
      <c r="B33" s="46" t="s">
        <v>63</v>
      </c>
      <c r="C33" s="215">
        <v>6.8</v>
      </c>
      <c r="D33" s="189" t="s">
        <v>310</v>
      </c>
      <c r="E33" s="166"/>
      <c r="F33" s="241"/>
      <c r="G33" s="242"/>
      <c r="H33" s="189" t="s">
        <v>310</v>
      </c>
      <c r="I33" s="254"/>
      <c r="J33" s="166"/>
      <c r="K33" s="166"/>
      <c r="L33" s="241"/>
      <c r="M33" s="166"/>
      <c r="N33" s="242"/>
      <c r="O33" s="166"/>
      <c r="P33" s="166"/>
      <c r="Q33" s="247" t="s">
        <v>310</v>
      </c>
      <c r="R33" s="242"/>
      <c r="S33" s="166"/>
      <c r="T33" s="166"/>
      <c r="U33" s="241"/>
      <c r="V33" s="242"/>
      <c r="W33" s="166"/>
      <c r="X33" s="189" t="s">
        <v>310</v>
      </c>
      <c r="Y33" s="254"/>
      <c r="Z33" s="189" t="s">
        <v>310</v>
      </c>
      <c r="AA33" s="254"/>
      <c r="AB33" s="166"/>
      <c r="AC33" s="166"/>
      <c r="AD33" s="166"/>
      <c r="AE33" s="241"/>
      <c r="AF33" s="166"/>
      <c r="AG33" s="166"/>
      <c r="AH33" s="166"/>
      <c r="AI33" s="189" t="s">
        <v>310</v>
      </c>
      <c r="AJ33" s="242"/>
      <c r="AK33" s="166"/>
      <c r="AL33" s="166"/>
      <c r="AM33" s="257" t="s">
        <v>310</v>
      </c>
      <c r="AN33" s="189" t="s">
        <v>310</v>
      </c>
      <c r="AO33" s="166"/>
      <c r="AP33" s="247" t="s">
        <v>310</v>
      </c>
      <c r="AQ33" s="242"/>
      <c r="AR33" s="166"/>
      <c r="AS33" s="166"/>
      <c r="AT33" s="166"/>
      <c r="AU33" s="254"/>
      <c r="AV33" s="166"/>
      <c r="AW33" s="241"/>
      <c r="AX33" s="242"/>
      <c r="AY33" s="166"/>
      <c r="AZ33" s="189" t="s">
        <v>310</v>
      </c>
      <c r="BA33" s="166"/>
      <c r="BB33" s="241"/>
      <c r="BC33" s="166"/>
      <c r="BD33" s="166"/>
      <c r="BE33" s="166"/>
      <c r="BF33" s="189" t="s">
        <v>310</v>
      </c>
      <c r="BG33" s="242"/>
      <c r="BH33" s="189" t="s">
        <v>310</v>
      </c>
      <c r="BI33" s="189" t="s">
        <v>310</v>
      </c>
      <c r="BJ33" s="166"/>
      <c r="BK33" s="166"/>
      <c r="BL33" s="166"/>
      <c r="BM33" s="241"/>
      <c r="BN33" s="166"/>
      <c r="BO33" s="166"/>
      <c r="BP33" s="166"/>
      <c r="BQ33" s="166"/>
      <c r="BR33" s="242"/>
      <c r="BS33" s="166"/>
      <c r="BT33" s="166"/>
      <c r="BU33" s="166"/>
      <c r="BV33" s="166"/>
      <c r="BW33" s="166"/>
      <c r="BX33" s="257" t="s">
        <v>310</v>
      </c>
      <c r="BY33" s="166"/>
      <c r="BZ33" s="166"/>
      <c r="CA33" s="241"/>
      <c r="CB33" s="166"/>
      <c r="CC33" s="166"/>
      <c r="CD33" s="242"/>
      <c r="CE33" s="166"/>
      <c r="CF33" s="166"/>
      <c r="CG33" s="166"/>
      <c r="CH33" s="241"/>
      <c r="CI33" s="189" t="s">
        <v>310</v>
      </c>
      <c r="CJ33" s="242"/>
      <c r="CK33" s="189" t="s">
        <v>310</v>
      </c>
      <c r="CL33" s="263"/>
      <c r="CM33" s="205"/>
      <c r="CN33" s="264"/>
      <c r="CO33" s="205"/>
      <c r="CP33" s="205"/>
      <c r="CQ33" s="205"/>
      <c r="CR33" s="247" t="s">
        <v>310</v>
      </c>
      <c r="CS33" s="189" t="s">
        <v>310</v>
      </c>
      <c r="CT33" s="264"/>
      <c r="CU33" s="205"/>
      <c r="CV33" s="268"/>
      <c r="CW33" s="189" t="s">
        <v>310</v>
      </c>
      <c r="CX33" s="205"/>
      <c r="CY33" s="205"/>
      <c r="CZ33" s="263"/>
      <c r="DA33" s="264"/>
      <c r="DB33" s="205"/>
      <c r="DC33" s="205"/>
      <c r="DD33" s="257" t="s">
        <v>310</v>
      </c>
      <c r="DE33" s="205"/>
      <c r="DF33" s="247" t="s">
        <v>310</v>
      </c>
      <c r="DG33" s="248" t="s">
        <v>310</v>
      </c>
      <c r="DH33" s="257" t="s">
        <v>310</v>
      </c>
      <c r="DI33" s="205"/>
      <c r="DJ33" s="230"/>
      <c r="DM33">
        <v>30</v>
      </c>
      <c r="DN33">
        <v>30</v>
      </c>
      <c r="DO33" s="205" t="s">
        <v>155</v>
      </c>
      <c r="DP33" s="379"/>
      <c r="DQ33" s="380"/>
      <c r="DR33" s="379"/>
      <c r="DS33" s="379"/>
      <c r="DT33" s="378"/>
      <c r="DU33" s="378"/>
      <c r="DV33" s="378"/>
      <c r="DW33" s="378"/>
      <c r="DX33" s="378"/>
      <c r="DY33" s="378"/>
      <c r="DZ33" s="378"/>
      <c r="EA33" s="378"/>
      <c r="EB33" s="378"/>
      <c r="EC33" s="378"/>
      <c r="ED33" s="378"/>
      <c r="EE33" s="378"/>
      <c r="EF33" s="378"/>
      <c r="EG33" s="378"/>
      <c r="EH33" s="378"/>
      <c r="EI33" s="378"/>
      <c r="EJ33" s="378"/>
      <c r="EK33" s="378"/>
      <c r="EL33" s="205"/>
      <c r="EM33" s="205"/>
      <c r="EN33" s="205"/>
      <c r="EO33" s="189" t="s">
        <v>310</v>
      </c>
      <c r="EP33" s="189" t="s">
        <v>310</v>
      </c>
      <c r="EQ33" s="205"/>
      <c r="ER33" s="205"/>
      <c r="ES33" s="205"/>
      <c r="ET33" s="205"/>
      <c r="EU33" s="205"/>
      <c r="EV33" s="205"/>
      <c r="EW33" s="205"/>
      <c r="EX33" s="205"/>
      <c r="EY33" s="205"/>
      <c r="EZ33" s="205"/>
      <c r="FA33" s="205"/>
      <c r="FB33" s="205"/>
      <c r="FC33" s="205"/>
      <c r="FD33" s="205"/>
      <c r="FE33" s="205"/>
      <c r="FF33" s="205"/>
      <c r="FG33" s="205"/>
      <c r="FH33" s="205"/>
      <c r="FI33" s="191"/>
    </row>
    <row r="34" spans="1:165" x14ac:dyDescent="0.3">
      <c r="A34" s="491"/>
      <c r="B34" s="46" t="s">
        <v>64</v>
      </c>
      <c r="C34" s="215">
        <v>6.9</v>
      </c>
      <c r="D34" s="189" t="s">
        <v>310</v>
      </c>
      <c r="E34" s="166"/>
      <c r="F34" s="241"/>
      <c r="G34" s="242"/>
      <c r="H34" s="166"/>
      <c r="I34" s="254"/>
      <c r="J34" s="166"/>
      <c r="K34" s="189" t="s">
        <v>310</v>
      </c>
      <c r="L34" s="241"/>
      <c r="M34" s="166"/>
      <c r="N34" s="242"/>
      <c r="O34" s="189" t="s">
        <v>310</v>
      </c>
      <c r="P34" s="166"/>
      <c r="Q34" s="247" t="s">
        <v>310</v>
      </c>
      <c r="R34" s="242"/>
      <c r="S34" s="166"/>
      <c r="T34" s="166"/>
      <c r="U34" s="241"/>
      <c r="V34" s="242"/>
      <c r="W34" s="166"/>
      <c r="X34" s="166"/>
      <c r="Y34" s="254"/>
      <c r="Z34" s="166"/>
      <c r="AA34" s="254"/>
      <c r="AB34" s="166"/>
      <c r="AC34" s="166"/>
      <c r="AD34" s="189" t="s">
        <v>310</v>
      </c>
      <c r="AE34" s="247" t="s">
        <v>310</v>
      </c>
      <c r="AF34" s="166"/>
      <c r="AG34" s="166"/>
      <c r="AH34" s="189" t="s">
        <v>310</v>
      </c>
      <c r="AI34" s="166"/>
      <c r="AJ34" s="242"/>
      <c r="AK34" s="166"/>
      <c r="AL34" s="166"/>
      <c r="AM34" s="254"/>
      <c r="AN34" s="166"/>
      <c r="AO34" s="189" t="s">
        <v>310</v>
      </c>
      <c r="AP34" s="241"/>
      <c r="AQ34" s="242"/>
      <c r="AR34" s="166"/>
      <c r="AS34" s="166"/>
      <c r="AT34" s="166"/>
      <c r="AU34" s="254"/>
      <c r="AV34" s="166"/>
      <c r="AW34" s="241"/>
      <c r="AX34" s="242"/>
      <c r="AY34" s="189" t="s">
        <v>310</v>
      </c>
      <c r="AZ34" s="166"/>
      <c r="BA34" s="189" t="s">
        <v>310</v>
      </c>
      <c r="BB34" s="241"/>
      <c r="BC34" s="166"/>
      <c r="BD34" s="166"/>
      <c r="BE34" s="166"/>
      <c r="BF34" s="166"/>
      <c r="BG34" s="242"/>
      <c r="BH34" s="166"/>
      <c r="BI34" s="166"/>
      <c r="BJ34" s="166"/>
      <c r="BK34" s="166"/>
      <c r="BL34" s="166"/>
      <c r="BM34" s="241"/>
      <c r="BN34" s="166"/>
      <c r="BO34" s="166"/>
      <c r="BP34" s="166"/>
      <c r="BQ34" s="166"/>
      <c r="BR34" s="242"/>
      <c r="BS34" s="166"/>
      <c r="BT34" s="166"/>
      <c r="BU34" s="166"/>
      <c r="BV34" s="166"/>
      <c r="BW34" s="166"/>
      <c r="BX34" s="254"/>
      <c r="BY34" s="166"/>
      <c r="BZ34" s="166"/>
      <c r="CA34" s="241"/>
      <c r="CB34" s="166"/>
      <c r="CC34" s="166"/>
      <c r="CD34" s="242"/>
      <c r="CE34" s="166"/>
      <c r="CF34" s="166"/>
      <c r="CG34" s="166"/>
      <c r="CH34" s="241"/>
      <c r="CI34" s="166"/>
      <c r="CJ34" s="242"/>
      <c r="CK34" s="166"/>
      <c r="CL34" s="263"/>
      <c r="CM34" s="205"/>
      <c r="CN34" s="264"/>
      <c r="CO34" s="205"/>
      <c r="CP34" s="205"/>
      <c r="CQ34" s="189" t="s">
        <v>310</v>
      </c>
      <c r="CR34" s="263"/>
      <c r="CS34" s="205" t="s">
        <v>310</v>
      </c>
      <c r="CT34" s="264"/>
      <c r="CU34" s="205"/>
      <c r="CV34" s="268"/>
      <c r="CW34" s="205"/>
      <c r="CX34" s="205"/>
      <c r="CY34" s="189" t="s">
        <v>310</v>
      </c>
      <c r="CZ34" s="263"/>
      <c r="DA34" s="264"/>
      <c r="DB34" s="205"/>
      <c r="DC34" s="205"/>
      <c r="DD34" s="268"/>
      <c r="DE34" s="205"/>
      <c r="DF34" s="263"/>
      <c r="DG34" s="264"/>
      <c r="DH34" s="268"/>
      <c r="DI34" s="205"/>
      <c r="DJ34" s="230"/>
      <c r="DM34">
        <v>31</v>
      </c>
      <c r="DN34">
        <v>31</v>
      </c>
      <c r="DO34" s="205" t="s">
        <v>155</v>
      </c>
      <c r="DP34" s="379"/>
      <c r="DQ34" s="380"/>
      <c r="DR34" s="379"/>
      <c r="DS34" s="379"/>
      <c r="DT34" s="378"/>
      <c r="DU34" s="378"/>
      <c r="DV34" s="378"/>
      <c r="DW34" s="378"/>
      <c r="DX34" s="378"/>
      <c r="DY34" s="378"/>
      <c r="DZ34" s="378"/>
      <c r="EA34" s="378"/>
      <c r="EB34" s="378"/>
      <c r="EC34" s="378"/>
      <c r="ED34" s="378"/>
      <c r="EE34" s="378"/>
      <c r="EF34" s="378"/>
      <c r="EG34" s="378"/>
      <c r="EH34" s="378"/>
      <c r="EI34" s="378"/>
      <c r="EJ34" s="378"/>
      <c r="EK34" s="378"/>
      <c r="EL34" s="205"/>
      <c r="EM34" s="205"/>
      <c r="EN34" s="205"/>
      <c r="EO34" s="189" t="s">
        <v>310</v>
      </c>
      <c r="EP34" s="205"/>
      <c r="EQ34" s="205"/>
      <c r="ER34" s="205"/>
      <c r="ES34" s="205"/>
      <c r="ET34" s="205"/>
      <c r="EU34" s="205"/>
      <c r="EV34" s="205"/>
      <c r="EW34" s="205"/>
      <c r="EX34" s="205"/>
      <c r="EY34" s="205"/>
      <c r="EZ34" s="205"/>
      <c r="FA34" s="205"/>
      <c r="FB34" s="205"/>
      <c r="FC34" s="205"/>
      <c r="FD34" s="205"/>
      <c r="FE34" s="205"/>
      <c r="FF34" s="205"/>
      <c r="FG34" s="205"/>
      <c r="FH34" s="205"/>
      <c r="FI34" s="191"/>
    </row>
    <row r="35" spans="1:165" x14ac:dyDescent="0.3">
      <c r="A35" s="490"/>
      <c r="B35" s="45" t="s">
        <v>65</v>
      </c>
      <c r="C35" s="216">
        <v>6.1</v>
      </c>
      <c r="D35" s="173"/>
      <c r="E35" s="173"/>
      <c r="F35" s="245"/>
      <c r="G35" s="246"/>
      <c r="H35" s="173"/>
      <c r="I35" s="256"/>
      <c r="J35" s="173"/>
      <c r="K35" s="173"/>
      <c r="L35" s="245"/>
      <c r="M35" s="173"/>
      <c r="N35" s="246"/>
      <c r="O35" s="173"/>
      <c r="P35" s="173"/>
      <c r="Q35" s="245"/>
      <c r="R35" s="246"/>
      <c r="S35" s="173"/>
      <c r="T35" s="193" t="s">
        <v>310</v>
      </c>
      <c r="U35" s="245"/>
      <c r="V35" s="246"/>
      <c r="W35" s="173"/>
      <c r="X35" s="173"/>
      <c r="Y35" s="256"/>
      <c r="Z35" s="173"/>
      <c r="AA35" s="256"/>
      <c r="AB35" s="173"/>
      <c r="AC35" s="173"/>
      <c r="AD35" s="173"/>
      <c r="AE35" s="245"/>
      <c r="AF35" s="173"/>
      <c r="AG35" s="173"/>
      <c r="AH35" s="173"/>
      <c r="AI35" s="173"/>
      <c r="AJ35" s="246"/>
      <c r="AK35" s="173"/>
      <c r="AL35" s="173"/>
      <c r="AM35" s="256"/>
      <c r="AN35" s="173"/>
      <c r="AO35" s="173"/>
      <c r="AP35" s="245"/>
      <c r="AQ35" s="246"/>
      <c r="AR35" s="173"/>
      <c r="AS35" s="173"/>
      <c r="AT35" s="173"/>
      <c r="AU35" s="256"/>
      <c r="AV35" s="173"/>
      <c r="AW35" s="245"/>
      <c r="AX35" s="246"/>
      <c r="AY35" s="173"/>
      <c r="AZ35" s="173"/>
      <c r="BA35" s="173"/>
      <c r="BB35" s="245"/>
      <c r="BC35" s="173"/>
      <c r="BD35" s="173"/>
      <c r="BE35" s="173"/>
      <c r="BF35" s="173"/>
      <c r="BG35" s="246"/>
      <c r="BH35" s="173"/>
      <c r="BI35" s="173"/>
      <c r="BJ35" s="173"/>
      <c r="BK35" s="173"/>
      <c r="BL35" s="173"/>
      <c r="BM35" s="245"/>
      <c r="BN35" s="173"/>
      <c r="BO35" s="173"/>
      <c r="BP35" s="173"/>
      <c r="BQ35" s="173"/>
      <c r="BR35" s="246"/>
      <c r="BS35" s="173"/>
      <c r="BT35" s="173"/>
      <c r="BU35" s="173"/>
      <c r="BV35" s="173"/>
      <c r="BW35" s="173"/>
      <c r="BX35" s="272" t="s">
        <v>310</v>
      </c>
      <c r="BY35" s="173"/>
      <c r="BZ35" s="173"/>
      <c r="CA35" s="245"/>
      <c r="CB35" s="173"/>
      <c r="CC35" s="173"/>
      <c r="CD35" s="246"/>
      <c r="CE35" s="173"/>
      <c r="CF35" s="173"/>
      <c r="CG35" s="173"/>
      <c r="CH35" s="245"/>
      <c r="CI35" s="173"/>
      <c r="CJ35" s="246"/>
      <c r="CK35" s="173"/>
      <c r="CL35" s="370"/>
      <c r="CM35" s="368"/>
      <c r="CN35" s="369"/>
      <c r="CO35" s="368"/>
      <c r="CP35" s="368"/>
      <c r="CQ35" s="368"/>
      <c r="CR35" s="370"/>
      <c r="CS35" s="368"/>
      <c r="CT35" s="369"/>
      <c r="CU35" s="368"/>
      <c r="CV35" s="371"/>
      <c r="CW35" s="368"/>
      <c r="CX35" s="368"/>
      <c r="CY35" s="368"/>
      <c r="CZ35" s="370"/>
      <c r="DA35" s="369"/>
      <c r="DB35" s="368"/>
      <c r="DC35" s="368"/>
      <c r="DD35" s="371"/>
      <c r="DE35" s="368"/>
      <c r="DF35" s="370"/>
      <c r="DG35" s="369"/>
      <c r="DH35" s="371"/>
      <c r="DI35" s="205"/>
      <c r="DJ35" s="230"/>
      <c r="DM35">
        <v>32</v>
      </c>
      <c r="DN35">
        <v>32</v>
      </c>
      <c r="DO35" s="205" t="s">
        <v>155</v>
      </c>
      <c r="DP35" s="379"/>
      <c r="DQ35" s="379"/>
      <c r="DR35" s="379"/>
      <c r="DS35" s="379"/>
      <c r="DT35" s="378"/>
      <c r="DU35" s="378"/>
      <c r="DV35" s="378"/>
      <c r="DW35" s="378"/>
      <c r="DX35" s="378"/>
      <c r="DY35" s="378"/>
      <c r="DZ35" s="378"/>
      <c r="EA35" s="378"/>
      <c r="EB35" s="378"/>
      <c r="EC35" s="378"/>
      <c r="ED35" s="378"/>
      <c r="EE35" s="378"/>
      <c r="EF35" s="378"/>
      <c r="EG35" s="378"/>
      <c r="EH35" s="378"/>
      <c r="EI35" s="378"/>
      <c r="EJ35" s="378"/>
      <c r="EK35" s="378"/>
      <c r="EL35" s="205"/>
      <c r="EM35" s="205"/>
      <c r="EN35" s="205"/>
      <c r="EO35" s="205"/>
      <c r="EP35" s="205"/>
      <c r="EQ35" s="205"/>
      <c r="ER35" s="205"/>
      <c r="ES35" s="205"/>
      <c r="ET35" s="205"/>
      <c r="EU35" s="205"/>
      <c r="EV35" s="205"/>
      <c r="EW35" s="205"/>
      <c r="EX35" s="189" t="s">
        <v>310</v>
      </c>
      <c r="EY35" s="205"/>
      <c r="EZ35" s="205"/>
      <c r="FA35" s="191"/>
      <c r="FB35" s="205"/>
      <c r="FC35" s="205"/>
      <c r="FD35" s="205"/>
      <c r="FE35" s="205"/>
      <c r="FF35" s="205"/>
      <c r="FG35" s="205"/>
      <c r="FH35" s="205"/>
      <c r="FI35" s="191"/>
    </row>
    <row r="36" spans="1:165" x14ac:dyDescent="0.3">
      <c r="A36" s="489" t="s">
        <v>26</v>
      </c>
      <c r="B36" s="46" t="s">
        <v>66</v>
      </c>
      <c r="C36" s="215">
        <v>7.1</v>
      </c>
      <c r="D36" s="166"/>
      <c r="E36" s="166"/>
      <c r="F36" s="241"/>
      <c r="G36" s="242"/>
      <c r="H36" s="166"/>
      <c r="I36" s="254"/>
      <c r="J36" s="166"/>
      <c r="K36" s="166"/>
      <c r="L36" s="241"/>
      <c r="M36" s="166"/>
      <c r="N36" s="242"/>
      <c r="O36" s="166"/>
      <c r="P36" s="166"/>
      <c r="Q36" s="241"/>
      <c r="R36" s="242"/>
      <c r="S36" s="166"/>
      <c r="T36" s="166"/>
      <c r="U36" s="241"/>
      <c r="V36" s="242"/>
      <c r="W36" s="166"/>
      <c r="X36" s="166"/>
      <c r="Y36" s="254"/>
      <c r="Z36" s="166"/>
      <c r="AA36" s="254"/>
      <c r="AB36" s="166"/>
      <c r="AC36" s="166"/>
      <c r="AD36" s="166"/>
      <c r="AE36" s="241"/>
      <c r="AF36" s="166"/>
      <c r="AG36" s="166"/>
      <c r="AH36" s="166"/>
      <c r="AI36" s="166"/>
      <c r="AJ36" s="242"/>
      <c r="AK36" s="166"/>
      <c r="AL36" s="166"/>
      <c r="AM36" s="254"/>
      <c r="AN36" s="166"/>
      <c r="AO36" s="166"/>
      <c r="AP36" s="241"/>
      <c r="AQ36" s="242"/>
      <c r="AR36" s="166"/>
      <c r="AS36" s="166"/>
      <c r="AT36" s="166"/>
      <c r="AU36" s="254"/>
      <c r="AV36" s="166"/>
      <c r="AW36" s="241"/>
      <c r="AX36" s="242"/>
      <c r="AY36" s="166"/>
      <c r="AZ36" s="166"/>
      <c r="BA36" s="166"/>
      <c r="BB36" s="241"/>
      <c r="BC36" s="166"/>
      <c r="BD36" s="166"/>
      <c r="BE36" s="166"/>
      <c r="BF36" s="166"/>
      <c r="BG36" s="242"/>
      <c r="BH36" s="166"/>
      <c r="BI36" s="166"/>
      <c r="BJ36" s="166"/>
      <c r="BK36" s="166"/>
      <c r="BL36" s="166"/>
      <c r="BM36" s="241"/>
      <c r="BN36" s="166"/>
      <c r="BO36" s="166"/>
      <c r="BP36" s="166"/>
      <c r="BQ36" s="166"/>
      <c r="BR36" s="242"/>
      <c r="BS36" s="166"/>
      <c r="BT36" s="166"/>
      <c r="BU36" s="166"/>
      <c r="BV36" s="166"/>
      <c r="BW36" s="166"/>
      <c r="BX36" s="254"/>
      <c r="BY36" s="166"/>
      <c r="BZ36" s="166"/>
      <c r="CA36" s="241"/>
      <c r="CB36" s="166"/>
      <c r="CC36" s="166"/>
      <c r="CD36" s="242"/>
      <c r="CE36" s="166"/>
      <c r="CF36" s="166"/>
      <c r="CG36" s="166"/>
      <c r="CH36" s="241"/>
      <c r="CI36" s="166"/>
      <c r="CJ36" s="242"/>
      <c r="CK36" s="166"/>
      <c r="CL36" s="263"/>
      <c r="CM36" s="205"/>
      <c r="CN36" s="264"/>
      <c r="CO36" s="205"/>
      <c r="CP36" s="205"/>
      <c r="CQ36" s="205"/>
      <c r="CR36" s="263"/>
      <c r="CS36" s="205"/>
      <c r="CT36" s="264"/>
      <c r="CU36" s="205"/>
      <c r="CV36" s="268"/>
      <c r="CW36" s="205"/>
      <c r="CX36" s="205"/>
      <c r="CY36" s="205"/>
      <c r="CZ36" s="263"/>
      <c r="DA36" s="264"/>
      <c r="DB36" s="205"/>
      <c r="DC36" s="205"/>
      <c r="DD36" s="268"/>
      <c r="DE36" s="205"/>
      <c r="DF36" s="263"/>
      <c r="DG36" s="264"/>
      <c r="DH36" s="268"/>
      <c r="DI36" s="205"/>
      <c r="DJ36" s="230"/>
      <c r="DM36">
        <v>1</v>
      </c>
      <c r="DN36">
        <v>33</v>
      </c>
      <c r="DO36" s="333" t="s">
        <v>158</v>
      </c>
      <c r="DP36" s="374"/>
      <c r="DQ36" s="374"/>
      <c r="DR36" s="374"/>
      <c r="DS36" s="375"/>
      <c r="DT36" s="375"/>
      <c r="DU36" s="375"/>
      <c r="DV36" s="375"/>
      <c r="DW36" s="375"/>
      <c r="DX36" s="375"/>
      <c r="DY36" s="375"/>
      <c r="DZ36" s="376" t="s">
        <v>310</v>
      </c>
      <c r="EA36" s="375"/>
      <c r="EB36" s="375"/>
      <c r="EC36" s="375"/>
      <c r="ED36" s="375"/>
      <c r="EE36" s="375"/>
      <c r="EF36" s="375"/>
      <c r="EG36" s="375"/>
      <c r="EH36" s="376" t="s">
        <v>310</v>
      </c>
      <c r="EI36" s="375"/>
      <c r="EJ36" s="375"/>
      <c r="EK36" s="375"/>
      <c r="EL36" s="166"/>
      <c r="EM36" s="166"/>
      <c r="EN36" s="166"/>
      <c r="EO36" s="166"/>
      <c r="EP36" s="166"/>
      <c r="EQ36" s="189" t="s">
        <v>310</v>
      </c>
      <c r="ER36" s="166"/>
      <c r="ES36" s="189" t="s">
        <v>310</v>
      </c>
      <c r="ET36" s="189" t="s">
        <v>310</v>
      </c>
      <c r="EU36" s="166"/>
      <c r="EV36" s="166"/>
      <c r="EW36" s="166"/>
      <c r="EX36" s="166"/>
      <c r="EY36" s="166"/>
      <c r="EZ36" s="190" t="s">
        <v>310</v>
      </c>
      <c r="FA36" s="191"/>
      <c r="FB36" s="166"/>
      <c r="FC36" s="166"/>
      <c r="FD36" s="166"/>
      <c r="FE36" s="166"/>
      <c r="FF36" s="166"/>
      <c r="FG36" s="166"/>
      <c r="FH36" s="166"/>
      <c r="FI36" s="166"/>
    </row>
    <row r="37" spans="1:165" x14ac:dyDescent="0.3">
      <c r="A37" s="491"/>
      <c r="B37" s="46" t="s">
        <v>67</v>
      </c>
      <c r="C37" s="215">
        <v>7.2</v>
      </c>
      <c r="D37" s="166"/>
      <c r="E37" s="166"/>
      <c r="F37" s="241"/>
      <c r="G37" s="242"/>
      <c r="H37" s="166"/>
      <c r="I37" s="254"/>
      <c r="J37" s="166"/>
      <c r="K37" s="166"/>
      <c r="L37" s="241"/>
      <c r="M37" s="166"/>
      <c r="N37" s="242"/>
      <c r="O37" s="166"/>
      <c r="P37" s="166"/>
      <c r="Q37" s="241"/>
      <c r="R37" s="242"/>
      <c r="S37" s="166"/>
      <c r="T37" s="166"/>
      <c r="U37" s="241"/>
      <c r="V37" s="242"/>
      <c r="W37" s="166"/>
      <c r="X37" s="166"/>
      <c r="Y37" s="254"/>
      <c r="Z37" s="166"/>
      <c r="AA37" s="254"/>
      <c r="AB37" s="166"/>
      <c r="AC37" s="166"/>
      <c r="AD37" s="166"/>
      <c r="AE37" s="241"/>
      <c r="AF37" s="166"/>
      <c r="AG37" s="166"/>
      <c r="AH37" s="166"/>
      <c r="AI37" s="166"/>
      <c r="AJ37" s="242"/>
      <c r="AK37" s="166"/>
      <c r="AL37" s="166"/>
      <c r="AM37" s="254"/>
      <c r="AN37" s="166"/>
      <c r="AO37" s="166"/>
      <c r="AP37" s="241"/>
      <c r="AQ37" s="242"/>
      <c r="AR37" s="166"/>
      <c r="AS37" s="166"/>
      <c r="AT37" s="166"/>
      <c r="AU37" s="254"/>
      <c r="AV37" s="166"/>
      <c r="AW37" s="241"/>
      <c r="AX37" s="242"/>
      <c r="AY37" s="166"/>
      <c r="AZ37" s="166"/>
      <c r="BA37" s="166"/>
      <c r="BB37" s="241"/>
      <c r="BC37" s="166"/>
      <c r="BD37" s="166"/>
      <c r="BE37" s="166"/>
      <c r="BF37" s="166"/>
      <c r="BG37" s="242"/>
      <c r="BH37" s="166"/>
      <c r="BI37" s="166"/>
      <c r="BJ37" s="166"/>
      <c r="BK37" s="166"/>
      <c r="BL37" s="166"/>
      <c r="BM37" s="241"/>
      <c r="BN37" s="166"/>
      <c r="BO37" s="166"/>
      <c r="BP37" s="166"/>
      <c r="BQ37" s="166"/>
      <c r="BR37" s="242"/>
      <c r="BS37" s="166"/>
      <c r="BT37" s="166"/>
      <c r="BU37" s="166"/>
      <c r="BV37" s="166"/>
      <c r="BW37" s="166"/>
      <c r="BX37" s="254"/>
      <c r="BY37" s="166"/>
      <c r="BZ37" s="166"/>
      <c r="CA37" s="241"/>
      <c r="CB37" s="166"/>
      <c r="CC37" s="166"/>
      <c r="CD37" s="242"/>
      <c r="CE37" s="166"/>
      <c r="CF37" s="166"/>
      <c r="CG37" s="166"/>
      <c r="CH37" s="241"/>
      <c r="CI37" s="166"/>
      <c r="CJ37" s="242"/>
      <c r="CK37" s="166"/>
      <c r="CL37" s="263"/>
      <c r="CM37" s="205"/>
      <c r="CN37" s="264"/>
      <c r="CO37" s="205"/>
      <c r="CP37" s="205"/>
      <c r="CQ37" s="205"/>
      <c r="CR37" s="263"/>
      <c r="CS37" s="205"/>
      <c r="CT37" s="264"/>
      <c r="CU37" s="205"/>
      <c r="CV37" s="268"/>
      <c r="CW37" s="205"/>
      <c r="CX37" s="205"/>
      <c r="CY37" s="205"/>
      <c r="CZ37" s="263"/>
      <c r="DA37" s="264"/>
      <c r="DB37" s="205"/>
      <c r="DC37" s="205"/>
      <c r="DD37" s="268"/>
      <c r="DE37" s="205"/>
      <c r="DF37" s="263"/>
      <c r="DG37" s="264"/>
      <c r="DH37" s="268"/>
      <c r="DI37" s="205"/>
      <c r="DJ37" s="230"/>
      <c r="DM37">
        <v>2</v>
      </c>
      <c r="DN37">
        <v>34</v>
      </c>
      <c r="DO37" s="333" t="s">
        <v>158</v>
      </c>
      <c r="DP37" s="374"/>
      <c r="DQ37" s="374"/>
      <c r="DR37" s="374"/>
      <c r="DS37" s="375"/>
      <c r="DT37" s="375"/>
      <c r="DU37" s="375"/>
      <c r="DV37" s="375"/>
      <c r="DW37" s="375"/>
      <c r="DX37" s="375"/>
      <c r="DY37" s="375"/>
      <c r="DZ37" s="376" t="s">
        <v>310</v>
      </c>
      <c r="EA37" s="375"/>
      <c r="EB37" s="375"/>
      <c r="EC37" s="375"/>
      <c r="ED37" s="375"/>
      <c r="EE37" s="375"/>
      <c r="EF37" s="375"/>
      <c r="EG37" s="375"/>
      <c r="EH37" s="375"/>
      <c r="EI37" s="375"/>
      <c r="EJ37" s="375"/>
      <c r="EK37" s="375"/>
      <c r="EL37" s="166"/>
      <c r="EM37" s="166"/>
      <c r="EN37" s="166"/>
      <c r="EO37" s="166"/>
      <c r="EP37" s="166"/>
      <c r="EQ37" s="166"/>
      <c r="ER37" s="166"/>
      <c r="ES37" s="166"/>
      <c r="ET37" s="166"/>
      <c r="EU37" s="166"/>
      <c r="EV37" s="166"/>
      <c r="EW37" s="166"/>
      <c r="EX37" s="166"/>
      <c r="EY37" s="166"/>
      <c r="EZ37" s="166"/>
      <c r="FA37" s="191"/>
      <c r="FB37" s="166"/>
      <c r="FC37" s="166"/>
      <c r="FD37" s="166"/>
      <c r="FE37" s="166"/>
      <c r="FF37" s="166"/>
      <c r="FG37" s="166"/>
      <c r="FH37" s="166"/>
      <c r="FI37" s="191"/>
    </row>
    <row r="38" spans="1:165" x14ac:dyDescent="0.3">
      <c r="A38" s="491"/>
      <c r="B38" s="46" t="s">
        <v>68</v>
      </c>
      <c r="C38" s="215">
        <v>7.3</v>
      </c>
      <c r="D38" s="166"/>
      <c r="E38" s="166"/>
      <c r="F38" s="241"/>
      <c r="G38" s="242"/>
      <c r="H38" s="166"/>
      <c r="I38" s="254"/>
      <c r="J38" s="166"/>
      <c r="K38" s="166"/>
      <c r="L38" s="241"/>
      <c r="M38" s="166"/>
      <c r="N38" s="242"/>
      <c r="O38" s="166"/>
      <c r="P38" s="166"/>
      <c r="Q38" s="241"/>
      <c r="R38" s="248" t="s">
        <v>310</v>
      </c>
      <c r="S38" s="166"/>
      <c r="T38" s="166"/>
      <c r="U38" s="241"/>
      <c r="V38" s="242"/>
      <c r="W38" s="166"/>
      <c r="X38" s="166"/>
      <c r="Y38" s="254"/>
      <c r="Z38" s="166"/>
      <c r="AA38" s="254"/>
      <c r="AB38" s="166"/>
      <c r="AC38" s="166"/>
      <c r="AD38" s="166"/>
      <c r="AE38" s="241"/>
      <c r="AF38" s="166"/>
      <c r="AG38" s="166"/>
      <c r="AH38" s="166"/>
      <c r="AI38" s="166"/>
      <c r="AJ38" s="242"/>
      <c r="AK38" s="166"/>
      <c r="AL38" s="166"/>
      <c r="AM38" s="254"/>
      <c r="AN38" s="189" t="s">
        <v>310</v>
      </c>
      <c r="AO38" s="166"/>
      <c r="AP38" s="241"/>
      <c r="AQ38" s="242"/>
      <c r="AR38" s="166"/>
      <c r="AS38" s="166"/>
      <c r="AT38" s="166"/>
      <c r="AU38" s="254"/>
      <c r="AV38" s="166"/>
      <c r="AW38" s="241"/>
      <c r="AX38" s="242"/>
      <c r="AY38" s="166"/>
      <c r="AZ38" s="166"/>
      <c r="BA38" s="166"/>
      <c r="BB38" s="241"/>
      <c r="BC38" s="166"/>
      <c r="BD38" s="166"/>
      <c r="BE38" s="166"/>
      <c r="BF38" s="166"/>
      <c r="BG38" s="242"/>
      <c r="BH38" s="166"/>
      <c r="BI38" s="166"/>
      <c r="BJ38" s="166"/>
      <c r="BK38" s="166"/>
      <c r="BL38" s="166"/>
      <c r="BM38" s="241"/>
      <c r="BN38" s="166"/>
      <c r="BO38" s="166"/>
      <c r="BP38" s="166"/>
      <c r="BQ38" s="166"/>
      <c r="BR38" s="242"/>
      <c r="BS38" s="166"/>
      <c r="BT38" s="166"/>
      <c r="BU38" s="166"/>
      <c r="BV38" s="166"/>
      <c r="BW38" s="166"/>
      <c r="BX38" s="254"/>
      <c r="BY38" s="166"/>
      <c r="BZ38" s="166"/>
      <c r="CA38" s="241"/>
      <c r="CB38" s="166"/>
      <c r="CC38" s="166"/>
      <c r="CD38" s="242"/>
      <c r="CE38" s="166"/>
      <c r="CF38" s="166"/>
      <c r="CG38" s="166"/>
      <c r="CH38" s="241"/>
      <c r="CI38" s="166"/>
      <c r="CJ38" s="242"/>
      <c r="CK38" s="166"/>
      <c r="CL38" s="263"/>
      <c r="CM38" s="205"/>
      <c r="CN38" s="264"/>
      <c r="CO38" s="205"/>
      <c r="CP38" s="205"/>
      <c r="CQ38" s="205"/>
      <c r="CR38" s="263"/>
      <c r="CS38" s="205"/>
      <c r="CT38" s="264"/>
      <c r="CU38" s="205"/>
      <c r="CV38" s="268"/>
      <c r="CW38" s="205"/>
      <c r="CX38" s="205"/>
      <c r="CY38" s="205"/>
      <c r="CZ38" s="263"/>
      <c r="DA38" s="264"/>
      <c r="DB38" s="205"/>
      <c r="DC38" s="205"/>
      <c r="DD38" s="268"/>
      <c r="DE38" s="189" t="s">
        <v>310</v>
      </c>
      <c r="DF38" s="263"/>
      <c r="DG38" s="248" t="s">
        <v>310</v>
      </c>
      <c r="DH38" s="257" t="s">
        <v>310</v>
      </c>
      <c r="DI38" s="205"/>
      <c r="DJ38" s="230"/>
      <c r="DM38">
        <v>3</v>
      </c>
      <c r="DN38">
        <v>35</v>
      </c>
      <c r="DO38" s="205" t="s">
        <v>158</v>
      </c>
      <c r="DP38" s="374"/>
      <c r="DQ38" s="374"/>
      <c r="DR38" s="374"/>
      <c r="DS38" s="374"/>
      <c r="DT38" s="375"/>
      <c r="DU38" s="375"/>
      <c r="DV38" s="375"/>
      <c r="DW38" s="375"/>
      <c r="DX38" s="375"/>
      <c r="DY38" s="375"/>
      <c r="DZ38" s="375"/>
      <c r="EA38" s="375"/>
      <c r="EB38" s="375"/>
      <c r="EC38" s="375"/>
      <c r="ED38" s="375"/>
      <c r="EE38" s="375"/>
      <c r="EF38" s="375"/>
      <c r="EG38" s="375"/>
      <c r="EH38" s="375"/>
      <c r="EI38" s="375"/>
      <c r="EJ38" s="375"/>
      <c r="EK38" s="375"/>
      <c r="EL38" s="166"/>
      <c r="EM38" s="166"/>
      <c r="EN38" s="166"/>
      <c r="EO38" s="189" t="s">
        <v>310</v>
      </c>
      <c r="EP38" s="166"/>
      <c r="EQ38" s="166"/>
      <c r="ER38" s="166"/>
      <c r="ES38" s="166"/>
      <c r="ET38" s="166"/>
      <c r="EU38" s="166"/>
      <c r="EV38" s="166"/>
      <c r="EW38" s="166"/>
      <c r="EX38" s="166"/>
      <c r="EY38" s="166"/>
      <c r="EZ38" s="189" t="s">
        <v>310</v>
      </c>
      <c r="FA38" s="189" t="s">
        <v>310</v>
      </c>
      <c r="FB38" s="166"/>
      <c r="FC38" s="166"/>
      <c r="FD38" s="166"/>
      <c r="FE38" s="166"/>
      <c r="FF38" s="166"/>
      <c r="FG38" s="166"/>
      <c r="FH38" s="166"/>
      <c r="FI38" s="191"/>
    </row>
    <row r="39" spans="1:165" x14ac:dyDescent="0.3">
      <c r="A39" s="491"/>
      <c r="B39" s="46" t="s">
        <v>69</v>
      </c>
      <c r="C39" s="215">
        <v>7.4</v>
      </c>
      <c r="D39" s="166"/>
      <c r="E39" s="166"/>
      <c r="F39" s="241"/>
      <c r="G39" s="242"/>
      <c r="H39" s="166"/>
      <c r="I39" s="254"/>
      <c r="J39" s="166"/>
      <c r="K39" s="166"/>
      <c r="L39" s="241"/>
      <c r="M39" s="166"/>
      <c r="N39" s="242"/>
      <c r="O39" s="166"/>
      <c r="P39" s="166"/>
      <c r="Q39" s="241"/>
      <c r="R39" s="242"/>
      <c r="S39" s="166"/>
      <c r="T39" s="166"/>
      <c r="U39" s="241"/>
      <c r="V39" s="242"/>
      <c r="W39" s="166"/>
      <c r="X39" s="166"/>
      <c r="Y39" s="254"/>
      <c r="Z39" s="166"/>
      <c r="AA39" s="254"/>
      <c r="AB39" s="166"/>
      <c r="AC39" s="166"/>
      <c r="AD39" s="166"/>
      <c r="AE39" s="241"/>
      <c r="AF39" s="166"/>
      <c r="AG39" s="166"/>
      <c r="AH39" s="189" t="s">
        <v>310</v>
      </c>
      <c r="AI39" s="166"/>
      <c r="AJ39" s="242"/>
      <c r="AK39" s="166"/>
      <c r="AL39" s="166"/>
      <c r="AM39" s="254"/>
      <c r="AN39" s="166"/>
      <c r="AO39" s="166"/>
      <c r="AP39" s="241"/>
      <c r="AQ39" s="242"/>
      <c r="AR39" s="166"/>
      <c r="AS39" s="166"/>
      <c r="AT39" s="166"/>
      <c r="AU39" s="254"/>
      <c r="AV39" s="166"/>
      <c r="AW39" s="241"/>
      <c r="AX39" s="242"/>
      <c r="AY39" s="166"/>
      <c r="AZ39" s="166"/>
      <c r="BA39" s="166"/>
      <c r="BB39" s="241"/>
      <c r="BC39" s="166"/>
      <c r="BD39" s="166"/>
      <c r="BE39" s="166"/>
      <c r="BF39" s="166"/>
      <c r="BG39" s="242"/>
      <c r="BH39" s="166"/>
      <c r="BI39" s="166"/>
      <c r="BJ39" s="166"/>
      <c r="BK39" s="166"/>
      <c r="BL39" s="166"/>
      <c r="BM39" s="241"/>
      <c r="BN39" s="166"/>
      <c r="BO39" s="166"/>
      <c r="BP39" s="166"/>
      <c r="BQ39" s="166"/>
      <c r="BR39" s="242"/>
      <c r="BS39" s="166"/>
      <c r="BT39" s="166"/>
      <c r="BU39" s="166"/>
      <c r="BV39" s="166"/>
      <c r="BW39" s="166"/>
      <c r="BX39" s="254"/>
      <c r="BY39" s="166"/>
      <c r="BZ39" s="166"/>
      <c r="CA39" s="241"/>
      <c r="CB39" s="166"/>
      <c r="CC39" s="166"/>
      <c r="CD39" s="242"/>
      <c r="CE39" s="166"/>
      <c r="CF39" s="166"/>
      <c r="CG39" s="166"/>
      <c r="CH39" s="241"/>
      <c r="CI39" s="166"/>
      <c r="CJ39" s="242"/>
      <c r="CK39" s="166"/>
      <c r="CL39" s="263"/>
      <c r="CM39" s="205"/>
      <c r="CN39" s="264"/>
      <c r="CO39" s="205"/>
      <c r="CP39" s="205"/>
      <c r="CQ39" s="205"/>
      <c r="CR39" s="263"/>
      <c r="CS39" s="205"/>
      <c r="CT39" s="264"/>
      <c r="CU39" s="205"/>
      <c r="CV39" s="268"/>
      <c r="CW39" s="205"/>
      <c r="CX39" s="205"/>
      <c r="CY39" s="205"/>
      <c r="CZ39" s="263"/>
      <c r="DA39" s="264"/>
      <c r="DB39" s="205"/>
      <c r="DC39" s="205"/>
      <c r="DD39" s="268"/>
      <c r="DE39" s="205"/>
      <c r="DF39" s="263"/>
      <c r="DG39" s="264"/>
      <c r="DH39" s="268"/>
      <c r="DI39" s="205"/>
      <c r="DJ39" s="230"/>
      <c r="DM39">
        <v>4</v>
      </c>
      <c r="DN39">
        <v>36</v>
      </c>
      <c r="DO39" s="205" t="s">
        <v>158</v>
      </c>
      <c r="DP39" s="374"/>
      <c r="DQ39" s="374"/>
      <c r="DR39" s="374"/>
      <c r="DS39" s="374"/>
      <c r="DT39" s="375"/>
      <c r="DU39" s="375"/>
      <c r="DV39" s="375"/>
      <c r="DW39" s="375"/>
      <c r="DX39" s="375"/>
      <c r="DY39" s="375"/>
      <c r="DZ39" s="375"/>
      <c r="EA39" s="375"/>
      <c r="EB39" s="375"/>
      <c r="EC39" s="375"/>
      <c r="ED39" s="375"/>
      <c r="EE39" s="375"/>
      <c r="EF39" s="375"/>
      <c r="EG39" s="375"/>
      <c r="EH39" s="375"/>
      <c r="EI39" s="375"/>
      <c r="EJ39" s="375"/>
      <c r="EK39" s="375"/>
      <c r="EL39" s="166"/>
      <c r="EM39" s="166"/>
      <c r="EN39" s="166"/>
      <c r="EO39" s="189" t="s">
        <v>310</v>
      </c>
      <c r="EP39" s="166"/>
      <c r="EQ39" s="166"/>
      <c r="ER39" s="166"/>
      <c r="ES39" s="166"/>
      <c r="ET39" s="166"/>
      <c r="EU39" s="166"/>
      <c r="EV39" s="166"/>
      <c r="EW39" s="166"/>
      <c r="EX39" s="166"/>
      <c r="EY39" s="166"/>
      <c r="EZ39" s="166"/>
      <c r="FA39" s="191"/>
      <c r="FB39" s="166"/>
      <c r="FC39" s="166"/>
      <c r="FD39" s="166"/>
      <c r="FE39" s="166"/>
      <c r="FF39" s="166"/>
      <c r="FG39" s="166"/>
      <c r="FH39" s="166"/>
      <c r="FI39" s="191"/>
    </row>
    <row r="40" spans="1:165" x14ac:dyDescent="0.3">
      <c r="A40" s="491"/>
      <c r="B40" s="46" t="s">
        <v>70</v>
      </c>
      <c r="C40" s="215">
        <v>7.5</v>
      </c>
      <c r="D40" s="190" t="s">
        <v>310</v>
      </c>
      <c r="E40" s="166"/>
      <c r="F40" s="241"/>
      <c r="G40" s="242"/>
      <c r="H40" s="166"/>
      <c r="I40" s="254"/>
      <c r="J40" s="166"/>
      <c r="K40" s="166"/>
      <c r="L40" s="247" t="s">
        <v>310</v>
      </c>
      <c r="M40" s="166"/>
      <c r="N40" s="260" t="s">
        <v>310</v>
      </c>
      <c r="O40" s="166"/>
      <c r="P40" s="166"/>
      <c r="Q40" s="241"/>
      <c r="R40" s="242"/>
      <c r="S40" s="166"/>
      <c r="T40" s="166"/>
      <c r="U40" s="247" t="s">
        <v>310</v>
      </c>
      <c r="V40" s="242"/>
      <c r="W40" s="166"/>
      <c r="X40" s="166"/>
      <c r="Y40" s="254"/>
      <c r="Z40" s="166"/>
      <c r="AA40" s="254"/>
      <c r="AB40" s="166"/>
      <c r="AC40" s="166"/>
      <c r="AD40" s="166"/>
      <c r="AE40" s="247" t="s">
        <v>310</v>
      </c>
      <c r="AF40" s="166"/>
      <c r="AG40" s="166"/>
      <c r="AH40" s="166"/>
      <c r="AI40" s="166"/>
      <c r="AJ40" s="242"/>
      <c r="AK40" s="166"/>
      <c r="AL40" s="189" t="s">
        <v>310</v>
      </c>
      <c r="AM40" s="254"/>
      <c r="AN40" s="166"/>
      <c r="AO40" s="189" t="s">
        <v>310</v>
      </c>
      <c r="AP40" s="241"/>
      <c r="AQ40" s="242"/>
      <c r="AR40" s="166"/>
      <c r="AS40" s="166"/>
      <c r="AT40" s="166"/>
      <c r="AU40" s="254"/>
      <c r="AV40" s="166"/>
      <c r="AW40" s="241"/>
      <c r="AX40" s="242"/>
      <c r="AY40" s="166"/>
      <c r="AZ40" s="166"/>
      <c r="BA40" s="166"/>
      <c r="BB40" s="241"/>
      <c r="BC40" s="166"/>
      <c r="BD40" s="166"/>
      <c r="BE40" s="166"/>
      <c r="BF40" s="166"/>
      <c r="BG40" s="242"/>
      <c r="BH40" s="166"/>
      <c r="BI40" s="166"/>
      <c r="BJ40" s="166"/>
      <c r="BK40" s="166"/>
      <c r="BL40" s="166"/>
      <c r="BM40" s="241"/>
      <c r="BN40" s="166"/>
      <c r="BO40" s="166"/>
      <c r="BP40" s="166"/>
      <c r="BQ40" s="166"/>
      <c r="BR40" s="242"/>
      <c r="BS40" s="166"/>
      <c r="BT40" s="166"/>
      <c r="BU40" s="166"/>
      <c r="BV40" s="166"/>
      <c r="BW40" s="166"/>
      <c r="BX40" s="254"/>
      <c r="BY40" s="166"/>
      <c r="BZ40" s="166"/>
      <c r="CA40" s="241"/>
      <c r="CB40" s="166"/>
      <c r="CC40" s="166"/>
      <c r="CD40" s="242"/>
      <c r="CE40" s="166"/>
      <c r="CF40" s="166"/>
      <c r="CG40" s="166"/>
      <c r="CH40" s="241"/>
      <c r="CI40" s="166"/>
      <c r="CJ40" s="242"/>
      <c r="CK40" s="166"/>
      <c r="CL40" s="263"/>
      <c r="CM40" s="205"/>
      <c r="CN40" s="264"/>
      <c r="CO40" s="205"/>
      <c r="CP40" s="205"/>
      <c r="CQ40" s="205"/>
      <c r="CR40" s="263"/>
      <c r="CS40" s="205"/>
      <c r="CT40" s="264"/>
      <c r="CU40" s="205"/>
      <c r="CV40" s="268"/>
      <c r="CW40" s="205"/>
      <c r="CX40" s="205"/>
      <c r="CY40" s="189" t="s">
        <v>310</v>
      </c>
      <c r="CZ40" s="263"/>
      <c r="DA40" s="248" t="s">
        <v>310</v>
      </c>
      <c r="DB40" s="205"/>
      <c r="DC40" s="189" t="s">
        <v>310</v>
      </c>
      <c r="DD40" s="268"/>
      <c r="DE40" s="205"/>
      <c r="DF40" s="263"/>
      <c r="DG40" s="264"/>
      <c r="DH40" s="268"/>
      <c r="DI40" s="205"/>
      <c r="DJ40" s="230"/>
      <c r="DM40">
        <v>5</v>
      </c>
      <c r="DN40">
        <v>37</v>
      </c>
      <c r="DO40" s="205" t="s">
        <v>158</v>
      </c>
      <c r="DP40" s="374"/>
      <c r="DQ40" s="374"/>
      <c r="DR40" s="374"/>
      <c r="DS40" s="374"/>
      <c r="DT40" s="375"/>
      <c r="DU40" s="375"/>
      <c r="DV40" s="375"/>
      <c r="DW40" s="375"/>
      <c r="DX40" s="375"/>
      <c r="DY40" s="375"/>
      <c r="DZ40" s="375"/>
      <c r="EA40" s="375"/>
      <c r="EB40" s="375"/>
      <c r="EC40" s="375"/>
      <c r="ED40" s="375"/>
      <c r="EE40" s="376" t="s">
        <v>310</v>
      </c>
      <c r="EF40" s="375"/>
      <c r="EG40" s="375"/>
      <c r="EH40" s="375"/>
      <c r="EI40" s="375"/>
      <c r="EJ40" s="375"/>
      <c r="EK40" s="375"/>
      <c r="EL40" s="166"/>
      <c r="EM40" s="166"/>
      <c r="EN40" s="166"/>
      <c r="EO40" s="166"/>
      <c r="EP40" s="166"/>
      <c r="EQ40" s="189" t="s">
        <v>310</v>
      </c>
      <c r="ER40" s="166"/>
      <c r="ES40" s="166"/>
      <c r="ET40" s="166"/>
      <c r="EU40" s="166"/>
      <c r="EV40" s="166"/>
      <c r="EW40" s="166"/>
      <c r="EX40" s="166"/>
      <c r="EY40" s="166"/>
      <c r="EZ40" s="166"/>
      <c r="FA40" s="191"/>
      <c r="FB40" s="166"/>
      <c r="FC40" s="166"/>
      <c r="FD40" s="166"/>
      <c r="FE40" s="166"/>
      <c r="FF40" s="166"/>
      <c r="FG40" s="166"/>
      <c r="FH40" s="166"/>
      <c r="FI40" s="191"/>
    </row>
    <row r="41" spans="1:165" x14ac:dyDescent="0.3">
      <c r="A41" s="491"/>
      <c r="B41" s="46" t="s">
        <v>79</v>
      </c>
      <c r="C41" s="215">
        <v>7.6</v>
      </c>
      <c r="D41" s="191"/>
      <c r="E41" s="166"/>
      <c r="F41" s="307"/>
      <c r="G41" s="308"/>
      <c r="H41" s="316"/>
      <c r="I41" s="254"/>
      <c r="J41" s="166"/>
      <c r="K41" s="166"/>
      <c r="L41" s="241"/>
      <c r="M41" s="189" t="s">
        <v>310</v>
      </c>
      <c r="N41" s="261" t="s">
        <v>310</v>
      </c>
      <c r="O41" s="166"/>
      <c r="P41" s="166"/>
      <c r="Q41" s="241"/>
      <c r="R41" s="242"/>
      <c r="S41" s="166"/>
      <c r="T41" s="166"/>
      <c r="U41" s="247" t="s">
        <v>310</v>
      </c>
      <c r="V41" s="260" t="s">
        <v>310</v>
      </c>
      <c r="W41" s="166"/>
      <c r="X41" s="166"/>
      <c r="Y41" s="254"/>
      <c r="Z41" s="166"/>
      <c r="AA41" s="254"/>
      <c r="AB41" s="166"/>
      <c r="AC41" s="166"/>
      <c r="AD41" s="166"/>
      <c r="AE41" s="247" t="s">
        <v>310</v>
      </c>
      <c r="AF41" s="166"/>
      <c r="AG41" s="166"/>
      <c r="AH41" s="166"/>
      <c r="AI41" s="166"/>
      <c r="AJ41" s="242"/>
      <c r="AK41" s="166"/>
      <c r="AL41" s="189" t="s">
        <v>310</v>
      </c>
      <c r="AM41" s="254"/>
      <c r="AN41" s="166"/>
      <c r="AO41" s="189" t="s">
        <v>310</v>
      </c>
      <c r="AP41" s="307"/>
      <c r="AQ41" s="308"/>
      <c r="AR41" s="191"/>
      <c r="AS41" s="191"/>
      <c r="AT41" s="191"/>
      <c r="AU41" s="317"/>
      <c r="AV41" s="191"/>
      <c r="AW41" s="307"/>
      <c r="AX41" s="308"/>
      <c r="AY41" s="189" t="s">
        <v>310</v>
      </c>
      <c r="AZ41" s="166"/>
      <c r="BA41" s="189" t="s">
        <v>310</v>
      </c>
      <c r="BB41" s="247" t="s">
        <v>310</v>
      </c>
      <c r="BC41" s="166"/>
      <c r="BD41" s="166"/>
      <c r="BE41" s="166"/>
      <c r="BF41" s="166"/>
      <c r="BG41" s="242"/>
      <c r="BH41" s="166"/>
      <c r="BI41" s="166"/>
      <c r="BJ41" s="189" t="s">
        <v>310</v>
      </c>
      <c r="BK41" s="189" t="s">
        <v>310</v>
      </c>
      <c r="BL41" s="166"/>
      <c r="BM41" s="241"/>
      <c r="BN41" s="166"/>
      <c r="BO41" s="166"/>
      <c r="BP41" s="166"/>
      <c r="BQ41" s="166"/>
      <c r="BR41" s="242"/>
      <c r="BS41" s="166"/>
      <c r="BT41" s="166"/>
      <c r="BU41" s="189" t="s">
        <v>310</v>
      </c>
      <c r="BV41" s="189" t="s">
        <v>310</v>
      </c>
      <c r="BW41" s="189" t="s">
        <v>310</v>
      </c>
      <c r="BX41" s="254"/>
      <c r="BY41" s="166"/>
      <c r="BZ41" s="166"/>
      <c r="CA41" s="241"/>
      <c r="CB41" s="166"/>
      <c r="CC41" s="166"/>
      <c r="CD41" s="242"/>
      <c r="CE41" s="166"/>
      <c r="CF41" s="166"/>
      <c r="CG41" s="166"/>
      <c r="CH41" s="241"/>
      <c r="CI41" s="166"/>
      <c r="CJ41" s="242"/>
      <c r="CK41" s="166"/>
      <c r="CL41" s="263"/>
      <c r="CM41" s="205"/>
      <c r="CN41" s="248" t="s">
        <v>310</v>
      </c>
      <c r="CO41" s="205"/>
      <c r="CP41" s="205"/>
      <c r="CQ41" s="205"/>
      <c r="CR41" s="263"/>
      <c r="CS41" s="205"/>
      <c r="CT41" s="264"/>
      <c r="CU41" s="205"/>
      <c r="CV41" s="268"/>
      <c r="CW41" s="205"/>
      <c r="CX41" s="205"/>
      <c r="CY41" s="189" t="s">
        <v>310</v>
      </c>
      <c r="CZ41" s="263"/>
      <c r="DA41" s="264"/>
      <c r="DB41" s="205"/>
      <c r="DC41" s="205"/>
      <c r="DD41" s="317"/>
      <c r="DE41" s="191"/>
      <c r="DF41" s="307"/>
      <c r="DG41" s="308"/>
      <c r="DH41" s="317"/>
      <c r="DI41" s="205"/>
      <c r="DJ41" s="230"/>
      <c r="DM41">
        <v>6</v>
      </c>
      <c r="DN41">
        <v>38</v>
      </c>
      <c r="DO41" s="205" t="s">
        <v>158</v>
      </c>
      <c r="DP41" s="374"/>
      <c r="DQ41" s="374"/>
      <c r="DR41" s="374"/>
      <c r="DS41" s="374"/>
      <c r="DT41" s="375"/>
      <c r="DU41" s="375"/>
      <c r="DV41" s="375"/>
      <c r="DW41" s="375"/>
      <c r="DX41" s="375"/>
      <c r="DY41" s="375"/>
      <c r="DZ41" s="375"/>
      <c r="EA41" s="375"/>
      <c r="EB41" s="375"/>
      <c r="EC41" s="375"/>
      <c r="ED41" s="375"/>
      <c r="EE41" s="376" t="s">
        <v>310</v>
      </c>
      <c r="EF41" s="375"/>
      <c r="EG41" s="375"/>
      <c r="EH41" s="375"/>
      <c r="EI41" s="375"/>
      <c r="EJ41" s="375"/>
      <c r="EK41" s="375"/>
      <c r="EL41" s="166"/>
      <c r="EM41" s="166"/>
      <c r="EN41" s="166"/>
      <c r="EO41" s="166"/>
      <c r="EP41" s="166"/>
      <c r="EQ41" s="189" t="s">
        <v>310</v>
      </c>
      <c r="ER41" s="166"/>
      <c r="ES41" s="166"/>
      <c r="ET41" s="166"/>
      <c r="EU41" s="166"/>
      <c r="EV41" s="166"/>
      <c r="EW41" s="166"/>
      <c r="EX41" s="166"/>
      <c r="EY41" s="166"/>
      <c r="EZ41" s="166"/>
      <c r="FA41" s="191"/>
      <c r="FB41" s="166"/>
      <c r="FC41" s="166"/>
      <c r="FD41" s="166"/>
      <c r="FE41" s="166"/>
      <c r="FF41" s="166"/>
      <c r="FG41" s="166"/>
      <c r="FH41" s="166"/>
      <c r="FI41" s="191"/>
    </row>
    <row r="42" spans="1:165" x14ac:dyDescent="0.3">
      <c r="A42" s="491"/>
      <c r="B42" s="46" t="s">
        <v>71</v>
      </c>
      <c r="C42" s="215">
        <v>7.7</v>
      </c>
      <c r="D42" s="166"/>
      <c r="E42" s="189" t="s">
        <v>310</v>
      </c>
      <c r="F42" s="241"/>
      <c r="G42" s="242"/>
      <c r="H42" s="166"/>
      <c r="I42" s="254"/>
      <c r="J42" s="166"/>
      <c r="K42" s="166"/>
      <c r="L42" s="241"/>
      <c r="M42" s="166"/>
      <c r="N42" s="242"/>
      <c r="O42" s="166"/>
      <c r="P42" s="166"/>
      <c r="Q42" s="241"/>
      <c r="R42" s="242"/>
      <c r="S42" s="166"/>
      <c r="T42" s="166"/>
      <c r="U42" s="241"/>
      <c r="V42" s="242"/>
      <c r="W42" s="166"/>
      <c r="X42" s="166"/>
      <c r="Y42" s="254"/>
      <c r="Z42" s="166"/>
      <c r="AA42" s="254"/>
      <c r="AB42" s="166"/>
      <c r="AC42" s="166"/>
      <c r="AD42" s="166"/>
      <c r="AE42" s="241"/>
      <c r="AF42" s="166"/>
      <c r="AG42" s="166"/>
      <c r="AH42" s="189" t="s">
        <v>310</v>
      </c>
      <c r="AI42" s="166"/>
      <c r="AJ42" s="242"/>
      <c r="AK42" s="166"/>
      <c r="AL42" s="166"/>
      <c r="AM42" s="254"/>
      <c r="AN42" s="166"/>
      <c r="AO42" s="166"/>
      <c r="AP42" s="241"/>
      <c r="AQ42" s="242"/>
      <c r="AR42" s="166"/>
      <c r="AS42" s="166"/>
      <c r="AT42" s="166"/>
      <c r="AU42" s="254"/>
      <c r="AV42" s="166"/>
      <c r="AW42" s="241"/>
      <c r="AX42" s="242"/>
      <c r="AY42" s="189" t="s">
        <v>310</v>
      </c>
      <c r="AZ42" s="166"/>
      <c r="BA42" s="166"/>
      <c r="BB42" s="241"/>
      <c r="BC42" s="166"/>
      <c r="BD42" s="166"/>
      <c r="BE42" s="166"/>
      <c r="BF42" s="166"/>
      <c r="BG42" s="242"/>
      <c r="BH42" s="166"/>
      <c r="BI42" s="166"/>
      <c r="BJ42" s="166"/>
      <c r="BK42" s="166"/>
      <c r="BL42" s="166"/>
      <c r="BM42" s="241"/>
      <c r="BN42" s="166"/>
      <c r="BO42" s="166"/>
      <c r="BP42" s="166"/>
      <c r="BQ42" s="166"/>
      <c r="BR42" s="242"/>
      <c r="BS42" s="166"/>
      <c r="BT42" s="166"/>
      <c r="BU42" s="166"/>
      <c r="BV42" s="166"/>
      <c r="BW42" s="166"/>
      <c r="BX42" s="254"/>
      <c r="BY42" s="166"/>
      <c r="BZ42" s="166"/>
      <c r="CA42" s="241"/>
      <c r="CB42" s="166"/>
      <c r="CC42" s="166"/>
      <c r="CD42" s="242"/>
      <c r="CE42" s="166"/>
      <c r="CF42" s="166"/>
      <c r="CG42" s="166"/>
      <c r="CH42" s="241"/>
      <c r="CI42" s="166"/>
      <c r="CJ42" s="242"/>
      <c r="CK42" s="166"/>
      <c r="CL42" s="263"/>
      <c r="CM42" s="205"/>
      <c r="CN42" s="264"/>
      <c r="CO42" s="205"/>
      <c r="CP42" s="205"/>
      <c r="CQ42" s="205"/>
      <c r="CR42" s="263"/>
      <c r="CS42" s="205"/>
      <c r="CT42" s="264"/>
      <c r="CU42" s="205"/>
      <c r="CV42" s="268"/>
      <c r="CW42" s="205"/>
      <c r="CX42" s="205"/>
      <c r="CY42" s="205"/>
      <c r="CZ42" s="263"/>
      <c r="DA42" s="264"/>
      <c r="DB42" s="205"/>
      <c r="DC42" s="205"/>
      <c r="DD42" s="268"/>
      <c r="DE42" s="205"/>
      <c r="DF42" s="263"/>
      <c r="DG42" s="264"/>
      <c r="DH42" s="268"/>
      <c r="DI42" s="205"/>
      <c r="DJ42" s="230"/>
      <c r="DM42">
        <v>7</v>
      </c>
      <c r="DN42">
        <v>39</v>
      </c>
      <c r="DO42" s="205" t="s">
        <v>158</v>
      </c>
      <c r="DP42" s="374"/>
      <c r="DQ42" s="374"/>
      <c r="DR42" s="374"/>
      <c r="DS42" s="374"/>
      <c r="DT42" s="375"/>
      <c r="DU42" s="375"/>
      <c r="DV42" s="375"/>
      <c r="DW42" s="375"/>
      <c r="DX42" s="375"/>
      <c r="DY42" s="375"/>
      <c r="DZ42" s="375"/>
      <c r="EA42" s="375"/>
      <c r="EB42" s="375"/>
      <c r="EC42" s="375"/>
      <c r="ED42" s="375"/>
      <c r="EE42" s="376" t="s">
        <v>310</v>
      </c>
      <c r="EF42" s="375"/>
      <c r="EG42" s="375"/>
      <c r="EH42" s="375"/>
      <c r="EI42" s="375"/>
      <c r="EJ42" s="375"/>
      <c r="EK42" s="375"/>
      <c r="EL42" s="166"/>
      <c r="EM42" s="166"/>
      <c r="EN42" s="166"/>
      <c r="EO42" s="166"/>
      <c r="EP42" s="166"/>
      <c r="EQ42" s="189" t="s">
        <v>310</v>
      </c>
      <c r="ER42" s="166"/>
      <c r="ES42" s="166"/>
      <c r="ET42" s="166"/>
      <c r="EU42" s="166"/>
      <c r="EV42" s="166"/>
      <c r="EW42" s="166"/>
      <c r="EX42" s="166"/>
      <c r="EY42" s="166"/>
      <c r="EZ42" s="166"/>
      <c r="FA42" s="191"/>
      <c r="FB42" s="166"/>
      <c r="FC42" s="166"/>
      <c r="FD42" s="166"/>
      <c r="FE42" s="166"/>
      <c r="FF42" s="166"/>
      <c r="FG42" s="166"/>
      <c r="FH42" s="166"/>
      <c r="FI42" s="191"/>
    </row>
    <row r="43" spans="1:165" x14ac:dyDescent="0.3">
      <c r="A43" s="491"/>
      <c r="B43" s="46" t="s">
        <v>72</v>
      </c>
      <c r="C43" s="215">
        <v>7.8</v>
      </c>
      <c r="D43" s="166"/>
      <c r="E43" s="166"/>
      <c r="F43" s="241"/>
      <c r="G43" s="242"/>
      <c r="H43" s="166"/>
      <c r="I43" s="254"/>
      <c r="J43" s="166"/>
      <c r="K43" s="166"/>
      <c r="L43" s="241"/>
      <c r="M43" s="166"/>
      <c r="N43" s="242"/>
      <c r="O43" s="166"/>
      <c r="P43" s="166"/>
      <c r="Q43" s="241"/>
      <c r="R43" s="242"/>
      <c r="S43" s="166"/>
      <c r="T43" s="166"/>
      <c r="U43" s="241"/>
      <c r="V43" s="242"/>
      <c r="W43" s="166"/>
      <c r="X43" s="166"/>
      <c r="Y43" s="254"/>
      <c r="Z43" s="166"/>
      <c r="AA43" s="254"/>
      <c r="AB43" s="166"/>
      <c r="AC43" s="166"/>
      <c r="AD43" s="166"/>
      <c r="AE43" s="241"/>
      <c r="AF43" s="166"/>
      <c r="AG43" s="166"/>
      <c r="AH43" s="166"/>
      <c r="AI43" s="166"/>
      <c r="AJ43" s="242"/>
      <c r="AK43" s="166"/>
      <c r="AL43" s="166"/>
      <c r="AM43" s="254"/>
      <c r="AN43" s="166"/>
      <c r="AO43" s="166"/>
      <c r="AP43" s="241"/>
      <c r="AQ43" s="242"/>
      <c r="AR43" s="166"/>
      <c r="AS43" s="166"/>
      <c r="AT43" s="166"/>
      <c r="AU43" s="254"/>
      <c r="AV43" s="166"/>
      <c r="AW43" s="241"/>
      <c r="AX43" s="242"/>
      <c r="AY43" s="166"/>
      <c r="AZ43" s="166"/>
      <c r="BA43" s="166"/>
      <c r="BB43" s="241"/>
      <c r="BC43" s="166"/>
      <c r="BD43" s="166"/>
      <c r="BE43" s="166"/>
      <c r="BF43" s="166"/>
      <c r="BG43" s="242"/>
      <c r="BH43" s="166"/>
      <c r="BI43" s="166"/>
      <c r="BJ43" s="166"/>
      <c r="BK43" s="166"/>
      <c r="BL43" s="166"/>
      <c r="BM43" s="241"/>
      <c r="BN43" s="166"/>
      <c r="BO43" s="166"/>
      <c r="BP43" s="166"/>
      <c r="BQ43" s="166"/>
      <c r="BR43" s="242"/>
      <c r="BS43" s="166"/>
      <c r="BT43" s="166"/>
      <c r="BU43" s="166"/>
      <c r="BV43" s="166"/>
      <c r="BW43" s="166"/>
      <c r="BX43" s="254"/>
      <c r="BY43" s="166"/>
      <c r="BZ43" s="166"/>
      <c r="CA43" s="241"/>
      <c r="CB43" s="166"/>
      <c r="CC43" s="166"/>
      <c r="CD43" s="242"/>
      <c r="CE43" s="166"/>
      <c r="CF43" s="166"/>
      <c r="CG43" s="166"/>
      <c r="CH43" s="241"/>
      <c r="CI43" s="166"/>
      <c r="CJ43" s="242"/>
      <c r="CK43" s="166"/>
      <c r="CL43" s="263"/>
      <c r="CM43" s="205"/>
      <c r="CN43" s="264"/>
      <c r="CO43" s="205"/>
      <c r="CP43" s="205"/>
      <c r="CQ43" s="205"/>
      <c r="CR43" s="263"/>
      <c r="CS43" s="205"/>
      <c r="CT43" s="264"/>
      <c r="CU43" s="205"/>
      <c r="CV43" s="268"/>
      <c r="CW43" s="205"/>
      <c r="CX43" s="205"/>
      <c r="CY43" s="205"/>
      <c r="CZ43" s="263"/>
      <c r="DA43" s="264"/>
      <c r="DB43" s="205"/>
      <c r="DC43" s="205"/>
      <c r="DD43" s="268"/>
      <c r="DE43" s="205"/>
      <c r="DF43" s="263"/>
      <c r="DG43" s="264"/>
      <c r="DH43" s="268"/>
      <c r="DI43" s="205"/>
      <c r="DJ43" s="230"/>
      <c r="DM43">
        <v>8</v>
      </c>
      <c r="DN43">
        <v>40</v>
      </c>
      <c r="DO43" s="205" t="s">
        <v>158</v>
      </c>
      <c r="DP43" s="374"/>
      <c r="DQ43" s="374"/>
      <c r="DR43" s="374"/>
      <c r="DS43" s="377" t="s">
        <v>310</v>
      </c>
      <c r="DT43" s="375"/>
      <c r="DU43" s="375"/>
      <c r="DV43" s="375"/>
      <c r="DW43" s="375"/>
      <c r="DX43" s="375"/>
      <c r="DY43" s="375"/>
      <c r="DZ43" s="376" t="s">
        <v>310</v>
      </c>
      <c r="EA43" s="375"/>
      <c r="EB43" s="375"/>
      <c r="EC43" s="375"/>
      <c r="ED43" s="375"/>
      <c r="EE43" s="375"/>
      <c r="EF43" s="375"/>
      <c r="EG43" s="375"/>
      <c r="EH43" s="375"/>
      <c r="EI43" s="375"/>
      <c r="EJ43" s="375"/>
      <c r="EK43" s="375"/>
      <c r="EL43" s="166"/>
      <c r="EM43" s="166"/>
      <c r="EN43" s="166"/>
      <c r="EO43" s="166"/>
      <c r="EP43" s="166"/>
      <c r="EQ43" s="189" t="s">
        <v>310</v>
      </c>
      <c r="ER43" s="166"/>
      <c r="ES43" s="166"/>
      <c r="ET43" s="166"/>
      <c r="EU43" s="166"/>
      <c r="EV43" s="166"/>
      <c r="EW43" s="166"/>
      <c r="EX43" s="166"/>
      <c r="EY43" s="166"/>
      <c r="EZ43" s="166"/>
      <c r="FA43" s="189" t="s">
        <v>310</v>
      </c>
      <c r="FB43" s="166"/>
      <c r="FC43" s="166"/>
      <c r="FD43" s="166"/>
      <c r="FE43" s="166"/>
      <c r="FF43" s="166"/>
      <c r="FG43" s="166"/>
      <c r="FH43" s="166"/>
      <c r="FI43" s="191"/>
    </row>
    <row r="44" spans="1:165" x14ac:dyDescent="0.3">
      <c r="A44" s="491"/>
      <c r="B44" s="46" t="s">
        <v>73</v>
      </c>
      <c r="C44" s="215">
        <v>7.9</v>
      </c>
      <c r="D44" s="166"/>
      <c r="E44" s="189" t="s">
        <v>310</v>
      </c>
      <c r="F44" s="241"/>
      <c r="G44" s="242"/>
      <c r="H44" s="166"/>
      <c r="I44" s="254"/>
      <c r="J44" s="166"/>
      <c r="K44" s="166"/>
      <c r="L44" s="241"/>
      <c r="M44" s="189" t="s">
        <v>310</v>
      </c>
      <c r="N44" s="242"/>
      <c r="O44" s="166"/>
      <c r="P44" s="166"/>
      <c r="Q44" s="241"/>
      <c r="R44" s="242"/>
      <c r="S44" s="166"/>
      <c r="T44" s="166"/>
      <c r="U44" s="241"/>
      <c r="V44" s="242"/>
      <c r="W44" s="166"/>
      <c r="X44" s="166"/>
      <c r="Y44" s="254"/>
      <c r="Z44" s="166"/>
      <c r="AA44" s="254"/>
      <c r="AB44" s="166"/>
      <c r="AC44" s="166"/>
      <c r="AD44" s="166"/>
      <c r="AE44" s="241"/>
      <c r="AF44" s="166"/>
      <c r="AG44" s="166"/>
      <c r="AH44" s="166"/>
      <c r="AI44" s="166"/>
      <c r="AJ44" s="242"/>
      <c r="AK44" s="166"/>
      <c r="AL44" s="166"/>
      <c r="AM44" s="254"/>
      <c r="AN44" s="166"/>
      <c r="AO44" s="166"/>
      <c r="AP44" s="241"/>
      <c r="AQ44" s="242"/>
      <c r="AR44" s="166"/>
      <c r="AS44" s="166"/>
      <c r="AT44" s="166"/>
      <c r="AU44" s="254"/>
      <c r="AV44" s="166"/>
      <c r="AW44" s="241"/>
      <c r="AX44" s="242"/>
      <c r="AY44" s="166"/>
      <c r="AZ44" s="166"/>
      <c r="BA44" s="166"/>
      <c r="BB44" s="241"/>
      <c r="BC44" s="166"/>
      <c r="BD44" s="166"/>
      <c r="BE44" s="189" t="s">
        <v>310</v>
      </c>
      <c r="BF44" s="166"/>
      <c r="BG44" s="242"/>
      <c r="BH44" s="166"/>
      <c r="BI44" s="166"/>
      <c r="BJ44" s="166"/>
      <c r="BK44" s="166"/>
      <c r="BL44" s="189" t="s">
        <v>310</v>
      </c>
      <c r="BM44" s="241"/>
      <c r="BN44" s="166"/>
      <c r="BO44" s="166"/>
      <c r="BP44" s="166"/>
      <c r="BQ44" s="166"/>
      <c r="BR44" s="242"/>
      <c r="BS44" s="166"/>
      <c r="BT44" s="166"/>
      <c r="BU44" s="166"/>
      <c r="BV44" s="166"/>
      <c r="BW44" s="189" t="s">
        <v>310</v>
      </c>
      <c r="BX44" s="254"/>
      <c r="BY44" s="166"/>
      <c r="BZ44" s="166"/>
      <c r="CA44" s="241"/>
      <c r="CB44" s="166"/>
      <c r="CC44" s="166"/>
      <c r="CD44" s="242"/>
      <c r="CE44" s="166"/>
      <c r="CF44" s="189" t="s">
        <v>310</v>
      </c>
      <c r="CG44" s="166"/>
      <c r="CH44" s="247" t="s">
        <v>310</v>
      </c>
      <c r="CI44" s="166"/>
      <c r="CJ44" s="242"/>
      <c r="CK44" s="166"/>
      <c r="CL44" s="263"/>
      <c r="CM44" s="205"/>
      <c r="CN44" s="264"/>
      <c r="CO44" s="205"/>
      <c r="CP44" s="205"/>
      <c r="CQ44" s="205"/>
      <c r="CR44" s="263"/>
      <c r="CS44" s="205"/>
      <c r="CT44" s="264"/>
      <c r="CU44" s="205"/>
      <c r="CV44" s="268"/>
      <c r="CW44" s="205"/>
      <c r="CX44" s="205"/>
      <c r="CY44" s="205"/>
      <c r="CZ44" s="263"/>
      <c r="DA44" s="264"/>
      <c r="DB44" s="205"/>
      <c r="DC44" s="205"/>
      <c r="DD44" s="268"/>
      <c r="DE44" s="205"/>
      <c r="DF44" s="263"/>
      <c r="DG44" s="264"/>
      <c r="DH44" s="268"/>
      <c r="DI44" s="205"/>
      <c r="DJ44" s="230"/>
      <c r="DM44">
        <v>9</v>
      </c>
      <c r="DN44">
        <v>41</v>
      </c>
      <c r="DO44" s="205" t="s">
        <v>158</v>
      </c>
      <c r="DP44" s="374"/>
      <c r="DQ44" s="374"/>
      <c r="DR44" s="374"/>
      <c r="DS44" s="374"/>
      <c r="DT44" s="375"/>
      <c r="DU44" s="375"/>
      <c r="DV44" s="375"/>
      <c r="DW44" s="375"/>
      <c r="DX44" s="375"/>
      <c r="DY44" s="375"/>
      <c r="DZ44" s="375"/>
      <c r="EA44" s="375"/>
      <c r="EB44" s="375"/>
      <c r="EC44" s="375"/>
      <c r="ED44" s="375"/>
      <c r="EE44" s="375"/>
      <c r="EF44" s="375"/>
      <c r="EG44" s="375"/>
      <c r="EH44" s="376" t="s">
        <v>310</v>
      </c>
      <c r="EI44" s="375"/>
      <c r="EJ44" s="375"/>
      <c r="EK44" s="375"/>
      <c r="EL44" s="166"/>
      <c r="EM44" s="166"/>
      <c r="EN44" s="166"/>
      <c r="EO44" s="189" t="s">
        <v>310</v>
      </c>
      <c r="EP44" s="189" t="s">
        <v>310</v>
      </c>
      <c r="EQ44" s="166"/>
      <c r="ER44" s="166"/>
      <c r="ES44" s="166"/>
      <c r="ET44" s="166"/>
      <c r="EU44" s="166"/>
      <c r="EV44" s="166"/>
      <c r="EW44" s="166"/>
      <c r="EX44" s="166"/>
      <c r="EY44" s="166"/>
      <c r="EZ44" s="166"/>
      <c r="FA44" s="166"/>
      <c r="FB44" s="166"/>
      <c r="FC44" s="166"/>
      <c r="FD44" s="166"/>
      <c r="FE44" s="166"/>
      <c r="FF44" s="166"/>
      <c r="FG44" s="166"/>
      <c r="FH44" s="166"/>
      <c r="FI44" s="191"/>
    </row>
    <row r="45" spans="1:165" x14ac:dyDescent="0.3">
      <c r="A45" s="490"/>
      <c r="B45" s="46" t="s">
        <v>74</v>
      </c>
      <c r="C45" s="215">
        <v>7.1</v>
      </c>
      <c r="D45" s="166"/>
      <c r="E45" s="166"/>
      <c r="F45" s="241"/>
      <c r="G45" s="242"/>
      <c r="H45" s="166"/>
      <c r="I45" s="254"/>
      <c r="J45" s="166"/>
      <c r="K45" s="166"/>
      <c r="L45" s="241"/>
      <c r="M45" s="166"/>
      <c r="N45" s="242"/>
      <c r="O45" s="166"/>
      <c r="P45" s="166"/>
      <c r="Q45" s="241"/>
      <c r="R45" s="242"/>
      <c r="S45" s="166"/>
      <c r="T45" s="166"/>
      <c r="U45" s="241"/>
      <c r="V45" s="242"/>
      <c r="W45" s="166"/>
      <c r="X45" s="166"/>
      <c r="Y45" s="254"/>
      <c r="Z45" s="166"/>
      <c r="AA45" s="254"/>
      <c r="AB45" s="166"/>
      <c r="AC45" s="166"/>
      <c r="AD45" s="166"/>
      <c r="AE45" s="241"/>
      <c r="AF45" s="166"/>
      <c r="AG45" s="166"/>
      <c r="AH45" s="166"/>
      <c r="AI45" s="166"/>
      <c r="AJ45" s="242"/>
      <c r="AK45" s="166"/>
      <c r="AL45" s="166"/>
      <c r="AM45" s="254"/>
      <c r="AN45" s="166"/>
      <c r="AO45" s="166"/>
      <c r="AP45" s="241"/>
      <c r="AQ45" s="242"/>
      <c r="AR45" s="166"/>
      <c r="AS45" s="166"/>
      <c r="AT45" s="166"/>
      <c r="AU45" s="254"/>
      <c r="AV45" s="166"/>
      <c r="AW45" s="241"/>
      <c r="AX45" s="242"/>
      <c r="AY45" s="166"/>
      <c r="AZ45" s="166"/>
      <c r="BA45" s="166"/>
      <c r="BB45" s="241"/>
      <c r="BC45" s="166"/>
      <c r="BD45" s="166"/>
      <c r="BE45" s="166"/>
      <c r="BF45" s="166"/>
      <c r="BG45" s="242"/>
      <c r="BH45" s="166"/>
      <c r="BI45" s="166"/>
      <c r="BJ45" s="166"/>
      <c r="BK45" s="166"/>
      <c r="BL45" s="166"/>
      <c r="BM45" s="241"/>
      <c r="BN45" s="166"/>
      <c r="BO45" s="166"/>
      <c r="BP45" s="166"/>
      <c r="BQ45" s="166"/>
      <c r="BR45" s="242"/>
      <c r="BS45" s="166"/>
      <c r="BT45" s="166"/>
      <c r="BU45" s="166"/>
      <c r="BV45" s="166"/>
      <c r="BW45" s="166"/>
      <c r="BX45" s="257" t="s">
        <v>310</v>
      </c>
      <c r="BY45" s="166"/>
      <c r="BZ45" s="166"/>
      <c r="CA45" s="241"/>
      <c r="CB45" s="166"/>
      <c r="CC45" s="166"/>
      <c r="CD45" s="242"/>
      <c r="CE45" s="166"/>
      <c r="CF45" s="166"/>
      <c r="CG45" s="166"/>
      <c r="CH45" s="241"/>
      <c r="CI45" s="166"/>
      <c r="CJ45" s="242"/>
      <c r="CK45" s="166"/>
      <c r="CL45" s="263"/>
      <c r="CM45" s="205"/>
      <c r="CN45" s="264"/>
      <c r="CO45" s="205"/>
      <c r="CP45" s="205"/>
      <c r="CQ45" s="205"/>
      <c r="CR45" s="247" t="s">
        <v>310</v>
      </c>
      <c r="CS45" s="189" t="s">
        <v>310</v>
      </c>
      <c r="CT45" s="264"/>
      <c r="CU45" s="205"/>
      <c r="CV45" s="268"/>
      <c r="CW45" s="205"/>
      <c r="CX45" s="205"/>
      <c r="CY45" s="205"/>
      <c r="CZ45" s="263"/>
      <c r="DA45" s="264"/>
      <c r="DB45" s="205"/>
      <c r="DC45" s="205"/>
      <c r="DD45" s="268"/>
      <c r="DE45" s="205"/>
      <c r="DF45" s="241"/>
      <c r="DG45" s="242"/>
      <c r="DH45" s="268"/>
      <c r="DI45" s="205"/>
      <c r="DJ45" s="230"/>
      <c r="DM45">
        <v>10</v>
      </c>
      <c r="DN45">
        <v>42</v>
      </c>
      <c r="DO45" s="205" t="s">
        <v>158</v>
      </c>
      <c r="DP45" s="374"/>
      <c r="DQ45" s="374"/>
      <c r="DR45" s="374"/>
      <c r="DS45" s="374"/>
      <c r="DT45" s="375"/>
      <c r="DU45" s="375"/>
      <c r="DV45" s="375"/>
      <c r="DW45" s="375"/>
      <c r="DX45" s="375"/>
      <c r="DY45" s="375"/>
      <c r="DZ45" s="376" t="s">
        <v>310</v>
      </c>
      <c r="EA45" s="375"/>
      <c r="EB45" s="375"/>
      <c r="EC45" s="375"/>
      <c r="ED45" s="375"/>
      <c r="EE45" s="375"/>
      <c r="EF45" s="375"/>
      <c r="EG45" s="375"/>
      <c r="EH45" s="375"/>
      <c r="EI45" s="375"/>
      <c r="EJ45" s="375"/>
      <c r="EK45" s="375"/>
      <c r="EL45" s="166"/>
      <c r="EM45" s="166"/>
      <c r="EN45" s="166"/>
      <c r="EO45" s="189" t="s">
        <v>310</v>
      </c>
      <c r="EP45" s="166"/>
      <c r="EQ45" s="166"/>
      <c r="ER45" s="166"/>
      <c r="ES45" s="166"/>
      <c r="ET45" s="166"/>
      <c r="EU45" s="166"/>
      <c r="EV45" s="166"/>
      <c r="EW45" s="166"/>
      <c r="EX45" s="166"/>
      <c r="EY45" s="166"/>
      <c r="EZ45" s="166"/>
      <c r="FA45" s="166"/>
      <c r="FB45" s="166"/>
      <c r="FC45" s="166"/>
      <c r="FD45" s="166"/>
      <c r="FE45" s="166"/>
      <c r="FF45" s="166"/>
      <c r="FG45" s="166"/>
      <c r="FH45" s="166"/>
      <c r="FI45" s="191"/>
    </row>
    <row r="46" spans="1:165" x14ac:dyDescent="0.3">
      <c r="A46" s="489" t="s">
        <v>27</v>
      </c>
      <c r="B46" s="44" t="s">
        <v>75</v>
      </c>
      <c r="C46" s="217">
        <v>8.1</v>
      </c>
      <c r="D46" s="168"/>
      <c r="E46" s="168"/>
      <c r="F46" s="243"/>
      <c r="G46" s="244"/>
      <c r="H46" s="168"/>
      <c r="I46" s="255"/>
      <c r="J46" s="168"/>
      <c r="K46" s="168"/>
      <c r="L46" s="243"/>
      <c r="M46" s="168"/>
      <c r="N46" s="244"/>
      <c r="O46" s="168"/>
      <c r="P46" s="168"/>
      <c r="Q46" s="243"/>
      <c r="R46" s="244"/>
      <c r="S46" s="168"/>
      <c r="T46" s="168"/>
      <c r="U46" s="243"/>
      <c r="V46" s="244"/>
      <c r="W46" s="168"/>
      <c r="X46" s="168"/>
      <c r="Y46" s="255"/>
      <c r="Z46" s="168"/>
      <c r="AA46" s="255"/>
      <c r="AB46" s="168"/>
      <c r="AC46" s="168"/>
      <c r="AD46" s="168"/>
      <c r="AE46" s="243"/>
      <c r="AF46" s="168"/>
      <c r="AG46" s="168"/>
      <c r="AH46" s="168"/>
      <c r="AI46" s="168"/>
      <c r="AJ46" s="244"/>
      <c r="AK46" s="168"/>
      <c r="AL46" s="168"/>
      <c r="AM46" s="255"/>
      <c r="AN46" s="168"/>
      <c r="AO46" s="168"/>
      <c r="AP46" s="243"/>
      <c r="AQ46" s="244"/>
      <c r="AR46" s="168"/>
      <c r="AS46" s="168"/>
      <c r="AT46" s="168"/>
      <c r="AU46" s="255"/>
      <c r="AV46" s="168"/>
      <c r="AW46" s="243"/>
      <c r="AX46" s="244"/>
      <c r="AY46" s="168"/>
      <c r="AZ46" s="168"/>
      <c r="BA46" s="168"/>
      <c r="BB46" s="243"/>
      <c r="BC46" s="168"/>
      <c r="BD46" s="168"/>
      <c r="BE46" s="168"/>
      <c r="BF46" s="168"/>
      <c r="BG46" s="244"/>
      <c r="BH46" s="168"/>
      <c r="BI46" s="168"/>
      <c r="BJ46" s="168"/>
      <c r="BK46" s="168"/>
      <c r="BL46" s="168"/>
      <c r="BM46" s="243"/>
      <c r="BN46" s="168"/>
      <c r="BO46" s="168"/>
      <c r="BP46" s="168"/>
      <c r="BQ46" s="168"/>
      <c r="BR46" s="244"/>
      <c r="BS46" s="168"/>
      <c r="BT46" s="168"/>
      <c r="BU46" s="168"/>
      <c r="BV46" s="168"/>
      <c r="BW46" s="168"/>
      <c r="BX46" s="255"/>
      <c r="BY46" s="168"/>
      <c r="BZ46" s="168"/>
      <c r="CA46" s="243"/>
      <c r="CB46" s="168"/>
      <c r="CC46" s="168"/>
      <c r="CD46" s="244"/>
      <c r="CE46" s="168"/>
      <c r="CF46" s="168"/>
      <c r="CG46" s="168"/>
      <c r="CH46" s="243"/>
      <c r="CI46" s="168"/>
      <c r="CJ46" s="244"/>
      <c r="CK46" s="168"/>
      <c r="CL46" s="363"/>
      <c r="CM46" s="364"/>
      <c r="CN46" s="365"/>
      <c r="CO46" s="364"/>
      <c r="CP46" s="364"/>
      <c r="CQ46" s="364"/>
      <c r="CR46" s="363"/>
      <c r="CS46" s="364"/>
      <c r="CT46" s="365"/>
      <c r="CU46" s="364"/>
      <c r="CV46" s="366"/>
      <c r="CW46" s="364"/>
      <c r="CX46" s="364"/>
      <c r="CY46" s="364"/>
      <c r="CZ46" s="363"/>
      <c r="DA46" s="365"/>
      <c r="DB46" s="364"/>
      <c r="DC46" s="364"/>
      <c r="DD46" s="366"/>
      <c r="DE46" s="364"/>
      <c r="DF46" s="363"/>
      <c r="DG46" s="365"/>
      <c r="DH46" s="366"/>
      <c r="DI46" s="205"/>
      <c r="DJ46" s="230"/>
      <c r="DM46">
        <v>11</v>
      </c>
      <c r="DN46">
        <v>43</v>
      </c>
      <c r="DO46" s="205" t="s">
        <v>158</v>
      </c>
      <c r="DP46" s="374"/>
      <c r="DQ46" s="374"/>
      <c r="DR46" s="374"/>
      <c r="DS46" s="374"/>
      <c r="DT46" s="375"/>
      <c r="DU46" s="375"/>
      <c r="DV46" s="375"/>
      <c r="DW46" s="375"/>
      <c r="DX46" s="375"/>
      <c r="DY46" s="375"/>
      <c r="DZ46" s="375"/>
      <c r="EA46" s="375"/>
      <c r="EB46" s="375"/>
      <c r="EC46" s="375"/>
      <c r="ED46" s="375"/>
      <c r="EE46" s="375"/>
      <c r="EF46" s="375"/>
      <c r="EG46" s="375"/>
      <c r="EH46" s="375"/>
      <c r="EI46" s="376" t="s">
        <v>310</v>
      </c>
      <c r="EJ46" s="376" t="s">
        <v>310</v>
      </c>
      <c r="EK46" s="375"/>
      <c r="EL46" s="166"/>
      <c r="EM46" s="166"/>
      <c r="EN46" s="166"/>
      <c r="EO46" s="166"/>
      <c r="EP46" s="166"/>
      <c r="EQ46" s="166"/>
      <c r="ER46" s="189" t="s">
        <v>310</v>
      </c>
      <c r="ES46" s="166"/>
      <c r="ET46" s="166"/>
      <c r="EU46" s="166"/>
      <c r="EV46" s="166"/>
      <c r="EW46" s="166"/>
      <c r="EX46" s="166"/>
      <c r="EY46" s="166"/>
      <c r="EZ46" s="166"/>
      <c r="FA46" s="189" t="s">
        <v>310</v>
      </c>
      <c r="FB46" s="166"/>
      <c r="FC46" s="166"/>
      <c r="FD46" s="166"/>
      <c r="FE46" s="166"/>
      <c r="FF46" s="166"/>
      <c r="FG46" s="166"/>
      <c r="FH46" s="166"/>
      <c r="FI46" s="191"/>
    </row>
    <row r="47" spans="1:165" x14ac:dyDescent="0.3">
      <c r="A47" s="490"/>
      <c r="B47" s="45" t="s">
        <v>76</v>
      </c>
      <c r="C47" s="216">
        <v>8.1999999999999993</v>
      </c>
      <c r="D47" s="173"/>
      <c r="E47" s="173"/>
      <c r="F47" s="245"/>
      <c r="G47" s="246"/>
      <c r="H47" s="173"/>
      <c r="I47" s="256"/>
      <c r="J47" s="173"/>
      <c r="K47" s="173"/>
      <c r="L47" s="245"/>
      <c r="M47" s="173"/>
      <c r="N47" s="246"/>
      <c r="O47" s="173"/>
      <c r="P47" s="173"/>
      <c r="Q47" s="245"/>
      <c r="R47" s="246"/>
      <c r="S47" s="173"/>
      <c r="T47" s="173"/>
      <c r="U47" s="245"/>
      <c r="V47" s="246"/>
      <c r="W47" s="173"/>
      <c r="X47" s="173"/>
      <c r="Y47" s="256"/>
      <c r="Z47" s="173"/>
      <c r="AA47" s="256"/>
      <c r="AB47" s="173"/>
      <c r="AC47" s="173"/>
      <c r="AD47" s="173"/>
      <c r="AE47" s="245"/>
      <c r="AF47" s="173"/>
      <c r="AG47" s="173"/>
      <c r="AH47" s="173"/>
      <c r="AI47" s="173"/>
      <c r="AJ47" s="246"/>
      <c r="AK47" s="173"/>
      <c r="AL47" s="173"/>
      <c r="AM47" s="256"/>
      <c r="AN47" s="173"/>
      <c r="AO47" s="173"/>
      <c r="AP47" s="245"/>
      <c r="AQ47" s="246"/>
      <c r="AR47" s="173"/>
      <c r="AS47" s="173"/>
      <c r="AT47" s="173"/>
      <c r="AU47" s="256"/>
      <c r="AV47" s="173"/>
      <c r="AW47" s="245"/>
      <c r="AX47" s="246"/>
      <c r="AY47" s="173"/>
      <c r="AZ47" s="173"/>
      <c r="BA47" s="173"/>
      <c r="BB47" s="245"/>
      <c r="BC47" s="173"/>
      <c r="BD47" s="173"/>
      <c r="BE47" s="173"/>
      <c r="BF47" s="173"/>
      <c r="BG47" s="246"/>
      <c r="BH47" s="173"/>
      <c r="BI47" s="173"/>
      <c r="BJ47" s="173"/>
      <c r="BK47" s="173"/>
      <c r="BL47" s="173"/>
      <c r="BM47" s="245"/>
      <c r="BN47" s="173"/>
      <c r="BO47" s="173"/>
      <c r="BP47" s="173"/>
      <c r="BQ47" s="173"/>
      <c r="BR47" s="246"/>
      <c r="BS47" s="173"/>
      <c r="BT47" s="173"/>
      <c r="BU47" s="173"/>
      <c r="BV47" s="173"/>
      <c r="BW47" s="173"/>
      <c r="BX47" s="256"/>
      <c r="BY47" s="173"/>
      <c r="BZ47" s="173"/>
      <c r="CA47" s="245"/>
      <c r="CB47" s="173"/>
      <c r="CC47" s="173"/>
      <c r="CD47" s="246"/>
      <c r="CE47" s="173"/>
      <c r="CF47" s="173"/>
      <c r="CG47" s="173"/>
      <c r="CH47" s="245"/>
      <c r="CI47" s="173"/>
      <c r="CJ47" s="246"/>
      <c r="CK47" s="173"/>
      <c r="CL47" s="263"/>
      <c r="CM47" s="205"/>
      <c r="CN47" s="369"/>
      <c r="CO47" s="368"/>
      <c r="CP47" s="368"/>
      <c r="CQ47" s="368"/>
      <c r="CR47" s="370"/>
      <c r="CS47" s="368"/>
      <c r="CT47" s="369"/>
      <c r="CU47" s="368"/>
      <c r="CV47" s="371"/>
      <c r="CW47" s="368"/>
      <c r="CX47" s="368"/>
      <c r="CY47" s="368"/>
      <c r="CZ47" s="370"/>
      <c r="DA47" s="369"/>
      <c r="DB47" s="368"/>
      <c r="DC47" s="368"/>
      <c r="DD47" s="371"/>
      <c r="DE47" s="368"/>
      <c r="DF47" s="370"/>
      <c r="DG47" s="369"/>
      <c r="DH47" s="371"/>
      <c r="DI47" s="205"/>
      <c r="DJ47" s="230"/>
      <c r="DM47">
        <v>12</v>
      </c>
      <c r="DN47">
        <v>44</v>
      </c>
      <c r="DO47" s="205" t="s">
        <v>158</v>
      </c>
      <c r="DP47" s="374"/>
      <c r="DQ47" s="374"/>
      <c r="DR47" s="374"/>
      <c r="DS47" s="374"/>
      <c r="DT47" s="375"/>
      <c r="DU47" s="375"/>
      <c r="DV47" s="375"/>
      <c r="DW47" s="375"/>
      <c r="DX47" s="375"/>
      <c r="DY47" s="375"/>
      <c r="DZ47" s="375"/>
      <c r="EA47" s="375"/>
      <c r="EB47" s="375"/>
      <c r="EC47" s="375"/>
      <c r="ED47" s="375"/>
      <c r="EE47" s="375"/>
      <c r="EF47" s="375"/>
      <c r="EG47" s="375"/>
      <c r="EH47" s="376" t="s">
        <v>310</v>
      </c>
      <c r="EI47" s="375"/>
      <c r="EJ47" s="375"/>
      <c r="EK47" s="376" t="s">
        <v>310</v>
      </c>
      <c r="EL47" s="166"/>
      <c r="EM47" s="166"/>
      <c r="EN47" s="166"/>
      <c r="EO47" s="166"/>
      <c r="EP47" s="166"/>
      <c r="EQ47" s="166"/>
      <c r="ER47" s="166"/>
      <c r="ES47" s="189" t="s">
        <v>310</v>
      </c>
      <c r="ET47" s="166"/>
      <c r="EU47" s="189" t="s">
        <v>310</v>
      </c>
      <c r="EV47" s="166"/>
      <c r="EW47" s="166"/>
      <c r="EX47" s="166"/>
      <c r="EY47" s="166"/>
      <c r="EZ47" s="166"/>
      <c r="FA47" s="166"/>
      <c r="FB47" s="166"/>
      <c r="FC47" s="166"/>
      <c r="FD47" s="166"/>
      <c r="FE47" s="189" t="s">
        <v>310</v>
      </c>
      <c r="FF47" s="166"/>
      <c r="FG47" s="166"/>
      <c r="FH47" s="166"/>
      <c r="FI47" s="191"/>
    </row>
    <row r="48" spans="1:165" x14ac:dyDescent="0.3">
      <c r="A48" s="489" t="s">
        <v>28</v>
      </c>
      <c r="B48" s="46" t="s">
        <v>77</v>
      </c>
      <c r="C48" s="215">
        <v>9.1</v>
      </c>
      <c r="D48" s="166"/>
      <c r="E48" s="166"/>
      <c r="F48" s="241"/>
      <c r="G48" s="242"/>
      <c r="H48" s="166"/>
      <c r="I48" s="254"/>
      <c r="J48" s="166"/>
      <c r="K48" s="166"/>
      <c r="L48" s="241"/>
      <c r="M48" s="166"/>
      <c r="N48" s="242"/>
      <c r="O48" s="166"/>
      <c r="P48" s="166"/>
      <c r="Q48" s="241"/>
      <c r="R48" s="242"/>
      <c r="S48" s="166"/>
      <c r="T48" s="166"/>
      <c r="U48" s="241"/>
      <c r="V48" s="242"/>
      <c r="W48" s="166"/>
      <c r="X48" s="189" t="s">
        <v>310</v>
      </c>
      <c r="Y48" s="254"/>
      <c r="Z48" s="166"/>
      <c r="AA48" s="254"/>
      <c r="AB48" s="166"/>
      <c r="AC48" s="166"/>
      <c r="AD48" s="166"/>
      <c r="AE48" s="241"/>
      <c r="AF48" s="166"/>
      <c r="AG48" s="166"/>
      <c r="AH48" s="166"/>
      <c r="AI48" s="166"/>
      <c r="AJ48" s="242"/>
      <c r="AK48" s="166"/>
      <c r="AL48" s="166"/>
      <c r="AM48" s="254"/>
      <c r="AN48" s="166"/>
      <c r="AO48" s="166"/>
      <c r="AP48" s="241"/>
      <c r="AQ48" s="242"/>
      <c r="AR48" s="166"/>
      <c r="AS48" s="166"/>
      <c r="AT48" s="166"/>
      <c r="AU48" s="254"/>
      <c r="AV48" s="166"/>
      <c r="AW48" s="241"/>
      <c r="AX48" s="242"/>
      <c r="AY48" s="166"/>
      <c r="AZ48" s="166"/>
      <c r="BA48" s="166"/>
      <c r="BB48" s="241"/>
      <c r="BC48" s="166"/>
      <c r="BD48" s="166"/>
      <c r="BE48" s="166"/>
      <c r="BF48" s="166"/>
      <c r="BG48" s="242"/>
      <c r="BH48" s="166"/>
      <c r="BI48" s="166"/>
      <c r="BJ48" s="166"/>
      <c r="BK48" s="166"/>
      <c r="BL48" s="166"/>
      <c r="BM48" s="241"/>
      <c r="BN48" s="166"/>
      <c r="BO48" s="166"/>
      <c r="BP48" s="166"/>
      <c r="BQ48" s="166"/>
      <c r="BR48" s="242"/>
      <c r="BS48" s="166"/>
      <c r="BT48" s="166"/>
      <c r="BU48" s="166"/>
      <c r="BV48" s="166"/>
      <c r="BW48" s="166"/>
      <c r="BX48" s="254"/>
      <c r="BY48" s="166"/>
      <c r="BZ48" s="166"/>
      <c r="CA48" s="241"/>
      <c r="CB48" s="166"/>
      <c r="CC48" s="166"/>
      <c r="CD48" s="242"/>
      <c r="CE48" s="166"/>
      <c r="CF48" s="166"/>
      <c r="CG48" s="166"/>
      <c r="CH48" s="241"/>
      <c r="CI48" s="166"/>
      <c r="CJ48" s="242"/>
      <c r="CK48" s="166"/>
      <c r="CL48" s="363"/>
      <c r="CM48" s="364"/>
      <c r="CN48" s="264"/>
      <c r="CO48" s="363"/>
      <c r="CP48" s="364"/>
      <c r="CQ48" s="364"/>
      <c r="CR48" s="363"/>
      <c r="CS48" s="364"/>
      <c r="CT48" s="365"/>
      <c r="CU48" s="364"/>
      <c r="CV48" s="366"/>
      <c r="CW48" s="364"/>
      <c r="CX48" s="364"/>
      <c r="CY48" s="365"/>
      <c r="CZ48" s="263"/>
      <c r="DA48" s="264"/>
      <c r="DB48" s="205"/>
      <c r="DC48" s="205"/>
      <c r="DD48" s="268"/>
      <c r="DE48" s="205"/>
      <c r="DF48" s="263"/>
      <c r="DG48" s="264"/>
      <c r="DH48" s="268"/>
      <c r="DI48" s="205"/>
      <c r="DJ48" s="230"/>
      <c r="DM48">
        <v>13</v>
      </c>
      <c r="DN48">
        <v>45</v>
      </c>
      <c r="DO48" s="205" t="s">
        <v>158</v>
      </c>
      <c r="DP48" s="374"/>
      <c r="DQ48" s="374"/>
      <c r="DR48" s="374"/>
      <c r="DS48" s="374"/>
      <c r="DT48" s="375"/>
      <c r="DU48" s="375"/>
      <c r="DV48" s="375"/>
      <c r="DW48" s="375"/>
      <c r="DX48" s="375"/>
      <c r="DY48" s="375"/>
      <c r="DZ48" s="375"/>
      <c r="EA48" s="375"/>
      <c r="EB48" s="375"/>
      <c r="EC48" s="375"/>
      <c r="ED48" s="375"/>
      <c r="EE48" s="375"/>
      <c r="EF48" s="375"/>
      <c r="EG48" s="375"/>
      <c r="EH48" s="375"/>
      <c r="EI48" s="375"/>
      <c r="EJ48" s="375"/>
      <c r="EK48" s="375"/>
      <c r="EL48" s="166"/>
      <c r="EM48" s="166"/>
      <c r="EN48" s="166"/>
      <c r="EO48" s="166"/>
      <c r="EP48" s="166"/>
      <c r="EQ48" s="189" t="s">
        <v>310</v>
      </c>
      <c r="ER48" s="166"/>
      <c r="ES48" s="166"/>
      <c r="ET48" s="166"/>
      <c r="EU48" s="166"/>
      <c r="EV48" s="166"/>
      <c r="EW48" s="166"/>
      <c r="EX48" s="166"/>
      <c r="EY48" s="166"/>
      <c r="EZ48" s="166"/>
      <c r="FA48" s="166"/>
      <c r="FB48" s="166"/>
      <c r="FC48" s="166"/>
      <c r="FD48" s="166"/>
      <c r="FE48" s="166"/>
      <c r="FF48" s="166"/>
      <c r="FG48" s="166"/>
      <c r="FH48" s="166"/>
      <c r="FI48" s="191"/>
    </row>
    <row r="49" spans="1:165" x14ac:dyDescent="0.3">
      <c r="A49" s="490"/>
      <c r="B49" s="45" t="s">
        <v>78</v>
      </c>
      <c r="C49" s="216">
        <v>9.1999999999999993</v>
      </c>
      <c r="D49" s="173"/>
      <c r="E49" s="192"/>
      <c r="F49" s="305"/>
      <c r="G49" s="306"/>
      <c r="H49" s="192"/>
      <c r="I49" s="309"/>
      <c r="J49" s="192"/>
      <c r="K49" s="192"/>
      <c r="L49" s="305"/>
      <c r="M49" s="192"/>
      <c r="N49" s="306"/>
      <c r="O49" s="173"/>
      <c r="P49" s="173"/>
      <c r="Q49" s="305"/>
      <c r="R49" s="306"/>
      <c r="S49" s="192"/>
      <c r="T49" s="192"/>
      <c r="U49" s="310"/>
      <c r="V49" s="311"/>
      <c r="W49" s="192"/>
      <c r="X49" s="192"/>
      <c r="Y49" s="309"/>
      <c r="Z49" s="192"/>
      <c r="AA49" s="309"/>
      <c r="AB49" s="192"/>
      <c r="AC49" s="192"/>
      <c r="AD49" s="192"/>
      <c r="AE49" s="305"/>
      <c r="AF49" s="192"/>
      <c r="AG49" s="192"/>
      <c r="AH49" s="192"/>
      <c r="AI49" s="192"/>
      <c r="AJ49" s="306"/>
      <c r="AK49" s="192"/>
      <c r="AL49" s="192"/>
      <c r="AM49" s="309"/>
      <c r="AN49" s="192"/>
      <c r="AO49" s="192"/>
      <c r="AP49" s="305"/>
      <c r="AQ49" s="306"/>
      <c r="AR49" s="192"/>
      <c r="AS49" s="192"/>
      <c r="AT49" s="192"/>
      <c r="AU49" s="309"/>
      <c r="AV49" s="192"/>
      <c r="AW49" s="305"/>
      <c r="AX49" s="306"/>
      <c r="AY49" s="192"/>
      <c r="AZ49" s="192"/>
      <c r="BA49" s="192"/>
      <c r="BB49" s="305"/>
      <c r="BC49" s="192"/>
      <c r="BD49" s="192"/>
      <c r="BE49" s="192"/>
      <c r="BF49" s="192"/>
      <c r="BG49" s="306"/>
      <c r="BH49" s="192"/>
      <c r="BI49" s="192"/>
      <c r="BJ49" s="192"/>
      <c r="BK49" s="192"/>
      <c r="BL49" s="192"/>
      <c r="BM49" s="305"/>
      <c r="BN49" s="192"/>
      <c r="BO49" s="192"/>
      <c r="BP49" s="192"/>
      <c r="BQ49" s="192"/>
      <c r="BR49" s="306"/>
      <c r="BS49" s="192"/>
      <c r="BT49" s="192"/>
      <c r="BU49" s="192"/>
      <c r="BV49" s="192"/>
      <c r="BW49" s="192"/>
      <c r="BX49" s="309"/>
      <c r="BY49" s="192"/>
      <c r="BZ49" s="192"/>
      <c r="CA49" s="305"/>
      <c r="CB49" s="192"/>
      <c r="CC49" s="192"/>
      <c r="CD49" s="306"/>
      <c r="CE49" s="192"/>
      <c r="CF49" s="192"/>
      <c r="CG49" s="192"/>
      <c r="CH49" s="305"/>
      <c r="CI49" s="192"/>
      <c r="CJ49" s="306"/>
      <c r="CK49" s="192"/>
      <c r="CL49" s="305"/>
      <c r="CM49" s="192"/>
      <c r="CN49" s="306"/>
      <c r="CO49" s="305"/>
      <c r="CP49" s="192"/>
      <c r="CQ49" s="192"/>
      <c r="CR49" s="305"/>
      <c r="CS49" s="192"/>
      <c r="CT49" s="306"/>
      <c r="CU49" s="192"/>
      <c r="CV49" s="309"/>
      <c r="CW49" s="192"/>
      <c r="CX49" s="192"/>
      <c r="CY49" s="306"/>
      <c r="CZ49" s="305"/>
      <c r="DA49" s="306"/>
      <c r="DB49" s="192"/>
      <c r="DC49" s="192"/>
      <c r="DD49" s="309"/>
      <c r="DE49" s="192"/>
      <c r="DF49" s="305"/>
      <c r="DG49" s="306"/>
      <c r="DH49" s="309"/>
      <c r="DI49" s="205"/>
      <c r="DJ49" s="230"/>
      <c r="DM49">
        <v>14</v>
      </c>
      <c r="DN49">
        <v>46</v>
      </c>
      <c r="DO49" s="205" t="s">
        <v>158</v>
      </c>
      <c r="DP49" s="374"/>
      <c r="DQ49" s="374"/>
      <c r="DR49" s="374"/>
      <c r="DS49" s="374"/>
      <c r="DT49" s="375"/>
      <c r="DU49" s="375"/>
      <c r="DV49" s="375"/>
      <c r="DW49" s="375"/>
      <c r="DX49" s="376" t="s">
        <v>310</v>
      </c>
      <c r="DY49" s="375"/>
      <c r="DZ49" s="375"/>
      <c r="EA49" s="375"/>
      <c r="EB49" s="375"/>
      <c r="EC49" s="375"/>
      <c r="ED49" s="375"/>
      <c r="EE49" s="376" t="s">
        <v>310</v>
      </c>
      <c r="EF49" s="375"/>
      <c r="EG49" s="375"/>
      <c r="EH49" s="375"/>
      <c r="EI49" s="375"/>
      <c r="EJ49" s="375"/>
      <c r="EK49" s="375"/>
      <c r="EL49" s="166"/>
      <c r="EM49" s="166"/>
      <c r="EN49" s="166"/>
      <c r="EO49" s="166"/>
      <c r="EP49" s="166"/>
      <c r="EQ49" s="189" t="s">
        <v>310</v>
      </c>
      <c r="ER49" s="166"/>
      <c r="ES49" s="166"/>
      <c r="ET49" s="166"/>
      <c r="EU49" s="166"/>
      <c r="EV49" s="166"/>
      <c r="EW49" s="166"/>
      <c r="EX49" s="166"/>
      <c r="EY49" s="166"/>
      <c r="EZ49" s="166"/>
      <c r="FA49" s="166"/>
      <c r="FB49" s="166"/>
      <c r="FC49" s="166"/>
      <c r="FD49" s="189" t="s">
        <v>310</v>
      </c>
      <c r="FE49" s="166"/>
      <c r="FF49" s="166"/>
      <c r="FG49" s="166"/>
      <c r="FH49" s="166"/>
      <c r="FI49" s="191"/>
    </row>
    <row r="50" spans="1:165" x14ac:dyDescent="0.3">
      <c r="CP50" s="30"/>
      <c r="CQ50" s="30"/>
      <c r="CR50" s="30"/>
      <c r="CS50" s="30"/>
      <c r="CT50" s="30"/>
      <c r="CU50" s="30"/>
      <c r="CV50" s="30"/>
      <c r="CW50" s="30"/>
      <c r="DI50" s="205"/>
      <c r="DJ50" s="230"/>
      <c r="DM50">
        <v>15</v>
      </c>
      <c r="DN50">
        <v>47</v>
      </c>
      <c r="DO50" s="205" t="s">
        <v>158</v>
      </c>
      <c r="DP50" s="380"/>
      <c r="DQ50" s="380"/>
      <c r="DR50" s="380"/>
      <c r="DS50" s="380"/>
      <c r="DT50" s="378"/>
      <c r="DU50" s="378"/>
      <c r="DV50" s="378"/>
      <c r="DW50" s="378"/>
      <c r="DX50" s="378"/>
      <c r="DY50" s="378"/>
      <c r="DZ50" s="378"/>
      <c r="EA50" s="378"/>
      <c r="EB50" s="378"/>
      <c r="EC50" s="378"/>
      <c r="ED50" s="378"/>
      <c r="EE50" s="378"/>
      <c r="EF50" s="378"/>
      <c r="EG50" s="378"/>
      <c r="EH50" s="378"/>
      <c r="EI50" s="378"/>
      <c r="EJ50" s="378"/>
      <c r="EK50" s="376" t="s">
        <v>310</v>
      </c>
      <c r="EL50" s="205"/>
      <c r="EM50" s="205"/>
      <c r="EN50" s="205"/>
      <c r="EO50" s="205"/>
      <c r="EP50" s="189" t="s">
        <v>310</v>
      </c>
      <c r="EQ50" s="205"/>
      <c r="ER50" s="205"/>
      <c r="ES50" s="205"/>
      <c r="ET50" s="205"/>
      <c r="EU50" s="205"/>
      <c r="EV50" s="205"/>
      <c r="EW50" s="205"/>
      <c r="EX50" s="205"/>
      <c r="EY50" s="205"/>
      <c r="EZ50" s="205"/>
      <c r="FA50" s="205"/>
      <c r="FB50" s="205"/>
      <c r="FC50" s="205"/>
      <c r="FD50" s="205"/>
      <c r="FE50" s="205"/>
      <c r="FF50" s="205"/>
      <c r="FG50" s="205"/>
      <c r="FH50" s="205"/>
      <c r="FI50" s="191"/>
    </row>
    <row r="51" spans="1:165" x14ac:dyDescent="0.3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CP51" s="30"/>
      <c r="CQ51" s="30"/>
      <c r="CR51" s="30"/>
      <c r="CS51" s="30"/>
      <c r="CT51" s="30"/>
      <c r="CU51" s="30"/>
      <c r="CV51" s="30"/>
      <c r="CW51" s="30"/>
      <c r="DI51" s="205"/>
      <c r="DJ51" s="230"/>
      <c r="DM51">
        <v>16</v>
      </c>
      <c r="DN51">
        <v>48</v>
      </c>
      <c r="DO51" s="205" t="s">
        <v>158</v>
      </c>
      <c r="DP51" s="379"/>
      <c r="DQ51" s="379"/>
      <c r="DR51" s="379"/>
      <c r="DS51" s="379"/>
      <c r="DT51" s="378"/>
      <c r="DU51" s="378"/>
      <c r="DV51" s="378"/>
      <c r="DW51" s="378"/>
      <c r="DX51" s="378"/>
      <c r="DY51" s="376" t="s">
        <v>310</v>
      </c>
      <c r="DZ51" s="378"/>
      <c r="EA51" s="378"/>
      <c r="EB51" s="378"/>
      <c r="EC51" s="378"/>
      <c r="ED51" s="376" t="s">
        <v>310</v>
      </c>
      <c r="EE51" s="378"/>
      <c r="EF51" s="378"/>
      <c r="EG51" s="378"/>
      <c r="EH51" s="378"/>
      <c r="EI51" s="378"/>
      <c r="EJ51" s="378"/>
      <c r="EK51" s="378"/>
      <c r="EL51" s="205"/>
      <c r="EM51" s="205"/>
      <c r="EN51" s="205"/>
      <c r="EO51" s="205"/>
      <c r="EP51" s="205"/>
      <c r="EQ51" s="205"/>
      <c r="ER51" s="205"/>
      <c r="ES51" s="205"/>
      <c r="ET51" s="205"/>
      <c r="EU51" s="205"/>
      <c r="EV51" s="205"/>
      <c r="EW51" s="205"/>
      <c r="EX51" s="205"/>
      <c r="EY51" s="205"/>
      <c r="EZ51" s="205"/>
      <c r="FA51" s="205"/>
      <c r="FB51" s="205"/>
      <c r="FC51" s="205"/>
      <c r="FD51" s="205"/>
      <c r="FE51" s="205"/>
      <c r="FF51" s="205"/>
      <c r="FG51" s="205"/>
      <c r="FH51" s="205"/>
      <c r="FI51" s="191"/>
    </row>
    <row r="52" spans="1:165" x14ac:dyDescent="0.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CP52" s="30"/>
      <c r="CQ52" s="30"/>
      <c r="CR52" s="30"/>
      <c r="CS52" s="30"/>
      <c r="CT52" s="30"/>
      <c r="CU52" s="30"/>
      <c r="CV52" s="30"/>
      <c r="CW52" s="30"/>
      <c r="DI52" s="205"/>
      <c r="DJ52" s="230"/>
      <c r="DM52">
        <v>17</v>
      </c>
      <c r="DN52">
        <v>49</v>
      </c>
      <c r="DO52" s="205" t="s">
        <v>158</v>
      </c>
      <c r="DP52" s="379"/>
      <c r="DQ52" s="379"/>
      <c r="DR52" s="379"/>
      <c r="DS52" s="379"/>
      <c r="DT52" s="378"/>
      <c r="DU52" s="378"/>
      <c r="DV52" s="378"/>
      <c r="DW52" s="378"/>
      <c r="DX52" s="378"/>
      <c r="DY52" s="378"/>
      <c r="DZ52" s="378"/>
      <c r="EA52" s="378"/>
      <c r="EB52" s="378"/>
      <c r="EC52" s="378"/>
      <c r="ED52" s="378"/>
      <c r="EE52" s="378"/>
      <c r="EF52" s="378"/>
      <c r="EG52" s="378"/>
      <c r="EH52" s="376" t="s">
        <v>310</v>
      </c>
      <c r="EI52" s="378"/>
      <c r="EJ52" s="378"/>
      <c r="EK52" s="376" t="s">
        <v>310</v>
      </c>
      <c r="EL52" s="205"/>
      <c r="EM52" s="205"/>
      <c r="EN52" s="205"/>
      <c r="EO52" s="205"/>
      <c r="EP52" s="205"/>
      <c r="EQ52" s="205"/>
      <c r="ER52" s="205"/>
      <c r="ES52" s="205"/>
      <c r="ET52" s="205"/>
      <c r="EU52" s="205"/>
      <c r="EV52" s="205"/>
      <c r="EW52" s="205"/>
      <c r="EX52" s="205"/>
      <c r="EY52" s="205"/>
      <c r="EZ52" s="205"/>
      <c r="FA52" s="205"/>
      <c r="FB52" s="205"/>
      <c r="FC52" s="205"/>
      <c r="FD52" s="205"/>
      <c r="FE52" s="205"/>
      <c r="FF52" s="205"/>
      <c r="FG52" s="205"/>
      <c r="FH52" s="205"/>
      <c r="FI52" s="191"/>
    </row>
    <row r="53" spans="1:165" x14ac:dyDescent="0.3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CP53" s="30"/>
      <c r="CQ53" s="30"/>
      <c r="CR53" s="30"/>
      <c r="CS53" s="30"/>
      <c r="CT53" s="30"/>
      <c r="CU53" s="30"/>
      <c r="CV53" s="30"/>
      <c r="CW53" s="30"/>
      <c r="DI53" s="205"/>
      <c r="DJ53" s="230"/>
      <c r="DM53">
        <v>18</v>
      </c>
      <c r="DN53">
        <v>50</v>
      </c>
      <c r="DO53" s="205" t="s">
        <v>158</v>
      </c>
      <c r="DP53" s="379"/>
      <c r="DQ53" s="381" t="s">
        <v>310</v>
      </c>
      <c r="DR53" s="379"/>
      <c r="DS53" s="379"/>
      <c r="DT53" s="378"/>
      <c r="DU53" s="378"/>
      <c r="DV53" s="378"/>
      <c r="DW53" s="378"/>
      <c r="DX53" s="378"/>
      <c r="DY53" s="378"/>
      <c r="DZ53" s="378"/>
      <c r="EA53" s="378"/>
      <c r="EB53" s="378"/>
      <c r="EC53" s="378"/>
      <c r="ED53" s="378"/>
      <c r="EE53" s="378"/>
      <c r="EF53" s="378"/>
      <c r="EG53" s="378"/>
      <c r="EH53" s="378"/>
      <c r="EI53" s="378"/>
      <c r="EJ53" s="378"/>
      <c r="EK53" s="378"/>
      <c r="EL53" s="205"/>
      <c r="EM53" s="205"/>
      <c r="EN53" s="205"/>
      <c r="EO53" s="205"/>
      <c r="EP53" s="205"/>
      <c r="EQ53" s="205"/>
      <c r="ER53" s="205"/>
      <c r="ES53" s="205"/>
      <c r="ET53" s="205"/>
      <c r="EU53" s="205"/>
      <c r="EV53" s="205"/>
      <c r="EW53" s="205"/>
      <c r="EX53" s="205"/>
      <c r="EY53" s="205"/>
      <c r="EZ53" s="205"/>
      <c r="FA53" s="205"/>
      <c r="FB53" s="205"/>
      <c r="FC53" s="205"/>
      <c r="FD53" s="205"/>
      <c r="FE53" s="205"/>
      <c r="FF53" s="205"/>
      <c r="FG53" s="205"/>
      <c r="FH53" s="205"/>
      <c r="FI53" s="191"/>
    </row>
    <row r="54" spans="1:165" x14ac:dyDescent="0.3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CP54" s="30"/>
      <c r="CQ54" s="30"/>
      <c r="CR54" s="30"/>
      <c r="CS54" s="30"/>
      <c r="CT54" s="30"/>
      <c r="CU54" s="30"/>
      <c r="CV54" s="30"/>
      <c r="CW54" s="30"/>
      <c r="DI54" s="205"/>
      <c r="DJ54" s="230"/>
      <c r="DM54">
        <v>19</v>
      </c>
      <c r="DN54">
        <v>51</v>
      </c>
      <c r="DO54" s="205" t="s">
        <v>158</v>
      </c>
      <c r="DP54" s="379"/>
      <c r="DQ54" s="381" t="s">
        <v>310</v>
      </c>
      <c r="DR54" s="379"/>
      <c r="DS54" s="379"/>
      <c r="DT54" s="378"/>
      <c r="DU54" s="378"/>
      <c r="DV54" s="378"/>
      <c r="DW54" s="378"/>
      <c r="DX54" s="378"/>
      <c r="DY54" s="378"/>
      <c r="DZ54" s="378"/>
      <c r="EA54" s="378"/>
      <c r="EB54" s="378"/>
      <c r="EC54" s="378"/>
      <c r="ED54" s="378"/>
      <c r="EE54" s="378"/>
      <c r="EF54" s="378"/>
      <c r="EG54" s="378"/>
      <c r="EH54" s="378"/>
      <c r="EI54" s="378"/>
      <c r="EJ54" s="378"/>
      <c r="EK54" s="378"/>
      <c r="EL54" s="205"/>
      <c r="EM54" s="205"/>
      <c r="EN54" s="205"/>
      <c r="EO54" s="205"/>
      <c r="EP54" s="205"/>
      <c r="EQ54" s="205"/>
      <c r="ER54" s="205"/>
      <c r="ES54" s="205"/>
      <c r="ET54" s="205"/>
      <c r="EU54" s="205"/>
      <c r="EV54" s="205"/>
      <c r="EW54" s="205"/>
      <c r="EX54" s="205"/>
      <c r="EY54" s="205"/>
      <c r="EZ54" s="205"/>
      <c r="FA54" s="205"/>
      <c r="FB54" s="205"/>
      <c r="FC54" s="205"/>
      <c r="FD54" s="205"/>
      <c r="FE54" s="205"/>
      <c r="FF54" s="205"/>
      <c r="FG54" s="205"/>
      <c r="FH54" s="205"/>
      <c r="FI54" s="191"/>
    </row>
    <row r="55" spans="1:165" x14ac:dyDescent="0.3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CP55" s="30"/>
      <c r="CQ55" s="30"/>
      <c r="CR55" s="30"/>
      <c r="CS55" s="30"/>
      <c r="CT55" s="30"/>
      <c r="CU55" s="30"/>
      <c r="CV55" s="30"/>
      <c r="CW55" s="30"/>
      <c r="DI55" s="205"/>
      <c r="DJ55" s="230"/>
      <c r="DM55">
        <v>1</v>
      </c>
      <c r="DN55">
        <v>52</v>
      </c>
      <c r="DO55" s="333" t="s">
        <v>156</v>
      </c>
      <c r="DP55" s="374"/>
      <c r="DQ55" s="374"/>
      <c r="DR55" s="374"/>
      <c r="DS55" s="375"/>
      <c r="DT55" s="375"/>
      <c r="DU55" s="375"/>
      <c r="DV55" s="375"/>
      <c r="DW55" s="375"/>
      <c r="DX55" s="375"/>
      <c r="DY55" s="375"/>
      <c r="DZ55" s="375"/>
      <c r="EA55" s="375"/>
      <c r="EB55" s="375"/>
      <c r="EC55" s="375"/>
      <c r="ED55" s="375"/>
      <c r="EE55" s="375"/>
      <c r="EF55" s="375"/>
      <c r="EG55" s="375"/>
      <c r="EH55" s="375"/>
      <c r="EI55" s="375"/>
      <c r="EJ55" s="375"/>
      <c r="EK55" s="375"/>
      <c r="EL55" s="166"/>
      <c r="EM55" s="166"/>
      <c r="EN55" s="166"/>
      <c r="EO55" s="166"/>
      <c r="EP55" s="166"/>
      <c r="EQ55" s="166"/>
      <c r="ER55" s="166"/>
      <c r="ES55" s="166"/>
      <c r="ET55" s="189" t="s">
        <v>310</v>
      </c>
      <c r="EU55" s="166"/>
      <c r="EV55" s="166"/>
      <c r="EW55" s="166"/>
      <c r="EX55" s="166"/>
      <c r="EY55" s="166"/>
      <c r="EZ55" s="166"/>
      <c r="FA55" s="166"/>
      <c r="FB55" s="166"/>
      <c r="FC55" s="166"/>
      <c r="FD55" s="166"/>
      <c r="FE55" s="166"/>
      <c r="FF55" s="166"/>
      <c r="FG55" s="166"/>
      <c r="FH55" s="166"/>
      <c r="FI55" s="191"/>
    </row>
    <row r="56" spans="1:165" x14ac:dyDescent="0.3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CP56" s="30"/>
      <c r="CQ56" s="30"/>
      <c r="CR56" s="30"/>
      <c r="CS56" s="30"/>
      <c r="CT56" s="30"/>
      <c r="CU56" s="30"/>
      <c r="CV56" s="30"/>
      <c r="CW56" s="30"/>
      <c r="DI56" s="205"/>
      <c r="DJ56" s="230"/>
      <c r="DM56">
        <v>2</v>
      </c>
      <c r="DN56">
        <v>53</v>
      </c>
      <c r="DO56" s="205" t="s">
        <v>156</v>
      </c>
      <c r="DP56" s="374"/>
      <c r="DQ56" s="374"/>
      <c r="DR56" s="374"/>
      <c r="DS56" s="374"/>
      <c r="DT56" s="375"/>
      <c r="DU56" s="375"/>
      <c r="DV56" s="375"/>
      <c r="DW56" s="375"/>
      <c r="DX56" s="375"/>
      <c r="DY56" s="375"/>
      <c r="DZ56" s="375"/>
      <c r="EA56" s="375"/>
      <c r="EB56" s="375"/>
      <c r="EC56" s="375"/>
      <c r="ED56" s="375"/>
      <c r="EE56" s="375"/>
      <c r="EF56" s="375"/>
      <c r="EG56" s="375"/>
      <c r="EH56" s="375"/>
      <c r="EI56" s="375"/>
      <c r="EJ56" s="375"/>
      <c r="EK56" s="376" t="s">
        <v>310</v>
      </c>
      <c r="EL56" s="166"/>
      <c r="EM56" s="166"/>
      <c r="EN56" s="166"/>
      <c r="EO56" s="166"/>
      <c r="EP56" s="166"/>
      <c r="EQ56" s="166"/>
      <c r="ER56" s="166"/>
      <c r="ES56" s="166"/>
      <c r="ET56" s="166"/>
      <c r="EU56" s="166"/>
      <c r="EV56" s="166"/>
      <c r="EW56" s="166"/>
      <c r="EX56" s="166"/>
      <c r="EY56" s="166"/>
      <c r="EZ56" s="166"/>
      <c r="FA56" s="166"/>
      <c r="FB56" s="166"/>
      <c r="FC56" s="166"/>
      <c r="FD56" s="166"/>
      <c r="FE56" s="166"/>
      <c r="FF56" s="166"/>
      <c r="FG56" s="166"/>
      <c r="FH56" s="166"/>
      <c r="FI56" s="191"/>
    </row>
    <row r="57" spans="1:165" x14ac:dyDescent="0.3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DI57" s="205"/>
      <c r="DJ57" s="230"/>
      <c r="DM57">
        <v>3</v>
      </c>
      <c r="DN57">
        <v>54</v>
      </c>
      <c r="DO57" s="205" t="s">
        <v>156</v>
      </c>
      <c r="DP57" s="374"/>
      <c r="DQ57" s="374"/>
      <c r="DR57" s="374"/>
      <c r="DS57" s="374"/>
      <c r="DT57" s="375"/>
      <c r="DU57" s="375"/>
      <c r="DV57" s="375"/>
      <c r="DW57" s="375"/>
      <c r="DX57" s="375"/>
      <c r="DY57" s="375"/>
      <c r="DZ57" s="375"/>
      <c r="EA57" s="375"/>
      <c r="EB57" s="375"/>
      <c r="EC57" s="375"/>
      <c r="ED57" s="375"/>
      <c r="EE57" s="375"/>
      <c r="EF57" s="375"/>
      <c r="EG57" s="375"/>
      <c r="EH57" s="376" t="s">
        <v>310</v>
      </c>
      <c r="EI57" s="375"/>
      <c r="EJ57" s="375"/>
      <c r="EK57" s="375"/>
      <c r="EL57" s="166"/>
      <c r="EM57" s="166"/>
      <c r="EN57" s="166"/>
      <c r="EO57" s="189" t="s">
        <v>310</v>
      </c>
      <c r="EP57" s="166"/>
      <c r="EQ57" s="166"/>
      <c r="ER57" s="166"/>
      <c r="ES57" s="189" t="s">
        <v>310</v>
      </c>
      <c r="ET57" s="166"/>
      <c r="EU57" s="166"/>
      <c r="EV57" s="166"/>
      <c r="EW57" s="166"/>
      <c r="EX57" s="189" t="s">
        <v>310</v>
      </c>
      <c r="EY57" s="166"/>
      <c r="EZ57" s="166"/>
      <c r="FA57" s="166"/>
      <c r="FB57" s="166"/>
      <c r="FC57" s="166"/>
      <c r="FD57" s="166"/>
      <c r="FE57" s="166"/>
      <c r="FF57" s="166"/>
      <c r="FG57" s="166"/>
      <c r="FH57" s="166"/>
      <c r="FI57" s="191"/>
    </row>
    <row r="58" spans="1:165" x14ac:dyDescent="0.3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DI58" s="205"/>
      <c r="DJ58" s="230"/>
      <c r="DM58">
        <v>4</v>
      </c>
      <c r="DN58">
        <v>55</v>
      </c>
      <c r="DO58" s="205" t="s">
        <v>156</v>
      </c>
      <c r="DP58" s="374"/>
      <c r="DQ58" s="374"/>
      <c r="DR58" s="374"/>
      <c r="DS58" s="374"/>
      <c r="DT58" s="375"/>
      <c r="DU58" s="375"/>
      <c r="DV58" s="375"/>
      <c r="DW58" s="375"/>
      <c r="DX58" s="375"/>
      <c r="DY58" s="375"/>
      <c r="DZ58" s="375"/>
      <c r="EA58" s="375"/>
      <c r="EB58" s="375"/>
      <c r="EC58" s="375"/>
      <c r="ED58" s="375"/>
      <c r="EE58" s="375"/>
      <c r="EF58" s="375"/>
      <c r="EG58" s="375"/>
      <c r="EH58" s="375"/>
      <c r="EI58" s="375"/>
      <c r="EJ58" s="375"/>
      <c r="EK58" s="375"/>
      <c r="EL58" s="166"/>
      <c r="EM58" s="166"/>
      <c r="EN58" s="166"/>
      <c r="EO58" s="189" t="s">
        <v>310</v>
      </c>
      <c r="EP58" s="166"/>
      <c r="EQ58" s="166"/>
      <c r="ER58" s="166"/>
      <c r="ES58" s="166"/>
      <c r="ET58" s="166"/>
      <c r="EU58" s="166"/>
      <c r="EV58" s="166"/>
      <c r="EW58" s="166"/>
      <c r="EX58" s="166"/>
      <c r="EY58" s="166"/>
      <c r="EZ58" s="166"/>
      <c r="FA58" s="191"/>
      <c r="FB58" s="166"/>
      <c r="FC58" s="166"/>
      <c r="FD58" s="166"/>
      <c r="FE58" s="166"/>
      <c r="FF58" s="166"/>
      <c r="FG58" s="166"/>
      <c r="FH58" s="166"/>
      <c r="FI58" s="191"/>
    </row>
    <row r="59" spans="1:165" x14ac:dyDescent="0.3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DI59" s="205"/>
      <c r="DJ59" s="230"/>
      <c r="DM59">
        <v>5</v>
      </c>
      <c r="DN59">
        <v>56</v>
      </c>
      <c r="DO59" s="205" t="s">
        <v>156</v>
      </c>
      <c r="DP59" s="374"/>
      <c r="DQ59" s="374"/>
      <c r="DR59" s="374"/>
      <c r="DS59" s="374"/>
      <c r="DT59" s="375"/>
      <c r="DU59" s="375"/>
      <c r="DV59" s="375"/>
      <c r="DW59" s="375"/>
      <c r="DX59" s="375"/>
      <c r="DY59" s="375"/>
      <c r="DZ59" s="375"/>
      <c r="EA59" s="375"/>
      <c r="EB59" s="375"/>
      <c r="EC59" s="376" t="s">
        <v>310</v>
      </c>
      <c r="ED59" s="375"/>
      <c r="EE59" s="375"/>
      <c r="EF59" s="375"/>
      <c r="EG59" s="375"/>
      <c r="EH59" s="375"/>
      <c r="EI59" s="375"/>
      <c r="EJ59" s="376" t="s">
        <v>310</v>
      </c>
      <c r="EK59" s="375"/>
      <c r="EL59" s="166"/>
      <c r="EM59" s="166"/>
      <c r="EN59" s="166"/>
      <c r="EO59" s="166"/>
      <c r="EP59" s="166"/>
      <c r="EQ59" s="166"/>
      <c r="ER59" s="166"/>
      <c r="ES59" s="166"/>
      <c r="ET59" s="189" t="s">
        <v>310</v>
      </c>
      <c r="EU59" s="166"/>
      <c r="EV59" s="166"/>
      <c r="EW59" s="166"/>
      <c r="EX59" s="166"/>
      <c r="EY59" s="166"/>
      <c r="EZ59" s="166"/>
      <c r="FA59" s="189" t="s">
        <v>310</v>
      </c>
      <c r="FB59" s="166"/>
      <c r="FC59" s="166"/>
      <c r="FD59" s="166"/>
      <c r="FE59" s="166"/>
      <c r="FF59" s="166"/>
      <c r="FG59" s="166"/>
      <c r="FH59" s="166"/>
      <c r="FI59" s="191"/>
    </row>
    <row r="60" spans="1:165" x14ac:dyDescent="0.3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DI60" s="205"/>
      <c r="DJ60" s="230"/>
      <c r="DM60">
        <v>6</v>
      </c>
      <c r="DN60">
        <v>57</v>
      </c>
      <c r="DO60" s="205" t="s">
        <v>156</v>
      </c>
      <c r="DP60" s="374"/>
      <c r="DQ60" s="374"/>
      <c r="DR60" s="374"/>
      <c r="DS60" s="374"/>
      <c r="DT60" s="375"/>
      <c r="DU60" s="375"/>
      <c r="DV60" s="375"/>
      <c r="DW60" s="375"/>
      <c r="DX60" s="375"/>
      <c r="DY60" s="375"/>
      <c r="DZ60" s="376" t="s">
        <v>310</v>
      </c>
      <c r="EA60" s="375"/>
      <c r="EB60" s="375"/>
      <c r="EC60" s="375"/>
      <c r="ED60" s="375"/>
      <c r="EE60" s="375"/>
      <c r="EF60" s="375"/>
      <c r="EG60" s="375"/>
      <c r="EH60" s="376" t="s">
        <v>310</v>
      </c>
      <c r="EI60" s="375"/>
      <c r="EJ60" s="375"/>
      <c r="EK60" s="375"/>
      <c r="EL60" s="166"/>
      <c r="EM60" s="166"/>
      <c r="EN60" s="166"/>
      <c r="EO60" s="189" t="s">
        <v>310</v>
      </c>
      <c r="EP60" s="166"/>
      <c r="EQ60" s="166"/>
      <c r="ER60" s="166"/>
      <c r="ES60" s="189" t="s">
        <v>310</v>
      </c>
      <c r="ET60" s="166"/>
      <c r="EU60" s="166"/>
      <c r="EV60" s="166"/>
      <c r="EW60" s="166"/>
      <c r="EX60" s="166"/>
      <c r="EY60" s="166"/>
      <c r="EZ60" s="166"/>
      <c r="FA60" s="166"/>
      <c r="FB60" s="166"/>
      <c r="FC60" s="166"/>
      <c r="FD60" s="166"/>
      <c r="FE60" s="166"/>
      <c r="FF60" s="166"/>
      <c r="FG60" s="166"/>
      <c r="FH60" s="166"/>
      <c r="FI60" s="191"/>
    </row>
    <row r="61" spans="1:165" ht="21" thickBot="1" x14ac:dyDescent="0.3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DI61" s="205"/>
      <c r="DJ61" s="230"/>
      <c r="DM61">
        <v>7</v>
      </c>
      <c r="DN61">
        <v>58</v>
      </c>
      <c r="DO61" s="205" t="s">
        <v>156</v>
      </c>
      <c r="DP61" s="374"/>
      <c r="DQ61" s="374"/>
      <c r="DR61" s="374"/>
      <c r="DS61" s="374"/>
      <c r="DT61" s="375"/>
      <c r="DU61" s="375"/>
      <c r="DV61" s="375"/>
      <c r="DW61" s="375"/>
      <c r="DX61" s="375"/>
      <c r="DY61" s="375"/>
      <c r="DZ61" s="375"/>
      <c r="EA61" s="375"/>
      <c r="EB61" s="375"/>
      <c r="EC61" s="375"/>
      <c r="ED61" s="375"/>
      <c r="EE61" s="375"/>
      <c r="EF61" s="375"/>
      <c r="EG61" s="375"/>
      <c r="EH61" s="375"/>
      <c r="EI61" s="376" t="s">
        <v>310</v>
      </c>
      <c r="EJ61" s="376" t="s">
        <v>310</v>
      </c>
      <c r="EK61" s="376" t="s">
        <v>310</v>
      </c>
      <c r="EL61" s="166"/>
      <c r="EM61" s="166"/>
      <c r="EN61" s="166"/>
      <c r="EO61" s="166"/>
      <c r="EP61" s="166"/>
      <c r="EQ61" s="166"/>
      <c r="ER61" s="189" t="s">
        <v>310</v>
      </c>
      <c r="ES61" s="166"/>
      <c r="ET61" s="166"/>
      <c r="EU61" s="166"/>
      <c r="EV61" s="166"/>
      <c r="EW61" s="166"/>
      <c r="EX61" s="166"/>
      <c r="EY61" s="166"/>
      <c r="EZ61" s="166"/>
      <c r="FA61" s="166"/>
      <c r="FB61" s="166"/>
      <c r="FC61" s="166"/>
      <c r="FD61" s="166"/>
      <c r="FE61" s="166"/>
      <c r="FF61" s="166"/>
      <c r="FG61" s="166"/>
      <c r="FH61" s="166"/>
      <c r="FI61" s="191"/>
    </row>
    <row r="62" spans="1:165" x14ac:dyDescent="0.3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390">
        <v>1.1000000000000001</v>
      </c>
      <c r="N62" s="391" t="s">
        <v>37</v>
      </c>
      <c r="DI62" s="205"/>
      <c r="DJ62" s="230"/>
      <c r="DM62">
        <v>8</v>
      </c>
      <c r="DN62">
        <v>59</v>
      </c>
      <c r="DO62" s="205" t="s">
        <v>156</v>
      </c>
      <c r="DP62" s="374"/>
      <c r="DQ62" s="374"/>
      <c r="DR62" s="374"/>
      <c r="DS62" s="374"/>
      <c r="DT62" s="375"/>
      <c r="DU62" s="375"/>
      <c r="DV62" s="375"/>
      <c r="DW62" s="375"/>
      <c r="DX62" s="375"/>
      <c r="DY62" s="375"/>
      <c r="DZ62" s="375"/>
      <c r="EA62" s="375"/>
      <c r="EB62" s="375"/>
      <c r="EC62" s="375"/>
      <c r="ED62" s="375"/>
      <c r="EE62" s="375"/>
      <c r="EF62" s="375"/>
      <c r="EG62" s="375"/>
      <c r="EH62" s="376" t="s">
        <v>310</v>
      </c>
      <c r="EI62" s="375"/>
      <c r="EJ62" s="375"/>
      <c r="EK62" s="375"/>
      <c r="EL62" s="166"/>
      <c r="EM62" s="166"/>
      <c r="EN62" s="166"/>
      <c r="EO62" s="166"/>
      <c r="EP62" s="166"/>
      <c r="EQ62" s="166"/>
      <c r="ER62" s="166"/>
      <c r="ES62" s="189" t="s">
        <v>310</v>
      </c>
      <c r="ET62" s="166"/>
      <c r="EU62" s="166"/>
      <c r="EV62" s="166"/>
      <c r="EW62" s="166"/>
      <c r="EX62" s="166"/>
      <c r="EY62" s="166"/>
      <c r="EZ62" s="166"/>
      <c r="FA62" s="166"/>
      <c r="FB62" s="166"/>
      <c r="FC62" s="166"/>
      <c r="FD62" s="166"/>
      <c r="FE62" s="166"/>
      <c r="FF62" s="166"/>
      <c r="FG62" s="166"/>
      <c r="FH62" s="166"/>
      <c r="FI62" s="191"/>
    </row>
    <row r="63" spans="1:165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392">
        <v>1.2</v>
      </c>
      <c r="N63" s="393" t="s">
        <v>38</v>
      </c>
      <c r="DI63" s="205"/>
      <c r="DJ63" s="230"/>
      <c r="DM63">
        <v>9</v>
      </c>
      <c r="DN63">
        <v>60</v>
      </c>
      <c r="DO63" s="205" t="s">
        <v>156</v>
      </c>
      <c r="DP63" s="374"/>
      <c r="DQ63" s="374"/>
      <c r="DR63" s="374"/>
      <c r="DS63" s="374"/>
      <c r="DT63" s="375"/>
      <c r="DU63" s="375"/>
      <c r="DV63" s="375"/>
      <c r="DW63" s="375"/>
      <c r="DX63" s="375"/>
      <c r="DY63" s="375"/>
      <c r="DZ63" s="375"/>
      <c r="EA63" s="375"/>
      <c r="EB63" s="375"/>
      <c r="EC63" s="375"/>
      <c r="ED63" s="375"/>
      <c r="EE63" s="375"/>
      <c r="EF63" s="375"/>
      <c r="EG63" s="375"/>
      <c r="EH63" s="375"/>
      <c r="EI63" s="376" t="s">
        <v>310</v>
      </c>
      <c r="EJ63" s="376" t="s">
        <v>310</v>
      </c>
      <c r="EK63" s="375"/>
      <c r="EL63" s="166"/>
      <c r="EM63" s="166"/>
      <c r="EN63" s="166"/>
      <c r="EO63" s="166"/>
      <c r="EP63" s="166"/>
      <c r="EQ63" s="166"/>
      <c r="ER63" s="189" t="s">
        <v>310</v>
      </c>
      <c r="ES63" s="166"/>
      <c r="ET63" s="166"/>
      <c r="EU63" s="166"/>
      <c r="EV63" s="166"/>
      <c r="EW63" s="166"/>
      <c r="EX63" s="166"/>
      <c r="EY63" s="166"/>
      <c r="EZ63" s="166"/>
      <c r="FA63" s="189" t="s">
        <v>310</v>
      </c>
      <c r="FB63" s="166"/>
      <c r="FC63" s="166"/>
      <c r="FD63" s="166"/>
      <c r="FE63" s="166"/>
      <c r="FF63" s="166"/>
      <c r="FG63" s="166"/>
      <c r="FH63" s="166"/>
      <c r="FI63" s="191"/>
    </row>
    <row r="64" spans="1:165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394">
        <v>3.1</v>
      </c>
      <c r="N64" s="395" t="s">
        <v>40</v>
      </c>
      <c r="DI64" s="205"/>
      <c r="DJ64" s="230"/>
      <c r="DM64">
        <v>10</v>
      </c>
      <c r="DN64">
        <v>61</v>
      </c>
      <c r="DO64" s="205" t="s">
        <v>156</v>
      </c>
      <c r="DP64" s="379"/>
      <c r="DQ64" s="380"/>
      <c r="DR64" s="379"/>
      <c r="DS64" s="379"/>
      <c r="DT64" s="378"/>
      <c r="DU64" s="378"/>
      <c r="DV64" s="378"/>
      <c r="DW64" s="378"/>
      <c r="DX64" s="378"/>
      <c r="DY64" s="378"/>
      <c r="DZ64" s="378"/>
      <c r="EA64" s="378"/>
      <c r="EB64" s="378"/>
      <c r="EC64" s="378"/>
      <c r="ED64" s="378"/>
      <c r="EE64" s="378"/>
      <c r="EF64" s="378"/>
      <c r="EG64" s="378"/>
      <c r="EH64" s="378"/>
      <c r="EI64" s="378"/>
      <c r="EJ64" s="378"/>
      <c r="EK64" s="378"/>
      <c r="EL64" s="205"/>
      <c r="EM64" s="205"/>
      <c r="EN64" s="205"/>
      <c r="EO64" s="189" t="s">
        <v>310</v>
      </c>
      <c r="EP64" s="205"/>
      <c r="EQ64" s="205"/>
      <c r="ER64" s="205"/>
      <c r="ES64" s="205"/>
      <c r="ET64" s="189" t="s">
        <v>310</v>
      </c>
      <c r="EU64" s="205"/>
      <c r="EV64" s="205"/>
      <c r="EW64" s="205"/>
      <c r="EX64" s="205"/>
      <c r="EY64" s="205"/>
      <c r="EZ64" s="205"/>
      <c r="FA64" s="205"/>
      <c r="FB64" s="205"/>
      <c r="FC64" s="205"/>
      <c r="FD64" s="205"/>
      <c r="FE64" s="205"/>
      <c r="FF64" s="205"/>
      <c r="FG64" s="205"/>
      <c r="FH64" s="205"/>
      <c r="FI64" s="191"/>
    </row>
    <row r="65" spans="2:165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394">
        <v>3.2</v>
      </c>
      <c r="N65" s="395" t="s">
        <v>41</v>
      </c>
      <c r="DI65" s="205"/>
      <c r="DJ65" s="230"/>
      <c r="DM65">
        <v>11</v>
      </c>
      <c r="DN65">
        <v>62</v>
      </c>
      <c r="DO65" s="205" t="s">
        <v>156</v>
      </c>
      <c r="DP65" s="379"/>
      <c r="DQ65" s="379"/>
      <c r="DR65" s="379"/>
      <c r="DS65" s="379"/>
      <c r="DT65" s="378"/>
      <c r="DU65" s="378"/>
      <c r="DV65" s="378"/>
      <c r="DW65" s="378"/>
      <c r="DX65" s="378"/>
      <c r="DY65" s="378"/>
      <c r="DZ65" s="378"/>
      <c r="EA65" s="378"/>
      <c r="EB65" s="378"/>
      <c r="EC65" s="378"/>
      <c r="ED65" s="378"/>
      <c r="EE65" s="378"/>
      <c r="EF65" s="378"/>
      <c r="EG65" s="378"/>
      <c r="EH65" s="378"/>
      <c r="EI65" s="378"/>
      <c r="EJ65" s="378"/>
      <c r="EK65" s="378"/>
      <c r="EL65" s="205"/>
      <c r="EM65" s="189" t="s">
        <v>310</v>
      </c>
      <c r="EN65" s="205"/>
      <c r="EO65" s="189" t="s">
        <v>310</v>
      </c>
      <c r="EP65" s="205"/>
      <c r="EQ65" s="205"/>
      <c r="ER65" s="205"/>
      <c r="ES65" s="205"/>
      <c r="ET65" s="205"/>
      <c r="EU65" s="205"/>
      <c r="EV65" s="205"/>
      <c r="EW65" s="205"/>
      <c r="EX65" s="205"/>
      <c r="EY65" s="205"/>
      <c r="EZ65" s="205"/>
      <c r="FA65" s="205"/>
      <c r="FB65" s="205"/>
      <c r="FC65" s="205"/>
      <c r="FD65" s="205"/>
      <c r="FE65" s="205"/>
      <c r="FF65" s="205"/>
      <c r="FG65" s="205"/>
      <c r="FH65" s="205"/>
      <c r="FI65" s="191"/>
    </row>
    <row r="66" spans="2:165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396">
        <v>4.0999999999999996</v>
      </c>
      <c r="N66" s="397" t="s">
        <v>53</v>
      </c>
      <c r="DI66" s="205"/>
      <c r="DJ66" s="230"/>
      <c r="DM66">
        <v>12</v>
      </c>
      <c r="DN66">
        <v>63</v>
      </c>
      <c r="DO66" s="205" t="s">
        <v>156</v>
      </c>
      <c r="DP66" s="379"/>
      <c r="DQ66" s="379"/>
      <c r="DR66" s="379"/>
      <c r="DS66" s="379"/>
      <c r="DT66" s="378"/>
      <c r="DU66" s="378"/>
      <c r="DV66" s="378"/>
      <c r="DW66" s="378"/>
      <c r="DX66" s="378"/>
      <c r="DY66" s="376" t="s">
        <v>310</v>
      </c>
      <c r="DZ66" s="376" t="s">
        <v>310</v>
      </c>
      <c r="EA66" s="378"/>
      <c r="EB66" s="378"/>
      <c r="EC66" s="378"/>
      <c r="ED66" s="376" t="s">
        <v>310</v>
      </c>
      <c r="EE66" s="378"/>
      <c r="EF66" s="378"/>
      <c r="EG66" s="378"/>
      <c r="EH66" s="378"/>
      <c r="EI66" s="378"/>
      <c r="EJ66" s="378"/>
      <c r="EK66" s="378"/>
      <c r="EL66" s="205"/>
      <c r="EM66" s="189" t="s">
        <v>310</v>
      </c>
      <c r="EN66" s="189" t="s">
        <v>310</v>
      </c>
      <c r="EO66" s="189" t="s">
        <v>310</v>
      </c>
      <c r="EP66" s="205"/>
      <c r="EQ66" s="205"/>
      <c r="ER66" s="205"/>
      <c r="ES66" s="205"/>
      <c r="ET66" s="205"/>
      <c r="EU66" s="205"/>
      <c r="EV66" s="205"/>
      <c r="EW66" s="205"/>
      <c r="EX66" s="205"/>
      <c r="EY66" s="205"/>
      <c r="EZ66" s="205"/>
      <c r="FA66" s="205"/>
      <c r="FB66" s="205"/>
      <c r="FC66" s="205"/>
      <c r="FD66" s="205"/>
      <c r="FE66" s="205"/>
      <c r="FF66" s="205"/>
      <c r="FG66" s="205"/>
      <c r="FH66" s="205"/>
      <c r="FI66" s="191"/>
    </row>
    <row r="67" spans="2:165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394">
        <v>4.2</v>
      </c>
      <c r="N67" s="395" t="s">
        <v>43</v>
      </c>
      <c r="DI67" s="205"/>
      <c r="DJ67" s="230"/>
      <c r="DM67">
        <v>13</v>
      </c>
      <c r="DN67">
        <v>64</v>
      </c>
      <c r="DO67" s="205" t="s">
        <v>156</v>
      </c>
      <c r="DP67" s="379"/>
      <c r="DQ67" s="379"/>
      <c r="DR67" s="379"/>
      <c r="DS67" s="379"/>
      <c r="DT67" s="378"/>
      <c r="DU67" s="378"/>
      <c r="DV67" s="378"/>
      <c r="DW67" s="378"/>
      <c r="DX67" s="378"/>
      <c r="DY67" s="378"/>
      <c r="DZ67" s="378"/>
      <c r="EA67" s="378"/>
      <c r="EB67" s="378"/>
      <c r="EC67" s="378"/>
      <c r="ED67" s="378"/>
      <c r="EE67" s="378"/>
      <c r="EF67" s="378"/>
      <c r="EG67" s="378"/>
      <c r="EH67" s="378"/>
      <c r="EI67" s="378"/>
      <c r="EJ67" s="378"/>
      <c r="EK67" s="378"/>
      <c r="EL67" s="205"/>
      <c r="EM67" s="205"/>
      <c r="EN67" s="205"/>
      <c r="EO67" s="205"/>
      <c r="EP67" s="205"/>
      <c r="EQ67" s="205"/>
      <c r="ER67" s="205"/>
      <c r="ES67" s="205"/>
      <c r="ET67" s="205"/>
      <c r="EU67" s="205"/>
      <c r="EV67" s="205"/>
      <c r="EW67" s="205"/>
      <c r="EX67" s="205"/>
      <c r="EY67" s="205"/>
      <c r="EZ67" s="189" t="s">
        <v>310</v>
      </c>
      <c r="FA67" s="205"/>
      <c r="FB67" s="205"/>
      <c r="FC67" s="205"/>
      <c r="FD67" s="205"/>
      <c r="FE67" s="205"/>
      <c r="FF67" s="205"/>
      <c r="FG67" s="205"/>
      <c r="FH67" s="205"/>
      <c r="FI67" s="191"/>
    </row>
    <row r="68" spans="2:165" x14ac:dyDescent="0.3">
      <c r="M68" s="394">
        <v>4.3</v>
      </c>
      <c r="N68" s="395" t="s">
        <v>44</v>
      </c>
      <c r="DI68" s="205"/>
      <c r="DJ68" s="230"/>
      <c r="DM68">
        <v>14</v>
      </c>
      <c r="DN68">
        <v>65</v>
      </c>
      <c r="DO68" s="205" t="s">
        <v>156</v>
      </c>
      <c r="DP68" s="379"/>
      <c r="DQ68" s="379"/>
      <c r="DR68" s="379"/>
      <c r="DS68" s="379"/>
      <c r="DT68" s="378"/>
      <c r="DU68" s="378"/>
      <c r="DV68" s="378"/>
      <c r="DW68" s="378"/>
      <c r="DX68" s="378"/>
      <c r="DY68" s="378"/>
      <c r="DZ68" s="378"/>
      <c r="EA68" s="378"/>
      <c r="EB68" s="378"/>
      <c r="EC68" s="378"/>
      <c r="ED68" s="378"/>
      <c r="EE68" s="378"/>
      <c r="EF68" s="378"/>
      <c r="EG68" s="378"/>
      <c r="EH68" s="378"/>
      <c r="EI68" s="378"/>
      <c r="EJ68" s="378"/>
      <c r="EK68" s="378"/>
      <c r="EL68" s="205"/>
      <c r="EM68" s="205"/>
      <c r="EN68" s="205"/>
      <c r="EO68" s="205"/>
      <c r="EP68" s="205"/>
      <c r="EQ68" s="205"/>
      <c r="ER68" s="205"/>
      <c r="ES68" s="205"/>
      <c r="ET68" s="205"/>
      <c r="EU68" s="205"/>
      <c r="EV68" s="205"/>
      <c r="EW68" s="205"/>
      <c r="EX68" s="205"/>
      <c r="EY68" s="205"/>
      <c r="EZ68" s="189" t="s">
        <v>310</v>
      </c>
      <c r="FA68" s="205"/>
      <c r="FB68" s="205"/>
      <c r="FC68" s="205"/>
      <c r="FD68" s="205"/>
      <c r="FE68" s="205"/>
      <c r="FF68" s="205"/>
      <c r="FG68" s="205"/>
      <c r="FH68" s="205"/>
      <c r="FI68" s="191"/>
    </row>
    <row r="69" spans="2:165" x14ac:dyDescent="0.3">
      <c r="M69" s="394">
        <v>4.4000000000000004</v>
      </c>
      <c r="N69" s="395" t="s">
        <v>45</v>
      </c>
      <c r="DI69" s="205"/>
      <c r="DJ69" s="230"/>
      <c r="DM69">
        <v>15</v>
      </c>
      <c r="DN69">
        <v>66</v>
      </c>
      <c r="DO69" s="205" t="s">
        <v>156</v>
      </c>
      <c r="DP69" s="379"/>
      <c r="DQ69" s="379"/>
      <c r="DR69" s="379"/>
      <c r="DS69" s="379"/>
      <c r="DT69" s="378"/>
      <c r="DU69" s="378"/>
      <c r="DV69" s="378"/>
      <c r="DW69" s="378"/>
      <c r="DX69" s="378"/>
      <c r="DY69" s="378"/>
      <c r="DZ69" s="378"/>
      <c r="EA69" s="376" t="s">
        <v>310</v>
      </c>
      <c r="EB69" s="378"/>
      <c r="EC69" s="378"/>
      <c r="ED69" s="378"/>
      <c r="EE69" s="378"/>
      <c r="EF69" s="378"/>
      <c r="EG69" s="378"/>
      <c r="EH69" s="376" t="s">
        <v>310</v>
      </c>
      <c r="EI69" s="378"/>
      <c r="EJ69" s="378"/>
      <c r="EK69" s="378"/>
      <c r="EL69" s="205"/>
      <c r="EM69" s="205"/>
      <c r="EN69" s="205"/>
      <c r="EO69" s="205"/>
      <c r="EP69" s="205"/>
      <c r="EQ69" s="205"/>
      <c r="ER69" s="205"/>
      <c r="ES69" s="189" t="s">
        <v>310</v>
      </c>
      <c r="ET69" s="205"/>
      <c r="EU69" s="205"/>
      <c r="EV69" s="205"/>
      <c r="EW69" s="205"/>
      <c r="EX69" s="189" t="s">
        <v>310</v>
      </c>
      <c r="EY69" s="205"/>
      <c r="EZ69" s="205"/>
      <c r="FA69" s="191"/>
      <c r="FB69" s="205"/>
      <c r="FC69" s="205"/>
      <c r="FD69" s="205"/>
      <c r="FE69" s="166"/>
      <c r="FF69" s="205"/>
      <c r="FG69" s="205"/>
      <c r="FH69" s="205"/>
      <c r="FI69" s="191"/>
    </row>
    <row r="70" spans="2:165" x14ac:dyDescent="0.3">
      <c r="M70" s="394">
        <v>4.5</v>
      </c>
      <c r="N70" s="395" t="s">
        <v>52</v>
      </c>
      <c r="DI70" s="205"/>
      <c r="DJ70" s="230"/>
      <c r="DM70">
        <v>1</v>
      </c>
      <c r="DN70">
        <v>67</v>
      </c>
      <c r="DO70" s="333" t="s">
        <v>157</v>
      </c>
      <c r="DP70" s="374"/>
      <c r="DQ70" s="374"/>
      <c r="DR70" s="374"/>
      <c r="DS70" s="382"/>
      <c r="DT70" s="375"/>
      <c r="DU70" s="375"/>
      <c r="DV70" s="375"/>
      <c r="DW70" s="375"/>
      <c r="DX70" s="375"/>
      <c r="DY70" s="375"/>
      <c r="DZ70" s="383"/>
      <c r="EA70" s="375"/>
      <c r="EB70" s="375"/>
      <c r="EC70" s="375"/>
      <c r="ED70" s="375"/>
      <c r="EE70" s="375"/>
      <c r="EF70" s="375"/>
      <c r="EG70" s="375"/>
      <c r="EH70" s="375"/>
      <c r="EI70" s="375"/>
      <c r="EJ70" s="375"/>
      <c r="EK70" s="375"/>
      <c r="EL70" s="166"/>
      <c r="EM70" s="166"/>
      <c r="EN70" s="166"/>
      <c r="EO70" s="166"/>
      <c r="EP70" s="166"/>
      <c r="EQ70" s="166"/>
      <c r="ER70" s="166"/>
      <c r="ES70" s="166"/>
      <c r="ET70" s="166"/>
      <c r="EU70" s="166"/>
      <c r="EV70" s="166"/>
      <c r="EW70" s="166"/>
      <c r="EX70" s="166"/>
      <c r="EY70" s="166"/>
      <c r="EZ70" s="166"/>
      <c r="FA70" s="166"/>
      <c r="FB70" s="189" t="s">
        <v>310</v>
      </c>
      <c r="FC70" s="166"/>
      <c r="FD70" s="189" t="s">
        <v>310</v>
      </c>
      <c r="FE70" s="166"/>
      <c r="FF70" s="166"/>
      <c r="FG70" s="166"/>
      <c r="FH70" s="166"/>
      <c r="FI70" s="191"/>
    </row>
    <row r="71" spans="2:165" x14ac:dyDescent="0.3">
      <c r="M71" s="392">
        <v>4.5999999999999996</v>
      </c>
      <c r="N71" s="393" t="s">
        <v>33</v>
      </c>
      <c r="DI71" s="205"/>
      <c r="DJ71" s="230"/>
      <c r="DM71">
        <v>2</v>
      </c>
      <c r="DN71">
        <v>68</v>
      </c>
      <c r="DO71" s="333" t="s">
        <v>157</v>
      </c>
      <c r="DP71" s="374"/>
      <c r="DQ71" s="374"/>
      <c r="DR71" s="374"/>
      <c r="DS71" s="375"/>
      <c r="DT71" s="375"/>
      <c r="DU71" s="375"/>
      <c r="DV71" s="375"/>
      <c r="DW71" s="375"/>
      <c r="DX71" s="375"/>
      <c r="DY71" s="375"/>
      <c r="DZ71" s="375"/>
      <c r="EA71" s="375"/>
      <c r="EB71" s="375"/>
      <c r="EC71" s="375"/>
      <c r="ED71" s="376" t="s">
        <v>310</v>
      </c>
      <c r="EE71" s="375"/>
      <c r="EF71" s="375"/>
      <c r="EG71" s="376" t="s">
        <v>310</v>
      </c>
      <c r="EH71" s="375"/>
      <c r="EI71" s="375"/>
      <c r="EJ71" s="375"/>
      <c r="EK71" s="375"/>
      <c r="EL71" s="166"/>
      <c r="EM71" s="166"/>
      <c r="EN71" s="166"/>
      <c r="EO71" s="166"/>
      <c r="EP71" s="166"/>
      <c r="EQ71" s="166"/>
      <c r="ER71" s="166"/>
      <c r="ES71" s="166"/>
      <c r="ET71" s="166"/>
      <c r="EU71" s="166"/>
      <c r="EV71" s="166"/>
      <c r="EW71" s="166"/>
      <c r="EX71" s="166"/>
      <c r="EY71" s="166"/>
      <c r="EZ71" s="166"/>
      <c r="FA71" s="166"/>
      <c r="FB71" s="166"/>
      <c r="FC71" s="166"/>
      <c r="FD71" s="166"/>
      <c r="FE71" s="166"/>
      <c r="FF71" s="166"/>
      <c r="FG71" s="166"/>
      <c r="FH71" s="166"/>
      <c r="FI71" s="191"/>
    </row>
    <row r="72" spans="2:165" x14ac:dyDescent="0.3">
      <c r="M72" s="396">
        <v>5.0999999999999996</v>
      </c>
      <c r="N72" s="395" t="s">
        <v>46</v>
      </c>
      <c r="DI72" s="205"/>
      <c r="DJ72" s="230"/>
      <c r="DM72">
        <v>3</v>
      </c>
      <c r="DN72">
        <v>69</v>
      </c>
      <c r="DO72" s="333" t="s">
        <v>157</v>
      </c>
      <c r="DP72" s="374"/>
      <c r="DQ72" s="374"/>
      <c r="DR72" s="374"/>
      <c r="DS72" s="375"/>
      <c r="DT72" s="375"/>
      <c r="DU72" s="375"/>
      <c r="DV72" s="375"/>
      <c r="DW72" s="375"/>
      <c r="DX72" s="375"/>
      <c r="DY72" s="375"/>
      <c r="DZ72" s="375"/>
      <c r="EA72" s="375"/>
      <c r="EB72" s="375"/>
      <c r="EC72" s="375"/>
      <c r="ED72" s="375"/>
      <c r="EE72" s="375"/>
      <c r="EF72" s="375"/>
      <c r="EG72" s="375"/>
      <c r="EH72" s="375"/>
      <c r="EI72" s="375"/>
      <c r="EJ72" s="375"/>
      <c r="EK72" s="375"/>
      <c r="EL72" s="166"/>
      <c r="EM72" s="166"/>
      <c r="EN72" s="166"/>
      <c r="EO72" s="166"/>
      <c r="EP72" s="166"/>
      <c r="EQ72" s="166"/>
      <c r="ER72" s="189" t="s">
        <v>310</v>
      </c>
      <c r="ES72" s="166"/>
      <c r="ET72" s="166"/>
      <c r="EU72" s="166"/>
      <c r="EV72" s="166"/>
      <c r="EW72" s="166"/>
      <c r="EX72" s="166"/>
      <c r="EY72" s="166"/>
      <c r="EZ72" s="166"/>
      <c r="FA72" s="166"/>
      <c r="FB72" s="166"/>
      <c r="FC72" s="166"/>
      <c r="FD72" s="166"/>
      <c r="FE72" s="166"/>
      <c r="FF72" s="166"/>
      <c r="FG72" s="166"/>
      <c r="FH72" s="166"/>
      <c r="FI72" s="191"/>
    </row>
    <row r="73" spans="2:165" x14ac:dyDescent="0.3">
      <c r="M73" s="394">
        <v>5.2</v>
      </c>
      <c r="N73" s="395" t="s">
        <v>47</v>
      </c>
      <c r="DI73" s="205"/>
      <c r="DJ73" s="230"/>
      <c r="DM73">
        <v>4</v>
      </c>
      <c r="DN73">
        <v>70</v>
      </c>
      <c r="DO73" s="333" t="s">
        <v>157</v>
      </c>
      <c r="DP73" s="374"/>
      <c r="DQ73" s="374"/>
      <c r="DR73" s="374"/>
      <c r="DS73" s="375"/>
      <c r="DT73" s="375"/>
      <c r="DU73" s="375"/>
      <c r="DV73" s="375"/>
      <c r="DW73" s="375"/>
      <c r="DX73" s="375"/>
      <c r="DY73" s="375"/>
      <c r="DZ73" s="375"/>
      <c r="EA73" s="375"/>
      <c r="EB73" s="375"/>
      <c r="EC73" s="375"/>
      <c r="ED73" s="375"/>
      <c r="EE73" s="375"/>
      <c r="EF73" s="375"/>
      <c r="EG73" s="375"/>
      <c r="EH73" s="375"/>
      <c r="EI73" s="375"/>
      <c r="EJ73" s="375"/>
      <c r="EK73" s="375"/>
      <c r="EL73" s="166"/>
      <c r="EM73" s="166"/>
      <c r="EN73" s="166"/>
      <c r="EO73" s="166"/>
      <c r="EP73" s="166"/>
      <c r="EQ73" s="166"/>
      <c r="ER73" s="166"/>
      <c r="ES73" s="166"/>
      <c r="ET73" s="166"/>
      <c r="EU73" s="166"/>
      <c r="EV73" s="166"/>
      <c r="EW73" s="166"/>
      <c r="EX73" s="166"/>
      <c r="EY73" s="166"/>
      <c r="EZ73" s="189" t="s">
        <v>310</v>
      </c>
      <c r="FA73" s="166"/>
      <c r="FB73" s="166"/>
      <c r="FC73" s="166"/>
      <c r="FD73" s="166"/>
      <c r="FE73" s="166"/>
      <c r="FF73" s="166"/>
      <c r="FG73" s="166"/>
      <c r="FH73" s="166"/>
      <c r="FI73" s="191"/>
    </row>
    <row r="74" spans="2:165" x14ac:dyDescent="0.3">
      <c r="M74" s="394">
        <v>5.3</v>
      </c>
      <c r="N74" s="395" t="s">
        <v>48</v>
      </c>
      <c r="DI74" s="205"/>
      <c r="DJ74" s="230"/>
      <c r="DM74">
        <v>5</v>
      </c>
      <c r="DN74">
        <v>71</v>
      </c>
      <c r="DO74" s="333" t="s">
        <v>157</v>
      </c>
      <c r="DP74" s="374"/>
      <c r="DQ74" s="374"/>
      <c r="DR74" s="374"/>
      <c r="DS74" s="375"/>
      <c r="DT74" s="375"/>
      <c r="DU74" s="375"/>
      <c r="DV74" s="375"/>
      <c r="DW74" s="375"/>
      <c r="DX74" s="375"/>
      <c r="DY74" s="375"/>
      <c r="DZ74" s="375"/>
      <c r="EA74" s="375"/>
      <c r="EB74" s="375"/>
      <c r="EC74" s="375"/>
      <c r="ED74" s="375"/>
      <c r="EE74" s="375"/>
      <c r="EF74" s="375"/>
      <c r="EG74" s="375"/>
      <c r="EH74" s="375"/>
      <c r="EI74" s="375"/>
      <c r="EJ74" s="375"/>
      <c r="EK74" s="375"/>
      <c r="EL74" s="166"/>
      <c r="EM74" s="166"/>
      <c r="EN74" s="166"/>
      <c r="EO74" s="166"/>
      <c r="EP74" s="166"/>
      <c r="EQ74" s="166"/>
      <c r="ER74" s="166"/>
      <c r="ES74" s="166"/>
      <c r="ET74" s="166"/>
      <c r="EU74" s="166"/>
      <c r="EV74" s="166"/>
      <c r="EW74" s="166"/>
      <c r="EX74" s="166"/>
      <c r="EY74" s="166"/>
      <c r="EZ74" s="190" t="s">
        <v>310</v>
      </c>
      <c r="FA74" s="200" t="s">
        <v>310</v>
      </c>
      <c r="FB74" s="166"/>
      <c r="FC74" s="166"/>
      <c r="FD74" s="166"/>
      <c r="FE74" s="166"/>
      <c r="FF74" s="166"/>
      <c r="FG74" s="166"/>
      <c r="FH74" s="166"/>
      <c r="FI74" s="191"/>
    </row>
    <row r="75" spans="2:165" x14ac:dyDescent="0.3">
      <c r="M75" s="394">
        <v>5.4</v>
      </c>
      <c r="N75" s="395" t="s">
        <v>49</v>
      </c>
      <c r="DI75" s="205"/>
      <c r="DJ75" s="230"/>
      <c r="DM75">
        <v>6</v>
      </c>
      <c r="DN75">
        <v>72</v>
      </c>
      <c r="DO75" s="205" t="s">
        <v>157</v>
      </c>
      <c r="DP75" s="374"/>
      <c r="DQ75" s="374"/>
      <c r="DR75" s="374"/>
      <c r="DS75" s="374"/>
      <c r="DT75" s="375"/>
      <c r="DU75" s="375"/>
      <c r="DV75" s="375"/>
      <c r="DW75" s="375"/>
      <c r="DX75" s="375"/>
      <c r="DY75" s="375"/>
      <c r="DZ75" s="375"/>
      <c r="EA75" s="375"/>
      <c r="EB75" s="375"/>
      <c r="EC75" s="375"/>
      <c r="ED75" s="375"/>
      <c r="EE75" s="375"/>
      <c r="EF75" s="375"/>
      <c r="EG75" s="375"/>
      <c r="EH75" s="375"/>
      <c r="EI75" s="375"/>
      <c r="EJ75" s="375"/>
      <c r="EK75" s="375"/>
      <c r="EL75" s="166"/>
      <c r="EM75" s="166"/>
      <c r="EN75" s="166"/>
      <c r="EO75" s="166"/>
      <c r="EP75" s="166"/>
      <c r="EQ75" s="189" t="s">
        <v>310</v>
      </c>
      <c r="ER75" s="166"/>
      <c r="ES75" s="166"/>
      <c r="ET75" s="166"/>
      <c r="EU75" s="166"/>
      <c r="EV75" s="166"/>
      <c r="EW75" s="166"/>
      <c r="EX75" s="166"/>
      <c r="EY75" s="166"/>
      <c r="EZ75" s="166"/>
      <c r="FA75" s="166"/>
      <c r="FB75" s="166"/>
      <c r="FC75" s="166"/>
      <c r="FD75" s="166"/>
      <c r="FE75" s="166"/>
      <c r="FF75" s="166"/>
      <c r="FG75" s="166"/>
      <c r="FH75" s="166"/>
      <c r="FI75" s="166"/>
    </row>
    <row r="76" spans="2:165" x14ac:dyDescent="0.3">
      <c r="M76" s="394">
        <v>5.5</v>
      </c>
      <c r="N76" s="395" t="s">
        <v>50</v>
      </c>
      <c r="DI76" s="205"/>
      <c r="DJ76" s="230"/>
      <c r="DM76">
        <v>7</v>
      </c>
      <c r="DN76">
        <v>73</v>
      </c>
      <c r="DO76" s="205" t="s">
        <v>157</v>
      </c>
      <c r="DP76" s="374"/>
      <c r="DQ76" s="374"/>
      <c r="DR76" s="374"/>
      <c r="DS76" s="374"/>
      <c r="DT76" s="375"/>
      <c r="DU76" s="375"/>
      <c r="DV76" s="375"/>
      <c r="DW76" s="375"/>
      <c r="DX76" s="375"/>
      <c r="DY76" s="375"/>
      <c r="DZ76" s="375"/>
      <c r="EA76" s="375"/>
      <c r="EB76" s="375"/>
      <c r="EC76" s="375"/>
      <c r="ED76" s="375"/>
      <c r="EE76" s="375"/>
      <c r="EF76" s="375"/>
      <c r="EG76" s="375"/>
      <c r="EH76" s="375"/>
      <c r="EI76" s="375"/>
      <c r="EJ76" s="375"/>
      <c r="EK76" s="375"/>
      <c r="EL76" s="166"/>
      <c r="EM76" s="166"/>
      <c r="EN76" s="166"/>
      <c r="EO76" s="166"/>
      <c r="EP76" s="166"/>
      <c r="EQ76" s="166"/>
      <c r="ER76" s="166"/>
      <c r="ES76" s="166"/>
      <c r="ET76" s="166"/>
      <c r="EU76" s="166"/>
      <c r="EV76" s="166"/>
      <c r="EW76" s="166"/>
      <c r="EX76" s="189" t="s">
        <v>310</v>
      </c>
      <c r="EY76" s="166"/>
      <c r="EZ76" s="166"/>
      <c r="FA76" s="166"/>
      <c r="FB76" s="166"/>
      <c r="FC76" s="166"/>
      <c r="FD76" s="166"/>
      <c r="FE76" s="166"/>
      <c r="FF76" s="166"/>
      <c r="FG76" s="166"/>
      <c r="FH76" s="166"/>
      <c r="FI76" s="191"/>
    </row>
    <row r="77" spans="2:165" x14ac:dyDescent="0.3">
      <c r="M77" s="394">
        <v>5.6</v>
      </c>
      <c r="N77" s="395" t="s">
        <v>51</v>
      </c>
      <c r="DI77" s="205"/>
      <c r="DJ77" s="230"/>
      <c r="DM77">
        <v>8</v>
      </c>
      <c r="DN77">
        <v>74</v>
      </c>
      <c r="DO77" s="205" t="s">
        <v>157</v>
      </c>
      <c r="DP77" s="377" t="s">
        <v>310</v>
      </c>
      <c r="DQ77" s="374"/>
      <c r="DR77" s="374"/>
      <c r="DS77" s="374"/>
      <c r="DT77" s="375"/>
      <c r="DU77" s="375"/>
      <c r="DV77" s="375"/>
      <c r="DW77" s="375"/>
      <c r="DX77" s="375"/>
      <c r="DY77" s="375"/>
      <c r="DZ77" s="375"/>
      <c r="EA77" s="375"/>
      <c r="EB77" s="375"/>
      <c r="EC77" s="375"/>
      <c r="ED77" s="375"/>
      <c r="EE77" s="375"/>
      <c r="EF77" s="375"/>
      <c r="EG77" s="375"/>
      <c r="EH77" s="375"/>
      <c r="EI77" s="375"/>
      <c r="EJ77" s="375"/>
      <c r="EK77" s="375"/>
      <c r="EL77" s="166"/>
      <c r="EM77" s="166"/>
      <c r="EN77" s="166"/>
      <c r="EO77" s="166"/>
      <c r="EP77" s="166"/>
      <c r="EQ77" s="189" t="s">
        <v>310</v>
      </c>
      <c r="ER77" s="166"/>
      <c r="ES77" s="166"/>
      <c r="ET77" s="166"/>
      <c r="EU77" s="166"/>
      <c r="EV77" s="166"/>
      <c r="EW77" s="166"/>
      <c r="EX77" s="166"/>
      <c r="EY77" s="166"/>
      <c r="EZ77" s="166"/>
      <c r="FA77" s="166"/>
      <c r="FB77" s="166"/>
      <c r="FC77" s="166"/>
      <c r="FD77" s="166"/>
      <c r="FE77" s="166"/>
      <c r="FF77" s="166"/>
      <c r="FG77" s="166"/>
      <c r="FH77" s="166"/>
      <c r="FI77" s="191"/>
    </row>
    <row r="78" spans="2:165" x14ac:dyDescent="0.3">
      <c r="M78" s="394">
        <v>5.7</v>
      </c>
      <c r="N78" s="395" t="s">
        <v>54</v>
      </c>
      <c r="DI78" s="205"/>
      <c r="DJ78" s="230"/>
      <c r="DM78">
        <v>9</v>
      </c>
      <c r="DN78">
        <v>75</v>
      </c>
      <c r="DO78" s="205" t="s">
        <v>157</v>
      </c>
      <c r="DP78" s="374"/>
      <c r="DQ78" s="374"/>
      <c r="DR78" s="374"/>
      <c r="DS78" s="374"/>
      <c r="DT78" s="375"/>
      <c r="DU78" s="375"/>
      <c r="DV78" s="375"/>
      <c r="DW78" s="375"/>
      <c r="DX78" s="375"/>
      <c r="DY78" s="375"/>
      <c r="DZ78" s="375"/>
      <c r="EA78" s="375"/>
      <c r="EB78" s="375"/>
      <c r="EC78" s="375"/>
      <c r="ED78" s="375"/>
      <c r="EE78" s="375"/>
      <c r="EF78" s="375"/>
      <c r="EG78" s="375"/>
      <c r="EH78" s="375"/>
      <c r="EI78" s="375"/>
      <c r="EJ78" s="375"/>
      <c r="EK78" s="375"/>
      <c r="EL78" s="166"/>
      <c r="EM78" s="166"/>
      <c r="EN78" s="166"/>
      <c r="EO78" s="166"/>
      <c r="EP78" s="166"/>
      <c r="EQ78" s="166"/>
      <c r="ER78" s="166"/>
      <c r="ES78" s="166"/>
      <c r="ET78" s="166"/>
      <c r="EU78" s="166"/>
      <c r="EV78" s="166"/>
      <c r="EW78" s="166"/>
      <c r="EX78" s="166"/>
      <c r="EY78" s="166"/>
      <c r="EZ78" s="189" t="s">
        <v>310</v>
      </c>
      <c r="FA78" s="189" t="s">
        <v>310</v>
      </c>
      <c r="FB78" s="166"/>
      <c r="FC78" s="166"/>
      <c r="FD78" s="166"/>
      <c r="FE78" s="166"/>
      <c r="FF78" s="166"/>
      <c r="FG78" s="166"/>
      <c r="FH78" s="166"/>
      <c r="FI78" s="373"/>
    </row>
    <row r="79" spans="2:165" x14ac:dyDescent="0.3">
      <c r="M79" s="394">
        <v>5.8</v>
      </c>
      <c r="N79" s="395" t="s">
        <v>55</v>
      </c>
      <c r="DI79" s="205"/>
      <c r="DJ79" s="230"/>
      <c r="DM79">
        <v>10</v>
      </c>
      <c r="DN79">
        <v>76</v>
      </c>
      <c r="DO79" s="205" t="s">
        <v>157</v>
      </c>
      <c r="DP79" s="377" t="s">
        <v>310</v>
      </c>
      <c r="DQ79" s="374"/>
      <c r="DR79" s="377" t="s">
        <v>310</v>
      </c>
      <c r="DS79" s="377" t="s">
        <v>310</v>
      </c>
      <c r="DT79" s="376" t="s">
        <v>310</v>
      </c>
      <c r="DU79" s="375"/>
      <c r="DV79" s="375"/>
      <c r="DW79" s="375"/>
      <c r="DX79" s="375"/>
      <c r="DY79" s="375"/>
      <c r="DZ79" s="375"/>
      <c r="EA79" s="375"/>
      <c r="EB79" s="375"/>
      <c r="EC79" s="375"/>
      <c r="ED79" s="375"/>
      <c r="EE79" s="375"/>
      <c r="EF79" s="375"/>
      <c r="EG79" s="375"/>
      <c r="EH79" s="376" t="s">
        <v>310</v>
      </c>
      <c r="EI79" s="375"/>
      <c r="EJ79" s="375"/>
      <c r="EK79" s="375"/>
      <c r="EL79" s="166"/>
      <c r="EM79" s="166"/>
      <c r="EN79" s="166"/>
      <c r="EO79" s="166"/>
      <c r="EP79" s="166"/>
      <c r="EQ79" s="166"/>
      <c r="ER79" s="166"/>
      <c r="ES79" s="189" t="s">
        <v>310</v>
      </c>
      <c r="ET79" s="166"/>
      <c r="EU79" s="166"/>
      <c r="EV79" s="166"/>
      <c r="EW79" s="166"/>
      <c r="EX79" s="166"/>
      <c r="EY79" s="166"/>
      <c r="EZ79" s="166"/>
      <c r="FA79" s="166"/>
      <c r="FB79" s="166"/>
      <c r="FC79" s="166"/>
      <c r="FD79" s="166"/>
      <c r="FE79" s="166"/>
      <c r="FF79" s="166"/>
      <c r="FG79" s="166"/>
      <c r="FH79" s="189" t="s">
        <v>310</v>
      </c>
      <c r="FI79" s="191"/>
    </row>
    <row r="80" spans="2:165" x14ac:dyDescent="0.3">
      <c r="M80" s="394">
        <v>5.9</v>
      </c>
      <c r="N80" s="395" t="s">
        <v>56</v>
      </c>
      <c r="DI80" s="205"/>
      <c r="DJ80" s="230"/>
      <c r="DM80">
        <v>11</v>
      </c>
      <c r="DN80">
        <v>77</v>
      </c>
      <c r="DO80" s="205" t="s">
        <v>157</v>
      </c>
      <c r="DP80" s="374"/>
      <c r="DQ80" s="374"/>
      <c r="DR80" s="374"/>
      <c r="DS80" s="374"/>
      <c r="DT80" s="375"/>
      <c r="DU80" s="375"/>
      <c r="DV80" s="375"/>
      <c r="DW80" s="375"/>
      <c r="DX80" s="375"/>
      <c r="DY80" s="375"/>
      <c r="DZ80" s="376" t="s">
        <v>310</v>
      </c>
      <c r="EA80" s="375"/>
      <c r="EB80" s="375"/>
      <c r="EC80" s="375"/>
      <c r="ED80" s="375"/>
      <c r="EE80" s="375"/>
      <c r="EF80" s="375"/>
      <c r="EG80" s="375"/>
      <c r="EH80" s="375"/>
      <c r="EI80" s="375"/>
      <c r="EJ80" s="375"/>
      <c r="EK80" s="375"/>
      <c r="EL80" s="166"/>
      <c r="EM80" s="166"/>
      <c r="EN80" s="166"/>
      <c r="EO80" s="166"/>
      <c r="EP80" s="166"/>
      <c r="EQ80" s="189" t="s">
        <v>310</v>
      </c>
      <c r="ER80" s="166"/>
      <c r="ES80" s="166"/>
      <c r="ET80" s="166"/>
      <c r="EU80" s="166"/>
      <c r="EV80" s="166"/>
      <c r="EW80" s="166"/>
      <c r="EX80" s="166"/>
      <c r="EY80" s="166"/>
      <c r="EZ80" s="166"/>
      <c r="FA80" s="166"/>
      <c r="FB80" s="166"/>
      <c r="FC80" s="166"/>
      <c r="FD80" s="166"/>
      <c r="FE80" s="166"/>
      <c r="FF80" s="166"/>
      <c r="FG80" s="166"/>
      <c r="FH80" s="166"/>
      <c r="FI80" s="191"/>
    </row>
    <row r="81" spans="13:165" x14ac:dyDescent="0.3">
      <c r="M81" s="394">
        <v>5.0999999999999996</v>
      </c>
      <c r="N81" s="395" t="s">
        <v>57</v>
      </c>
      <c r="DI81" s="205"/>
      <c r="DJ81" s="230"/>
      <c r="DM81">
        <v>12</v>
      </c>
      <c r="DN81">
        <v>78</v>
      </c>
      <c r="DO81" s="205" t="s">
        <v>157</v>
      </c>
      <c r="DP81" s="377" t="s">
        <v>310</v>
      </c>
      <c r="DQ81" s="374"/>
      <c r="DR81" s="377" t="s">
        <v>310</v>
      </c>
      <c r="DS81" s="384" t="s">
        <v>310</v>
      </c>
      <c r="DT81" s="376" t="s">
        <v>310</v>
      </c>
      <c r="DU81" s="375"/>
      <c r="DV81" s="375"/>
      <c r="DW81" s="385" t="s">
        <v>310</v>
      </c>
      <c r="DX81" s="375"/>
      <c r="DY81" s="375"/>
      <c r="DZ81" s="375"/>
      <c r="EA81" s="375"/>
      <c r="EB81" s="375"/>
      <c r="EC81" s="375"/>
      <c r="ED81" s="375"/>
      <c r="EE81" s="375"/>
      <c r="EF81" s="375"/>
      <c r="EG81" s="375"/>
      <c r="EH81" s="385" t="s">
        <v>310</v>
      </c>
      <c r="EI81" s="385" t="s">
        <v>310</v>
      </c>
      <c r="EJ81" s="375"/>
      <c r="EK81" s="375"/>
      <c r="EL81" s="189" t="s">
        <v>310</v>
      </c>
      <c r="EM81" s="189" t="s">
        <v>310</v>
      </c>
      <c r="EN81" s="166"/>
      <c r="EO81" s="166"/>
      <c r="EP81" s="166"/>
      <c r="EQ81" s="166"/>
      <c r="ER81" s="166"/>
      <c r="ES81" s="189" t="s">
        <v>310</v>
      </c>
      <c r="ET81" s="166"/>
      <c r="EU81" s="166"/>
      <c r="EV81" s="166"/>
      <c r="EW81" s="166"/>
      <c r="EX81" s="166"/>
      <c r="EY81" s="166"/>
      <c r="EZ81" s="166"/>
      <c r="FA81" s="166"/>
      <c r="FB81" s="166"/>
      <c r="FC81" s="166"/>
      <c r="FD81" s="166"/>
      <c r="FE81" s="166"/>
      <c r="FF81" s="166"/>
      <c r="FG81" s="166"/>
      <c r="FH81" s="166"/>
      <c r="FI81" s="191"/>
    </row>
    <row r="82" spans="13:165" x14ac:dyDescent="0.3">
      <c r="M82" s="394">
        <v>5.1100000000000003</v>
      </c>
      <c r="N82" s="395" t="s">
        <v>58</v>
      </c>
      <c r="DI82" s="205"/>
      <c r="DJ82" s="230"/>
      <c r="DM82">
        <v>13</v>
      </c>
      <c r="DN82">
        <v>79</v>
      </c>
      <c r="DO82" s="205" t="s">
        <v>157</v>
      </c>
      <c r="DP82" s="374"/>
      <c r="DQ82" s="374"/>
      <c r="DR82" s="374"/>
      <c r="DS82" s="374"/>
      <c r="DT82" s="375"/>
      <c r="DU82" s="375"/>
      <c r="DV82" s="375"/>
      <c r="DW82" s="375"/>
      <c r="DX82" s="375"/>
      <c r="DY82" s="375"/>
      <c r="DZ82" s="376" t="s">
        <v>310</v>
      </c>
      <c r="EA82" s="375"/>
      <c r="EB82" s="375"/>
      <c r="EC82" s="375"/>
      <c r="ED82" s="375"/>
      <c r="EE82" s="375"/>
      <c r="EF82" s="375"/>
      <c r="EG82" s="375"/>
      <c r="EH82" s="375"/>
      <c r="EI82" s="375"/>
      <c r="EJ82" s="375"/>
      <c r="EK82" s="375"/>
      <c r="EL82" s="166"/>
      <c r="EM82" s="166"/>
      <c r="EN82" s="166"/>
      <c r="EO82" s="189" t="s">
        <v>310</v>
      </c>
      <c r="EP82" s="166"/>
      <c r="EQ82" s="166"/>
      <c r="ER82" s="166"/>
      <c r="ES82" s="166"/>
      <c r="ET82" s="166"/>
      <c r="EU82" s="166"/>
      <c r="EV82" s="166"/>
      <c r="EW82" s="166"/>
      <c r="EX82" s="166"/>
      <c r="EY82" s="166"/>
      <c r="EZ82" s="166"/>
      <c r="FA82" s="166"/>
      <c r="FB82" s="166"/>
      <c r="FC82" s="166"/>
      <c r="FD82" s="166"/>
      <c r="FE82" s="166"/>
      <c r="FF82" s="166"/>
      <c r="FG82" s="166"/>
      <c r="FH82" s="166"/>
      <c r="FI82" s="191"/>
    </row>
    <row r="83" spans="13:165" x14ac:dyDescent="0.3">
      <c r="M83" s="392">
        <v>5.12</v>
      </c>
      <c r="N83" s="395" t="s">
        <v>84</v>
      </c>
      <c r="DI83" s="205"/>
      <c r="DJ83" s="230"/>
      <c r="DM83">
        <v>14</v>
      </c>
      <c r="DN83">
        <v>80</v>
      </c>
      <c r="DO83" s="205" t="s">
        <v>157</v>
      </c>
      <c r="DP83" s="374"/>
      <c r="DQ83" s="374"/>
      <c r="DR83" s="374"/>
      <c r="DS83" s="374"/>
      <c r="DT83" s="375"/>
      <c r="DU83" s="375"/>
      <c r="DV83" s="375"/>
      <c r="DW83" s="375"/>
      <c r="DX83" s="375"/>
      <c r="DY83" s="375"/>
      <c r="DZ83" s="375"/>
      <c r="EA83" s="375"/>
      <c r="EB83" s="375"/>
      <c r="EC83" s="375"/>
      <c r="ED83" s="375"/>
      <c r="EE83" s="375"/>
      <c r="EF83" s="375"/>
      <c r="EG83" s="375"/>
      <c r="EH83" s="375"/>
      <c r="EI83" s="375"/>
      <c r="EJ83" s="375"/>
      <c r="EK83" s="375"/>
      <c r="EL83" s="166"/>
      <c r="EM83" s="166"/>
      <c r="EN83" s="166"/>
      <c r="EO83" s="166"/>
      <c r="EP83" s="166"/>
      <c r="EQ83" s="189" t="s">
        <v>310</v>
      </c>
      <c r="ER83" s="166"/>
      <c r="ES83" s="166"/>
      <c r="ET83" s="166"/>
      <c r="EU83" s="166"/>
      <c r="EV83" s="166"/>
      <c r="EW83" s="166"/>
      <c r="EX83" s="166"/>
      <c r="EY83" s="166"/>
      <c r="EZ83" s="166"/>
      <c r="FA83" s="166"/>
      <c r="FB83" s="166"/>
      <c r="FC83" s="166"/>
      <c r="FD83" s="166"/>
      <c r="FE83" s="166"/>
      <c r="FF83" s="166"/>
      <c r="FG83" s="166"/>
      <c r="FH83" s="166"/>
      <c r="FI83" s="191"/>
    </row>
    <row r="84" spans="13:165" x14ac:dyDescent="0.3">
      <c r="M84" s="394">
        <v>6.1</v>
      </c>
      <c r="N84" s="397" t="s">
        <v>59</v>
      </c>
      <c r="DI84" s="205"/>
      <c r="DJ84" s="230"/>
      <c r="DM84">
        <v>15</v>
      </c>
      <c r="DN84">
        <v>81</v>
      </c>
      <c r="DO84" s="205" t="s">
        <v>157</v>
      </c>
      <c r="DP84" s="374"/>
      <c r="DQ84" s="374"/>
      <c r="DR84" s="374"/>
      <c r="DS84" s="374"/>
      <c r="DT84" s="375"/>
      <c r="DU84" s="375"/>
      <c r="DV84" s="375"/>
      <c r="DW84" s="375"/>
      <c r="DX84" s="375"/>
      <c r="DY84" s="375"/>
      <c r="DZ84" s="375"/>
      <c r="EA84" s="375"/>
      <c r="EB84" s="375"/>
      <c r="EC84" s="375"/>
      <c r="ED84" s="375"/>
      <c r="EE84" s="375"/>
      <c r="EF84" s="375"/>
      <c r="EG84" s="375"/>
      <c r="EH84" s="375"/>
      <c r="EI84" s="375"/>
      <c r="EJ84" s="376" t="s">
        <v>310</v>
      </c>
      <c r="EK84" s="375"/>
      <c r="EL84" s="166"/>
      <c r="EM84" s="166"/>
      <c r="EN84" s="166"/>
      <c r="EO84" s="166"/>
      <c r="EP84" s="166"/>
      <c r="EQ84" s="166"/>
      <c r="ER84" s="166"/>
      <c r="ES84" s="166"/>
      <c r="ET84" s="189" t="s">
        <v>310</v>
      </c>
      <c r="EU84" s="166"/>
      <c r="EV84" s="166"/>
      <c r="EW84" s="166"/>
      <c r="EX84" s="166"/>
      <c r="EY84" s="166"/>
      <c r="EZ84" s="189" t="s">
        <v>310</v>
      </c>
      <c r="FA84" s="189" t="s">
        <v>310</v>
      </c>
      <c r="FB84" s="166"/>
      <c r="FC84" s="166"/>
      <c r="FD84" s="166"/>
      <c r="FE84" s="166"/>
      <c r="FF84" s="166"/>
      <c r="FG84" s="166"/>
      <c r="FH84" s="166"/>
      <c r="FI84" s="191"/>
    </row>
    <row r="85" spans="13:165" x14ac:dyDescent="0.3">
      <c r="M85" s="394">
        <v>6.2</v>
      </c>
      <c r="N85" s="398" t="s">
        <v>60</v>
      </c>
      <c r="DI85" s="205"/>
      <c r="DJ85" s="230"/>
      <c r="DM85">
        <v>16</v>
      </c>
      <c r="DN85">
        <v>82</v>
      </c>
      <c r="DO85" s="205" t="s">
        <v>157</v>
      </c>
      <c r="DP85" s="374"/>
      <c r="DQ85" s="374"/>
      <c r="DR85" s="374"/>
      <c r="DS85" s="374"/>
      <c r="DT85" s="375"/>
      <c r="DU85" s="375"/>
      <c r="DV85" s="375"/>
      <c r="DW85" s="375"/>
      <c r="DX85" s="375"/>
      <c r="DY85" s="375"/>
      <c r="DZ85" s="376" t="s">
        <v>310</v>
      </c>
      <c r="EA85" s="375"/>
      <c r="EB85" s="375"/>
      <c r="EC85" s="375"/>
      <c r="ED85" s="375"/>
      <c r="EE85" s="375"/>
      <c r="EF85" s="375"/>
      <c r="EG85" s="375"/>
      <c r="EH85" s="375"/>
      <c r="EI85" s="375"/>
      <c r="EJ85" s="375"/>
      <c r="EK85" s="375"/>
      <c r="EL85" s="166"/>
      <c r="EM85" s="166"/>
      <c r="EN85" s="166"/>
      <c r="EO85" s="166"/>
      <c r="EP85" s="166"/>
      <c r="EQ85" s="189" t="s">
        <v>310</v>
      </c>
      <c r="ER85" s="166"/>
      <c r="ES85" s="166"/>
      <c r="ET85" s="166"/>
      <c r="EU85" s="166"/>
      <c r="EV85" s="166"/>
      <c r="EW85" s="166"/>
      <c r="EX85" s="166"/>
      <c r="EY85" s="166"/>
      <c r="EZ85" s="166"/>
      <c r="FA85" s="166"/>
      <c r="FB85" s="166"/>
      <c r="FC85" s="166"/>
      <c r="FD85" s="166"/>
      <c r="FE85" s="166"/>
      <c r="FF85" s="166"/>
      <c r="FG85" s="166"/>
      <c r="FH85" s="166"/>
      <c r="FI85" s="191"/>
    </row>
    <row r="86" spans="13:165" x14ac:dyDescent="0.3">
      <c r="M86" s="394">
        <v>6.3</v>
      </c>
      <c r="N86" s="395" t="s">
        <v>83</v>
      </c>
      <c r="DI86" s="205"/>
      <c r="DJ86" s="230"/>
      <c r="DM86">
        <v>17</v>
      </c>
      <c r="DN86">
        <v>83</v>
      </c>
      <c r="DO86" s="205" t="s">
        <v>157</v>
      </c>
      <c r="DP86" s="374"/>
      <c r="DQ86" s="374"/>
      <c r="DR86" s="374"/>
      <c r="DS86" s="374"/>
      <c r="DT86" s="375"/>
      <c r="DU86" s="375"/>
      <c r="DV86" s="375"/>
      <c r="DW86" s="375"/>
      <c r="DX86" s="375"/>
      <c r="DY86" s="375"/>
      <c r="DZ86" s="375"/>
      <c r="EA86" s="375"/>
      <c r="EB86" s="375"/>
      <c r="EC86" s="375"/>
      <c r="ED86" s="375"/>
      <c r="EE86" s="375"/>
      <c r="EF86" s="376" t="s">
        <v>310</v>
      </c>
      <c r="EG86" s="375"/>
      <c r="EH86" s="375"/>
      <c r="EI86" s="375"/>
      <c r="EJ86" s="375"/>
      <c r="EK86" s="376" t="s">
        <v>310</v>
      </c>
      <c r="EL86" s="166"/>
      <c r="EM86" s="166"/>
      <c r="EN86" s="166"/>
      <c r="EO86" s="166"/>
      <c r="EP86" s="166"/>
      <c r="EQ86" s="166"/>
      <c r="ER86" s="166"/>
      <c r="ES86" s="166"/>
      <c r="ET86" s="166"/>
      <c r="EU86" s="166"/>
      <c r="EV86" s="166"/>
      <c r="EW86" s="166"/>
      <c r="EX86" s="166"/>
      <c r="EY86" s="166"/>
      <c r="EZ86" s="166"/>
      <c r="FA86" s="166"/>
      <c r="FB86" s="166"/>
      <c r="FC86" s="166"/>
      <c r="FD86" s="166"/>
      <c r="FE86" s="166"/>
      <c r="FF86" s="166"/>
      <c r="FG86" s="166"/>
      <c r="FH86" s="166"/>
      <c r="FI86" s="191"/>
    </row>
    <row r="87" spans="13:165" x14ac:dyDescent="0.3">
      <c r="M87" s="394">
        <v>6.4</v>
      </c>
      <c r="N87" s="399" t="s">
        <v>61</v>
      </c>
      <c r="DI87" s="205"/>
      <c r="DJ87" s="230"/>
      <c r="DM87">
        <v>18</v>
      </c>
      <c r="DN87">
        <v>84</v>
      </c>
      <c r="DO87" s="205" t="s">
        <v>157</v>
      </c>
      <c r="DP87" s="374"/>
      <c r="DQ87" s="374"/>
      <c r="DR87" s="374"/>
      <c r="DS87" s="374"/>
      <c r="DT87" s="375"/>
      <c r="DU87" s="375"/>
      <c r="DV87" s="375"/>
      <c r="DW87" s="375"/>
      <c r="DX87" s="375"/>
      <c r="DY87" s="375"/>
      <c r="DZ87" s="375"/>
      <c r="EA87" s="375"/>
      <c r="EB87" s="375"/>
      <c r="EC87" s="375"/>
      <c r="ED87" s="375"/>
      <c r="EE87" s="375"/>
      <c r="EF87" s="375"/>
      <c r="EG87" s="375"/>
      <c r="EH87" s="376" t="s">
        <v>310</v>
      </c>
      <c r="EI87" s="375"/>
      <c r="EJ87" s="375"/>
      <c r="EK87" s="375"/>
      <c r="EL87" s="166"/>
      <c r="EM87" s="166"/>
      <c r="EN87" s="189" t="s">
        <v>310</v>
      </c>
      <c r="EO87" s="189" t="s">
        <v>310</v>
      </c>
      <c r="EP87" s="166"/>
      <c r="EQ87" s="166"/>
      <c r="ER87" s="166"/>
      <c r="ES87" s="189" t="s">
        <v>310</v>
      </c>
      <c r="ET87" s="166"/>
      <c r="EU87" s="166"/>
      <c r="EV87" s="166"/>
      <c r="EW87" s="166"/>
      <c r="EX87" s="166"/>
      <c r="EY87" s="166"/>
      <c r="EZ87" s="166"/>
      <c r="FA87" s="166"/>
      <c r="FB87" s="166"/>
      <c r="FC87" s="166"/>
      <c r="FD87" s="166"/>
      <c r="FE87" s="166"/>
      <c r="FF87" s="166"/>
      <c r="FG87" s="166"/>
      <c r="FH87" s="166"/>
      <c r="FI87" s="191"/>
    </row>
    <row r="88" spans="13:165" x14ac:dyDescent="0.3">
      <c r="M88" s="394">
        <v>6.5</v>
      </c>
      <c r="N88" s="399" t="s">
        <v>81</v>
      </c>
      <c r="DI88" s="205"/>
      <c r="DJ88" s="230"/>
      <c r="DM88">
        <v>19</v>
      </c>
      <c r="DN88">
        <v>85</v>
      </c>
      <c r="DO88" s="205" t="s">
        <v>157</v>
      </c>
      <c r="DP88" s="374"/>
      <c r="DQ88" s="374"/>
      <c r="DR88" s="374"/>
      <c r="DS88" s="374"/>
      <c r="DT88" s="375"/>
      <c r="DU88" s="375"/>
      <c r="DV88" s="375"/>
      <c r="DW88" s="375"/>
      <c r="DX88" s="375"/>
      <c r="DY88" s="375"/>
      <c r="DZ88" s="375"/>
      <c r="EA88" s="375"/>
      <c r="EB88" s="375"/>
      <c r="EC88" s="375"/>
      <c r="ED88" s="375"/>
      <c r="EE88" s="375"/>
      <c r="EF88" s="375"/>
      <c r="EG88" s="375"/>
      <c r="EH88" s="375"/>
      <c r="EI88" s="375"/>
      <c r="EJ88" s="376" t="s">
        <v>310</v>
      </c>
      <c r="EK88" s="376" t="s">
        <v>310</v>
      </c>
      <c r="EL88" s="166"/>
      <c r="EM88" s="166"/>
      <c r="EN88" s="166"/>
      <c r="EO88" s="166"/>
      <c r="EP88" s="166"/>
      <c r="EQ88" s="166"/>
      <c r="ER88" s="189" t="s">
        <v>310</v>
      </c>
      <c r="ES88" s="166"/>
      <c r="ET88" s="189" t="s">
        <v>310</v>
      </c>
      <c r="EU88" s="166"/>
      <c r="EV88" s="166"/>
      <c r="EW88" s="166"/>
      <c r="EX88" s="166"/>
      <c r="EY88" s="166"/>
      <c r="EZ88" s="189" t="s">
        <v>310</v>
      </c>
      <c r="FA88" s="189" t="s">
        <v>310</v>
      </c>
      <c r="FB88" s="166"/>
      <c r="FC88" s="166"/>
      <c r="FD88" s="166"/>
      <c r="FE88" s="166"/>
      <c r="FF88" s="166"/>
      <c r="FG88" s="166"/>
      <c r="FH88" s="166"/>
      <c r="FI88" s="191"/>
    </row>
    <row r="89" spans="13:165" x14ac:dyDescent="0.3">
      <c r="M89" s="394">
        <v>6.6</v>
      </c>
      <c r="N89" s="399" t="s">
        <v>82</v>
      </c>
      <c r="DI89" s="205"/>
      <c r="DJ89" s="230"/>
      <c r="DM89">
        <v>20</v>
      </c>
      <c r="DN89">
        <v>86</v>
      </c>
      <c r="DO89" s="205" t="s">
        <v>157</v>
      </c>
      <c r="DP89" s="374"/>
      <c r="DQ89" s="374"/>
      <c r="DR89" s="374"/>
      <c r="DS89" s="374"/>
      <c r="DT89" s="375"/>
      <c r="DU89" s="375"/>
      <c r="DV89" s="375"/>
      <c r="DW89" s="375"/>
      <c r="DX89" s="375"/>
      <c r="DY89" s="375"/>
      <c r="DZ89" s="375"/>
      <c r="EA89" s="375"/>
      <c r="EB89" s="375"/>
      <c r="EC89" s="375"/>
      <c r="ED89" s="375"/>
      <c r="EE89" s="375"/>
      <c r="EF89" s="375"/>
      <c r="EG89" s="375"/>
      <c r="EH89" s="376" t="s">
        <v>310</v>
      </c>
      <c r="EI89" s="375"/>
      <c r="EJ89" s="375"/>
      <c r="EK89" s="375"/>
      <c r="EL89" s="166"/>
      <c r="EM89" s="166"/>
      <c r="EN89" s="166"/>
      <c r="EO89" s="166"/>
      <c r="EP89" s="166"/>
      <c r="EQ89" s="166"/>
      <c r="ER89" s="166"/>
      <c r="ES89" s="189" t="s">
        <v>310</v>
      </c>
      <c r="ET89" s="166"/>
      <c r="EU89" s="166"/>
      <c r="EV89" s="166"/>
      <c r="EW89" s="166"/>
      <c r="EX89" s="166"/>
      <c r="EY89" s="166"/>
      <c r="EZ89" s="166"/>
      <c r="FA89" s="191"/>
      <c r="FB89" s="166"/>
      <c r="FC89" s="166"/>
      <c r="FD89" s="166"/>
      <c r="FE89" s="166"/>
      <c r="FF89" s="166"/>
      <c r="FG89" s="166"/>
      <c r="FH89" s="166"/>
      <c r="FI89" s="191"/>
    </row>
    <row r="90" spans="13:165" x14ac:dyDescent="0.3">
      <c r="M90" s="394">
        <v>6.7</v>
      </c>
      <c r="N90" s="399" t="s">
        <v>62</v>
      </c>
      <c r="DI90" s="172"/>
      <c r="DJ90" s="230"/>
      <c r="DM90">
        <v>21</v>
      </c>
      <c r="DN90">
        <v>87</v>
      </c>
      <c r="DO90" s="205" t="s">
        <v>157</v>
      </c>
      <c r="DP90" s="374"/>
      <c r="DQ90" s="374"/>
      <c r="DR90" s="374"/>
      <c r="DS90" s="374"/>
      <c r="DT90" s="375"/>
      <c r="DU90" s="375"/>
      <c r="DV90" s="375"/>
      <c r="DW90" s="376" t="s">
        <v>310</v>
      </c>
      <c r="DX90" s="375"/>
      <c r="DY90" s="375"/>
      <c r="DZ90" s="375"/>
      <c r="EA90" s="375"/>
      <c r="EB90" s="375"/>
      <c r="EC90" s="375"/>
      <c r="ED90" s="375"/>
      <c r="EE90" s="375"/>
      <c r="EF90" s="375"/>
      <c r="EG90" s="375"/>
      <c r="EH90" s="376" t="s">
        <v>310</v>
      </c>
      <c r="EI90" s="375"/>
      <c r="EJ90" s="375"/>
      <c r="EK90" s="376" t="s">
        <v>310</v>
      </c>
      <c r="EL90" s="166"/>
      <c r="EM90" s="166"/>
      <c r="EN90" s="166"/>
      <c r="EO90" s="166"/>
      <c r="EP90" s="166"/>
      <c r="EQ90" s="166"/>
      <c r="ER90" s="166"/>
      <c r="ES90" s="189" t="s">
        <v>310</v>
      </c>
      <c r="ET90" s="166"/>
      <c r="EU90" s="166"/>
      <c r="EV90" s="166"/>
      <c r="EW90" s="166"/>
      <c r="EX90" s="166"/>
      <c r="EY90" s="166"/>
      <c r="EZ90" s="166"/>
      <c r="FA90" s="166"/>
      <c r="FB90" s="166"/>
      <c r="FC90" s="166"/>
      <c r="FD90" s="166"/>
      <c r="FE90" s="166"/>
      <c r="FF90" s="166"/>
      <c r="FG90" s="166"/>
      <c r="FH90" s="166"/>
      <c r="FI90" s="191"/>
    </row>
    <row r="91" spans="13:165" x14ac:dyDescent="0.3">
      <c r="M91" s="394">
        <v>6.8</v>
      </c>
      <c r="N91" s="395" t="s">
        <v>63</v>
      </c>
      <c r="DI91" s="172"/>
      <c r="DJ91" s="230"/>
      <c r="DM91">
        <v>22</v>
      </c>
      <c r="DN91">
        <v>88</v>
      </c>
      <c r="DO91" s="205" t="s">
        <v>157</v>
      </c>
      <c r="DP91" s="374"/>
      <c r="DQ91" s="374"/>
      <c r="DR91" s="374"/>
      <c r="DS91" s="374"/>
      <c r="DT91" s="375"/>
      <c r="DU91" s="375"/>
      <c r="DV91" s="375"/>
      <c r="DW91" s="375"/>
      <c r="DX91" s="375"/>
      <c r="DY91" s="375"/>
      <c r="DZ91" s="375"/>
      <c r="EA91" s="375"/>
      <c r="EB91" s="375"/>
      <c r="EC91" s="375"/>
      <c r="ED91" s="375"/>
      <c r="EE91" s="375"/>
      <c r="EF91" s="375"/>
      <c r="EG91" s="375"/>
      <c r="EH91" s="375"/>
      <c r="EI91" s="376" t="s">
        <v>310</v>
      </c>
      <c r="EJ91" s="376" t="s">
        <v>310</v>
      </c>
      <c r="EK91" s="376" t="s">
        <v>310</v>
      </c>
      <c r="EL91" s="166"/>
      <c r="EM91" s="166"/>
      <c r="EN91" s="166"/>
      <c r="EO91" s="166"/>
      <c r="EP91" s="166"/>
      <c r="EQ91" s="166"/>
      <c r="ER91" s="189" t="s">
        <v>310</v>
      </c>
      <c r="ES91" s="166"/>
      <c r="ET91" s="166"/>
      <c r="EU91" s="166"/>
      <c r="EV91" s="166"/>
      <c r="EW91" s="166"/>
      <c r="EX91" s="166"/>
      <c r="EY91" s="166"/>
      <c r="EZ91" s="166"/>
      <c r="FA91" s="166"/>
      <c r="FB91" s="166"/>
      <c r="FC91" s="166"/>
      <c r="FD91" s="166"/>
      <c r="FE91" s="166"/>
      <c r="FF91" s="166"/>
      <c r="FG91" s="166"/>
      <c r="FH91" s="166"/>
      <c r="FI91" s="191"/>
    </row>
    <row r="92" spans="13:165" x14ac:dyDescent="0.3">
      <c r="M92" s="394">
        <v>6.9</v>
      </c>
      <c r="N92" s="395" t="s">
        <v>64</v>
      </c>
      <c r="DI92" s="172"/>
      <c r="DJ92" s="230"/>
      <c r="DM92">
        <v>23</v>
      </c>
      <c r="DN92">
        <v>89</v>
      </c>
      <c r="DO92" s="205" t="s">
        <v>157</v>
      </c>
      <c r="DP92" s="374"/>
      <c r="DQ92" s="374"/>
      <c r="DR92" s="374"/>
      <c r="DS92" s="374"/>
      <c r="DT92" s="375"/>
      <c r="DU92" s="375"/>
      <c r="DV92" s="375"/>
      <c r="DW92" s="375"/>
      <c r="DX92" s="375"/>
      <c r="DY92" s="375"/>
      <c r="DZ92" s="375"/>
      <c r="EA92" s="375"/>
      <c r="EB92" s="375"/>
      <c r="EC92" s="375"/>
      <c r="ED92" s="375"/>
      <c r="EE92" s="375"/>
      <c r="EF92" s="375"/>
      <c r="EG92" s="375"/>
      <c r="EH92" s="376" t="s">
        <v>310</v>
      </c>
      <c r="EI92" s="375"/>
      <c r="EJ92" s="375"/>
      <c r="EK92" s="375"/>
      <c r="EL92" s="166"/>
      <c r="EM92" s="166"/>
      <c r="EN92" s="166"/>
      <c r="EO92" s="166"/>
      <c r="EP92" s="166"/>
      <c r="EQ92" s="166"/>
      <c r="ER92" s="166"/>
      <c r="ES92" s="189" t="s">
        <v>310</v>
      </c>
      <c r="ET92" s="166"/>
      <c r="EU92" s="166"/>
      <c r="EV92" s="166"/>
      <c r="EW92" s="166"/>
      <c r="EX92" s="166"/>
      <c r="EY92" s="166"/>
      <c r="EZ92" s="166"/>
      <c r="FA92" s="166"/>
      <c r="FB92" s="166"/>
      <c r="FC92" s="166"/>
      <c r="FD92" s="166"/>
      <c r="FE92" s="166"/>
      <c r="FF92" s="166"/>
      <c r="FG92" s="166"/>
      <c r="FH92" s="166"/>
      <c r="FI92" s="191"/>
    </row>
    <row r="93" spans="13:165" x14ac:dyDescent="0.3">
      <c r="M93" s="392">
        <v>6.1</v>
      </c>
      <c r="N93" s="393" t="s">
        <v>65</v>
      </c>
      <c r="DI93" s="172"/>
      <c r="DJ93" s="230"/>
      <c r="DM93">
        <v>24</v>
      </c>
      <c r="DN93">
        <v>90</v>
      </c>
      <c r="DO93" s="205" t="s">
        <v>157</v>
      </c>
      <c r="DP93" s="374"/>
      <c r="DQ93" s="374"/>
      <c r="DR93" s="374"/>
      <c r="DS93" s="374"/>
      <c r="DT93" s="375"/>
      <c r="DU93" s="375"/>
      <c r="DV93" s="375"/>
      <c r="DW93" s="375"/>
      <c r="DX93" s="375"/>
      <c r="DY93" s="375"/>
      <c r="DZ93" s="375"/>
      <c r="EA93" s="375"/>
      <c r="EB93" s="375"/>
      <c r="EC93" s="375"/>
      <c r="ED93" s="375"/>
      <c r="EE93" s="375"/>
      <c r="EF93" s="375"/>
      <c r="EG93" s="375"/>
      <c r="EH93" s="375"/>
      <c r="EI93" s="376" t="s">
        <v>310</v>
      </c>
      <c r="EJ93" s="376" t="s">
        <v>310</v>
      </c>
      <c r="EK93" s="375"/>
      <c r="EL93" s="166"/>
      <c r="EM93" s="166"/>
      <c r="EN93" s="166"/>
      <c r="EO93" s="166"/>
      <c r="EP93" s="166"/>
      <c r="EQ93" s="166"/>
      <c r="ER93" s="189" t="s">
        <v>310</v>
      </c>
      <c r="ES93" s="166"/>
      <c r="ET93" s="166"/>
      <c r="EU93" s="166"/>
      <c r="EV93" s="166"/>
      <c r="EW93" s="166"/>
      <c r="EX93" s="166"/>
      <c r="EY93" s="166"/>
      <c r="EZ93" s="166"/>
      <c r="FA93" s="189" t="s">
        <v>310</v>
      </c>
      <c r="FB93" s="166"/>
      <c r="FC93" s="166"/>
      <c r="FD93" s="166"/>
      <c r="FE93" s="166"/>
      <c r="FF93" s="166"/>
      <c r="FG93" s="166"/>
      <c r="FH93" s="166"/>
      <c r="FI93" s="191"/>
    </row>
    <row r="94" spans="13:165" x14ac:dyDescent="0.3">
      <c r="M94" s="394">
        <v>7.1</v>
      </c>
      <c r="N94" s="395" t="s">
        <v>66</v>
      </c>
      <c r="DI94" s="172"/>
      <c r="DJ94" s="230"/>
      <c r="DM94">
        <v>25</v>
      </c>
      <c r="DN94">
        <v>91</v>
      </c>
      <c r="DO94" s="205" t="s">
        <v>157</v>
      </c>
      <c r="DP94" s="374"/>
      <c r="DQ94" s="374"/>
      <c r="DR94" s="374"/>
      <c r="DS94" s="374"/>
      <c r="DT94" s="375"/>
      <c r="DU94" s="375"/>
      <c r="DV94" s="375"/>
      <c r="DW94" s="375"/>
      <c r="DX94" s="375"/>
      <c r="DY94" s="375"/>
      <c r="DZ94" s="375"/>
      <c r="EA94" s="375"/>
      <c r="EB94" s="375"/>
      <c r="EC94" s="375"/>
      <c r="ED94" s="375"/>
      <c r="EE94" s="375"/>
      <c r="EF94" s="375"/>
      <c r="EG94" s="375"/>
      <c r="EH94" s="375"/>
      <c r="EI94" s="376" t="s">
        <v>310</v>
      </c>
      <c r="EJ94" s="376" t="s">
        <v>310</v>
      </c>
      <c r="EK94" s="375"/>
      <c r="EL94" s="166"/>
      <c r="EM94" s="166"/>
      <c r="EN94" s="166"/>
      <c r="EO94" s="166"/>
      <c r="EP94" s="166"/>
      <c r="EQ94" s="166"/>
      <c r="ER94" s="189" t="s">
        <v>310</v>
      </c>
      <c r="ES94" s="166"/>
      <c r="ET94" s="166"/>
      <c r="EU94" s="166"/>
      <c r="EV94" s="166"/>
      <c r="EW94" s="166"/>
      <c r="EX94" s="166"/>
      <c r="EY94" s="166"/>
      <c r="EZ94" s="166"/>
      <c r="FA94" s="189" t="s">
        <v>310</v>
      </c>
      <c r="FB94" s="166"/>
      <c r="FC94" s="166"/>
      <c r="FD94" s="166"/>
      <c r="FE94" s="166"/>
      <c r="FF94" s="166"/>
      <c r="FG94" s="166"/>
      <c r="FH94" s="166"/>
      <c r="FI94" s="191"/>
    </row>
    <row r="95" spans="13:165" x14ac:dyDescent="0.3">
      <c r="M95" s="394">
        <v>7.2</v>
      </c>
      <c r="N95" s="395" t="s">
        <v>67</v>
      </c>
      <c r="DI95" s="172"/>
      <c r="DJ95" s="230"/>
      <c r="DM95">
        <v>26</v>
      </c>
      <c r="DN95">
        <v>92</v>
      </c>
      <c r="DO95" s="205" t="s">
        <v>157</v>
      </c>
      <c r="DP95" s="374"/>
      <c r="DQ95" s="374"/>
      <c r="DR95" s="374"/>
      <c r="DS95" s="374"/>
      <c r="DT95" s="375"/>
      <c r="DU95" s="376" t="s">
        <v>310</v>
      </c>
      <c r="DV95" s="375"/>
      <c r="DW95" s="375"/>
      <c r="DX95" s="375"/>
      <c r="DY95" s="375"/>
      <c r="DZ95" s="376" t="s">
        <v>310</v>
      </c>
      <c r="EA95" s="375"/>
      <c r="EB95" s="375"/>
      <c r="EC95" s="376" t="s">
        <v>310</v>
      </c>
      <c r="ED95" s="375"/>
      <c r="EE95" s="375"/>
      <c r="EF95" s="375"/>
      <c r="EG95" s="375"/>
      <c r="EH95" s="375"/>
      <c r="EI95" s="375"/>
      <c r="EJ95" s="375"/>
      <c r="EK95" s="375"/>
      <c r="EL95" s="166"/>
      <c r="EM95" s="166"/>
      <c r="EN95" s="166"/>
      <c r="EO95" s="166"/>
      <c r="EP95" s="166"/>
      <c r="EQ95" s="166"/>
      <c r="ER95" s="166"/>
      <c r="ES95" s="166"/>
      <c r="ET95" s="166"/>
      <c r="EU95" s="166"/>
      <c r="EV95" s="166"/>
      <c r="EW95" s="166"/>
      <c r="EX95" s="166"/>
      <c r="EY95" s="166"/>
      <c r="EZ95" s="166"/>
      <c r="FA95" s="166"/>
      <c r="FB95" s="166"/>
      <c r="FC95" s="166"/>
      <c r="FD95" s="166"/>
      <c r="FE95" s="166"/>
      <c r="FF95" s="166"/>
      <c r="FG95" s="166"/>
      <c r="FH95" s="166"/>
      <c r="FI95" s="191"/>
    </row>
    <row r="96" spans="13:165" x14ac:dyDescent="0.3">
      <c r="M96" s="394">
        <v>7.3</v>
      </c>
      <c r="N96" s="395" t="s">
        <v>68</v>
      </c>
      <c r="DI96" s="172"/>
      <c r="DJ96" s="230"/>
      <c r="DM96">
        <v>27</v>
      </c>
      <c r="DN96">
        <v>93</v>
      </c>
      <c r="DO96" s="205" t="s">
        <v>157</v>
      </c>
      <c r="DP96" s="374"/>
      <c r="DQ96" s="374"/>
      <c r="DR96" s="374"/>
      <c r="DS96" s="374"/>
      <c r="DT96" s="375"/>
      <c r="DU96" s="375"/>
      <c r="DV96" s="375"/>
      <c r="DW96" s="375"/>
      <c r="DX96" s="375"/>
      <c r="DY96" s="375"/>
      <c r="DZ96" s="375"/>
      <c r="EA96" s="375"/>
      <c r="EB96" s="375"/>
      <c r="EC96" s="375"/>
      <c r="ED96" s="375"/>
      <c r="EE96" s="375"/>
      <c r="EF96" s="375"/>
      <c r="EG96" s="375"/>
      <c r="EH96" s="375"/>
      <c r="EI96" s="375"/>
      <c r="EJ96" s="375"/>
      <c r="EK96" s="375"/>
      <c r="EL96" s="166"/>
      <c r="EM96" s="166"/>
      <c r="EN96" s="166"/>
      <c r="EO96" s="189" t="s">
        <v>310</v>
      </c>
      <c r="EP96" s="189" t="s">
        <v>310</v>
      </c>
      <c r="EQ96" s="166"/>
      <c r="ER96" s="166"/>
      <c r="ES96" s="166"/>
      <c r="ET96" s="166"/>
      <c r="EU96" s="166"/>
      <c r="EV96" s="166"/>
      <c r="EW96" s="166"/>
      <c r="EX96" s="166"/>
      <c r="EY96" s="166"/>
      <c r="EZ96" s="166"/>
      <c r="FA96" s="166"/>
      <c r="FB96" s="166"/>
      <c r="FC96" s="166"/>
      <c r="FD96" s="166"/>
      <c r="FE96" s="166"/>
      <c r="FF96" s="166"/>
      <c r="FG96" s="166"/>
      <c r="FH96" s="166"/>
      <c r="FI96" s="191"/>
    </row>
    <row r="97" spans="13:165" x14ac:dyDescent="0.3">
      <c r="M97" s="394">
        <v>7.4</v>
      </c>
      <c r="N97" s="395" t="s">
        <v>69</v>
      </c>
      <c r="DI97" s="172"/>
      <c r="DJ97" s="230"/>
      <c r="DM97">
        <v>28</v>
      </c>
      <c r="DN97">
        <v>94</v>
      </c>
      <c r="DO97" s="205" t="s">
        <v>157</v>
      </c>
      <c r="DP97" s="374"/>
      <c r="DQ97" s="374"/>
      <c r="DR97" s="374"/>
      <c r="DS97" s="374"/>
      <c r="DT97" s="375"/>
      <c r="DU97" s="375"/>
      <c r="DV97" s="375"/>
      <c r="DW97" s="375"/>
      <c r="DX97" s="375"/>
      <c r="DY97" s="375"/>
      <c r="DZ97" s="376" t="s">
        <v>310</v>
      </c>
      <c r="EA97" s="375"/>
      <c r="EB97" s="375"/>
      <c r="EC97" s="375"/>
      <c r="ED97" s="375"/>
      <c r="EE97" s="375"/>
      <c r="EF97" s="375"/>
      <c r="EG97" s="375"/>
      <c r="EH97" s="375"/>
      <c r="EI97" s="375"/>
      <c r="EJ97" s="375"/>
      <c r="EK97" s="375"/>
      <c r="EL97" s="166"/>
      <c r="EM97" s="166"/>
      <c r="EN97" s="166"/>
      <c r="EO97" s="189" t="s">
        <v>310</v>
      </c>
      <c r="EP97" s="189" t="s">
        <v>310</v>
      </c>
      <c r="EQ97" s="166"/>
      <c r="ER97" s="166"/>
      <c r="ES97" s="166"/>
      <c r="ET97" s="166"/>
      <c r="EU97" s="166"/>
      <c r="EV97" s="166"/>
      <c r="EW97" s="166"/>
      <c r="EX97" s="166"/>
      <c r="EY97" s="166"/>
      <c r="EZ97" s="166"/>
      <c r="FA97" s="166"/>
      <c r="FB97" s="166"/>
      <c r="FC97" s="166"/>
      <c r="FD97" s="166"/>
      <c r="FE97" s="166"/>
      <c r="FF97" s="166"/>
      <c r="FG97" s="166"/>
      <c r="FH97" s="166"/>
      <c r="FI97" s="191"/>
    </row>
    <row r="98" spans="13:165" x14ac:dyDescent="0.3">
      <c r="M98" s="394">
        <v>7.5</v>
      </c>
      <c r="N98" s="395" t="s">
        <v>70</v>
      </c>
      <c r="DI98" s="172"/>
      <c r="DJ98" s="230"/>
      <c r="DM98">
        <v>29</v>
      </c>
      <c r="DN98">
        <v>95</v>
      </c>
      <c r="DO98" s="205" t="s">
        <v>157</v>
      </c>
      <c r="DP98" s="374"/>
      <c r="DQ98" s="374"/>
      <c r="DR98" s="374"/>
      <c r="DS98" s="374"/>
      <c r="DT98" s="375"/>
      <c r="DU98" s="375"/>
      <c r="DV98" s="375"/>
      <c r="DW98" s="375"/>
      <c r="DX98" s="375"/>
      <c r="DY98" s="375"/>
      <c r="DZ98" s="376" t="s">
        <v>310</v>
      </c>
      <c r="EA98" s="375"/>
      <c r="EB98" s="375"/>
      <c r="EC98" s="375"/>
      <c r="ED98" s="375"/>
      <c r="EE98" s="375"/>
      <c r="EF98" s="375"/>
      <c r="EG98" s="375"/>
      <c r="EH98" s="375"/>
      <c r="EI98" s="375"/>
      <c r="EJ98" s="375"/>
      <c r="EK98" s="375"/>
      <c r="EL98" s="166"/>
      <c r="EM98" s="166"/>
      <c r="EN98" s="166"/>
      <c r="EO98" s="166"/>
      <c r="EP98" s="166"/>
      <c r="EQ98" s="166"/>
      <c r="ER98" s="166"/>
      <c r="ES98" s="166"/>
      <c r="ET98" s="166"/>
      <c r="EU98" s="166"/>
      <c r="EV98" s="166"/>
      <c r="EW98" s="166"/>
      <c r="EX98" s="166"/>
      <c r="EY98" s="166"/>
      <c r="EZ98" s="166"/>
      <c r="FA98" s="166"/>
      <c r="FB98" s="166"/>
      <c r="FC98" s="166"/>
      <c r="FD98" s="166"/>
      <c r="FE98" s="166"/>
      <c r="FF98" s="166"/>
      <c r="FG98" s="166"/>
      <c r="FH98" s="166"/>
      <c r="FI98" s="191"/>
    </row>
    <row r="99" spans="13:165" x14ac:dyDescent="0.3">
      <c r="M99" s="394">
        <v>7.6</v>
      </c>
      <c r="N99" s="395" t="s">
        <v>79</v>
      </c>
      <c r="DI99" s="172"/>
      <c r="DJ99" s="230"/>
      <c r="DM99">
        <v>30</v>
      </c>
      <c r="DN99">
        <v>96</v>
      </c>
      <c r="DO99" s="205" t="s">
        <v>157</v>
      </c>
      <c r="DP99" s="374"/>
      <c r="DQ99" s="374"/>
      <c r="DR99" s="374"/>
      <c r="DS99" s="374"/>
      <c r="DT99" s="375"/>
      <c r="DU99" s="375"/>
      <c r="DV99" s="375"/>
      <c r="DW99" s="375"/>
      <c r="DX99" s="375"/>
      <c r="DY99" s="375"/>
      <c r="DZ99" s="375"/>
      <c r="EA99" s="375"/>
      <c r="EB99" s="375"/>
      <c r="EC99" s="375"/>
      <c r="ED99" s="375"/>
      <c r="EE99" s="375"/>
      <c r="EF99" s="375"/>
      <c r="EG99" s="375"/>
      <c r="EH99" s="375"/>
      <c r="EI99" s="375"/>
      <c r="EJ99" s="375"/>
      <c r="EK99" s="375"/>
      <c r="EL99" s="166"/>
      <c r="EM99" s="166"/>
      <c r="EN99" s="166"/>
      <c r="EO99" s="189" t="s">
        <v>310</v>
      </c>
      <c r="EP99" s="189" t="s">
        <v>310</v>
      </c>
      <c r="EQ99" s="166"/>
      <c r="ER99" s="166"/>
      <c r="ES99" s="166"/>
      <c r="ET99" s="166"/>
      <c r="EU99" s="166"/>
      <c r="EV99" s="166"/>
      <c r="EW99" s="166"/>
      <c r="EX99" s="166"/>
      <c r="EY99" s="166"/>
      <c r="EZ99" s="166"/>
      <c r="FA99" s="166"/>
      <c r="FB99" s="166"/>
      <c r="FC99" s="166"/>
      <c r="FD99" s="166"/>
      <c r="FE99" s="166"/>
      <c r="FF99" s="166"/>
      <c r="FG99" s="166"/>
      <c r="FH99" s="166"/>
      <c r="FI99" s="191"/>
    </row>
    <row r="100" spans="13:165" x14ac:dyDescent="0.3">
      <c r="M100" s="394">
        <v>7.7</v>
      </c>
      <c r="N100" s="395" t="s">
        <v>71</v>
      </c>
      <c r="DI100" s="172"/>
      <c r="DJ100" s="230"/>
      <c r="DM100">
        <v>31</v>
      </c>
      <c r="DN100">
        <v>97</v>
      </c>
      <c r="DO100" s="205" t="s">
        <v>157</v>
      </c>
      <c r="DP100" s="374"/>
      <c r="DQ100" s="374"/>
      <c r="DR100" s="374"/>
      <c r="DS100" s="374"/>
      <c r="DT100" s="375"/>
      <c r="DU100" s="375"/>
      <c r="DV100" s="375"/>
      <c r="DW100" s="375"/>
      <c r="DX100" s="376" t="s">
        <v>310</v>
      </c>
      <c r="DY100" s="375"/>
      <c r="DZ100" s="376" t="s">
        <v>310</v>
      </c>
      <c r="EA100" s="375"/>
      <c r="EB100" s="375"/>
      <c r="EC100" s="375"/>
      <c r="ED100" s="375"/>
      <c r="EE100" s="376" t="s">
        <v>310</v>
      </c>
      <c r="EF100" s="375"/>
      <c r="EG100" s="375"/>
      <c r="EH100" s="376" t="s">
        <v>310</v>
      </c>
      <c r="EI100" s="375"/>
      <c r="EJ100" s="375"/>
      <c r="EK100" s="375"/>
      <c r="EL100" s="166"/>
      <c r="EM100" s="166"/>
      <c r="EN100" s="166"/>
      <c r="EO100" s="189" t="s">
        <v>310</v>
      </c>
      <c r="EP100" s="166"/>
      <c r="EQ100" s="189" t="s">
        <v>310</v>
      </c>
      <c r="ER100" s="166"/>
      <c r="ES100" s="166"/>
      <c r="ET100" s="166"/>
      <c r="EU100" s="166"/>
      <c r="EV100" s="166"/>
      <c r="EW100" s="166"/>
      <c r="EX100" s="166"/>
      <c r="EY100" s="166"/>
      <c r="EZ100" s="166"/>
      <c r="FA100" s="166"/>
      <c r="FB100" s="166"/>
      <c r="FC100" s="166"/>
      <c r="FD100" s="189" t="s">
        <v>310</v>
      </c>
      <c r="FE100" s="166"/>
      <c r="FF100" s="166"/>
      <c r="FG100" s="166"/>
      <c r="FH100" s="166"/>
      <c r="FI100" s="191"/>
    </row>
    <row r="101" spans="13:165" x14ac:dyDescent="0.3">
      <c r="M101" s="394">
        <v>7.8</v>
      </c>
      <c r="N101" s="395" t="s">
        <v>72</v>
      </c>
      <c r="DI101" s="172"/>
      <c r="DJ101" s="230"/>
      <c r="DM101">
        <v>32</v>
      </c>
      <c r="DN101">
        <v>98</v>
      </c>
      <c r="DO101" s="205" t="s">
        <v>157</v>
      </c>
      <c r="DP101" s="377" t="s">
        <v>310</v>
      </c>
      <c r="DQ101" s="377" t="s">
        <v>310</v>
      </c>
      <c r="DR101" s="374"/>
      <c r="DS101" s="374"/>
      <c r="DT101" s="375"/>
      <c r="DU101" s="375"/>
      <c r="DV101" s="375"/>
      <c r="DW101" s="375"/>
      <c r="DX101" s="375"/>
      <c r="DY101" s="375"/>
      <c r="DZ101" s="375"/>
      <c r="EA101" s="375"/>
      <c r="EB101" s="375"/>
      <c r="EC101" s="375"/>
      <c r="ED101" s="375"/>
      <c r="EE101" s="375"/>
      <c r="EF101" s="375"/>
      <c r="EG101" s="375"/>
      <c r="EH101" s="375"/>
      <c r="EI101" s="375"/>
      <c r="EJ101" s="375"/>
      <c r="EK101" s="375"/>
      <c r="EL101" s="166"/>
      <c r="EM101" s="166"/>
      <c r="EN101" s="166"/>
      <c r="EO101" s="166"/>
      <c r="EP101" s="166"/>
      <c r="EQ101" s="166"/>
      <c r="ER101" s="166"/>
      <c r="ES101" s="166"/>
      <c r="ET101" s="166"/>
      <c r="EU101" s="166"/>
      <c r="EV101" s="166"/>
      <c r="EW101" s="166"/>
      <c r="EX101" s="166"/>
      <c r="EY101" s="166"/>
      <c r="EZ101" s="166"/>
      <c r="FA101" s="166"/>
      <c r="FB101" s="166"/>
      <c r="FC101" s="166"/>
      <c r="FD101" s="166"/>
      <c r="FE101" s="166"/>
      <c r="FF101" s="166"/>
      <c r="FG101" s="166"/>
      <c r="FH101" s="166"/>
      <c r="FI101" s="191"/>
    </row>
    <row r="102" spans="13:165" x14ac:dyDescent="0.3">
      <c r="M102" s="394">
        <v>7.9</v>
      </c>
      <c r="N102" s="395" t="s">
        <v>73</v>
      </c>
      <c r="DI102" s="172"/>
      <c r="DJ102" s="230"/>
      <c r="DM102">
        <v>33</v>
      </c>
      <c r="DN102">
        <v>99</v>
      </c>
      <c r="DO102" s="205" t="s">
        <v>157</v>
      </c>
      <c r="DP102" s="374"/>
      <c r="DQ102" s="374"/>
      <c r="DR102" s="374"/>
      <c r="DS102" s="374"/>
      <c r="DT102" s="375"/>
      <c r="DU102" s="375"/>
      <c r="DV102" s="375"/>
      <c r="DW102" s="375"/>
      <c r="DX102" s="375"/>
      <c r="DY102" s="375"/>
      <c r="DZ102" s="375"/>
      <c r="EA102" s="375"/>
      <c r="EB102" s="375"/>
      <c r="EC102" s="375"/>
      <c r="ED102" s="375"/>
      <c r="EE102" s="375"/>
      <c r="EF102" s="375"/>
      <c r="EG102" s="375"/>
      <c r="EH102" s="376" t="s">
        <v>310</v>
      </c>
      <c r="EI102" s="375"/>
      <c r="EJ102" s="375"/>
      <c r="EK102" s="375"/>
      <c r="EL102" s="166"/>
      <c r="EM102" s="166"/>
      <c r="EN102" s="166"/>
      <c r="EO102" s="166"/>
      <c r="EP102" s="166"/>
      <c r="EQ102" s="166"/>
      <c r="ER102" s="166"/>
      <c r="ES102" s="189" t="s">
        <v>310</v>
      </c>
      <c r="ET102" s="166"/>
      <c r="EU102" s="166"/>
      <c r="EV102" s="166"/>
      <c r="EW102" s="166"/>
      <c r="EX102" s="166"/>
      <c r="EY102" s="166"/>
      <c r="EZ102" s="166"/>
      <c r="FA102" s="166"/>
      <c r="FB102" s="166"/>
      <c r="FC102" s="166"/>
      <c r="FD102" s="166"/>
      <c r="FE102" s="166"/>
      <c r="FF102" s="166"/>
      <c r="FG102" s="166"/>
      <c r="FH102" s="166"/>
      <c r="FI102" s="191"/>
    </row>
    <row r="103" spans="13:165" x14ac:dyDescent="0.3">
      <c r="M103" s="394">
        <v>7.1</v>
      </c>
      <c r="N103" s="395" t="s">
        <v>74</v>
      </c>
      <c r="DI103" s="172"/>
      <c r="DJ103" s="230"/>
      <c r="DM103">
        <v>34</v>
      </c>
      <c r="DN103">
        <v>100</v>
      </c>
      <c r="DO103" s="205" t="s">
        <v>157</v>
      </c>
      <c r="DP103" s="374"/>
      <c r="DQ103" s="374"/>
      <c r="DR103" s="374"/>
      <c r="DS103" s="374"/>
      <c r="DT103" s="375"/>
      <c r="DU103" s="375"/>
      <c r="DV103" s="375"/>
      <c r="DW103" s="375"/>
      <c r="DX103" s="375"/>
      <c r="DY103" s="375"/>
      <c r="DZ103" s="375"/>
      <c r="EA103" s="375"/>
      <c r="EB103" s="375"/>
      <c r="EC103" s="375"/>
      <c r="ED103" s="375"/>
      <c r="EE103" s="375"/>
      <c r="EF103" s="375"/>
      <c r="EG103" s="375"/>
      <c r="EH103" s="376" t="s">
        <v>310</v>
      </c>
      <c r="EI103" s="375"/>
      <c r="EJ103" s="375"/>
      <c r="EK103" s="378"/>
      <c r="EL103" s="166"/>
      <c r="EM103" s="166"/>
      <c r="EN103" s="166"/>
      <c r="EO103" s="166"/>
      <c r="EP103" s="166"/>
      <c r="EQ103" s="166"/>
      <c r="ER103" s="166"/>
      <c r="ES103" s="189" t="s">
        <v>310</v>
      </c>
      <c r="ET103" s="166"/>
      <c r="EU103" s="166"/>
      <c r="EV103" s="166"/>
      <c r="EW103" s="166"/>
      <c r="EX103" s="166"/>
      <c r="EY103" s="166"/>
      <c r="EZ103" s="166"/>
      <c r="FA103" s="166"/>
      <c r="FB103" s="166"/>
      <c r="FC103" s="166"/>
      <c r="FD103" s="166"/>
      <c r="FE103" s="166"/>
      <c r="FF103" s="166"/>
      <c r="FG103" s="166"/>
      <c r="FH103" s="166"/>
      <c r="FI103" s="191"/>
    </row>
    <row r="104" spans="13:165" x14ac:dyDescent="0.3">
      <c r="M104" s="396">
        <v>8.1</v>
      </c>
      <c r="N104" s="397" t="s">
        <v>75</v>
      </c>
      <c r="DI104" s="172"/>
      <c r="DJ104" s="230"/>
      <c r="DM104">
        <v>35</v>
      </c>
      <c r="DN104">
        <v>101</v>
      </c>
      <c r="DO104" s="205" t="s">
        <v>157</v>
      </c>
      <c r="DP104" s="380"/>
      <c r="DQ104" s="380"/>
      <c r="DR104" s="380"/>
      <c r="DS104" s="381" t="s">
        <v>310</v>
      </c>
      <c r="DT104" s="378"/>
      <c r="DU104" s="378"/>
      <c r="DV104" s="378"/>
      <c r="DW104" s="378"/>
      <c r="DX104" s="376" t="s">
        <v>310</v>
      </c>
      <c r="DY104" s="376" t="s">
        <v>310</v>
      </c>
      <c r="DZ104" s="376" t="s">
        <v>310</v>
      </c>
      <c r="EA104" s="378"/>
      <c r="EB104" s="378"/>
      <c r="EC104" s="378"/>
      <c r="ED104" s="376" t="s">
        <v>310</v>
      </c>
      <c r="EE104" s="378"/>
      <c r="EF104" s="378"/>
      <c r="EG104" s="378"/>
      <c r="EH104" s="378"/>
      <c r="EI104" s="378"/>
      <c r="EJ104" s="378"/>
      <c r="EK104" s="378"/>
      <c r="EL104" s="205"/>
      <c r="EM104" s="205"/>
      <c r="EN104" s="205"/>
      <c r="EO104" s="205"/>
      <c r="EP104" s="205"/>
      <c r="EQ104" s="205"/>
      <c r="ER104" s="205"/>
      <c r="ES104" s="205"/>
      <c r="ET104" s="205"/>
      <c r="EU104" s="205"/>
      <c r="EV104" s="205"/>
      <c r="EW104" s="205"/>
      <c r="EX104" s="205"/>
      <c r="EY104" s="205"/>
      <c r="EZ104" s="205"/>
      <c r="FA104" s="205"/>
      <c r="FB104" s="205"/>
      <c r="FC104" s="205"/>
      <c r="FD104" s="205"/>
      <c r="FE104" s="205"/>
      <c r="FF104" s="205"/>
      <c r="FG104" s="205"/>
      <c r="FH104" s="205"/>
      <c r="FI104" s="191"/>
    </row>
    <row r="105" spans="13:165" x14ac:dyDescent="0.3">
      <c r="M105" s="392">
        <v>8.1999999999999993</v>
      </c>
      <c r="N105" s="393" t="s">
        <v>76</v>
      </c>
      <c r="DI105" s="172"/>
      <c r="DJ105" s="230"/>
      <c r="DM105">
        <v>36</v>
      </c>
      <c r="DN105">
        <v>102</v>
      </c>
      <c r="DO105" s="205" t="s">
        <v>157</v>
      </c>
      <c r="DP105" s="380"/>
      <c r="DQ105" s="381" t="s">
        <v>310</v>
      </c>
      <c r="DR105" s="380"/>
      <c r="DS105" s="380"/>
      <c r="DT105" s="378"/>
      <c r="DU105" s="378"/>
      <c r="DV105" s="378"/>
      <c r="DW105" s="378"/>
      <c r="DX105" s="378"/>
      <c r="DY105" s="378"/>
      <c r="DZ105" s="378"/>
      <c r="EA105" s="378"/>
      <c r="EB105" s="378"/>
      <c r="EC105" s="378"/>
      <c r="ED105" s="378"/>
      <c r="EE105" s="378"/>
      <c r="EF105" s="378"/>
      <c r="EG105" s="378"/>
      <c r="EH105" s="378"/>
      <c r="EI105" s="378"/>
      <c r="EJ105" s="378"/>
      <c r="EK105" s="378"/>
      <c r="EL105" s="205"/>
      <c r="EM105" s="205"/>
      <c r="EN105" s="205"/>
      <c r="EO105" s="205"/>
      <c r="EP105" s="205"/>
      <c r="EQ105" s="205"/>
      <c r="ER105" s="205"/>
      <c r="ES105" s="205"/>
      <c r="ET105" s="205"/>
      <c r="EU105" s="205"/>
      <c r="EV105" s="205"/>
      <c r="EW105" s="205"/>
      <c r="EX105" s="205"/>
      <c r="EY105" s="205"/>
      <c r="EZ105" s="205"/>
      <c r="FA105" s="189" t="s">
        <v>310</v>
      </c>
      <c r="FB105" s="205"/>
      <c r="FC105" s="205"/>
      <c r="FD105" s="205"/>
      <c r="FE105" s="205"/>
      <c r="FF105" s="205"/>
      <c r="FG105" s="205"/>
      <c r="FH105" s="205"/>
      <c r="FI105" s="191"/>
    </row>
    <row r="106" spans="13:165" x14ac:dyDescent="0.3">
      <c r="M106" s="394">
        <v>9.1</v>
      </c>
      <c r="N106" s="395" t="s">
        <v>77</v>
      </c>
      <c r="DI106" s="172"/>
      <c r="DJ106" s="230"/>
      <c r="DM106">
        <v>37</v>
      </c>
      <c r="DN106">
        <v>103</v>
      </c>
      <c r="DO106" s="205" t="s">
        <v>157</v>
      </c>
      <c r="DP106" s="379"/>
      <c r="DQ106" s="379"/>
      <c r="DR106" s="379"/>
      <c r="DS106" s="379"/>
      <c r="DT106" s="378"/>
      <c r="DU106" s="378"/>
      <c r="DV106" s="378"/>
      <c r="DW106" s="376" t="s">
        <v>310</v>
      </c>
      <c r="DX106" s="378"/>
      <c r="DY106" s="378"/>
      <c r="DZ106" s="378"/>
      <c r="EA106" s="378"/>
      <c r="EB106" s="378"/>
      <c r="EC106" s="378"/>
      <c r="ED106" s="378"/>
      <c r="EE106" s="378"/>
      <c r="EF106" s="378"/>
      <c r="EG106" s="378"/>
      <c r="EH106" s="376" t="s">
        <v>310</v>
      </c>
      <c r="EI106" s="378"/>
      <c r="EJ106" s="378"/>
      <c r="EK106" s="378"/>
      <c r="EL106" s="205"/>
      <c r="EM106" s="205"/>
      <c r="EN106" s="205"/>
      <c r="EO106" s="205"/>
      <c r="EP106" s="205"/>
      <c r="EQ106" s="205"/>
      <c r="ER106" s="205"/>
      <c r="ES106" s="189" t="s">
        <v>310</v>
      </c>
      <c r="ET106" s="205"/>
      <c r="EU106" s="205"/>
      <c r="EV106" s="205"/>
      <c r="EW106" s="205"/>
      <c r="EX106" s="205"/>
      <c r="EY106" s="205"/>
      <c r="EZ106" s="205"/>
      <c r="FA106" s="205"/>
      <c r="FB106" s="205"/>
      <c r="FC106" s="205"/>
      <c r="FD106" s="205"/>
      <c r="FE106" s="189" t="s">
        <v>310</v>
      </c>
      <c r="FF106" s="205"/>
      <c r="FG106" s="205"/>
      <c r="FH106" s="205"/>
      <c r="FI106" s="191"/>
    </row>
    <row r="107" spans="13:165" ht="21" thickBot="1" x14ac:dyDescent="0.35">
      <c r="M107" s="400">
        <v>9.1999999999999993</v>
      </c>
      <c r="N107" s="401" t="s">
        <v>78</v>
      </c>
      <c r="DI107" s="172"/>
      <c r="DJ107" s="230"/>
      <c r="DM107">
        <v>38</v>
      </c>
      <c r="DN107">
        <v>104</v>
      </c>
      <c r="DO107" s="205" t="s">
        <v>157</v>
      </c>
      <c r="DP107" s="379"/>
      <c r="DQ107" s="379"/>
      <c r="DR107" s="379"/>
      <c r="DS107" s="379"/>
      <c r="DT107" s="378"/>
      <c r="DU107" s="378"/>
      <c r="DV107" s="378"/>
      <c r="DW107" s="376" t="s">
        <v>310</v>
      </c>
      <c r="DX107" s="378"/>
      <c r="DY107" s="378"/>
      <c r="DZ107" s="378"/>
      <c r="EA107" s="378"/>
      <c r="EB107" s="378"/>
      <c r="EC107" s="378"/>
      <c r="ED107" s="378"/>
      <c r="EE107" s="378"/>
      <c r="EF107" s="378"/>
      <c r="EG107" s="378"/>
      <c r="EH107" s="376" t="s">
        <v>310</v>
      </c>
      <c r="EI107" s="378"/>
      <c r="EJ107" s="378"/>
      <c r="EK107" s="378"/>
      <c r="EL107" s="205"/>
      <c r="EM107" s="205"/>
      <c r="EN107" s="205"/>
      <c r="EO107" s="205"/>
      <c r="EP107" s="205"/>
      <c r="EQ107" s="205"/>
      <c r="ER107" s="205"/>
      <c r="ES107" s="189" t="s">
        <v>310</v>
      </c>
      <c r="ET107" s="205" t="s">
        <v>310</v>
      </c>
      <c r="EU107" s="205"/>
      <c r="EV107" s="205"/>
      <c r="EW107" s="205"/>
      <c r="EX107" s="205"/>
      <c r="EY107" s="205"/>
      <c r="EZ107" s="205"/>
      <c r="FA107" s="205"/>
      <c r="FB107" s="205"/>
      <c r="FC107" s="205"/>
      <c r="FD107" s="205"/>
      <c r="FE107" s="189" t="s">
        <v>310</v>
      </c>
      <c r="FF107" s="205"/>
      <c r="FG107" s="205"/>
      <c r="FH107" s="205"/>
      <c r="FI107" s="191"/>
    </row>
    <row r="108" spans="13:165" x14ac:dyDescent="0.3">
      <c r="DI108" s="172"/>
      <c r="DJ108" s="230"/>
      <c r="DM108">
        <v>39</v>
      </c>
      <c r="DN108">
        <v>105</v>
      </c>
      <c r="DO108" s="205" t="s">
        <v>157</v>
      </c>
      <c r="DP108" s="379"/>
      <c r="DQ108" s="379"/>
      <c r="DR108" s="379"/>
      <c r="DS108" s="379"/>
      <c r="DT108" s="378"/>
      <c r="DU108" s="378"/>
      <c r="DV108" s="378"/>
      <c r="DW108" s="376" t="s">
        <v>310</v>
      </c>
      <c r="DX108" s="378"/>
      <c r="DY108" s="378"/>
      <c r="DZ108" s="378"/>
      <c r="EA108" s="378"/>
      <c r="EB108" s="378"/>
      <c r="EC108" s="378"/>
      <c r="ED108" s="378"/>
      <c r="EE108" s="378"/>
      <c r="EF108" s="378"/>
      <c r="EG108" s="378"/>
      <c r="EH108" s="376" t="s">
        <v>310</v>
      </c>
      <c r="EI108" s="378"/>
      <c r="EJ108" s="378"/>
      <c r="EK108" s="378"/>
      <c r="EL108" s="205"/>
      <c r="EM108" s="205"/>
      <c r="EN108" s="205"/>
      <c r="EO108" s="205"/>
      <c r="EP108" s="205"/>
      <c r="EQ108" s="205"/>
      <c r="ER108" s="205"/>
      <c r="ES108" s="189" t="s">
        <v>310</v>
      </c>
      <c r="ET108" s="205"/>
      <c r="EU108" s="205"/>
      <c r="EV108" s="205"/>
      <c r="EW108" s="205"/>
      <c r="EX108" s="205"/>
      <c r="EY108" s="205"/>
      <c r="EZ108" s="205"/>
      <c r="FA108" s="205"/>
      <c r="FB108" s="205"/>
      <c r="FC108" s="205"/>
      <c r="FD108" s="205"/>
      <c r="FE108" s="205"/>
      <c r="FF108" s="205"/>
      <c r="FG108" s="205"/>
      <c r="FH108" s="205"/>
      <c r="FI108" s="191"/>
    </row>
    <row r="109" spans="13:165" x14ac:dyDescent="0.3">
      <c r="DI109" s="172"/>
      <c r="DJ109" s="230"/>
      <c r="DM109">
        <v>40</v>
      </c>
      <c r="DN109">
        <v>106</v>
      </c>
      <c r="DO109" s="205" t="s">
        <v>157</v>
      </c>
      <c r="DP109" s="379"/>
      <c r="DQ109" s="379"/>
      <c r="DR109" s="379"/>
      <c r="DS109" s="379"/>
      <c r="DT109" s="378"/>
      <c r="DU109" s="378"/>
      <c r="DV109" s="378"/>
      <c r="DW109" s="378"/>
      <c r="DX109" s="378"/>
      <c r="DY109" s="378"/>
      <c r="DZ109" s="378"/>
      <c r="EA109" s="378"/>
      <c r="EB109" s="378"/>
      <c r="EC109" s="378"/>
      <c r="ED109" s="378"/>
      <c r="EE109" s="378"/>
      <c r="EF109" s="378"/>
      <c r="EG109" s="378"/>
      <c r="EH109" s="378"/>
      <c r="EI109" s="378"/>
      <c r="EJ109" s="378"/>
      <c r="EK109" s="378"/>
      <c r="EL109" s="205"/>
      <c r="EM109" s="205"/>
      <c r="EN109" s="205"/>
      <c r="EO109" s="189" t="s">
        <v>310</v>
      </c>
      <c r="EP109" s="205"/>
      <c r="EQ109" s="205"/>
      <c r="ER109" s="205"/>
      <c r="ES109" s="205"/>
      <c r="ET109" s="189" t="s">
        <v>310</v>
      </c>
      <c r="EU109" s="205"/>
      <c r="EV109" s="205"/>
      <c r="EW109" s="205"/>
      <c r="EX109" s="205"/>
      <c r="EY109" s="205"/>
      <c r="EZ109" s="189" t="s">
        <v>310</v>
      </c>
      <c r="FA109" s="189" t="s">
        <v>310</v>
      </c>
      <c r="FB109" s="205"/>
      <c r="FC109" s="205"/>
      <c r="FD109" s="205"/>
      <c r="FE109" s="205"/>
      <c r="FF109" s="205"/>
      <c r="FG109" s="205"/>
      <c r="FH109" s="205"/>
      <c r="FI109" s="191"/>
    </row>
    <row r="110" spans="13:165" x14ac:dyDescent="0.3">
      <c r="DI110" s="172"/>
      <c r="DJ110" s="230"/>
      <c r="DM110">
        <v>41</v>
      </c>
      <c r="DN110">
        <v>107</v>
      </c>
      <c r="DO110" s="205" t="s">
        <v>157</v>
      </c>
      <c r="DP110" s="379"/>
      <c r="DQ110" s="379"/>
      <c r="DR110" s="379"/>
      <c r="DS110" s="379"/>
      <c r="DT110" s="378"/>
      <c r="DU110" s="378"/>
      <c r="DV110" s="378"/>
      <c r="DW110" s="376" t="s">
        <v>310</v>
      </c>
      <c r="DX110" s="378"/>
      <c r="DY110" s="378"/>
      <c r="DZ110" s="378"/>
      <c r="EA110" s="378"/>
      <c r="EB110" s="378"/>
      <c r="EC110" s="378"/>
      <c r="ED110" s="378"/>
      <c r="EE110" s="378"/>
      <c r="EF110" s="378"/>
      <c r="EG110" s="378"/>
      <c r="EH110" s="376" t="s">
        <v>310</v>
      </c>
      <c r="EI110" s="378"/>
      <c r="EJ110" s="378"/>
      <c r="EK110" s="378"/>
      <c r="EL110" s="205"/>
      <c r="EM110" s="205"/>
      <c r="EN110" s="205"/>
      <c r="EO110" s="205"/>
      <c r="EP110" s="189" t="s">
        <v>310</v>
      </c>
      <c r="EQ110" s="189" t="s">
        <v>310</v>
      </c>
      <c r="ER110" s="205"/>
      <c r="ES110" s="189" t="s">
        <v>310</v>
      </c>
      <c r="ET110" s="205"/>
      <c r="EU110" s="205"/>
      <c r="EV110" s="205"/>
      <c r="EW110" s="205"/>
      <c r="EX110" s="205"/>
      <c r="EY110" s="205"/>
      <c r="EZ110" s="205"/>
      <c r="FA110" s="191"/>
      <c r="FB110" s="205"/>
      <c r="FC110" s="205"/>
      <c r="FD110" s="205"/>
      <c r="FE110" s="205"/>
      <c r="FF110" s="205"/>
      <c r="FG110" s="205"/>
      <c r="FH110" s="205"/>
      <c r="FI110" s="191"/>
    </row>
    <row r="111" spans="13:165" x14ac:dyDescent="0.3">
      <c r="DI111" s="172"/>
      <c r="DJ111" s="230"/>
      <c r="DM111">
        <v>42</v>
      </c>
      <c r="DN111">
        <v>108</v>
      </c>
      <c r="DO111" s="205" t="s">
        <v>157</v>
      </c>
      <c r="DP111" s="379"/>
      <c r="DQ111" s="379"/>
      <c r="DR111" s="379"/>
      <c r="DS111" s="379"/>
      <c r="DT111" s="378"/>
      <c r="DU111" s="378"/>
      <c r="DV111" s="378"/>
      <c r="DW111" s="378"/>
      <c r="DX111" s="378"/>
      <c r="DY111" s="378"/>
      <c r="DZ111" s="378"/>
      <c r="EA111" s="378"/>
      <c r="EB111" s="378"/>
      <c r="EC111" s="378"/>
      <c r="ED111" s="378"/>
      <c r="EE111" s="378"/>
      <c r="EF111" s="378"/>
      <c r="EG111" s="378"/>
      <c r="EH111" s="376" t="s">
        <v>310</v>
      </c>
      <c r="EI111" s="378"/>
      <c r="EJ111" s="378"/>
      <c r="EK111" s="378"/>
      <c r="EL111" s="205"/>
      <c r="EM111" s="205"/>
      <c r="EN111" s="205"/>
      <c r="EO111" s="205"/>
      <c r="EP111" s="205"/>
      <c r="EQ111" s="205"/>
      <c r="ER111" s="205"/>
      <c r="ES111" s="189" t="s">
        <v>310</v>
      </c>
      <c r="ET111" s="205"/>
      <c r="EU111" s="205"/>
      <c r="EV111" s="205"/>
      <c r="EW111" s="205"/>
      <c r="EX111" s="205"/>
      <c r="EY111" s="205"/>
      <c r="EZ111" s="205"/>
      <c r="FA111" s="191"/>
      <c r="FB111" s="205"/>
      <c r="FC111" s="205"/>
      <c r="FD111" s="205"/>
      <c r="FE111" s="166"/>
      <c r="FF111" s="205"/>
      <c r="FG111" s="205"/>
      <c r="FH111" s="205"/>
      <c r="FI111" s="191"/>
    </row>
    <row r="112" spans="13:165" x14ac:dyDescent="0.3">
      <c r="DI112" s="172"/>
      <c r="DJ112" s="230"/>
      <c r="DM112">
        <v>43</v>
      </c>
      <c r="DN112">
        <v>109</v>
      </c>
      <c r="DO112" s="205" t="s">
        <v>157</v>
      </c>
      <c r="DP112" s="379"/>
      <c r="DQ112" s="379"/>
      <c r="DR112" s="379"/>
      <c r="DS112" s="379"/>
      <c r="DT112" s="378"/>
      <c r="DU112" s="378"/>
      <c r="DV112" s="378"/>
      <c r="DW112" s="378"/>
      <c r="DX112" s="378"/>
      <c r="DY112" s="378"/>
      <c r="DZ112" s="376" t="s">
        <v>310</v>
      </c>
      <c r="EA112" s="378"/>
      <c r="EB112" s="378"/>
      <c r="EC112" s="378"/>
      <c r="ED112" s="378"/>
      <c r="EE112" s="378"/>
      <c r="EF112" s="378"/>
      <c r="EG112" s="378"/>
      <c r="EH112" s="376" t="s">
        <v>310</v>
      </c>
      <c r="EI112" s="378"/>
      <c r="EJ112" s="378"/>
      <c r="EK112" s="378"/>
      <c r="EL112" s="205"/>
      <c r="EM112" s="205"/>
      <c r="EN112" s="205"/>
      <c r="EO112" s="205"/>
      <c r="EP112" s="189" t="s">
        <v>310</v>
      </c>
      <c r="EQ112" s="166"/>
      <c r="ER112" s="205"/>
      <c r="ES112" s="189" t="s">
        <v>310</v>
      </c>
      <c r="ET112" s="205"/>
      <c r="EU112" s="205"/>
      <c r="EV112" s="205"/>
      <c r="EW112" s="205"/>
      <c r="EX112" s="189" t="s">
        <v>310</v>
      </c>
      <c r="EY112" s="205"/>
      <c r="EZ112" s="205"/>
      <c r="FA112" s="191"/>
      <c r="FB112" s="205"/>
      <c r="FC112" s="205"/>
      <c r="FD112" s="205"/>
      <c r="FE112" s="205"/>
      <c r="FF112" s="205"/>
      <c r="FG112" s="205"/>
      <c r="FH112" s="205"/>
      <c r="FI112" s="191"/>
    </row>
    <row r="114" spans="118:165" x14ac:dyDescent="0.3">
      <c r="DP114" s="166">
        <v>1.1000000000000001</v>
      </c>
      <c r="DQ114" s="166">
        <v>1.2</v>
      </c>
      <c r="DR114" s="166">
        <v>3.1</v>
      </c>
      <c r="DS114" s="166">
        <v>3.2</v>
      </c>
      <c r="DT114" s="166">
        <v>4.0999999999999996</v>
      </c>
      <c r="DU114" s="166">
        <v>4.2</v>
      </c>
      <c r="DV114" s="166">
        <v>4.3</v>
      </c>
      <c r="DW114" s="166">
        <v>4.4000000000000004</v>
      </c>
      <c r="DX114" s="166">
        <v>4.5</v>
      </c>
      <c r="DY114" s="166">
        <v>4.5999999999999996</v>
      </c>
      <c r="DZ114" s="166">
        <v>5.0999999999999996</v>
      </c>
      <c r="EA114" s="166">
        <v>5.2</v>
      </c>
      <c r="EB114" s="166">
        <v>5.3</v>
      </c>
      <c r="EC114" s="166">
        <v>5.4</v>
      </c>
      <c r="ED114" s="166">
        <v>5.5</v>
      </c>
      <c r="EE114" s="166">
        <v>5.6</v>
      </c>
      <c r="EF114" s="166">
        <v>5.7</v>
      </c>
      <c r="EG114" s="166">
        <v>5.8</v>
      </c>
      <c r="EH114" s="166">
        <v>5.9</v>
      </c>
      <c r="EI114" s="166">
        <v>5.0999999999999996</v>
      </c>
      <c r="EJ114" s="166">
        <v>5.1100000000000003</v>
      </c>
      <c r="EK114" s="166">
        <v>5.12</v>
      </c>
      <c r="EL114">
        <f t="shared" ref="EL114:FI114" si="0">COUNTIF(EL4:EL35,1)</f>
        <v>2</v>
      </c>
      <c r="EM114">
        <f t="shared" si="0"/>
        <v>2</v>
      </c>
      <c r="EN114">
        <f t="shared" si="0"/>
        <v>0</v>
      </c>
      <c r="EO114">
        <f t="shared" si="0"/>
        <v>6</v>
      </c>
      <c r="EP114">
        <f t="shared" si="0"/>
        <v>3</v>
      </c>
      <c r="EQ114">
        <f t="shared" si="0"/>
        <v>9</v>
      </c>
      <c r="ER114">
        <f t="shared" si="0"/>
        <v>6</v>
      </c>
      <c r="ES114">
        <f t="shared" si="0"/>
        <v>3</v>
      </c>
      <c r="ET114">
        <f t="shared" si="0"/>
        <v>5</v>
      </c>
      <c r="EU114">
        <f t="shared" si="0"/>
        <v>1</v>
      </c>
      <c r="EV114">
        <f t="shared" si="0"/>
        <v>0</v>
      </c>
      <c r="EW114">
        <f t="shared" si="0"/>
        <v>0</v>
      </c>
      <c r="EX114">
        <f t="shared" si="0"/>
        <v>1</v>
      </c>
      <c r="EY114">
        <f t="shared" si="0"/>
        <v>1</v>
      </c>
      <c r="EZ114">
        <f t="shared" si="0"/>
        <v>0</v>
      </c>
      <c r="FA114">
        <f t="shared" si="0"/>
        <v>4</v>
      </c>
      <c r="FB114">
        <f t="shared" si="0"/>
        <v>2</v>
      </c>
      <c r="FC114">
        <f t="shared" si="0"/>
        <v>0</v>
      </c>
      <c r="FD114">
        <f t="shared" si="0"/>
        <v>4</v>
      </c>
      <c r="FE114">
        <f t="shared" si="0"/>
        <v>0</v>
      </c>
      <c r="FF114">
        <f t="shared" si="0"/>
        <v>0</v>
      </c>
      <c r="FG114">
        <f t="shared" si="0"/>
        <v>0</v>
      </c>
      <c r="FH114">
        <f t="shared" si="0"/>
        <v>0</v>
      </c>
      <c r="FI114">
        <f t="shared" si="0"/>
        <v>0</v>
      </c>
    </row>
    <row r="115" spans="118:165" x14ac:dyDescent="0.3">
      <c r="DN115">
        <v>32</v>
      </c>
      <c r="DO115" s="166" t="s">
        <v>96</v>
      </c>
      <c r="DP115" s="20">
        <f t="shared" ref="DP115:EK115" si="1">COUNTIF(DP4:DP35,1)</f>
        <v>1</v>
      </c>
      <c r="DQ115" s="20">
        <f t="shared" si="1"/>
        <v>0</v>
      </c>
      <c r="DR115" s="20">
        <f t="shared" si="1"/>
        <v>1</v>
      </c>
      <c r="DS115" s="20">
        <f t="shared" si="1"/>
        <v>0</v>
      </c>
      <c r="DT115" s="20">
        <f t="shared" si="1"/>
        <v>0</v>
      </c>
      <c r="DU115" s="20">
        <f t="shared" si="1"/>
        <v>2</v>
      </c>
      <c r="DV115" s="20">
        <f t="shared" si="1"/>
        <v>0</v>
      </c>
      <c r="DW115" s="20">
        <f t="shared" si="1"/>
        <v>2</v>
      </c>
      <c r="DX115" s="20">
        <f t="shared" si="1"/>
        <v>2</v>
      </c>
      <c r="DY115" s="20">
        <f t="shared" si="1"/>
        <v>2</v>
      </c>
      <c r="DZ115" s="20">
        <f t="shared" si="1"/>
        <v>6</v>
      </c>
      <c r="EA115" s="20">
        <f t="shared" si="1"/>
        <v>0</v>
      </c>
      <c r="EB115" s="20">
        <f t="shared" si="1"/>
        <v>0</v>
      </c>
      <c r="EC115" s="20">
        <f t="shared" si="1"/>
        <v>1</v>
      </c>
      <c r="ED115" s="20">
        <f t="shared" si="1"/>
        <v>2</v>
      </c>
      <c r="EE115" s="20">
        <f t="shared" si="1"/>
        <v>4</v>
      </c>
      <c r="EF115" s="20">
        <f t="shared" si="1"/>
        <v>2</v>
      </c>
      <c r="EG115" s="20">
        <f t="shared" si="1"/>
        <v>0</v>
      </c>
      <c r="EH115" s="20">
        <f t="shared" si="1"/>
        <v>5</v>
      </c>
      <c r="EI115" s="20">
        <f t="shared" si="1"/>
        <v>3</v>
      </c>
      <c r="EJ115" s="20">
        <f t="shared" si="1"/>
        <v>7</v>
      </c>
      <c r="EK115" s="20">
        <f t="shared" si="1"/>
        <v>3</v>
      </c>
      <c r="EL115">
        <f t="shared" ref="EL115:FI115" si="2">COUNTIF(EL36:EL54,1)</f>
        <v>0</v>
      </c>
      <c r="EM115">
        <f t="shared" si="2"/>
        <v>0</v>
      </c>
      <c r="EN115">
        <f t="shared" si="2"/>
        <v>0</v>
      </c>
      <c r="EO115">
        <f t="shared" si="2"/>
        <v>4</v>
      </c>
      <c r="EP115">
        <f t="shared" si="2"/>
        <v>2</v>
      </c>
      <c r="EQ115">
        <f t="shared" si="2"/>
        <v>7</v>
      </c>
      <c r="ER115">
        <f t="shared" si="2"/>
        <v>1</v>
      </c>
      <c r="ES115">
        <f t="shared" si="2"/>
        <v>2</v>
      </c>
      <c r="ET115">
        <f t="shared" si="2"/>
        <v>1</v>
      </c>
      <c r="EU115">
        <f t="shared" si="2"/>
        <v>1</v>
      </c>
      <c r="EV115">
        <f t="shared" si="2"/>
        <v>0</v>
      </c>
      <c r="EW115">
        <f t="shared" si="2"/>
        <v>0</v>
      </c>
      <c r="EX115">
        <f t="shared" si="2"/>
        <v>0</v>
      </c>
      <c r="EY115">
        <f t="shared" si="2"/>
        <v>0</v>
      </c>
      <c r="EZ115">
        <f t="shared" si="2"/>
        <v>2</v>
      </c>
      <c r="FA115">
        <f t="shared" si="2"/>
        <v>3</v>
      </c>
      <c r="FB115">
        <f t="shared" si="2"/>
        <v>0</v>
      </c>
      <c r="FC115">
        <f t="shared" si="2"/>
        <v>0</v>
      </c>
      <c r="FD115">
        <f t="shared" si="2"/>
        <v>1</v>
      </c>
      <c r="FE115">
        <f t="shared" si="2"/>
        <v>1</v>
      </c>
      <c r="FF115">
        <f t="shared" si="2"/>
        <v>0</v>
      </c>
      <c r="FG115">
        <f t="shared" si="2"/>
        <v>0</v>
      </c>
      <c r="FH115">
        <f t="shared" si="2"/>
        <v>0</v>
      </c>
      <c r="FI115">
        <f t="shared" si="2"/>
        <v>0</v>
      </c>
    </row>
    <row r="116" spans="118:165" x14ac:dyDescent="0.3">
      <c r="DN116">
        <v>19</v>
      </c>
      <c r="DO116" s="166" t="s">
        <v>97</v>
      </c>
      <c r="DP116" s="20">
        <f t="shared" ref="DP116:EK116" si="3">COUNTIF(DP36:DP54,1)</f>
        <v>0</v>
      </c>
      <c r="DQ116" s="20">
        <f t="shared" si="3"/>
        <v>2</v>
      </c>
      <c r="DR116" s="20">
        <f t="shared" si="3"/>
        <v>0</v>
      </c>
      <c r="DS116" s="20">
        <f t="shared" si="3"/>
        <v>1</v>
      </c>
      <c r="DT116" s="20">
        <f t="shared" si="3"/>
        <v>0</v>
      </c>
      <c r="DU116" s="20">
        <f t="shared" si="3"/>
        <v>0</v>
      </c>
      <c r="DV116" s="20">
        <f t="shared" si="3"/>
        <v>0</v>
      </c>
      <c r="DW116" s="20">
        <f t="shared" si="3"/>
        <v>0</v>
      </c>
      <c r="DX116" s="20">
        <f t="shared" si="3"/>
        <v>1</v>
      </c>
      <c r="DY116" s="20">
        <f t="shared" si="3"/>
        <v>1</v>
      </c>
      <c r="DZ116" s="20">
        <f t="shared" si="3"/>
        <v>4</v>
      </c>
      <c r="EA116" s="20">
        <f t="shared" si="3"/>
        <v>0</v>
      </c>
      <c r="EB116" s="20">
        <f t="shared" si="3"/>
        <v>0</v>
      </c>
      <c r="EC116" s="20">
        <f t="shared" si="3"/>
        <v>0</v>
      </c>
      <c r="ED116" s="20">
        <f t="shared" si="3"/>
        <v>1</v>
      </c>
      <c r="EE116" s="20">
        <f t="shared" si="3"/>
        <v>4</v>
      </c>
      <c r="EF116" s="20">
        <f t="shared" si="3"/>
        <v>0</v>
      </c>
      <c r="EG116" s="20">
        <f t="shared" si="3"/>
        <v>0</v>
      </c>
      <c r="EH116" s="20">
        <f t="shared" si="3"/>
        <v>4</v>
      </c>
      <c r="EI116" s="20">
        <f t="shared" si="3"/>
        <v>1</v>
      </c>
      <c r="EJ116" s="20">
        <f t="shared" si="3"/>
        <v>1</v>
      </c>
      <c r="EK116" s="20">
        <f t="shared" si="3"/>
        <v>3</v>
      </c>
      <c r="EL116">
        <f t="shared" ref="EL116:FI116" si="4">COUNTIF(EL55:EL69,1)</f>
        <v>0</v>
      </c>
      <c r="EM116">
        <f t="shared" si="4"/>
        <v>2</v>
      </c>
      <c r="EN116">
        <f t="shared" si="4"/>
        <v>1</v>
      </c>
      <c r="EO116">
        <f t="shared" si="4"/>
        <v>6</v>
      </c>
      <c r="EP116">
        <f t="shared" si="4"/>
        <v>0</v>
      </c>
      <c r="EQ116">
        <f t="shared" si="4"/>
        <v>0</v>
      </c>
      <c r="ER116">
        <f t="shared" si="4"/>
        <v>2</v>
      </c>
      <c r="ES116">
        <f t="shared" si="4"/>
        <v>4</v>
      </c>
      <c r="ET116">
        <f t="shared" si="4"/>
        <v>3</v>
      </c>
      <c r="EU116">
        <f t="shared" si="4"/>
        <v>0</v>
      </c>
      <c r="EV116">
        <f t="shared" si="4"/>
        <v>0</v>
      </c>
      <c r="EW116">
        <f t="shared" si="4"/>
        <v>0</v>
      </c>
      <c r="EX116">
        <f t="shared" si="4"/>
        <v>2</v>
      </c>
      <c r="EY116">
        <f t="shared" si="4"/>
        <v>0</v>
      </c>
      <c r="EZ116">
        <f t="shared" si="4"/>
        <v>2</v>
      </c>
      <c r="FA116">
        <f t="shared" si="4"/>
        <v>2</v>
      </c>
      <c r="FB116">
        <f t="shared" si="4"/>
        <v>0</v>
      </c>
      <c r="FC116">
        <f t="shared" si="4"/>
        <v>0</v>
      </c>
      <c r="FD116">
        <f t="shared" si="4"/>
        <v>0</v>
      </c>
      <c r="FE116">
        <f t="shared" si="4"/>
        <v>0</v>
      </c>
      <c r="FF116">
        <f t="shared" si="4"/>
        <v>0</v>
      </c>
      <c r="FG116">
        <f t="shared" si="4"/>
        <v>0</v>
      </c>
      <c r="FH116">
        <f t="shared" si="4"/>
        <v>0</v>
      </c>
      <c r="FI116">
        <f t="shared" si="4"/>
        <v>0</v>
      </c>
    </row>
    <row r="117" spans="118:165" x14ac:dyDescent="0.3">
      <c r="DN117">
        <v>15</v>
      </c>
      <c r="DO117" s="166" t="s">
        <v>98</v>
      </c>
      <c r="DP117" s="20">
        <f t="shared" ref="DP117:EK117" si="5">COUNTIF(DP55:DP69,1)</f>
        <v>0</v>
      </c>
      <c r="DQ117" s="20">
        <f t="shared" si="5"/>
        <v>0</v>
      </c>
      <c r="DR117" s="20">
        <f t="shared" si="5"/>
        <v>0</v>
      </c>
      <c r="DS117" s="20">
        <f t="shared" si="5"/>
        <v>0</v>
      </c>
      <c r="DT117" s="20">
        <f t="shared" si="5"/>
        <v>0</v>
      </c>
      <c r="DU117" s="20">
        <f t="shared" si="5"/>
        <v>0</v>
      </c>
      <c r="DV117" s="20">
        <f t="shared" si="5"/>
        <v>0</v>
      </c>
      <c r="DW117" s="20">
        <f t="shared" si="5"/>
        <v>0</v>
      </c>
      <c r="DX117" s="20">
        <f t="shared" si="5"/>
        <v>0</v>
      </c>
      <c r="DY117" s="20">
        <f t="shared" si="5"/>
        <v>1</v>
      </c>
      <c r="DZ117" s="20">
        <f t="shared" si="5"/>
        <v>2</v>
      </c>
      <c r="EA117" s="20">
        <f t="shared" si="5"/>
        <v>1</v>
      </c>
      <c r="EB117" s="20">
        <f t="shared" si="5"/>
        <v>0</v>
      </c>
      <c r="EC117" s="20">
        <f t="shared" si="5"/>
        <v>1</v>
      </c>
      <c r="ED117" s="20">
        <f t="shared" si="5"/>
        <v>1</v>
      </c>
      <c r="EE117" s="20">
        <f t="shared" si="5"/>
        <v>0</v>
      </c>
      <c r="EF117" s="20">
        <f t="shared" si="5"/>
        <v>0</v>
      </c>
      <c r="EG117" s="20">
        <f t="shared" si="5"/>
        <v>0</v>
      </c>
      <c r="EH117" s="20">
        <f t="shared" si="5"/>
        <v>4</v>
      </c>
      <c r="EI117" s="20">
        <f t="shared" si="5"/>
        <v>2</v>
      </c>
      <c r="EJ117" s="20">
        <f t="shared" si="5"/>
        <v>3</v>
      </c>
      <c r="EK117" s="20">
        <f t="shared" si="5"/>
        <v>2</v>
      </c>
      <c r="EL117">
        <f t="shared" ref="EL117:FI117" si="6">COUNTIF(EL70:EL112,1)</f>
        <v>1</v>
      </c>
      <c r="EM117">
        <f t="shared" si="6"/>
        <v>1</v>
      </c>
      <c r="EN117">
        <f t="shared" si="6"/>
        <v>1</v>
      </c>
      <c r="EO117">
        <f t="shared" si="6"/>
        <v>7</v>
      </c>
      <c r="EP117">
        <f t="shared" si="6"/>
        <v>5</v>
      </c>
      <c r="EQ117">
        <f t="shared" si="6"/>
        <v>7</v>
      </c>
      <c r="ER117">
        <f t="shared" si="6"/>
        <v>5</v>
      </c>
      <c r="ES117">
        <f t="shared" si="6"/>
        <v>14</v>
      </c>
      <c r="ET117">
        <f t="shared" si="6"/>
        <v>4</v>
      </c>
      <c r="EU117">
        <f t="shared" si="6"/>
        <v>0</v>
      </c>
      <c r="EV117">
        <f t="shared" si="6"/>
        <v>0</v>
      </c>
      <c r="EW117">
        <f t="shared" si="6"/>
        <v>0</v>
      </c>
      <c r="EX117">
        <f t="shared" si="6"/>
        <v>2</v>
      </c>
      <c r="EY117">
        <f t="shared" si="6"/>
        <v>0</v>
      </c>
      <c r="EZ117">
        <f t="shared" si="6"/>
        <v>6</v>
      </c>
      <c r="FA117">
        <f t="shared" si="6"/>
        <v>8</v>
      </c>
      <c r="FB117">
        <f t="shared" si="6"/>
        <v>1</v>
      </c>
      <c r="FC117">
        <f>COUNTIF(FC70:FC112,1)</f>
        <v>0</v>
      </c>
      <c r="FD117">
        <f t="shared" si="6"/>
        <v>2</v>
      </c>
      <c r="FE117">
        <f t="shared" si="6"/>
        <v>2</v>
      </c>
      <c r="FF117">
        <f t="shared" si="6"/>
        <v>0</v>
      </c>
      <c r="FG117">
        <f t="shared" si="6"/>
        <v>0</v>
      </c>
      <c r="FH117">
        <f t="shared" si="6"/>
        <v>1</v>
      </c>
      <c r="FI117">
        <f t="shared" si="6"/>
        <v>0</v>
      </c>
    </row>
    <row r="118" spans="118:165" x14ac:dyDescent="0.3">
      <c r="DN118">
        <v>43</v>
      </c>
      <c r="DO118" s="20" t="s">
        <v>99</v>
      </c>
      <c r="DP118" s="20">
        <f t="shared" ref="DP118:EK118" si="7">COUNTIF(DP70:DP112,1)</f>
        <v>4</v>
      </c>
      <c r="DQ118" s="20">
        <f t="shared" si="7"/>
        <v>2</v>
      </c>
      <c r="DR118" s="20">
        <f t="shared" si="7"/>
        <v>2</v>
      </c>
      <c r="DS118" s="20">
        <f t="shared" si="7"/>
        <v>3</v>
      </c>
      <c r="DT118" s="20">
        <f t="shared" si="7"/>
        <v>2</v>
      </c>
      <c r="DU118" s="20">
        <f t="shared" si="7"/>
        <v>1</v>
      </c>
      <c r="DV118" s="20">
        <f t="shared" si="7"/>
        <v>0</v>
      </c>
      <c r="DW118" s="20">
        <f t="shared" si="7"/>
        <v>6</v>
      </c>
      <c r="DX118" s="20">
        <f t="shared" si="7"/>
        <v>2</v>
      </c>
      <c r="DY118" s="20">
        <f t="shared" si="7"/>
        <v>1</v>
      </c>
      <c r="DZ118" s="20">
        <f t="shared" si="7"/>
        <v>9</v>
      </c>
      <c r="EA118" s="20">
        <f t="shared" si="7"/>
        <v>0</v>
      </c>
      <c r="EB118" s="20">
        <f t="shared" si="7"/>
        <v>0</v>
      </c>
      <c r="EC118" s="20">
        <f t="shared" si="7"/>
        <v>1</v>
      </c>
      <c r="ED118" s="20">
        <f t="shared" si="7"/>
        <v>2</v>
      </c>
      <c r="EE118" s="20">
        <f t="shared" si="7"/>
        <v>1</v>
      </c>
      <c r="EF118" s="20">
        <f t="shared" si="7"/>
        <v>1</v>
      </c>
      <c r="EG118" s="20">
        <f t="shared" si="7"/>
        <v>1</v>
      </c>
      <c r="EH118" s="20">
        <f t="shared" si="7"/>
        <v>15</v>
      </c>
      <c r="EI118" s="20">
        <f t="shared" si="7"/>
        <v>4</v>
      </c>
      <c r="EJ118" s="20">
        <f t="shared" si="7"/>
        <v>5</v>
      </c>
      <c r="EK118" s="20">
        <f t="shared" si="7"/>
        <v>4</v>
      </c>
    </row>
    <row r="120" spans="118:165" x14ac:dyDescent="0.3">
      <c r="DO120" t="s">
        <v>312</v>
      </c>
      <c r="DP120" s="386">
        <f>SUM(DP115:EK118)</f>
        <v>149</v>
      </c>
      <c r="DQ120" s="386"/>
      <c r="DR120" s="387" t="s">
        <v>313</v>
      </c>
      <c r="DS120" s="386">
        <v>109</v>
      </c>
      <c r="DT120" s="386"/>
      <c r="DU120" s="386"/>
      <c r="DV120" s="386"/>
      <c r="DW120" s="386"/>
      <c r="DX120" s="386"/>
      <c r="DY120" s="386"/>
      <c r="DZ120" s="386"/>
    </row>
    <row r="121" spans="118:165" x14ac:dyDescent="0.3">
      <c r="DO121" s="386"/>
      <c r="DP121" s="386"/>
      <c r="DQ121" s="386"/>
      <c r="DR121" s="386"/>
      <c r="DS121" s="386"/>
      <c r="DT121" s="386"/>
      <c r="DU121" s="386"/>
      <c r="DV121" s="386"/>
      <c r="DW121" s="386"/>
      <c r="DX121" s="386"/>
      <c r="DY121" s="386"/>
      <c r="DZ121" s="386"/>
    </row>
    <row r="122" spans="118:165" x14ac:dyDescent="0.3">
      <c r="DO122" s="386"/>
      <c r="DP122" s="386">
        <v>1.1000000000000001</v>
      </c>
      <c r="DQ122" s="386">
        <v>1.2</v>
      </c>
      <c r="DR122" s="386">
        <v>3.1</v>
      </c>
      <c r="DS122" s="386">
        <v>3.2</v>
      </c>
      <c r="DT122" s="386">
        <v>4.0999999999999996</v>
      </c>
      <c r="DU122" s="386">
        <v>4.2</v>
      </c>
      <c r="DV122" s="386">
        <v>4.3</v>
      </c>
      <c r="DW122" s="386">
        <v>4.4000000000000004</v>
      </c>
      <c r="DX122" s="386">
        <v>4.5</v>
      </c>
      <c r="DY122" s="386">
        <v>4.5999999999999996</v>
      </c>
      <c r="DZ122" s="386">
        <v>5.0999999999999996</v>
      </c>
      <c r="EA122" s="20">
        <v>5.2</v>
      </c>
      <c r="EB122" s="20">
        <v>5.3</v>
      </c>
      <c r="EC122" s="20">
        <v>5.4</v>
      </c>
      <c r="ED122" s="20">
        <v>5.5</v>
      </c>
      <c r="EE122" s="20">
        <v>5.6</v>
      </c>
      <c r="EF122" s="20">
        <v>5.7</v>
      </c>
      <c r="EG122" s="20">
        <v>5.8</v>
      </c>
      <c r="EH122" s="20">
        <v>5.9</v>
      </c>
      <c r="EI122" s="20">
        <v>5.0999999999999996</v>
      </c>
      <c r="EJ122" s="20">
        <v>5.1100000000000003</v>
      </c>
      <c r="EK122" s="20">
        <v>5.12</v>
      </c>
    </row>
    <row r="123" spans="118:165" x14ac:dyDescent="0.3">
      <c r="DO123" s="386" t="s">
        <v>155</v>
      </c>
      <c r="DP123" s="386">
        <f>DP115/$DS$120</f>
        <v>9.1743119266055051E-3</v>
      </c>
      <c r="DQ123" s="386">
        <f t="shared" ref="DQ123:EK126" si="8">DQ115/$DS$120</f>
        <v>0</v>
      </c>
      <c r="DR123" s="386">
        <f t="shared" si="8"/>
        <v>9.1743119266055051E-3</v>
      </c>
      <c r="DS123" s="386">
        <f t="shared" si="8"/>
        <v>0</v>
      </c>
      <c r="DT123" s="386">
        <f t="shared" si="8"/>
        <v>0</v>
      </c>
      <c r="DU123" s="386">
        <f t="shared" si="8"/>
        <v>1.834862385321101E-2</v>
      </c>
      <c r="DV123" s="386">
        <f t="shared" si="8"/>
        <v>0</v>
      </c>
      <c r="DW123" s="386">
        <f t="shared" si="8"/>
        <v>1.834862385321101E-2</v>
      </c>
      <c r="DX123" s="386">
        <f t="shared" si="8"/>
        <v>1.834862385321101E-2</v>
      </c>
      <c r="DY123" s="386">
        <f t="shared" si="8"/>
        <v>1.834862385321101E-2</v>
      </c>
      <c r="DZ123" s="386">
        <f t="shared" si="8"/>
        <v>5.5045871559633031E-2</v>
      </c>
      <c r="EA123" s="386">
        <f t="shared" si="8"/>
        <v>0</v>
      </c>
      <c r="EB123" s="386">
        <f t="shared" si="8"/>
        <v>0</v>
      </c>
      <c r="EC123" s="386">
        <f t="shared" si="8"/>
        <v>9.1743119266055051E-3</v>
      </c>
      <c r="ED123" s="386">
        <f t="shared" si="8"/>
        <v>1.834862385321101E-2</v>
      </c>
      <c r="EE123" s="386">
        <f t="shared" si="8"/>
        <v>3.669724770642202E-2</v>
      </c>
      <c r="EF123" s="386">
        <f t="shared" si="8"/>
        <v>1.834862385321101E-2</v>
      </c>
      <c r="EG123" s="386">
        <f t="shared" si="8"/>
        <v>0</v>
      </c>
      <c r="EH123" s="386">
        <f t="shared" si="8"/>
        <v>4.5871559633027525E-2</v>
      </c>
      <c r="EI123" s="386">
        <f t="shared" si="8"/>
        <v>2.7522935779816515E-2</v>
      </c>
      <c r="EJ123" s="386">
        <f t="shared" si="8"/>
        <v>6.4220183486238536E-2</v>
      </c>
      <c r="EK123" s="386">
        <f t="shared" si="8"/>
        <v>2.7522935779816515E-2</v>
      </c>
    </row>
    <row r="124" spans="118:165" x14ac:dyDescent="0.3">
      <c r="DO124" s="386" t="s">
        <v>158</v>
      </c>
      <c r="DP124" s="386">
        <f t="shared" ref="DP124:EE126" si="9">DP116/$DS$120</f>
        <v>0</v>
      </c>
      <c r="DQ124" s="386">
        <f t="shared" si="9"/>
        <v>1.834862385321101E-2</v>
      </c>
      <c r="DR124" s="386">
        <f t="shared" si="9"/>
        <v>0</v>
      </c>
      <c r="DS124" s="386">
        <f t="shared" si="9"/>
        <v>9.1743119266055051E-3</v>
      </c>
      <c r="DT124" s="386">
        <f t="shared" si="9"/>
        <v>0</v>
      </c>
      <c r="DU124" s="386">
        <f t="shared" si="9"/>
        <v>0</v>
      </c>
      <c r="DV124" s="386">
        <f t="shared" si="9"/>
        <v>0</v>
      </c>
      <c r="DW124" s="386">
        <f t="shared" si="9"/>
        <v>0</v>
      </c>
      <c r="DX124" s="386">
        <f t="shared" si="9"/>
        <v>9.1743119266055051E-3</v>
      </c>
      <c r="DY124" s="386">
        <f t="shared" si="9"/>
        <v>9.1743119266055051E-3</v>
      </c>
      <c r="DZ124" s="386">
        <f t="shared" si="9"/>
        <v>3.669724770642202E-2</v>
      </c>
      <c r="EA124" s="386">
        <f t="shared" si="9"/>
        <v>0</v>
      </c>
      <c r="EB124" s="386">
        <f t="shared" si="9"/>
        <v>0</v>
      </c>
      <c r="EC124" s="386">
        <f t="shared" si="9"/>
        <v>0</v>
      </c>
      <c r="ED124" s="386">
        <f t="shared" si="9"/>
        <v>9.1743119266055051E-3</v>
      </c>
      <c r="EE124" s="386">
        <f t="shared" si="9"/>
        <v>3.669724770642202E-2</v>
      </c>
      <c r="EF124" s="386">
        <f t="shared" si="8"/>
        <v>0</v>
      </c>
      <c r="EG124" s="386">
        <f t="shared" si="8"/>
        <v>0</v>
      </c>
      <c r="EH124" s="386">
        <f t="shared" si="8"/>
        <v>3.669724770642202E-2</v>
      </c>
      <c r="EI124" s="386">
        <f t="shared" si="8"/>
        <v>9.1743119266055051E-3</v>
      </c>
      <c r="EJ124" s="386">
        <f t="shared" si="8"/>
        <v>9.1743119266055051E-3</v>
      </c>
      <c r="EK124" s="386">
        <f t="shared" si="8"/>
        <v>2.7522935779816515E-2</v>
      </c>
    </row>
    <row r="125" spans="118:165" x14ac:dyDescent="0.3">
      <c r="DO125" s="386" t="s">
        <v>156</v>
      </c>
      <c r="DP125" s="386">
        <f t="shared" si="9"/>
        <v>0</v>
      </c>
      <c r="DQ125" s="386">
        <f t="shared" si="8"/>
        <v>0</v>
      </c>
      <c r="DR125" s="386">
        <f t="shared" si="8"/>
        <v>0</v>
      </c>
      <c r="DS125" s="386">
        <f t="shared" si="8"/>
        <v>0</v>
      </c>
      <c r="DT125" s="386">
        <f t="shared" si="8"/>
        <v>0</v>
      </c>
      <c r="DU125" s="386">
        <f t="shared" si="8"/>
        <v>0</v>
      </c>
      <c r="DV125" s="386">
        <f t="shared" si="8"/>
        <v>0</v>
      </c>
      <c r="DW125" s="386">
        <f t="shared" si="8"/>
        <v>0</v>
      </c>
      <c r="DX125" s="386">
        <f t="shared" si="8"/>
        <v>0</v>
      </c>
      <c r="DY125" s="386">
        <f t="shared" si="8"/>
        <v>9.1743119266055051E-3</v>
      </c>
      <c r="DZ125" s="386">
        <f t="shared" si="8"/>
        <v>1.834862385321101E-2</v>
      </c>
      <c r="EA125" s="386">
        <f t="shared" si="8"/>
        <v>9.1743119266055051E-3</v>
      </c>
      <c r="EB125" s="386">
        <f t="shared" si="8"/>
        <v>0</v>
      </c>
      <c r="EC125" s="386">
        <f t="shared" si="8"/>
        <v>9.1743119266055051E-3</v>
      </c>
      <c r="ED125" s="386">
        <f t="shared" si="8"/>
        <v>9.1743119266055051E-3</v>
      </c>
      <c r="EE125" s="386">
        <f t="shared" si="8"/>
        <v>0</v>
      </c>
      <c r="EF125" s="386">
        <f t="shared" si="8"/>
        <v>0</v>
      </c>
      <c r="EG125" s="386">
        <f t="shared" si="8"/>
        <v>0</v>
      </c>
      <c r="EH125" s="386">
        <f t="shared" si="8"/>
        <v>3.669724770642202E-2</v>
      </c>
      <c r="EI125" s="386">
        <f t="shared" si="8"/>
        <v>1.834862385321101E-2</v>
      </c>
      <c r="EJ125" s="386">
        <f t="shared" si="8"/>
        <v>2.7522935779816515E-2</v>
      </c>
      <c r="EK125" s="386">
        <f t="shared" si="8"/>
        <v>1.834862385321101E-2</v>
      </c>
    </row>
    <row r="126" spans="118:165" x14ac:dyDescent="0.3">
      <c r="DO126" s="20" t="s">
        <v>157</v>
      </c>
      <c r="DP126" s="386">
        <f t="shared" si="9"/>
        <v>3.669724770642202E-2</v>
      </c>
      <c r="DQ126" s="386">
        <f t="shared" si="8"/>
        <v>1.834862385321101E-2</v>
      </c>
      <c r="DR126" s="386">
        <f t="shared" si="8"/>
        <v>1.834862385321101E-2</v>
      </c>
      <c r="DS126" s="386">
        <f t="shared" si="8"/>
        <v>2.7522935779816515E-2</v>
      </c>
      <c r="DT126" s="386">
        <f t="shared" si="8"/>
        <v>1.834862385321101E-2</v>
      </c>
      <c r="DU126" s="386">
        <f t="shared" si="8"/>
        <v>9.1743119266055051E-3</v>
      </c>
      <c r="DV126" s="386">
        <f t="shared" si="8"/>
        <v>0</v>
      </c>
      <c r="DW126" s="386">
        <f t="shared" si="8"/>
        <v>5.5045871559633031E-2</v>
      </c>
      <c r="DX126" s="386">
        <f t="shared" si="8"/>
        <v>1.834862385321101E-2</v>
      </c>
      <c r="DY126" s="386">
        <f t="shared" si="8"/>
        <v>9.1743119266055051E-3</v>
      </c>
      <c r="DZ126" s="386">
        <f t="shared" si="8"/>
        <v>8.2568807339449546E-2</v>
      </c>
      <c r="EA126" s="386">
        <f t="shared" si="8"/>
        <v>0</v>
      </c>
      <c r="EB126" s="386">
        <f t="shared" si="8"/>
        <v>0</v>
      </c>
      <c r="EC126" s="386">
        <f t="shared" si="8"/>
        <v>9.1743119266055051E-3</v>
      </c>
      <c r="ED126" s="386">
        <f t="shared" si="8"/>
        <v>1.834862385321101E-2</v>
      </c>
      <c r="EE126" s="386">
        <f t="shared" si="8"/>
        <v>9.1743119266055051E-3</v>
      </c>
      <c r="EF126" s="386">
        <f t="shared" si="8"/>
        <v>9.1743119266055051E-3</v>
      </c>
      <c r="EG126" s="386">
        <f t="shared" si="8"/>
        <v>9.1743119266055051E-3</v>
      </c>
      <c r="EH126" s="386">
        <f t="shared" si="8"/>
        <v>0.13761467889908258</v>
      </c>
      <c r="EI126" s="386">
        <f t="shared" si="8"/>
        <v>3.669724770642202E-2</v>
      </c>
      <c r="EJ126" s="386">
        <f t="shared" si="8"/>
        <v>4.5871559633027525E-2</v>
      </c>
      <c r="EK126" s="386">
        <f t="shared" si="8"/>
        <v>3.669724770642202E-2</v>
      </c>
    </row>
    <row r="128" spans="118:165" x14ac:dyDescent="0.3">
      <c r="DO128" s="386"/>
      <c r="DP128" s="386">
        <v>1.1000000000000001</v>
      </c>
      <c r="DQ128" s="386">
        <v>1.2</v>
      </c>
      <c r="DR128" s="386">
        <v>3.1</v>
      </c>
      <c r="DS128" s="386">
        <v>3.2</v>
      </c>
      <c r="DT128" s="386">
        <v>4.0999999999999996</v>
      </c>
      <c r="DU128" s="386">
        <v>4.2</v>
      </c>
      <c r="DV128" s="386">
        <v>4.3</v>
      </c>
      <c r="DW128" s="386">
        <v>4.4000000000000004</v>
      </c>
      <c r="DX128" s="386">
        <v>4.5</v>
      </c>
      <c r="DY128" s="386">
        <v>4.5999999999999996</v>
      </c>
      <c r="DZ128" s="386">
        <v>5.0999999999999996</v>
      </c>
      <c r="EA128" s="20">
        <v>5.2</v>
      </c>
      <c r="EB128" s="20">
        <v>5.3</v>
      </c>
      <c r="EC128" s="20">
        <v>5.4</v>
      </c>
      <c r="ED128" s="20">
        <v>5.5</v>
      </c>
      <c r="EE128" s="20">
        <v>5.6</v>
      </c>
      <c r="EF128" s="20">
        <v>5.7</v>
      </c>
      <c r="EG128" s="20">
        <v>5.8</v>
      </c>
      <c r="EH128" s="20">
        <v>5.9</v>
      </c>
      <c r="EI128" s="20">
        <v>5.0999999999999996</v>
      </c>
      <c r="EJ128" s="20">
        <v>5.1100000000000003</v>
      </c>
      <c r="EK128" s="20">
        <v>5.12</v>
      </c>
    </row>
    <row r="129" spans="119:141" x14ac:dyDescent="0.3">
      <c r="DO129" s="386" t="s">
        <v>155</v>
      </c>
      <c r="DP129" s="386">
        <f>DP115/$DN115</f>
        <v>3.125E-2</v>
      </c>
      <c r="DQ129" s="386">
        <f t="shared" ref="DQ129:EK129" si="10">DQ115/$DN115</f>
        <v>0</v>
      </c>
      <c r="DR129" s="386">
        <f t="shared" si="10"/>
        <v>3.125E-2</v>
      </c>
      <c r="DS129" s="386">
        <f t="shared" si="10"/>
        <v>0</v>
      </c>
      <c r="DT129" s="386">
        <f t="shared" si="10"/>
        <v>0</v>
      </c>
      <c r="DU129" s="386">
        <f t="shared" si="10"/>
        <v>6.25E-2</v>
      </c>
      <c r="DV129" s="386">
        <f t="shared" si="10"/>
        <v>0</v>
      </c>
      <c r="DW129" s="386">
        <f t="shared" si="10"/>
        <v>6.25E-2</v>
      </c>
      <c r="DX129" s="386">
        <f t="shared" si="10"/>
        <v>6.25E-2</v>
      </c>
      <c r="DY129" s="386">
        <f t="shared" si="10"/>
        <v>6.25E-2</v>
      </c>
      <c r="DZ129" s="386">
        <f t="shared" si="10"/>
        <v>0.1875</v>
      </c>
      <c r="EA129" s="386">
        <f t="shared" si="10"/>
        <v>0</v>
      </c>
      <c r="EB129" s="386">
        <f t="shared" si="10"/>
        <v>0</v>
      </c>
      <c r="EC129" s="386">
        <f t="shared" si="10"/>
        <v>3.125E-2</v>
      </c>
      <c r="ED129" s="386">
        <f t="shared" si="10"/>
        <v>6.25E-2</v>
      </c>
      <c r="EE129" s="386">
        <f t="shared" si="10"/>
        <v>0.125</v>
      </c>
      <c r="EF129" s="386">
        <f t="shared" si="10"/>
        <v>6.25E-2</v>
      </c>
      <c r="EG129" s="386">
        <f t="shared" si="10"/>
        <v>0</v>
      </c>
      <c r="EH129" s="386">
        <f t="shared" si="10"/>
        <v>0.15625</v>
      </c>
      <c r="EI129" s="386">
        <f t="shared" si="10"/>
        <v>9.375E-2</v>
      </c>
      <c r="EJ129" s="386">
        <f t="shared" si="10"/>
        <v>0.21875</v>
      </c>
      <c r="EK129" s="386">
        <f t="shared" si="10"/>
        <v>9.375E-2</v>
      </c>
    </row>
    <row r="130" spans="119:141" x14ac:dyDescent="0.3">
      <c r="DO130" s="386" t="s">
        <v>158</v>
      </c>
      <c r="DP130" s="386">
        <f t="shared" ref="DP130:EK130" si="11">DP116/$DN116</f>
        <v>0</v>
      </c>
      <c r="DQ130" s="386">
        <f t="shared" si="11"/>
        <v>0.10526315789473684</v>
      </c>
      <c r="DR130" s="386">
        <f t="shared" si="11"/>
        <v>0</v>
      </c>
      <c r="DS130" s="386">
        <f t="shared" si="11"/>
        <v>5.2631578947368418E-2</v>
      </c>
      <c r="DT130" s="386">
        <f t="shared" si="11"/>
        <v>0</v>
      </c>
      <c r="DU130" s="386">
        <f t="shared" si="11"/>
        <v>0</v>
      </c>
      <c r="DV130" s="386">
        <f t="shared" si="11"/>
        <v>0</v>
      </c>
      <c r="DW130" s="386">
        <f t="shared" si="11"/>
        <v>0</v>
      </c>
      <c r="DX130" s="386">
        <f t="shared" si="11"/>
        <v>5.2631578947368418E-2</v>
      </c>
      <c r="DY130" s="386">
        <f t="shared" si="11"/>
        <v>5.2631578947368418E-2</v>
      </c>
      <c r="DZ130" s="386">
        <f t="shared" si="11"/>
        <v>0.21052631578947367</v>
      </c>
      <c r="EA130" s="386">
        <f t="shared" si="11"/>
        <v>0</v>
      </c>
      <c r="EB130" s="386">
        <f t="shared" si="11"/>
        <v>0</v>
      </c>
      <c r="EC130" s="386">
        <f t="shared" si="11"/>
        <v>0</v>
      </c>
      <c r="ED130" s="386">
        <f t="shared" si="11"/>
        <v>5.2631578947368418E-2</v>
      </c>
      <c r="EE130" s="386">
        <f t="shared" si="11"/>
        <v>0.21052631578947367</v>
      </c>
      <c r="EF130" s="386">
        <f t="shared" si="11"/>
        <v>0</v>
      </c>
      <c r="EG130" s="386">
        <f t="shared" si="11"/>
        <v>0</v>
      </c>
      <c r="EH130" s="386">
        <f t="shared" si="11"/>
        <v>0.21052631578947367</v>
      </c>
      <c r="EI130" s="386">
        <f t="shared" si="11"/>
        <v>5.2631578947368418E-2</v>
      </c>
      <c r="EJ130" s="386">
        <f t="shared" si="11"/>
        <v>5.2631578947368418E-2</v>
      </c>
      <c r="EK130" s="386">
        <f t="shared" si="11"/>
        <v>0.15789473684210525</v>
      </c>
    </row>
    <row r="131" spans="119:141" x14ac:dyDescent="0.3">
      <c r="DO131" s="386" t="s">
        <v>156</v>
      </c>
      <c r="DP131" s="386">
        <f t="shared" ref="DP131:EK131" si="12">DP117/$DN117</f>
        <v>0</v>
      </c>
      <c r="DQ131" s="386">
        <f t="shared" si="12"/>
        <v>0</v>
      </c>
      <c r="DR131" s="386">
        <f t="shared" si="12"/>
        <v>0</v>
      </c>
      <c r="DS131" s="386">
        <f t="shared" si="12"/>
        <v>0</v>
      </c>
      <c r="DT131" s="386">
        <f t="shared" si="12"/>
        <v>0</v>
      </c>
      <c r="DU131" s="386">
        <f t="shared" si="12"/>
        <v>0</v>
      </c>
      <c r="DV131" s="386">
        <f t="shared" si="12"/>
        <v>0</v>
      </c>
      <c r="DW131" s="386">
        <f t="shared" si="12"/>
        <v>0</v>
      </c>
      <c r="DX131" s="386">
        <f t="shared" si="12"/>
        <v>0</v>
      </c>
      <c r="DY131" s="386">
        <f t="shared" si="12"/>
        <v>6.6666666666666666E-2</v>
      </c>
      <c r="DZ131" s="386">
        <f t="shared" si="12"/>
        <v>0.13333333333333333</v>
      </c>
      <c r="EA131" s="386">
        <f t="shared" si="12"/>
        <v>6.6666666666666666E-2</v>
      </c>
      <c r="EB131" s="386">
        <f t="shared" si="12"/>
        <v>0</v>
      </c>
      <c r="EC131" s="386">
        <f t="shared" si="12"/>
        <v>6.6666666666666666E-2</v>
      </c>
      <c r="ED131" s="386">
        <f>ED117/$DN117</f>
        <v>6.6666666666666666E-2</v>
      </c>
      <c r="EE131" s="386">
        <f t="shared" si="12"/>
        <v>0</v>
      </c>
      <c r="EF131" s="386">
        <f t="shared" si="12"/>
        <v>0</v>
      </c>
      <c r="EG131" s="386">
        <f t="shared" si="12"/>
        <v>0</v>
      </c>
      <c r="EH131" s="386">
        <f t="shared" si="12"/>
        <v>0.26666666666666666</v>
      </c>
      <c r="EI131" s="386">
        <f t="shared" si="12"/>
        <v>0.13333333333333333</v>
      </c>
      <c r="EJ131" s="386">
        <f t="shared" si="12"/>
        <v>0.2</v>
      </c>
      <c r="EK131" s="386">
        <f t="shared" si="12"/>
        <v>0.13333333333333333</v>
      </c>
    </row>
    <row r="132" spans="119:141" x14ac:dyDescent="0.3">
      <c r="DO132" s="20" t="s">
        <v>157</v>
      </c>
      <c r="DP132" s="386">
        <f t="shared" ref="DP132:EK132" si="13">DP118/$DN118</f>
        <v>9.3023255813953487E-2</v>
      </c>
      <c r="DQ132" s="386">
        <f t="shared" si="13"/>
        <v>4.6511627906976744E-2</v>
      </c>
      <c r="DR132" s="386">
        <f t="shared" si="13"/>
        <v>4.6511627906976744E-2</v>
      </c>
      <c r="DS132" s="386">
        <f t="shared" si="13"/>
        <v>6.9767441860465115E-2</v>
      </c>
      <c r="DT132" s="386">
        <f t="shared" si="13"/>
        <v>4.6511627906976744E-2</v>
      </c>
      <c r="DU132" s="386">
        <f t="shared" si="13"/>
        <v>2.3255813953488372E-2</v>
      </c>
      <c r="DV132" s="386">
        <f t="shared" si="13"/>
        <v>0</v>
      </c>
      <c r="DW132" s="386">
        <f t="shared" si="13"/>
        <v>0.13953488372093023</v>
      </c>
      <c r="DX132" s="386">
        <f t="shared" si="13"/>
        <v>4.6511627906976744E-2</v>
      </c>
      <c r="DY132" s="386">
        <f t="shared" si="13"/>
        <v>2.3255813953488372E-2</v>
      </c>
      <c r="DZ132" s="386">
        <f t="shared" si="13"/>
        <v>0.20930232558139536</v>
      </c>
      <c r="EA132" s="386">
        <f t="shared" si="13"/>
        <v>0</v>
      </c>
      <c r="EB132" s="386">
        <f t="shared" si="13"/>
        <v>0</v>
      </c>
      <c r="EC132" s="386">
        <f t="shared" si="13"/>
        <v>2.3255813953488372E-2</v>
      </c>
      <c r="ED132" s="386">
        <f t="shared" si="13"/>
        <v>4.6511627906976744E-2</v>
      </c>
      <c r="EE132" s="386">
        <f t="shared" si="13"/>
        <v>2.3255813953488372E-2</v>
      </c>
      <c r="EF132" s="386">
        <f t="shared" si="13"/>
        <v>2.3255813953488372E-2</v>
      </c>
      <c r="EG132" s="386">
        <f t="shared" si="13"/>
        <v>2.3255813953488372E-2</v>
      </c>
      <c r="EH132" s="386">
        <f t="shared" si="13"/>
        <v>0.34883720930232559</v>
      </c>
      <c r="EI132" s="386">
        <f t="shared" si="13"/>
        <v>9.3023255813953487E-2</v>
      </c>
      <c r="EJ132" s="386">
        <f t="shared" si="13"/>
        <v>0.11627906976744186</v>
      </c>
      <c r="EK132" s="386">
        <f t="shared" si="13"/>
        <v>9.3023255813953487E-2</v>
      </c>
    </row>
    <row r="134" spans="119:141" x14ac:dyDescent="0.3">
      <c r="DP134" s="386">
        <v>1.1000000000000001</v>
      </c>
      <c r="DQ134" s="386">
        <v>1.2</v>
      </c>
      <c r="DR134" s="386">
        <v>3.1</v>
      </c>
      <c r="DS134" s="386">
        <v>3.2</v>
      </c>
      <c r="DT134" s="386">
        <v>4.0999999999999996</v>
      </c>
      <c r="DU134" s="386">
        <v>4.2</v>
      </c>
      <c r="DV134" s="386">
        <v>4.3</v>
      </c>
      <c r="DW134" s="386">
        <v>4.4000000000000004</v>
      </c>
      <c r="DX134" s="386">
        <v>4.5</v>
      </c>
      <c r="DY134" s="386">
        <v>4.5999999999999996</v>
      </c>
      <c r="DZ134" s="386">
        <v>5.0999999999999996</v>
      </c>
      <c r="EA134" s="20">
        <v>5.2</v>
      </c>
      <c r="EB134" s="20">
        <v>5.3</v>
      </c>
      <c r="EC134" s="20">
        <v>5.4</v>
      </c>
      <c r="ED134" s="20">
        <v>5.5</v>
      </c>
      <c r="EE134" s="20">
        <v>5.6</v>
      </c>
      <c r="EF134" s="20">
        <v>5.7</v>
      </c>
      <c r="EG134" s="20">
        <v>5.8</v>
      </c>
      <c r="EH134" s="20">
        <v>5.9</v>
      </c>
      <c r="EI134" s="20">
        <v>5.0999999999999996</v>
      </c>
      <c r="EJ134" s="20">
        <v>5.1100000000000003</v>
      </c>
      <c r="EK134" s="20">
        <v>5.12</v>
      </c>
    </row>
    <row r="135" spans="119:141" x14ac:dyDescent="0.3">
      <c r="DO135" s="20" t="s">
        <v>314</v>
      </c>
      <c r="DP135" s="20">
        <f>DP115+DP116</f>
        <v>1</v>
      </c>
      <c r="DQ135" s="20">
        <f t="shared" ref="DQ135:EK136" si="14">DQ115+DQ116</f>
        <v>2</v>
      </c>
      <c r="DR135" s="20">
        <f t="shared" si="14"/>
        <v>1</v>
      </c>
      <c r="DS135" s="20">
        <f t="shared" si="14"/>
        <v>1</v>
      </c>
      <c r="DT135" s="20">
        <f t="shared" si="14"/>
        <v>0</v>
      </c>
      <c r="DU135" s="20">
        <f t="shared" si="14"/>
        <v>2</v>
      </c>
      <c r="DV135" s="20">
        <f t="shared" si="14"/>
        <v>0</v>
      </c>
      <c r="DW135" s="20">
        <f t="shared" si="14"/>
        <v>2</v>
      </c>
      <c r="DX135" s="20">
        <f t="shared" si="14"/>
        <v>3</v>
      </c>
      <c r="DY135" s="20">
        <f t="shared" si="14"/>
        <v>3</v>
      </c>
      <c r="DZ135" s="20">
        <f t="shared" si="14"/>
        <v>10</v>
      </c>
      <c r="EA135" s="20">
        <f t="shared" si="14"/>
        <v>0</v>
      </c>
      <c r="EB135" s="20">
        <f t="shared" si="14"/>
        <v>0</v>
      </c>
      <c r="EC135" s="20">
        <f t="shared" si="14"/>
        <v>1</v>
      </c>
      <c r="ED135" s="20">
        <f t="shared" si="14"/>
        <v>3</v>
      </c>
      <c r="EE135" s="20">
        <f t="shared" si="14"/>
        <v>8</v>
      </c>
      <c r="EF135" s="20">
        <f t="shared" si="14"/>
        <v>2</v>
      </c>
      <c r="EG135" s="20">
        <f t="shared" si="14"/>
        <v>0</v>
      </c>
      <c r="EH135" s="20">
        <f t="shared" si="14"/>
        <v>9</v>
      </c>
      <c r="EI135" s="20">
        <f t="shared" si="14"/>
        <v>4</v>
      </c>
      <c r="EJ135" s="20">
        <f t="shared" si="14"/>
        <v>8</v>
      </c>
      <c r="EK135" s="20">
        <f t="shared" si="14"/>
        <v>6</v>
      </c>
    </row>
    <row r="136" spans="119:141" x14ac:dyDescent="0.3">
      <c r="DO136" s="20" t="s">
        <v>315</v>
      </c>
      <c r="DP136" s="20">
        <f>DP116+DP117</f>
        <v>0</v>
      </c>
      <c r="DQ136" s="20">
        <f t="shared" si="14"/>
        <v>2</v>
      </c>
      <c r="DR136" s="20">
        <f t="shared" si="14"/>
        <v>0</v>
      </c>
      <c r="DS136" s="20">
        <f t="shared" si="14"/>
        <v>1</v>
      </c>
      <c r="DT136" s="20">
        <f t="shared" si="14"/>
        <v>0</v>
      </c>
      <c r="DU136" s="20">
        <f t="shared" si="14"/>
        <v>0</v>
      </c>
      <c r="DV136" s="20">
        <f t="shared" si="14"/>
        <v>0</v>
      </c>
      <c r="DW136" s="20">
        <f t="shared" si="14"/>
        <v>0</v>
      </c>
      <c r="DX136" s="20">
        <f t="shared" si="14"/>
        <v>1</v>
      </c>
      <c r="DY136" s="20">
        <f t="shared" si="14"/>
        <v>2</v>
      </c>
      <c r="DZ136" s="20">
        <f t="shared" si="14"/>
        <v>6</v>
      </c>
      <c r="EA136" s="20">
        <f t="shared" si="14"/>
        <v>1</v>
      </c>
      <c r="EB136" s="20">
        <f t="shared" si="14"/>
        <v>0</v>
      </c>
      <c r="EC136" s="20">
        <f t="shared" si="14"/>
        <v>1</v>
      </c>
      <c r="ED136" s="20">
        <f t="shared" si="14"/>
        <v>2</v>
      </c>
      <c r="EE136" s="20">
        <f t="shared" si="14"/>
        <v>4</v>
      </c>
      <c r="EF136" s="20">
        <f t="shared" si="14"/>
        <v>0</v>
      </c>
      <c r="EG136" s="20">
        <f t="shared" si="14"/>
        <v>0</v>
      </c>
      <c r="EH136" s="20">
        <f t="shared" si="14"/>
        <v>8</v>
      </c>
      <c r="EI136" s="20">
        <f t="shared" si="14"/>
        <v>3</v>
      </c>
      <c r="EJ136" s="20">
        <f t="shared" si="14"/>
        <v>4</v>
      </c>
      <c r="EK136" s="20">
        <f t="shared" si="14"/>
        <v>5</v>
      </c>
    </row>
    <row r="138" spans="119:141" x14ac:dyDescent="0.3">
      <c r="DP138" s="386">
        <v>1.1000000000000001</v>
      </c>
      <c r="DQ138" s="386">
        <v>1.2</v>
      </c>
      <c r="DR138" s="386">
        <v>3.1</v>
      </c>
      <c r="DS138" s="386">
        <v>3.2</v>
      </c>
      <c r="DT138" s="386">
        <v>4.0999999999999996</v>
      </c>
      <c r="DU138" s="386">
        <v>4.2</v>
      </c>
      <c r="DV138" s="386">
        <v>4.3</v>
      </c>
      <c r="DW138" s="386">
        <v>4.4000000000000004</v>
      </c>
      <c r="DX138" s="386">
        <v>4.5</v>
      </c>
      <c r="DY138" s="386">
        <v>4.5999999999999996</v>
      </c>
      <c r="DZ138" s="386">
        <v>5.0999999999999996</v>
      </c>
      <c r="EA138" s="20">
        <v>5.2</v>
      </c>
      <c r="EB138" s="20">
        <v>5.3</v>
      </c>
      <c r="EC138" s="20">
        <v>5.4</v>
      </c>
      <c r="ED138" s="20">
        <v>5.5</v>
      </c>
      <c r="EE138" s="20">
        <v>5.6</v>
      </c>
      <c r="EF138" s="20">
        <v>5.7</v>
      </c>
      <c r="EG138" s="20">
        <v>5.8</v>
      </c>
      <c r="EH138" s="20">
        <v>5.9</v>
      </c>
      <c r="EI138" s="20">
        <v>5.0999999999999996</v>
      </c>
      <c r="EJ138" s="20">
        <v>5.1100000000000003</v>
      </c>
      <c r="EK138" s="20">
        <v>5.12</v>
      </c>
    </row>
    <row r="139" spans="119:141" x14ac:dyDescent="0.3">
      <c r="DO139" s="20" t="s">
        <v>316</v>
      </c>
      <c r="DP139" s="20">
        <f>DP115+DP117</f>
        <v>1</v>
      </c>
      <c r="DQ139" s="20">
        <f t="shared" ref="DQ139:EK139" si="15">DQ115+DQ117</f>
        <v>0</v>
      </c>
      <c r="DR139" s="20">
        <f t="shared" si="15"/>
        <v>1</v>
      </c>
      <c r="DS139" s="20">
        <f t="shared" si="15"/>
        <v>0</v>
      </c>
      <c r="DT139" s="20">
        <f t="shared" si="15"/>
        <v>0</v>
      </c>
      <c r="DU139" s="20">
        <f t="shared" si="15"/>
        <v>2</v>
      </c>
      <c r="DV139" s="20">
        <f t="shared" si="15"/>
        <v>0</v>
      </c>
      <c r="DW139" s="20">
        <f t="shared" si="15"/>
        <v>2</v>
      </c>
      <c r="DX139" s="20">
        <f t="shared" si="15"/>
        <v>2</v>
      </c>
      <c r="DY139" s="20">
        <f t="shared" si="15"/>
        <v>3</v>
      </c>
      <c r="DZ139" s="20">
        <f t="shared" si="15"/>
        <v>8</v>
      </c>
      <c r="EA139" s="20">
        <f t="shared" si="15"/>
        <v>1</v>
      </c>
      <c r="EB139" s="20">
        <f t="shared" si="15"/>
        <v>0</v>
      </c>
      <c r="EC139" s="20">
        <f t="shared" si="15"/>
        <v>2</v>
      </c>
      <c r="ED139" s="20">
        <f t="shared" si="15"/>
        <v>3</v>
      </c>
      <c r="EE139" s="20">
        <f t="shared" si="15"/>
        <v>4</v>
      </c>
      <c r="EF139" s="20">
        <f t="shared" si="15"/>
        <v>2</v>
      </c>
      <c r="EG139" s="20">
        <f t="shared" si="15"/>
        <v>0</v>
      </c>
      <c r="EH139" s="20">
        <f t="shared" si="15"/>
        <v>9</v>
      </c>
      <c r="EI139" s="20">
        <f t="shared" si="15"/>
        <v>5</v>
      </c>
      <c r="EJ139" s="20">
        <f t="shared" si="15"/>
        <v>10</v>
      </c>
      <c r="EK139" s="20">
        <f t="shared" si="15"/>
        <v>5</v>
      </c>
    </row>
    <row r="140" spans="119:141" x14ac:dyDescent="0.3">
      <c r="DO140" s="20" t="s">
        <v>317</v>
      </c>
      <c r="DP140" s="20">
        <f>DP116+DP118</f>
        <v>4</v>
      </c>
      <c r="DQ140" s="20">
        <f t="shared" ref="DQ140:EK140" si="16">DQ116+DQ118</f>
        <v>4</v>
      </c>
      <c r="DR140" s="20">
        <f t="shared" si="16"/>
        <v>2</v>
      </c>
      <c r="DS140" s="20">
        <f t="shared" si="16"/>
        <v>4</v>
      </c>
      <c r="DT140" s="20">
        <f t="shared" si="16"/>
        <v>2</v>
      </c>
      <c r="DU140" s="20">
        <f t="shared" si="16"/>
        <v>1</v>
      </c>
      <c r="DV140" s="20">
        <f t="shared" si="16"/>
        <v>0</v>
      </c>
      <c r="DW140" s="20">
        <f t="shared" si="16"/>
        <v>6</v>
      </c>
      <c r="DX140" s="20">
        <f t="shared" si="16"/>
        <v>3</v>
      </c>
      <c r="DY140" s="20">
        <f t="shared" si="16"/>
        <v>2</v>
      </c>
      <c r="DZ140" s="20">
        <f t="shared" si="16"/>
        <v>13</v>
      </c>
      <c r="EA140" s="20">
        <f t="shared" si="16"/>
        <v>0</v>
      </c>
      <c r="EB140" s="20">
        <f t="shared" si="16"/>
        <v>0</v>
      </c>
      <c r="EC140" s="20">
        <f t="shared" si="16"/>
        <v>1</v>
      </c>
      <c r="ED140" s="20">
        <f t="shared" si="16"/>
        <v>3</v>
      </c>
      <c r="EE140" s="20">
        <f t="shared" si="16"/>
        <v>5</v>
      </c>
      <c r="EF140" s="20">
        <f t="shared" si="16"/>
        <v>1</v>
      </c>
      <c r="EG140" s="20">
        <f t="shared" si="16"/>
        <v>1</v>
      </c>
      <c r="EH140" s="20">
        <f t="shared" si="16"/>
        <v>19</v>
      </c>
      <c r="EI140" s="20">
        <f t="shared" si="16"/>
        <v>5</v>
      </c>
      <c r="EJ140" s="20">
        <f t="shared" si="16"/>
        <v>6</v>
      </c>
      <c r="EK140" s="20">
        <f t="shared" si="16"/>
        <v>7</v>
      </c>
    </row>
    <row r="142" spans="119:141" x14ac:dyDescent="0.3">
      <c r="DP142" s="386">
        <v>1.1000000000000001</v>
      </c>
      <c r="DQ142" s="386">
        <v>1.2</v>
      </c>
      <c r="DR142" s="386">
        <v>3.1</v>
      </c>
      <c r="DS142" s="386">
        <v>3.2</v>
      </c>
      <c r="DT142" s="386">
        <v>4.0999999999999996</v>
      </c>
      <c r="DU142" s="386">
        <v>4.2</v>
      </c>
      <c r="DV142" s="386">
        <v>4.3</v>
      </c>
      <c r="DW142" s="386">
        <v>4.4000000000000004</v>
      </c>
      <c r="DX142" s="386">
        <v>4.5</v>
      </c>
      <c r="DY142" s="386">
        <v>4.5999999999999996</v>
      </c>
      <c r="DZ142" s="386">
        <v>5.0999999999999996</v>
      </c>
      <c r="EA142" s="20">
        <v>5.2</v>
      </c>
      <c r="EB142" s="20">
        <v>5.3</v>
      </c>
      <c r="EC142" s="20">
        <v>5.4</v>
      </c>
      <c r="ED142" s="20">
        <v>5.5</v>
      </c>
      <c r="EE142" s="20">
        <v>5.6</v>
      </c>
      <c r="EF142" s="20">
        <v>5.7</v>
      </c>
      <c r="EG142" s="20">
        <v>5.8</v>
      </c>
      <c r="EH142" s="20">
        <v>5.9</v>
      </c>
      <c r="EI142" s="20">
        <v>5.0999999999999996</v>
      </c>
      <c r="EJ142" s="20">
        <v>5.1100000000000003</v>
      </c>
      <c r="EK142" s="20">
        <v>5.12</v>
      </c>
    </row>
    <row r="143" spans="119:141" x14ac:dyDescent="0.3">
      <c r="DO143" s="20" t="s">
        <v>314</v>
      </c>
      <c r="DP143" s="20">
        <f>DP115/$DN115+DP116/$DN116</f>
        <v>3.125E-2</v>
      </c>
      <c r="DQ143" s="20">
        <f t="shared" ref="DQ143:EK143" si="17">DQ115/$DN115+DQ116/$DN116</f>
        <v>0.10526315789473684</v>
      </c>
      <c r="DR143" s="20">
        <f t="shared" si="17"/>
        <v>3.125E-2</v>
      </c>
      <c r="DS143" s="20">
        <f t="shared" si="17"/>
        <v>5.2631578947368418E-2</v>
      </c>
      <c r="DT143" s="20">
        <f t="shared" si="17"/>
        <v>0</v>
      </c>
      <c r="DU143" s="20">
        <f t="shared" si="17"/>
        <v>6.25E-2</v>
      </c>
      <c r="DV143" s="20">
        <f t="shared" si="17"/>
        <v>0</v>
      </c>
      <c r="DW143" s="20">
        <f t="shared" si="17"/>
        <v>6.25E-2</v>
      </c>
      <c r="DX143" s="20">
        <f t="shared" si="17"/>
        <v>0.11513157894736842</v>
      </c>
      <c r="DY143" s="20">
        <f t="shared" si="17"/>
        <v>0.11513157894736842</v>
      </c>
      <c r="DZ143" s="20">
        <f t="shared" si="17"/>
        <v>0.39802631578947367</v>
      </c>
      <c r="EA143" s="20">
        <f t="shared" si="17"/>
        <v>0</v>
      </c>
      <c r="EB143" s="20">
        <f t="shared" si="17"/>
        <v>0</v>
      </c>
      <c r="EC143" s="20">
        <f t="shared" si="17"/>
        <v>3.125E-2</v>
      </c>
      <c r="ED143" s="20">
        <f t="shared" si="17"/>
        <v>0.11513157894736842</v>
      </c>
      <c r="EE143" s="20">
        <f t="shared" si="17"/>
        <v>0.33552631578947367</v>
      </c>
      <c r="EF143" s="20">
        <f t="shared" si="17"/>
        <v>6.25E-2</v>
      </c>
      <c r="EG143" s="20">
        <f t="shared" si="17"/>
        <v>0</v>
      </c>
      <c r="EH143" s="20">
        <f t="shared" si="17"/>
        <v>0.36677631578947367</v>
      </c>
      <c r="EI143" s="20">
        <f t="shared" si="17"/>
        <v>0.14638157894736842</v>
      </c>
      <c r="EJ143" s="20">
        <f t="shared" si="17"/>
        <v>0.27138157894736842</v>
      </c>
      <c r="EK143" s="20">
        <f t="shared" si="17"/>
        <v>0.25164473684210525</v>
      </c>
    </row>
    <row r="144" spans="119:141" x14ac:dyDescent="0.3">
      <c r="DO144" s="20" t="s">
        <v>315</v>
      </c>
      <c r="DP144" s="20">
        <f>DP116/$DN116+DP117/$DN117</f>
        <v>0</v>
      </c>
      <c r="DQ144" s="20">
        <f t="shared" ref="DQ144:EK144" si="18">DQ116/$DN116+DQ117/$DN117</f>
        <v>0.10526315789473684</v>
      </c>
      <c r="DR144" s="20">
        <f t="shared" si="18"/>
        <v>0</v>
      </c>
      <c r="DS144" s="20">
        <f t="shared" si="18"/>
        <v>5.2631578947368418E-2</v>
      </c>
      <c r="DT144" s="20">
        <f t="shared" si="18"/>
        <v>0</v>
      </c>
      <c r="DU144" s="20">
        <f t="shared" si="18"/>
        <v>0</v>
      </c>
      <c r="DV144" s="20">
        <f t="shared" si="18"/>
        <v>0</v>
      </c>
      <c r="DW144" s="20">
        <f t="shared" si="18"/>
        <v>0</v>
      </c>
      <c r="DX144" s="20">
        <f t="shared" si="18"/>
        <v>5.2631578947368418E-2</v>
      </c>
      <c r="DY144" s="20">
        <f t="shared" si="18"/>
        <v>0.11929824561403508</v>
      </c>
      <c r="DZ144" s="20">
        <f t="shared" si="18"/>
        <v>0.34385964912280698</v>
      </c>
      <c r="EA144" s="20">
        <f t="shared" si="18"/>
        <v>6.6666666666666666E-2</v>
      </c>
      <c r="EB144" s="20">
        <f t="shared" si="18"/>
        <v>0</v>
      </c>
      <c r="EC144" s="20">
        <f t="shared" si="18"/>
        <v>6.6666666666666666E-2</v>
      </c>
      <c r="ED144" s="20">
        <f t="shared" si="18"/>
        <v>0.11929824561403508</v>
      </c>
      <c r="EE144" s="20">
        <f t="shared" si="18"/>
        <v>0.21052631578947367</v>
      </c>
      <c r="EF144" s="20">
        <f t="shared" si="18"/>
        <v>0</v>
      </c>
      <c r="EG144" s="20">
        <f t="shared" si="18"/>
        <v>0</v>
      </c>
      <c r="EH144" s="20">
        <f t="shared" si="18"/>
        <v>0.47719298245614034</v>
      </c>
      <c r="EI144" s="20">
        <f t="shared" si="18"/>
        <v>0.18596491228070175</v>
      </c>
      <c r="EJ144" s="20">
        <f t="shared" si="18"/>
        <v>0.25263157894736843</v>
      </c>
      <c r="EK144" s="20">
        <f t="shared" si="18"/>
        <v>0.29122807017543861</v>
      </c>
    </row>
    <row r="145" spans="119:166" x14ac:dyDescent="0.3">
      <c r="DO145" s="20" t="s">
        <v>318</v>
      </c>
      <c r="DP145" s="20">
        <f>SUM($DP143:$EK143)/22</f>
        <v>0.11610346889952154</v>
      </c>
      <c r="DQ145" s="20">
        <f t="shared" ref="DQ145:EK145" si="19">SUM($DP143:$EK143)/22</f>
        <v>0.11610346889952154</v>
      </c>
      <c r="DR145" s="20">
        <f t="shared" si="19"/>
        <v>0.11610346889952154</v>
      </c>
      <c r="DS145" s="20">
        <f t="shared" si="19"/>
        <v>0.11610346889952154</v>
      </c>
      <c r="DT145" s="20">
        <f t="shared" si="19"/>
        <v>0.11610346889952154</v>
      </c>
      <c r="DU145" s="20">
        <f t="shared" si="19"/>
        <v>0.11610346889952154</v>
      </c>
      <c r="DV145" s="20">
        <f t="shared" si="19"/>
        <v>0.11610346889952154</v>
      </c>
      <c r="DW145" s="20">
        <f t="shared" si="19"/>
        <v>0.11610346889952154</v>
      </c>
      <c r="DX145" s="20">
        <f t="shared" si="19"/>
        <v>0.11610346889952154</v>
      </c>
      <c r="DY145" s="20">
        <f t="shared" si="19"/>
        <v>0.11610346889952154</v>
      </c>
      <c r="DZ145" s="20">
        <f t="shared" si="19"/>
        <v>0.11610346889952154</v>
      </c>
      <c r="EA145" s="20">
        <f t="shared" si="19"/>
        <v>0.11610346889952154</v>
      </c>
      <c r="EB145" s="20">
        <f t="shared" si="19"/>
        <v>0.11610346889952154</v>
      </c>
      <c r="EC145" s="20">
        <f t="shared" si="19"/>
        <v>0.11610346889952154</v>
      </c>
      <c r="ED145" s="20">
        <f t="shared" si="19"/>
        <v>0.11610346889952154</v>
      </c>
      <c r="EE145" s="20">
        <f t="shared" si="19"/>
        <v>0.11610346889952154</v>
      </c>
      <c r="EF145" s="20">
        <f t="shared" si="19"/>
        <v>0.11610346889952154</v>
      </c>
      <c r="EG145" s="20">
        <f t="shared" si="19"/>
        <v>0.11610346889952154</v>
      </c>
      <c r="EH145" s="20">
        <f t="shared" si="19"/>
        <v>0.11610346889952154</v>
      </c>
      <c r="EI145" s="20">
        <f t="shared" si="19"/>
        <v>0.11610346889952154</v>
      </c>
      <c r="EJ145" s="20">
        <f t="shared" si="19"/>
        <v>0.11610346889952154</v>
      </c>
      <c r="EK145" s="20">
        <f t="shared" si="19"/>
        <v>0.11610346889952154</v>
      </c>
    </row>
    <row r="147" spans="119:166" x14ac:dyDescent="0.3">
      <c r="DP147" s="386">
        <v>1.1000000000000001</v>
      </c>
      <c r="DQ147" s="386">
        <v>1.2</v>
      </c>
      <c r="DR147" s="386">
        <v>3.1</v>
      </c>
      <c r="DS147" s="386">
        <v>3.2</v>
      </c>
      <c r="DT147" s="386">
        <v>4.0999999999999996</v>
      </c>
      <c r="DU147" s="386">
        <v>4.2</v>
      </c>
      <c r="DV147" s="386">
        <v>4.3</v>
      </c>
      <c r="DW147" s="386">
        <v>4.4000000000000004</v>
      </c>
      <c r="DX147" s="386">
        <v>4.5</v>
      </c>
      <c r="DY147" s="386">
        <v>4.5999999999999996</v>
      </c>
      <c r="DZ147" s="386">
        <v>5.0999999999999996</v>
      </c>
      <c r="EA147" s="20">
        <v>5.2</v>
      </c>
      <c r="EB147" s="20">
        <v>5.3</v>
      </c>
      <c r="EC147" s="20">
        <v>5.4</v>
      </c>
      <c r="ED147" s="20">
        <v>5.5</v>
      </c>
      <c r="EE147" s="20">
        <v>5.6</v>
      </c>
      <c r="EF147" s="20">
        <v>5.7</v>
      </c>
      <c r="EG147" s="20">
        <v>5.8</v>
      </c>
      <c r="EH147" s="20">
        <v>5.9</v>
      </c>
      <c r="EI147" s="20">
        <v>5.0999999999999996</v>
      </c>
      <c r="EJ147" s="20">
        <v>5.1100000000000003</v>
      </c>
      <c r="EK147" s="20">
        <v>5.12</v>
      </c>
    </row>
    <row r="148" spans="119:166" x14ac:dyDescent="0.3">
      <c r="DO148" s="20" t="s">
        <v>316</v>
      </c>
      <c r="DP148" s="20">
        <f t="shared" ref="DP148:EK148" si="20">DP115/$DN115+DP117/$DN117</f>
        <v>3.125E-2</v>
      </c>
      <c r="DQ148" s="20">
        <f t="shared" si="20"/>
        <v>0</v>
      </c>
      <c r="DR148" s="20">
        <f t="shared" si="20"/>
        <v>3.125E-2</v>
      </c>
      <c r="DS148" s="20">
        <f t="shared" si="20"/>
        <v>0</v>
      </c>
      <c r="DT148" s="20">
        <f t="shared" si="20"/>
        <v>0</v>
      </c>
      <c r="DU148" s="20">
        <f t="shared" si="20"/>
        <v>6.25E-2</v>
      </c>
      <c r="DV148" s="20">
        <f t="shared" si="20"/>
        <v>0</v>
      </c>
      <c r="DW148" s="20">
        <f t="shared" si="20"/>
        <v>6.25E-2</v>
      </c>
      <c r="DX148" s="20">
        <f t="shared" si="20"/>
        <v>6.25E-2</v>
      </c>
      <c r="DY148" s="20">
        <f t="shared" si="20"/>
        <v>0.12916666666666665</v>
      </c>
      <c r="DZ148" s="20">
        <f t="shared" si="20"/>
        <v>0.3208333333333333</v>
      </c>
      <c r="EA148" s="20">
        <f t="shared" si="20"/>
        <v>6.6666666666666666E-2</v>
      </c>
      <c r="EB148" s="20">
        <f t="shared" si="20"/>
        <v>0</v>
      </c>
      <c r="EC148" s="20">
        <f t="shared" si="20"/>
        <v>9.7916666666666666E-2</v>
      </c>
      <c r="ED148" s="20">
        <f t="shared" si="20"/>
        <v>0.12916666666666665</v>
      </c>
      <c r="EE148" s="20">
        <f t="shared" si="20"/>
        <v>0.125</v>
      </c>
      <c r="EF148" s="20">
        <f t="shared" si="20"/>
        <v>6.25E-2</v>
      </c>
      <c r="EG148" s="20">
        <f t="shared" si="20"/>
        <v>0</v>
      </c>
      <c r="EH148" s="20">
        <f t="shared" si="20"/>
        <v>0.42291666666666666</v>
      </c>
      <c r="EI148" s="20">
        <f t="shared" si="20"/>
        <v>0.22708333333333333</v>
      </c>
      <c r="EJ148" s="20">
        <f t="shared" si="20"/>
        <v>0.41875000000000001</v>
      </c>
      <c r="EK148" s="20">
        <f t="shared" si="20"/>
        <v>0.22708333333333333</v>
      </c>
    </row>
    <row r="149" spans="119:166" x14ac:dyDescent="0.3">
      <c r="DO149" s="20" t="s">
        <v>317</v>
      </c>
      <c r="DP149" s="20">
        <f t="shared" ref="DP149:EK149" si="21">DP116/$DN116+DP118/$DN118</f>
        <v>9.3023255813953487E-2</v>
      </c>
      <c r="DQ149" s="20">
        <f t="shared" si="21"/>
        <v>0.15177478580171358</v>
      </c>
      <c r="DR149" s="20">
        <f t="shared" si="21"/>
        <v>4.6511627906976744E-2</v>
      </c>
      <c r="DS149" s="20">
        <f t="shared" si="21"/>
        <v>0.12239902080783353</v>
      </c>
      <c r="DT149" s="20">
        <f t="shared" si="21"/>
        <v>4.6511627906976744E-2</v>
      </c>
      <c r="DU149" s="20">
        <f t="shared" si="21"/>
        <v>2.3255813953488372E-2</v>
      </c>
      <c r="DV149" s="20">
        <f t="shared" si="21"/>
        <v>0</v>
      </c>
      <c r="DW149" s="20">
        <f t="shared" si="21"/>
        <v>0.13953488372093023</v>
      </c>
      <c r="DX149" s="20">
        <f t="shared" si="21"/>
        <v>9.9143206854345162E-2</v>
      </c>
      <c r="DY149" s="20">
        <f t="shared" si="21"/>
        <v>7.588739290085679E-2</v>
      </c>
      <c r="DZ149" s="20">
        <f t="shared" si="21"/>
        <v>0.41982864137086906</v>
      </c>
      <c r="EA149" s="20">
        <f t="shared" si="21"/>
        <v>0</v>
      </c>
      <c r="EB149" s="20">
        <f t="shared" si="21"/>
        <v>0</v>
      </c>
      <c r="EC149" s="20">
        <f t="shared" si="21"/>
        <v>2.3255813953488372E-2</v>
      </c>
      <c r="ED149" s="20">
        <f t="shared" si="21"/>
        <v>9.9143206854345162E-2</v>
      </c>
      <c r="EE149" s="20">
        <f t="shared" si="21"/>
        <v>0.23378212974296203</v>
      </c>
      <c r="EF149" s="20">
        <f t="shared" si="21"/>
        <v>2.3255813953488372E-2</v>
      </c>
      <c r="EG149" s="20">
        <f t="shared" si="21"/>
        <v>2.3255813953488372E-2</v>
      </c>
      <c r="EH149" s="20">
        <f t="shared" si="21"/>
        <v>0.55936352509179921</v>
      </c>
      <c r="EI149" s="20">
        <f t="shared" si="21"/>
        <v>0.14565483476132191</v>
      </c>
      <c r="EJ149" s="20">
        <f t="shared" si="21"/>
        <v>0.16891064871481026</v>
      </c>
      <c r="EK149" s="20">
        <f t="shared" si="21"/>
        <v>0.25091799265605874</v>
      </c>
    </row>
    <row r="150" spans="119:166" x14ac:dyDescent="0.3">
      <c r="DO150" s="20" t="s">
        <v>318</v>
      </c>
      <c r="DP150" s="20">
        <f>SUM($DP148:$EK148)/22</f>
        <v>0.11259469696969697</v>
      </c>
      <c r="DQ150" s="20">
        <f t="shared" ref="DQ150:EK150" si="22">SUM($DP148:$EK148)/22</f>
        <v>0.11259469696969697</v>
      </c>
      <c r="DR150" s="20">
        <f t="shared" si="22"/>
        <v>0.11259469696969697</v>
      </c>
      <c r="DS150" s="20">
        <f t="shared" si="22"/>
        <v>0.11259469696969697</v>
      </c>
      <c r="DT150" s="20">
        <f t="shared" si="22"/>
        <v>0.11259469696969697</v>
      </c>
      <c r="DU150" s="20">
        <f t="shared" si="22"/>
        <v>0.11259469696969697</v>
      </c>
      <c r="DV150" s="20">
        <f t="shared" si="22"/>
        <v>0.11259469696969697</v>
      </c>
      <c r="DW150" s="20">
        <f t="shared" si="22"/>
        <v>0.11259469696969697</v>
      </c>
      <c r="DX150" s="20">
        <f t="shared" si="22"/>
        <v>0.11259469696969697</v>
      </c>
      <c r="DY150" s="20">
        <f t="shared" si="22"/>
        <v>0.11259469696969697</v>
      </c>
      <c r="DZ150" s="20">
        <f t="shared" si="22"/>
        <v>0.11259469696969697</v>
      </c>
      <c r="EA150" s="20">
        <f t="shared" si="22"/>
        <v>0.11259469696969697</v>
      </c>
      <c r="EB150" s="20">
        <f t="shared" si="22"/>
        <v>0.11259469696969697</v>
      </c>
      <c r="EC150" s="20">
        <f t="shared" si="22"/>
        <v>0.11259469696969697</v>
      </c>
      <c r="ED150" s="20">
        <f t="shared" si="22"/>
        <v>0.11259469696969697</v>
      </c>
      <c r="EE150" s="20">
        <f t="shared" si="22"/>
        <v>0.11259469696969697</v>
      </c>
      <c r="EF150" s="20">
        <f t="shared" si="22"/>
        <v>0.11259469696969697</v>
      </c>
      <c r="EG150" s="20">
        <f t="shared" si="22"/>
        <v>0.11259469696969697</v>
      </c>
      <c r="EH150" s="20">
        <f t="shared" si="22"/>
        <v>0.11259469696969697</v>
      </c>
      <c r="EI150" s="20">
        <f t="shared" si="22"/>
        <v>0.11259469696969697</v>
      </c>
      <c r="EJ150" s="20">
        <f t="shared" si="22"/>
        <v>0.11259469696969697</v>
      </c>
      <c r="EK150" s="20">
        <f t="shared" si="22"/>
        <v>0.11259469696969697</v>
      </c>
    </row>
    <row r="152" spans="119:166" x14ac:dyDescent="0.3">
      <c r="DP152" s="20">
        <v>1.1000000000000001</v>
      </c>
      <c r="DQ152" s="20">
        <v>1.2</v>
      </c>
      <c r="DR152" s="20">
        <v>3.1</v>
      </c>
      <c r="DS152" s="20">
        <v>3.2</v>
      </c>
      <c r="DT152" s="20">
        <v>4.0999999999999996</v>
      </c>
      <c r="DU152" s="20">
        <v>4.2</v>
      </c>
      <c r="DV152" s="20">
        <v>4.3</v>
      </c>
      <c r="DW152" s="20">
        <v>4.4000000000000004</v>
      </c>
      <c r="DX152" s="20">
        <v>4.5</v>
      </c>
      <c r="DY152" s="20">
        <v>4.5999999999999996</v>
      </c>
      <c r="DZ152" s="20">
        <v>5.0999999999999996</v>
      </c>
      <c r="EA152" s="20">
        <v>5.2</v>
      </c>
      <c r="EB152" s="20">
        <v>5.3</v>
      </c>
      <c r="EC152" s="20">
        <v>5.4</v>
      </c>
      <c r="ED152" s="20">
        <v>5.5</v>
      </c>
      <c r="EE152" s="20">
        <v>5.6</v>
      </c>
      <c r="EF152" s="20">
        <v>5.7</v>
      </c>
      <c r="EG152" s="20">
        <v>5.8</v>
      </c>
      <c r="EH152" s="20">
        <v>5.9</v>
      </c>
      <c r="EI152" s="20">
        <v>5.0999999999999996</v>
      </c>
      <c r="EJ152" s="20">
        <v>5.1100000000000003</v>
      </c>
      <c r="EK152" s="20">
        <v>5.12</v>
      </c>
    </row>
    <row r="153" spans="119:166" x14ac:dyDescent="0.3">
      <c r="DO153" s="20" t="s">
        <v>155</v>
      </c>
      <c r="DP153" s="20">
        <f>DP115/$FJ153</f>
        <v>2.3255813953488372E-2</v>
      </c>
      <c r="DQ153" s="20">
        <f t="shared" ref="DQ153:EK153" si="23">DQ115/$FJ153</f>
        <v>0</v>
      </c>
      <c r="DR153" s="20">
        <f t="shared" si="23"/>
        <v>2.3255813953488372E-2</v>
      </c>
      <c r="DS153" s="20">
        <f t="shared" si="23"/>
        <v>0</v>
      </c>
      <c r="DT153" s="20">
        <f t="shared" si="23"/>
        <v>0</v>
      </c>
      <c r="DU153" s="20">
        <f t="shared" si="23"/>
        <v>4.6511627906976744E-2</v>
      </c>
      <c r="DV153" s="20">
        <f t="shared" si="23"/>
        <v>0</v>
      </c>
      <c r="DW153" s="20">
        <f t="shared" si="23"/>
        <v>4.6511627906976744E-2</v>
      </c>
      <c r="DX153" s="20">
        <f t="shared" si="23"/>
        <v>4.6511627906976744E-2</v>
      </c>
      <c r="DY153" s="20">
        <f t="shared" si="23"/>
        <v>4.6511627906976744E-2</v>
      </c>
      <c r="DZ153" s="20">
        <f t="shared" si="23"/>
        <v>0.13953488372093023</v>
      </c>
      <c r="EA153" s="20">
        <f t="shared" si="23"/>
        <v>0</v>
      </c>
      <c r="EB153" s="20">
        <f t="shared" si="23"/>
        <v>0</v>
      </c>
      <c r="EC153" s="20">
        <f t="shared" si="23"/>
        <v>2.3255813953488372E-2</v>
      </c>
      <c r="ED153" s="20">
        <f t="shared" si="23"/>
        <v>4.6511627906976744E-2</v>
      </c>
      <c r="EE153" s="20">
        <f t="shared" si="23"/>
        <v>9.3023255813953487E-2</v>
      </c>
      <c r="EF153" s="20">
        <f t="shared" si="23"/>
        <v>4.6511627906976744E-2</v>
      </c>
      <c r="EG153" s="20">
        <f t="shared" si="23"/>
        <v>0</v>
      </c>
      <c r="EH153" s="20">
        <f t="shared" si="23"/>
        <v>0.11627906976744186</v>
      </c>
      <c r="EI153" s="20">
        <f t="shared" si="23"/>
        <v>6.9767441860465115E-2</v>
      </c>
      <c r="EJ153" s="20">
        <f t="shared" si="23"/>
        <v>0.16279069767441862</v>
      </c>
      <c r="EK153" s="20">
        <f t="shared" si="23"/>
        <v>6.9767441860465115E-2</v>
      </c>
      <c r="FJ153">
        <v>43</v>
      </c>
    </row>
    <row r="154" spans="119:166" x14ac:dyDescent="0.3">
      <c r="DO154" s="20" t="s">
        <v>158</v>
      </c>
      <c r="DP154" s="20">
        <f t="shared" ref="DP154:EK154" si="24">DP116/$FJ154</f>
        <v>0</v>
      </c>
      <c r="DQ154" s="20">
        <f t="shared" si="24"/>
        <v>8.6956521739130432E-2</v>
      </c>
      <c r="DR154" s="20">
        <f t="shared" si="24"/>
        <v>0</v>
      </c>
      <c r="DS154" s="20">
        <f t="shared" si="24"/>
        <v>4.3478260869565216E-2</v>
      </c>
      <c r="DT154" s="20">
        <f t="shared" si="24"/>
        <v>0</v>
      </c>
      <c r="DU154" s="20">
        <f t="shared" si="24"/>
        <v>0</v>
      </c>
      <c r="DV154" s="20">
        <f t="shared" si="24"/>
        <v>0</v>
      </c>
      <c r="DW154" s="20">
        <f t="shared" si="24"/>
        <v>0</v>
      </c>
      <c r="DX154" s="20">
        <f t="shared" si="24"/>
        <v>4.3478260869565216E-2</v>
      </c>
      <c r="DY154" s="20">
        <f t="shared" si="24"/>
        <v>4.3478260869565216E-2</v>
      </c>
      <c r="DZ154" s="20">
        <f t="shared" si="24"/>
        <v>0.17391304347826086</v>
      </c>
      <c r="EA154" s="20">
        <f t="shared" si="24"/>
        <v>0</v>
      </c>
      <c r="EB154" s="20">
        <f t="shared" si="24"/>
        <v>0</v>
      </c>
      <c r="EC154" s="20">
        <f t="shared" si="24"/>
        <v>0</v>
      </c>
      <c r="ED154" s="20">
        <f t="shared" si="24"/>
        <v>4.3478260869565216E-2</v>
      </c>
      <c r="EE154" s="20">
        <f t="shared" si="24"/>
        <v>0.17391304347826086</v>
      </c>
      <c r="EF154" s="20">
        <f t="shared" si="24"/>
        <v>0</v>
      </c>
      <c r="EG154" s="20">
        <f t="shared" si="24"/>
        <v>0</v>
      </c>
      <c r="EH154" s="20">
        <f t="shared" si="24"/>
        <v>0.17391304347826086</v>
      </c>
      <c r="EI154" s="20">
        <f t="shared" si="24"/>
        <v>4.3478260869565216E-2</v>
      </c>
      <c r="EJ154" s="20">
        <f t="shared" si="24"/>
        <v>4.3478260869565216E-2</v>
      </c>
      <c r="EK154" s="20">
        <f t="shared" si="24"/>
        <v>0.13043478260869565</v>
      </c>
      <c r="FJ154">
        <v>23</v>
      </c>
    </row>
    <row r="155" spans="119:166" x14ac:dyDescent="0.3">
      <c r="DO155" s="20" t="s">
        <v>156</v>
      </c>
      <c r="DP155" s="20">
        <f t="shared" ref="DP155:EK155" si="25">DP117/$FJ155</f>
        <v>0</v>
      </c>
      <c r="DQ155" s="20">
        <f t="shared" si="25"/>
        <v>0</v>
      </c>
      <c r="DR155" s="20">
        <f t="shared" si="25"/>
        <v>0</v>
      </c>
      <c r="DS155" s="20">
        <f t="shared" si="25"/>
        <v>0</v>
      </c>
      <c r="DT155" s="20">
        <f t="shared" si="25"/>
        <v>0</v>
      </c>
      <c r="DU155" s="20">
        <f t="shared" si="25"/>
        <v>0</v>
      </c>
      <c r="DV155" s="20">
        <f t="shared" si="25"/>
        <v>0</v>
      </c>
      <c r="DW155" s="20">
        <f t="shared" si="25"/>
        <v>0</v>
      </c>
      <c r="DX155" s="20">
        <f t="shared" si="25"/>
        <v>0</v>
      </c>
      <c r="DY155" s="20">
        <f t="shared" si="25"/>
        <v>5.8823529411764705E-2</v>
      </c>
      <c r="DZ155" s="20">
        <f t="shared" si="25"/>
        <v>0.11764705882352941</v>
      </c>
      <c r="EA155" s="20">
        <f t="shared" si="25"/>
        <v>5.8823529411764705E-2</v>
      </c>
      <c r="EB155" s="20">
        <f t="shared" si="25"/>
        <v>0</v>
      </c>
      <c r="EC155" s="20">
        <f t="shared" si="25"/>
        <v>5.8823529411764705E-2</v>
      </c>
      <c r="ED155" s="20">
        <f t="shared" si="25"/>
        <v>5.8823529411764705E-2</v>
      </c>
      <c r="EE155" s="20">
        <f t="shared" si="25"/>
        <v>0</v>
      </c>
      <c r="EF155" s="20">
        <f t="shared" si="25"/>
        <v>0</v>
      </c>
      <c r="EG155" s="20">
        <f t="shared" si="25"/>
        <v>0</v>
      </c>
      <c r="EH155" s="20">
        <f t="shared" si="25"/>
        <v>0.23529411764705882</v>
      </c>
      <c r="EI155" s="20">
        <f t="shared" si="25"/>
        <v>0.11764705882352941</v>
      </c>
      <c r="EJ155" s="20">
        <f t="shared" si="25"/>
        <v>0.17647058823529413</v>
      </c>
      <c r="EK155" s="20">
        <f t="shared" si="25"/>
        <v>0.11764705882352941</v>
      </c>
      <c r="FJ155">
        <v>17</v>
      </c>
    </row>
    <row r="156" spans="119:166" x14ac:dyDescent="0.3">
      <c r="DO156" s="20" t="s">
        <v>157</v>
      </c>
      <c r="DP156" s="20">
        <f t="shared" ref="DP156:EK156" si="26">DP118/$FJ156</f>
        <v>6.0606060606060608E-2</v>
      </c>
      <c r="DQ156" s="20">
        <f t="shared" si="26"/>
        <v>3.0303030303030304E-2</v>
      </c>
      <c r="DR156" s="20">
        <f t="shared" si="26"/>
        <v>3.0303030303030304E-2</v>
      </c>
      <c r="DS156" s="20">
        <f t="shared" si="26"/>
        <v>4.5454545454545456E-2</v>
      </c>
      <c r="DT156" s="20">
        <f t="shared" si="26"/>
        <v>3.0303030303030304E-2</v>
      </c>
      <c r="DU156" s="20">
        <f t="shared" si="26"/>
        <v>1.5151515151515152E-2</v>
      </c>
      <c r="DV156" s="20">
        <f t="shared" si="26"/>
        <v>0</v>
      </c>
      <c r="DW156" s="20">
        <f t="shared" si="26"/>
        <v>9.0909090909090912E-2</v>
      </c>
      <c r="DX156" s="20">
        <f t="shared" si="26"/>
        <v>3.0303030303030304E-2</v>
      </c>
      <c r="DY156" s="20">
        <f t="shared" si="26"/>
        <v>1.5151515151515152E-2</v>
      </c>
      <c r="DZ156" s="20">
        <f t="shared" si="26"/>
        <v>0.13636363636363635</v>
      </c>
      <c r="EA156" s="20">
        <f t="shared" si="26"/>
        <v>0</v>
      </c>
      <c r="EB156" s="20">
        <f t="shared" si="26"/>
        <v>0</v>
      </c>
      <c r="EC156" s="20">
        <f t="shared" si="26"/>
        <v>1.5151515151515152E-2</v>
      </c>
      <c r="ED156" s="20">
        <f t="shared" si="26"/>
        <v>3.0303030303030304E-2</v>
      </c>
      <c r="EE156" s="20">
        <f t="shared" si="26"/>
        <v>1.5151515151515152E-2</v>
      </c>
      <c r="EF156" s="20">
        <f t="shared" si="26"/>
        <v>1.5151515151515152E-2</v>
      </c>
      <c r="EG156" s="20">
        <f t="shared" si="26"/>
        <v>1.5151515151515152E-2</v>
      </c>
      <c r="EH156" s="20">
        <f t="shared" si="26"/>
        <v>0.22727272727272727</v>
      </c>
      <c r="EI156" s="20">
        <f t="shared" si="26"/>
        <v>6.0606060606060608E-2</v>
      </c>
      <c r="EJ156" s="20">
        <f t="shared" si="26"/>
        <v>7.575757575757576E-2</v>
      </c>
      <c r="EK156" s="20">
        <f t="shared" si="26"/>
        <v>6.0606060606060608E-2</v>
      </c>
      <c r="FJ156">
        <v>66</v>
      </c>
    </row>
  </sheetData>
  <sortState ref="DO4:FI112">
    <sortCondition ref="DO4:DO112"/>
  </sortState>
  <mergeCells count="40">
    <mergeCell ref="A26:A35"/>
    <mergeCell ref="A36:A45"/>
    <mergeCell ref="A46:A47"/>
    <mergeCell ref="A48:A49"/>
    <mergeCell ref="DB1:DC1"/>
    <mergeCell ref="CE1:CG1"/>
    <mergeCell ref="AN1:AO1"/>
    <mergeCell ref="AP1:AQ1"/>
    <mergeCell ref="AR1:AT1"/>
    <mergeCell ref="AW1:AX1"/>
    <mergeCell ref="AY1:BA1"/>
    <mergeCell ref="BB1:BG1"/>
    <mergeCell ref="S1:T1"/>
    <mergeCell ref="U1:V1"/>
    <mergeCell ref="W1:X1"/>
    <mergeCell ref="AB1:AD1"/>
    <mergeCell ref="DF1:DG1"/>
    <mergeCell ref="A4:A5"/>
    <mergeCell ref="A6:A7"/>
    <mergeCell ref="A8:A13"/>
    <mergeCell ref="A14:A25"/>
    <mergeCell ref="CH1:CJ1"/>
    <mergeCell ref="CL1:CN1"/>
    <mergeCell ref="CO1:CQ1"/>
    <mergeCell ref="CR1:CT1"/>
    <mergeCell ref="CW1:CY1"/>
    <mergeCell ref="CZ1:DA1"/>
    <mergeCell ref="BH1:BL1"/>
    <mergeCell ref="BM1:BR1"/>
    <mergeCell ref="BS1:BW1"/>
    <mergeCell ref="BY1:BZ1"/>
    <mergeCell ref="CA1:CD1"/>
    <mergeCell ref="AE1:AJ1"/>
    <mergeCell ref="AK1:AL1"/>
    <mergeCell ref="D1:E1"/>
    <mergeCell ref="F1:G1"/>
    <mergeCell ref="J1:K1"/>
    <mergeCell ref="L1:N1"/>
    <mergeCell ref="O1:P1"/>
    <mergeCell ref="Q1:R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showRuler="0" topLeftCell="I1" workbookViewId="0">
      <selection activeCell="Z13" sqref="Z13"/>
    </sheetView>
  </sheetViews>
  <sheetFormatPr baseColWidth="12" defaultRowHeight="20" x14ac:dyDescent="0.3"/>
  <cols>
    <col min="1" max="1" width="6.42578125" bestFit="1" customWidth="1"/>
    <col min="2" max="23" width="4.7109375" customWidth="1"/>
    <col min="24" max="24" width="6.140625" customWidth="1"/>
    <col min="25" max="25" width="5.7109375" customWidth="1"/>
    <col min="26" max="26" width="31.5703125" bestFit="1" customWidth="1"/>
    <col min="27" max="27" width="51" bestFit="1" customWidth="1"/>
    <col min="28" max="28" width="21.85546875" bestFit="1" customWidth="1"/>
  </cols>
  <sheetData>
    <row r="1" spans="1:29" x14ac:dyDescent="0.3">
      <c r="A1" s="388"/>
      <c r="B1" s="389" t="s">
        <v>319</v>
      </c>
      <c r="C1" s="389" t="s">
        <v>320</v>
      </c>
      <c r="D1" s="389" t="s">
        <v>321</v>
      </c>
      <c r="E1" s="389" t="s">
        <v>322</v>
      </c>
      <c r="F1" s="389" t="s">
        <v>323</v>
      </c>
      <c r="G1" s="389" t="s">
        <v>324</v>
      </c>
      <c r="H1" s="389" t="s">
        <v>325</v>
      </c>
      <c r="I1" s="389" t="s">
        <v>326</v>
      </c>
      <c r="J1" s="389" t="s">
        <v>327</v>
      </c>
      <c r="K1" s="389" t="s">
        <v>328</v>
      </c>
      <c r="L1" s="389" t="s">
        <v>329</v>
      </c>
      <c r="M1" s="389" t="s">
        <v>330</v>
      </c>
      <c r="N1" s="389" t="s">
        <v>331</v>
      </c>
      <c r="O1" s="389" t="s">
        <v>332</v>
      </c>
      <c r="P1" s="389" t="s">
        <v>333</v>
      </c>
      <c r="Q1" s="389" t="s">
        <v>334</v>
      </c>
      <c r="R1" s="389" t="s">
        <v>335</v>
      </c>
      <c r="S1" s="389" t="s">
        <v>336</v>
      </c>
      <c r="T1" s="389" t="s">
        <v>337</v>
      </c>
      <c r="U1" s="389" t="s">
        <v>329</v>
      </c>
      <c r="V1" s="389" t="s">
        <v>338</v>
      </c>
      <c r="W1" s="389" t="s">
        <v>339</v>
      </c>
    </row>
    <row r="2" spans="1:29" x14ac:dyDescent="0.3">
      <c r="A2" s="389" t="s">
        <v>155</v>
      </c>
      <c r="B2" s="388">
        <v>1</v>
      </c>
      <c r="C2" s="388">
        <v>0</v>
      </c>
      <c r="D2" s="388">
        <v>1</v>
      </c>
      <c r="E2" s="388">
        <v>0</v>
      </c>
      <c r="F2" s="388">
        <v>0</v>
      </c>
      <c r="G2" s="388">
        <v>2</v>
      </c>
      <c r="H2" s="388">
        <v>0</v>
      </c>
      <c r="I2" s="388">
        <v>2</v>
      </c>
      <c r="J2" s="388">
        <v>2</v>
      </c>
      <c r="K2" s="388">
        <v>2</v>
      </c>
      <c r="L2" s="388">
        <v>6</v>
      </c>
      <c r="M2" s="388">
        <v>0</v>
      </c>
      <c r="N2" s="388">
        <v>0</v>
      </c>
      <c r="O2" s="388">
        <v>1</v>
      </c>
      <c r="P2" s="388">
        <v>2</v>
      </c>
      <c r="Q2" s="388">
        <v>4</v>
      </c>
      <c r="R2" s="388">
        <v>2</v>
      </c>
      <c r="S2" s="388">
        <v>0</v>
      </c>
      <c r="T2" s="388">
        <v>5</v>
      </c>
      <c r="U2" s="388">
        <v>3</v>
      </c>
      <c r="V2" s="388">
        <v>7</v>
      </c>
      <c r="W2" s="388">
        <v>3</v>
      </c>
    </row>
    <row r="3" spans="1:29" x14ac:dyDescent="0.3">
      <c r="A3" s="389" t="s">
        <v>158</v>
      </c>
      <c r="B3" s="388">
        <v>0</v>
      </c>
      <c r="C3" s="388">
        <v>2</v>
      </c>
      <c r="D3" s="388">
        <v>0</v>
      </c>
      <c r="E3" s="388">
        <v>1</v>
      </c>
      <c r="F3" s="388">
        <v>0</v>
      </c>
      <c r="G3" s="388">
        <v>0</v>
      </c>
      <c r="H3" s="388">
        <v>0</v>
      </c>
      <c r="I3" s="388">
        <v>0</v>
      </c>
      <c r="J3" s="388">
        <v>1</v>
      </c>
      <c r="K3" s="388">
        <v>1</v>
      </c>
      <c r="L3" s="388">
        <v>4</v>
      </c>
      <c r="M3" s="388">
        <v>0</v>
      </c>
      <c r="N3" s="388">
        <v>0</v>
      </c>
      <c r="O3" s="388">
        <v>0</v>
      </c>
      <c r="P3" s="388">
        <v>1</v>
      </c>
      <c r="Q3" s="388">
        <v>4</v>
      </c>
      <c r="R3" s="388">
        <v>0</v>
      </c>
      <c r="S3" s="388">
        <v>0</v>
      </c>
      <c r="T3" s="388">
        <v>4</v>
      </c>
      <c r="U3" s="388">
        <v>1</v>
      </c>
      <c r="V3" s="388">
        <v>1</v>
      </c>
      <c r="W3" s="388">
        <v>3</v>
      </c>
    </row>
    <row r="4" spans="1:29" x14ac:dyDescent="0.3">
      <c r="A4" s="389" t="s">
        <v>156</v>
      </c>
      <c r="B4" s="388">
        <v>0</v>
      </c>
      <c r="C4" s="388">
        <v>0</v>
      </c>
      <c r="D4" s="388">
        <v>0</v>
      </c>
      <c r="E4" s="388">
        <v>0</v>
      </c>
      <c r="F4" s="388">
        <v>0</v>
      </c>
      <c r="G4" s="388">
        <v>0</v>
      </c>
      <c r="H4" s="388">
        <v>0</v>
      </c>
      <c r="I4" s="388">
        <v>0</v>
      </c>
      <c r="J4" s="388">
        <v>0</v>
      </c>
      <c r="K4" s="388">
        <v>1</v>
      </c>
      <c r="L4" s="388">
        <v>2</v>
      </c>
      <c r="M4" s="388">
        <v>1</v>
      </c>
      <c r="N4" s="388">
        <v>0</v>
      </c>
      <c r="O4" s="388">
        <v>1</v>
      </c>
      <c r="P4" s="388">
        <v>1</v>
      </c>
      <c r="Q4" s="388">
        <v>0</v>
      </c>
      <c r="R4" s="388">
        <v>0</v>
      </c>
      <c r="S4" s="388">
        <v>0</v>
      </c>
      <c r="T4" s="388">
        <v>4</v>
      </c>
      <c r="U4" s="388">
        <v>2</v>
      </c>
      <c r="V4" s="388">
        <v>3</v>
      </c>
      <c r="W4" s="388">
        <v>2</v>
      </c>
    </row>
    <row r="5" spans="1:29" x14ac:dyDescent="0.3">
      <c r="A5" s="388" t="s">
        <v>157</v>
      </c>
      <c r="B5" s="388">
        <v>4</v>
      </c>
      <c r="C5" s="388">
        <v>2</v>
      </c>
      <c r="D5" s="388">
        <v>2</v>
      </c>
      <c r="E5" s="388">
        <v>3</v>
      </c>
      <c r="F5" s="388">
        <v>2</v>
      </c>
      <c r="G5" s="388">
        <v>1</v>
      </c>
      <c r="H5" s="388">
        <v>0</v>
      </c>
      <c r="I5" s="388">
        <v>6</v>
      </c>
      <c r="J5" s="388">
        <v>2</v>
      </c>
      <c r="K5" s="388">
        <v>1</v>
      </c>
      <c r="L5" s="388">
        <v>9</v>
      </c>
      <c r="M5" s="388">
        <v>0</v>
      </c>
      <c r="N5" s="388">
        <v>0</v>
      </c>
      <c r="O5" s="388">
        <v>1</v>
      </c>
      <c r="P5" s="388">
        <v>2</v>
      </c>
      <c r="Q5" s="388">
        <v>1</v>
      </c>
      <c r="R5" s="388">
        <v>1</v>
      </c>
      <c r="S5" s="388">
        <v>1</v>
      </c>
      <c r="T5" s="388">
        <v>15</v>
      </c>
      <c r="U5" s="388">
        <v>4</v>
      </c>
      <c r="V5" s="388">
        <v>5</v>
      </c>
      <c r="W5" s="388">
        <v>4</v>
      </c>
    </row>
    <row r="8" spans="1:29" x14ac:dyDescent="0.3">
      <c r="Y8" t="s">
        <v>340</v>
      </c>
    </row>
    <row r="9" spans="1:29" x14ac:dyDescent="0.3">
      <c r="Y9" t="s">
        <v>341</v>
      </c>
    </row>
    <row r="11" spans="1:29" x14ac:dyDescent="0.3">
      <c r="Y11" s="28" t="s">
        <v>342</v>
      </c>
      <c r="Z11" s="18"/>
      <c r="AA11" t="s">
        <v>343</v>
      </c>
      <c r="AB11" t="s">
        <v>362</v>
      </c>
      <c r="AC11" t="s">
        <v>363</v>
      </c>
    </row>
    <row r="12" spans="1:29" x14ac:dyDescent="0.3">
      <c r="Y12">
        <v>5.9</v>
      </c>
      <c r="Z12" t="str">
        <f>IF(Y12&gt;0,VLOOKUP(Y12,対応表,2,0)," ")</f>
        <v>前提条件、制約を明確に</v>
      </c>
      <c r="AA12" t="s">
        <v>344</v>
      </c>
    </row>
    <row r="13" spans="1:29" x14ac:dyDescent="0.3">
      <c r="Y13">
        <v>5.0999999999999996</v>
      </c>
      <c r="Z13" t="str">
        <f>IF(Y13&gt;0,VLOOKUP(Y13,対応表,2,0)," ")</f>
        <v>ソフトウェア要求仕様書の作成</v>
      </c>
      <c r="AA13" t="s">
        <v>346</v>
      </c>
    </row>
    <row r="14" spans="1:29" x14ac:dyDescent="0.3">
      <c r="Y14">
        <v>5.1100000000000003</v>
      </c>
      <c r="Z14" t="str">
        <f>IF(Y14&gt;0,VLOOKUP(Y14,対応表,2,0)," ")</f>
        <v>試験計画可能性を評価</v>
      </c>
      <c r="AA14" t="s">
        <v>345</v>
      </c>
      <c r="AB14" t="s">
        <v>361</v>
      </c>
    </row>
    <row r="15" spans="1:29" x14ac:dyDescent="0.3">
      <c r="Y15">
        <v>5.12</v>
      </c>
      <c r="Z15" t="str">
        <f>IF(Y15&gt;0,VLOOKUP(Y15,対応表,2,0)," ")</f>
        <v>環境やHWの影響がある場合確認の評価</v>
      </c>
      <c r="AA15" t="s">
        <v>347</v>
      </c>
    </row>
    <row r="16" spans="1:29" x14ac:dyDescent="0.3">
      <c r="Z16" t="str">
        <f>IF(Y16&gt;0,VLOOKUP(Y16,対応表,2,0)," ")</f>
        <v xml:space="preserve"> </v>
      </c>
    </row>
    <row r="17" spans="1:26" x14ac:dyDescent="0.3">
      <c r="Z17" t="s">
        <v>364</v>
      </c>
    </row>
    <row r="18" spans="1:26" x14ac:dyDescent="0.3">
      <c r="Z18" t="s">
        <v>365</v>
      </c>
    </row>
    <row r="19" spans="1:26" x14ac:dyDescent="0.3">
      <c r="Z19" t="s">
        <v>368</v>
      </c>
    </row>
    <row r="20" spans="1:26" x14ac:dyDescent="0.3">
      <c r="Z20" t="s">
        <v>369</v>
      </c>
    </row>
    <row r="21" spans="1:26" x14ac:dyDescent="0.3">
      <c r="Z21" t="str">
        <f t="shared" ref="Z21:Z34" si="0">IF(Y21&gt;0,VLOOKUP(Y21,対応表,2,0)," ")</f>
        <v xml:space="preserve"> </v>
      </c>
    </row>
    <row r="22" spans="1:26" x14ac:dyDescent="0.3">
      <c r="Z22" t="str">
        <f t="shared" si="0"/>
        <v xml:space="preserve"> </v>
      </c>
    </row>
    <row r="23" spans="1:26" x14ac:dyDescent="0.3">
      <c r="Z23" t="str">
        <f t="shared" si="0"/>
        <v xml:space="preserve"> </v>
      </c>
    </row>
    <row r="24" spans="1:26" x14ac:dyDescent="0.3">
      <c r="Z24" t="str">
        <f t="shared" si="0"/>
        <v xml:space="preserve"> </v>
      </c>
    </row>
    <row r="25" spans="1:26" x14ac:dyDescent="0.3">
      <c r="A25" s="388"/>
      <c r="B25" s="389" t="s">
        <v>319</v>
      </c>
      <c r="C25" s="389" t="s">
        <v>320</v>
      </c>
      <c r="D25" s="389" t="s">
        <v>321</v>
      </c>
      <c r="E25" s="389" t="s">
        <v>322</v>
      </c>
      <c r="F25" s="389" t="s">
        <v>323</v>
      </c>
      <c r="G25" s="389" t="s">
        <v>324</v>
      </c>
      <c r="H25" s="389" t="s">
        <v>325</v>
      </c>
      <c r="I25" s="389" t="s">
        <v>326</v>
      </c>
      <c r="J25" s="389" t="s">
        <v>327</v>
      </c>
      <c r="K25" s="389" t="s">
        <v>328</v>
      </c>
      <c r="L25" s="389" t="s">
        <v>329</v>
      </c>
      <c r="M25" s="389" t="s">
        <v>330</v>
      </c>
      <c r="N25" s="389" t="s">
        <v>331</v>
      </c>
      <c r="O25" s="389" t="s">
        <v>332</v>
      </c>
      <c r="P25" s="389" t="s">
        <v>333</v>
      </c>
      <c r="Q25" s="389" t="s">
        <v>334</v>
      </c>
      <c r="R25" s="389" t="s">
        <v>335</v>
      </c>
      <c r="S25" s="389" t="s">
        <v>336</v>
      </c>
      <c r="T25" s="389" t="s">
        <v>337</v>
      </c>
      <c r="U25" s="389" t="s">
        <v>329</v>
      </c>
      <c r="V25" s="389" t="s">
        <v>338</v>
      </c>
      <c r="W25" s="389" t="s">
        <v>339</v>
      </c>
      <c r="X25" s="402" t="s">
        <v>348</v>
      </c>
      <c r="Z25" t="str">
        <f t="shared" si="0"/>
        <v xml:space="preserve"> </v>
      </c>
    </row>
    <row r="26" spans="1:26" x14ac:dyDescent="0.3">
      <c r="A26" s="389" t="s">
        <v>155</v>
      </c>
      <c r="B26" s="388">
        <f>B2/$X26</f>
        <v>3.125E-2</v>
      </c>
      <c r="C26" s="388">
        <f t="shared" ref="C26:W29" si="1">C2/$X26</f>
        <v>0</v>
      </c>
      <c r="D26" s="388">
        <f t="shared" si="1"/>
        <v>3.125E-2</v>
      </c>
      <c r="E26" s="388">
        <f t="shared" si="1"/>
        <v>0</v>
      </c>
      <c r="F26" s="388">
        <f t="shared" si="1"/>
        <v>0</v>
      </c>
      <c r="G26" s="388">
        <f t="shared" si="1"/>
        <v>6.25E-2</v>
      </c>
      <c r="H26" s="388">
        <f t="shared" si="1"/>
        <v>0</v>
      </c>
      <c r="I26" s="388">
        <f t="shared" si="1"/>
        <v>6.25E-2</v>
      </c>
      <c r="J26" s="388">
        <f t="shared" si="1"/>
        <v>6.25E-2</v>
      </c>
      <c r="K26" s="388">
        <f t="shared" si="1"/>
        <v>6.25E-2</v>
      </c>
      <c r="L26" s="388">
        <f t="shared" si="1"/>
        <v>0.1875</v>
      </c>
      <c r="M26" s="388">
        <f t="shared" si="1"/>
        <v>0</v>
      </c>
      <c r="N26" s="388">
        <f t="shared" si="1"/>
        <v>0</v>
      </c>
      <c r="O26" s="388">
        <f t="shared" si="1"/>
        <v>3.125E-2</v>
      </c>
      <c r="P26" s="388">
        <f t="shared" si="1"/>
        <v>6.25E-2</v>
      </c>
      <c r="Q26" s="388">
        <f t="shared" si="1"/>
        <v>0.125</v>
      </c>
      <c r="R26" s="388">
        <f t="shared" si="1"/>
        <v>6.25E-2</v>
      </c>
      <c r="S26" s="388">
        <f t="shared" si="1"/>
        <v>0</v>
      </c>
      <c r="T26" s="388">
        <f t="shared" si="1"/>
        <v>0.15625</v>
      </c>
      <c r="U26" s="388">
        <f t="shared" si="1"/>
        <v>9.375E-2</v>
      </c>
      <c r="V26" s="388">
        <f t="shared" si="1"/>
        <v>0.21875</v>
      </c>
      <c r="W26" s="388">
        <f t="shared" si="1"/>
        <v>9.375E-2</v>
      </c>
      <c r="X26">
        <v>32</v>
      </c>
      <c r="Z26" t="str">
        <f t="shared" si="0"/>
        <v xml:space="preserve"> </v>
      </c>
    </row>
    <row r="27" spans="1:26" x14ac:dyDescent="0.3">
      <c r="A27" s="389" t="s">
        <v>158</v>
      </c>
      <c r="B27" s="388">
        <f t="shared" ref="B27:Q29" si="2">B3/$X27</f>
        <v>0</v>
      </c>
      <c r="C27" s="388">
        <f t="shared" si="2"/>
        <v>0.10526315789473684</v>
      </c>
      <c r="D27" s="388">
        <f t="shared" si="2"/>
        <v>0</v>
      </c>
      <c r="E27" s="388">
        <f t="shared" si="2"/>
        <v>5.2631578947368418E-2</v>
      </c>
      <c r="F27" s="388">
        <f t="shared" si="2"/>
        <v>0</v>
      </c>
      <c r="G27" s="388">
        <f t="shared" si="2"/>
        <v>0</v>
      </c>
      <c r="H27" s="388">
        <f t="shared" si="2"/>
        <v>0</v>
      </c>
      <c r="I27" s="388">
        <f t="shared" si="2"/>
        <v>0</v>
      </c>
      <c r="J27" s="388">
        <f t="shared" si="2"/>
        <v>5.2631578947368418E-2</v>
      </c>
      <c r="K27" s="388">
        <f t="shared" si="2"/>
        <v>5.2631578947368418E-2</v>
      </c>
      <c r="L27" s="388">
        <f t="shared" si="2"/>
        <v>0.21052631578947367</v>
      </c>
      <c r="M27" s="388">
        <f t="shared" si="2"/>
        <v>0</v>
      </c>
      <c r="N27" s="388">
        <f t="shared" si="2"/>
        <v>0</v>
      </c>
      <c r="O27" s="388">
        <f t="shared" si="2"/>
        <v>0</v>
      </c>
      <c r="P27" s="388">
        <f t="shared" si="2"/>
        <v>5.2631578947368418E-2</v>
      </c>
      <c r="Q27" s="388">
        <f t="shared" si="2"/>
        <v>0.21052631578947367</v>
      </c>
      <c r="R27" s="388">
        <f t="shared" si="1"/>
        <v>0</v>
      </c>
      <c r="S27" s="388">
        <f t="shared" si="1"/>
        <v>0</v>
      </c>
      <c r="T27" s="388">
        <f t="shared" si="1"/>
        <v>0.21052631578947367</v>
      </c>
      <c r="U27" s="388">
        <f t="shared" si="1"/>
        <v>5.2631578947368418E-2</v>
      </c>
      <c r="V27" s="388">
        <f t="shared" si="1"/>
        <v>5.2631578947368418E-2</v>
      </c>
      <c r="W27" s="388">
        <f t="shared" si="1"/>
        <v>0.15789473684210525</v>
      </c>
      <c r="X27">
        <v>19</v>
      </c>
      <c r="Z27" t="str">
        <f t="shared" si="0"/>
        <v xml:space="preserve"> </v>
      </c>
    </row>
    <row r="28" spans="1:26" x14ac:dyDescent="0.3">
      <c r="A28" s="389" t="s">
        <v>156</v>
      </c>
      <c r="B28" s="388">
        <f t="shared" si="2"/>
        <v>0</v>
      </c>
      <c r="C28" s="388">
        <f t="shared" si="1"/>
        <v>0</v>
      </c>
      <c r="D28" s="388">
        <f t="shared" si="1"/>
        <v>0</v>
      </c>
      <c r="E28" s="388">
        <f t="shared" si="1"/>
        <v>0</v>
      </c>
      <c r="F28" s="388">
        <f t="shared" si="1"/>
        <v>0</v>
      </c>
      <c r="G28" s="388">
        <f t="shared" si="1"/>
        <v>0</v>
      </c>
      <c r="H28" s="388">
        <f t="shared" si="1"/>
        <v>0</v>
      </c>
      <c r="I28" s="388">
        <f t="shared" si="1"/>
        <v>0</v>
      </c>
      <c r="J28" s="388">
        <f t="shared" si="1"/>
        <v>0</v>
      </c>
      <c r="K28" s="388">
        <f t="shared" si="1"/>
        <v>6.6666666666666666E-2</v>
      </c>
      <c r="L28" s="388">
        <f t="shared" si="1"/>
        <v>0.13333333333333333</v>
      </c>
      <c r="M28" s="388">
        <f t="shared" si="1"/>
        <v>6.6666666666666666E-2</v>
      </c>
      <c r="N28" s="388">
        <f t="shared" si="1"/>
        <v>0</v>
      </c>
      <c r="O28" s="388">
        <f t="shared" si="1"/>
        <v>6.6666666666666666E-2</v>
      </c>
      <c r="P28" s="388">
        <f t="shared" si="1"/>
        <v>6.6666666666666666E-2</v>
      </c>
      <c r="Q28" s="388">
        <f t="shared" si="1"/>
        <v>0</v>
      </c>
      <c r="R28" s="388">
        <f t="shared" si="1"/>
        <v>0</v>
      </c>
      <c r="S28" s="388">
        <f t="shared" si="1"/>
        <v>0</v>
      </c>
      <c r="T28" s="388">
        <f t="shared" si="1"/>
        <v>0.26666666666666666</v>
      </c>
      <c r="U28" s="388">
        <f t="shared" si="1"/>
        <v>0.13333333333333333</v>
      </c>
      <c r="V28" s="388">
        <f t="shared" si="1"/>
        <v>0.2</v>
      </c>
      <c r="W28" s="388">
        <f t="shared" si="1"/>
        <v>0.13333333333333333</v>
      </c>
      <c r="X28">
        <v>15</v>
      </c>
      <c r="Z28" t="str">
        <f t="shared" si="0"/>
        <v xml:space="preserve"> </v>
      </c>
    </row>
    <row r="29" spans="1:26" x14ac:dyDescent="0.3">
      <c r="A29" s="388" t="s">
        <v>157</v>
      </c>
      <c r="B29" s="388">
        <f t="shared" si="2"/>
        <v>9.3023255813953487E-2</v>
      </c>
      <c r="C29" s="388">
        <f t="shared" si="1"/>
        <v>4.6511627906976744E-2</v>
      </c>
      <c r="D29" s="388">
        <f t="shared" si="1"/>
        <v>4.6511627906976744E-2</v>
      </c>
      <c r="E29" s="388">
        <f t="shared" si="1"/>
        <v>6.9767441860465115E-2</v>
      </c>
      <c r="F29" s="388">
        <f t="shared" si="1"/>
        <v>4.6511627906976744E-2</v>
      </c>
      <c r="G29" s="388">
        <f t="shared" si="1"/>
        <v>2.3255813953488372E-2</v>
      </c>
      <c r="H29" s="388">
        <f t="shared" si="1"/>
        <v>0</v>
      </c>
      <c r="I29" s="388">
        <f t="shared" si="1"/>
        <v>0.13953488372093023</v>
      </c>
      <c r="J29" s="388">
        <f t="shared" si="1"/>
        <v>4.6511627906976744E-2</v>
      </c>
      <c r="K29" s="388">
        <f t="shared" si="1"/>
        <v>2.3255813953488372E-2</v>
      </c>
      <c r="L29" s="388">
        <f t="shared" si="1"/>
        <v>0.20930232558139536</v>
      </c>
      <c r="M29" s="388">
        <f t="shared" si="1"/>
        <v>0</v>
      </c>
      <c r="N29" s="388">
        <f t="shared" si="1"/>
        <v>0</v>
      </c>
      <c r="O29" s="388">
        <f t="shared" si="1"/>
        <v>2.3255813953488372E-2</v>
      </c>
      <c r="P29" s="388">
        <f t="shared" si="1"/>
        <v>4.6511627906976744E-2</v>
      </c>
      <c r="Q29" s="388">
        <f t="shared" si="1"/>
        <v>2.3255813953488372E-2</v>
      </c>
      <c r="R29" s="388">
        <f t="shared" si="1"/>
        <v>2.3255813953488372E-2</v>
      </c>
      <c r="S29" s="388">
        <f t="shared" si="1"/>
        <v>2.3255813953488372E-2</v>
      </c>
      <c r="T29" s="388">
        <f t="shared" si="1"/>
        <v>0.34883720930232559</v>
      </c>
      <c r="U29" s="388">
        <f t="shared" si="1"/>
        <v>9.3023255813953487E-2</v>
      </c>
      <c r="V29" s="388">
        <f t="shared" si="1"/>
        <v>0.11627906976744186</v>
      </c>
      <c r="W29" s="388">
        <f t="shared" si="1"/>
        <v>9.3023255813953487E-2</v>
      </c>
      <c r="X29">
        <v>43</v>
      </c>
      <c r="Z29" t="str">
        <f t="shared" si="0"/>
        <v xml:space="preserve"> </v>
      </c>
    </row>
    <row r="30" spans="1:26" x14ac:dyDescent="0.3">
      <c r="A30" s="402" t="s">
        <v>314</v>
      </c>
      <c r="B30" s="388">
        <f>B26+B27</f>
        <v>3.125E-2</v>
      </c>
      <c r="C30" s="388">
        <f t="shared" ref="C30:W30" si="3">C26+C27</f>
        <v>0.10526315789473684</v>
      </c>
      <c r="D30" s="388">
        <f t="shared" si="3"/>
        <v>3.125E-2</v>
      </c>
      <c r="E30" s="388">
        <f t="shared" si="3"/>
        <v>5.2631578947368418E-2</v>
      </c>
      <c r="F30" s="388">
        <f t="shared" si="3"/>
        <v>0</v>
      </c>
      <c r="G30" s="388">
        <f t="shared" si="3"/>
        <v>6.25E-2</v>
      </c>
      <c r="H30" s="388">
        <f t="shared" si="3"/>
        <v>0</v>
      </c>
      <c r="I30" s="388">
        <f t="shared" si="3"/>
        <v>6.25E-2</v>
      </c>
      <c r="J30" s="388">
        <f t="shared" si="3"/>
        <v>0.11513157894736842</v>
      </c>
      <c r="K30" s="388">
        <f t="shared" si="3"/>
        <v>0.11513157894736842</v>
      </c>
      <c r="L30" s="388">
        <f t="shared" si="3"/>
        <v>0.39802631578947367</v>
      </c>
      <c r="M30" s="388">
        <f t="shared" si="3"/>
        <v>0</v>
      </c>
      <c r="N30" s="388">
        <f t="shared" si="3"/>
        <v>0</v>
      </c>
      <c r="O30" s="388">
        <f t="shared" si="3"/>
        <v>3.125E-2</v>
      </c>
      <c r="P30" s="388">
        <f t="shared" si="3"/>
        <v>0.11513157894736842</v>
      </c>
      <c r="Q30" s="388">
        <f t="shared" si="3"/>
        <v>0.33552631578947367</v>
      </c>
      <c r="R30" s="388">
        <f t="shared" si="3"/>
        <v>6.25E-2</v>
      </c>
      <c r="S30" s="388">
        <f t="shared" si="3"/>
        <v>0</v>
      </c>
      <c r="T30" s="388">
        <f t="shared" si="3"/>
        <v>0.36677631578947367</v>
      </c>
      <c r="U30" s="388">
        <f t="shared" si="3"/>
        <v>0.14638157894736842</v>
      </c>
      <c r="V30" s="388">
        <f>V26+V27</f>
        <v>0.27138157894736842</v>
      </c>
      <c r="W30" s="388">
        <f t="shared" si="3"/>
        <v>0.25164473684210525</v>
      </c>
      <c r="Z30" t="str">
        <f t="shared" si="0"/>
        <v xml:space="preserve"> </v>
      </c>
    </row>
    <row r="31" spans="1:26" x14ac:dyDescent="0.3">
      <c r="A31" s="402" t="s">
        <v>315</v>
      </c>
      <c r="B31" s="388">
        <f>B28+B29</f>
        <v>9.3023255813953487E-2</v>
      </c>
      <c r="C31" s="388">
        <f t="shared" ref="C31:W31" si="4">C28+C29</f>
        <v>4.6511627906976744E-2</v>
      </c>
      <c r="D31" s="388">
        <f t="shared" si="4"/>
        <v>4.6511627906976744E-2</v>
      </c>
      <c r="E31" s="388">
        <f t="shared" si="4"/>
        <v>6.9767441860465115E-2</v>
      </c>
      <c r="F31" s="388">
        <f t="shared" si="4"/>
        <v>4.6511627906976744E-2</v>
      </c>
      <c r="G31" s="388">
        <f t="shared" si="4"/>
        <v>2.3255813953488372E-2</v>
      </c>
      <c r="H31" s="388">
        <f t="shared" si="4"/>
        <v>0</v>
      </c>
      <c r="I31" s="388">
        <f t="shared" si="4"/>
        <v>0.13953488372093023</v>
      </c>
      <c r="J31" s="388">
        <f t="shared" si="4"/>
        <v>4.6511627906976744E-2</v>
      </c>
      <c r="K31" s="388">
        <f t="shared" si="4"/>
        <v>8.9922480620155038E-2</v>
      </c>
      <c r="L31" s="388">
        <f t="shared" si="4"/>
        <v>0.34263565891472869</v>
      </c>
      <c r="M31" s="388">
        <f t="shared" si="4"/>
        <v>6.6666666666666666E-2</v>
      </c>
      <c r="N31" s="388">
        <f t="shared" si="4"/>
        <v>0</v>
      </c>
      <c r="O31" s="388">
        <f t="shared" si="4"/>
        <v>8.9922480620155038E-2</v>
      </c>
      <c r="P31" s="388">
        <f t="shared" si="4"/>
        <v>0.11317829457364341</v>
      </c>
      <c r="Q31" s="388">
        <f t="shared" si="4"/>
        <v>2.3255813953488372E-2</v>
      </c>
      <c r="R31" s="388">
        <f t="shared" si="4"/>
        <v>2.3255813953488372E-2</v>
      </c>
      <c r="S31" s="388">
        <f>S28+S29</f>
        <v>2.3255813953488372E-2</v>
      </c>
      <c r="T31" s="388">
        <f t="shared" si="4"/>
        <v>0.61550387596899225</v>
      </c>
      <c r="U31" s="388">
        <f t="shared" si="4"/>
        <v>0.22635658914728682</v>
      </c>
      <c r="V31" s="388">
        <f t="shared" si="4"/>
        <v>0.31627906976744186</v>
      </c>
      <c r="W31" s="388">
        <f t="shared" si="4"/>
        <v>0.22635658914728682</v>
      </c>
      <c r="Z31" t="str">
        <f t="shared" si="0"/>
        <v xml:space="preserve"> </v>
      </c>
    </row>
    <row r="32" spans="1:26" x14ac:dyDescent="0.3">
      <c r="A32" s="402" t="s">
        <v>316</v>
      </c>
      <c r="B32">
        <f>B26+B28</f>
        <v>3.125E-2</v>
      </c>
      <c r="C32">
        <f t="shared" ref="C32:W32" si="5">C26+C28</f>
        <v>0</v>
      </c>
      <c r="D32">
        <f t="shared" si="5"/>
        <v>3.125E-2</v>
      </c>
      <c r="E32">
        <f t="shared" si="5"/>
        <v>0</v>
      </c>
      <c r="F32">
        <f t="shared" si="5"/>
        <v>0</v>
      </c>
      <c r="G32">
        <f t="shared" si="5"/>
        <v>6.25E-2</v>
      </c>
      <c r="H32">
        <f t="shared" si="5"/>
        <v>0</v>
      </c>
      <c r="I32">
        <f t="shared" si="5"/>
        <v>6.25E-2</v>
      </c>
      <c r="J32">
        <f t="shared" si="5"/>
        <v>6.25E-2</v>
      </c>
      <c r="K32">
        <f t="shared" si="5"/>
        <v>0.12916666666666665</v>
      </c>
      <c r="L32">
        <f t="shared" si="5"/>
        <v>0.3208333333333333</v>
      </c>
      <c r="M32">
        <f t="shared" si="5"/>
        <v>6.6666666666666666E-2</v>
      </c>
      <c r="N32">
        <f t="shared" si="5"/>
        <v>0</v>
      </c>
      <c r="O32">
        <f t="shared" si="5"/>
        <v>9.7916666666666666E-2</v>
      </c>
      <c r="P32">
        <f t="shared" si="5"/>
        <v>0.12916666666666665</v>
      </c>
      <c r="Q32">
        <f t="shared" si="5"/>
        <v>0.125</v>
      </c>
      <c r="R32">
        <f t="shared" si="5"/>
        <v>6.25E-2</v>
      </c>
      <c r="S32">
        <f t="shared" si="5"/>
        <v>0</v>
      </c>
      <c r="T32">
        <f t="shared" si="5"/>
        <v>0.42291666666666666</v>
      </c>
      <c r="U32">
        <f t="shared" si="5"/>
        <v>0.22708333333333333</v>
      </c>
      <c r="V32">
        <f t="shared" si="5"/>
        <v>0.41875000000000001</v>
      </c>
      <c r="W32">
        <f t="shared" si="5"/>
        <v>0.22708333333333333</v>
      </c>
      <c r="Z32" t="str">
        <f t="shared" si="0"/>
        <v xml:space="preserve"> </v>
      </c>
    </row>
    <row r="33" spans="1:27" x14ac:dyDescent="0.3">
      <c r="A33" s="402" t="s">
        <v>317</v>
      </c>
      <c r="B33">
        <f>+B27+B29</f>
        <v>9.3023255813953487E-2</v>
      </c>
      <c r="C33">
        <f t="shared" ref="C33:W33" si="6">+C27+C29</f>
        <v>0.15177478580171358</v>
      </c>
      <c r="D33">
        <f t="shared" si="6"/>
        <v>4.6511627906976744E-2</v>
      </c>
      <c r="E33">
        <f t="shared" si="6"/>
        <v>0.12239902080783353</v>
      </c>
      <c r="F33">
        <f t="shared" si="6"/>
        <v>4.6511627906976744E-2</v>
      </c>
      <c r="G33">
        <f t="shared" si="6"/>
        <v>2.3255813953488372E-2</v>
      </c>
      <c r="H33">
        <f t="shared" si="6"/>
        <v>0</v>
      </c>
      <c r="I33">
        <f t="shared" si="6"/>
        <v>0.13953488372093023</v>
      </c>
      <c r="J33">
        <f t="shared" si="6"/>
        <v>9.9143206854345162E-2</v>
      </c>
      <c r="K33">
        <f t="shared" si="6"/>
        <v>7.588739290085679E-2</v>
      </c>
      <c r="L33">
        <f t="shared" si="6"/>
        <v>0.41982864137086906</v>
      </c>
      <c r="M33">
        <f t="shared" si="6"/>
        <v>0</v>
      </c>
      <c r="N33">
        <f t="shared" si="6"/>
        <v>0</v>
      </c>
      <c r="O33">
        <f t="shared" si="6"/>
        <v>2.3255813953488372E-2</v>
      </c>
      <c r="P33">
        <f t="shared" si="6"/>
        <v>9.9143206854345162E-2</v>
      </c>
      <c r="Q33">
        <f t="shared" si="6"/>
        <v>0.23378212974296203</v>
      </c>
      <c r="R33">
        <f t="shared" si="6"/>
        <v>2.3255813953488372E-2</v>
      </c>
      <c r="S33">
        <f t="shared" si="6"/>
        <v>2.3255813953488372E-2</v>
      </c>
      <c r="T33">
        <f t="shared" si="6"/>
        <v>0.55936352509179921</v>
      </c>
      <c r="U33">
        <f t="shared" si="6"/>
        <v>0.14565483476132191</v>
      </c>
      <c r="V33">
        <f t="shared" si="6"/>
        <v>0.16891064871481026</v>
      </c>
      <c r="W33">
        <f t="shared" si="6"/>
        <v>0.25091799265605874</v>
      </c>
      <c r="Z33" t="str">
        <f t="shared" si="0"/>
        <v xml:space="preserve"> </v>
      </c>
    </row>
    <row r="34" spans="1:27" x14ac:dyDescent="0.3">
      <c r="Z34" t="str">
        <f t="shared" si="0"/>
        <v xml:space="preserve"> </v>
      </c>
    </row>
    <row r="35" spans="1:27" x14ac:dyDescent="0.3">
      <c r="Y35" t="s">
        <v>359</v>
      </c>
    </row>
    <row r="36" spans="1:27" x14ac:dyDescent="0.3">
      <c r="Y36" t="s">
        <v>349</v>
      </c>
    </row>
    <row r="38" spans="1:27" x14ac:dyDescent="0.3">
      <c r="Y38" t="s">
        <v>350</v>
      </c>
      <c r="AA38" t="s">
        <v>343</v>
      </c>
    </row>
    <row r="39" spans="1:27" x14ac:dyDescent="0.3">
      <c r="Y39">
        <v>5.6</v>
      </c>
      <c r="Z39" t="str">
        <f>IF(Y39&gt;0,VLOOKUP(Y39,対応表,2,0)," ")</f>
        <v>上位との整合性を得る</v>
      </c>
      <c r="AA39" t="s">
        <v>351</v>
      </c>
    </row>
    <row r="40" spans="1:27" x14ac:dyDescent="0.3">
      <c r="Y40">
        <v>5.9</v>
      </c>
      <c r="Z40" t="str">
        <f>IF(Y40&gt;0,VLOOKUP(Y40,対応表,2,0)," ")</f>
        <v>前提条件、制約を明確に</v>
      </c>
      <c r="AA40" t="s">
        <v>352</v>
      </c>
    </row>
    <row r="41" spans="1:27" x14ac:dyDescent="0.3">
      <c r="Y41">
        <v>5.0999999999999996</v>
      </c>
      <c r="Z41" t="str">
        <f>IF(Y41&gt;0,VLOOKUP(Y41,対応表,2,0)," ")</f>
        <v>ソフトウェア要求仕様書の作成</v>
      </c>
      <c r="AA41" t="s">
        <v>353</v>
      </c>
    </row>
    <row r="42" spans="1:27" x14ac:dyDescent="0.3">
      <c r="Z42" t="str">
        <f>IF(Y42&gt;0,VLOOKUP(Y42,対応表,2,0)," ")</f>
        <v xml:space="preserve"> </v>
      </c>
    </row>
    <row r="43" spans="1:27" x14ac:dyDescent="0.3">
      <c r="Z43" t="s">
        <v>366</v>
      </c>
    </row>
    <row r="44" spans="1:27" x14ac:dyDescent="0.3">
      <c r="Z44" t="str">
        <f>IF(Y44&gt;0,VLOOKUP(Y44,対応表,2,0)," ")</f>
        <v xml:space="preserve"> </v>
      </c>
    </row>
    <row r="45" spans="1:27" x14ac:dyDescent="0.3">
      <c r="Z45" t="s">
        <v>367</v>
      </c>
    </row>
    <row r="46" spans="1:27" x14ac:dyDescent="0.3">
      <c r="Z46" t="str">
        <f>IF(Y46&gt;0,VLOOKUP(Y46,対応表,2,0)," ")</f>
        <v xml:space="preserve"> </v>
      </c>
    </row>
    <row r="47" spans="1:27" x14ac:dyDescent="0.3">
      <c r="Z47" t="str">
        <f>IF(Y47&gt;0,VLOOKUP(Y47,対応表,2,0)," ")</f>
        <v xml:space="preserve"> </v>
      </c>
    </row>
    <row r="48" spans="1:27" x14ac:dyDescent="0.3">
      <c r="Z48" t="str">
        <f>IF(Y48&gt;0,VLOOKUP(Y48,対応表,2,0)," ")</f>
        <v xml:space="preserve"> </v>
      </c>
    </row>
    <row r="49" spans="25:27" x14ac:dyDescent="0.3">
      <c r="Z49" t="str">
        <f>IF(Y49&gt;0,VLOOKUP(Y49,対応表,2,0)," ")</f>
        <v xml:space="preserve"> </v>
      </c>
    </row>
    <row r="50" spans="25:27" x14ac:dyDescent="0.3">
      <c r="Y50" t="s">
        <v>360</v>
      </c>
    </row>
    <row r="51" spans="25:27" x14ac:dyDescent="0.3">
      <c r="Y51" t="s">
        <v>349</v>
      </c>
    </row>
    <row r="53" spans="25:27" x14ac:dyDescent="0.3">
      <c r="Y53" t="s">
        <v>354</v>
      </c>
      <c r="AA53" t="s">
        <v>343</v>
      </c>
    </row>
    <row r="54" spans="25:27" x14ac:dyDescent="0.3">
      <c r="Y54">
        <v>5.9</v>
      </c>
      <c r="Z54" t="str">
        <f t="shared" ref="Z54:Z63" si="7">IF(Y54&gt;0,VLOOKUP(Y54,対応表,2,0)," ")</f>
        <v>前提条件、制約を明確に</v>
      </c>
      <c r="AA54" t="s">
        <v>357</v>
      </c>
    </row>
    <row r="55" spans="25:27" x14ac:dyDescent="0.3">
      <c r="Y55">
        <v>5.0999999999999996</v>
      </c>
      <c r="Z55" t="str">
        <f t="shared" si="7"/>
        <v>ソフトウェア要求仕様書の作成</v>
      </c>
      <c r="AA55" t="s">
        <v>358</v>
      </c>
    </row>
    <row r="56" spans="25:27" x14ac:dyDescent="0.3">
      <c r="Y56">
        <v>5.1100000000000003</v>
      </c>
      <c r="Z56" t="str">
        <f t="shared" si="7"/>
        <v>試験計画可能性を評価</v>
      </c>
      <c r="AA56" t="s">
        <v>355</v>
      </c>
    </row>
    <row r="57" spans="25:27" x14ac:dyDescent="0.3">
      <c r="Y57">
        <v>1.2</v>
      </c>
      <c r="Z57" t="str">
        <f t="shared" si="7"/>
        <v>開発計画の文章化</v>
      </c>
      <c r="AA57" t="s">
        <v>356</v>
      </c>
    </row>
    <row r="58" spans="25:27" x14ac:dyDescent="0.3">
      <c r="Y58">
        <v>3.2</v>
      </c>
      <c r="Z58" t="str">
        <f t="shared" si="7"/>
        <v>要求仕様書の作成</v>
      </c>
      <c r="AA58" t="s">
        <v>356</v>
      </c>
    </row>
    <row r="59" spans="25:27" x14ac:dyDescent="0.3">
      <c r="Z59" t="str">
        <f t="shared" si="7"/>
        <v xml:space="preserve"> </v>
      </c>
    </row>
    <row r="60" spans="25:27" x14ac:dyDescent="0.3">
      <c r="Z60" t="str">
        <f t="shared" si="7"/>
        <v xml:space="preserve"> </v>
      </c>
    </row>
    <row r="61" spans="25:27" x14ac:dyDescent="0.3">
      <c r="Z61" t="str">
        <f t="shared" si="7"/>
        <v xml:space="preserve"> </v>
      </c>
    </row>
    <row r="62" spans="25:27" x14ac:dyDescent="0.3">
      <c r="Z62" t="str">
        <f t="shared" si="7"/>
        <v xml:space="preserve"> </v>
      </c>
    </row>
    <row r="63" spans="25:27" x14ac:dyDescent="0.3">
      <c r="Z63" t="str">
        <f t="shared" si="7"/>
        <v xml:space="preserve"> </v>
      </c>
    </row>
    <row r="64" spans="25:27" x14ac:dyDescent="0.3">
      <c r="Z64" t="s">
        <v>366</v>
      </c>
    </row>
    <row r="65" spans="1:26" x14ac:dyDescent="0.3">
      <c r="Z65" t="str">
        <f t="shared" ref="Z65:Z96" si="8">IF(Y65&gt;0,VLOOKUP(Y65,対応表,2,0)," ")</f>
        <v xml:space="preserve"> </v>
      </c>
    </row>
    <row r="66" spans="1:26" x14ac:dyDescent="0.3">
      <c r="A66" s="388"/>
      <c r="B66" s="389" t="s">
        <v>319</v>
      </c>
      <c r="C66" s="389" t="s">
        <v>320</v>
      </c>
      <c r="D66" s="389" t="s">
        <v>321</v>
      </c>
      <c r="E66" s="389" t="s">
        <v>322</v>
      </c>
      <c r="F66" s="389" t="s">
        <v>323</v>
      </c>
      <c r="G66" s="389" t="s">
        <v>324</v>
      </c>
      <c r="H66" s="389" t="s">
        <v>325</v>
      </c>
      <c r="I66" s="389" t="s">
        <v>326</v>
      </c>
      <c r="J66" s="389" t="s">
        <v>327</v>
      </c>
      <c r="K66" s="389" t="s">
        <v>328</v>
      </c>
      <c r="L66" s="389" t="s">
        <v>329</v>
      </c>
      <c r="M66" s="389" t="s">
        <v>330</v>
      </c>
      <c r="N66" s="389" t="s">
        <v>331</v>
      </c>
      <c r="O66" s="389" t="s">
        <v>332</v>
      </c>
      <c r="P66" s="389" t="s">
        <v>333</v>
      </c>
      <c r="Q66" s="389" t="s">
        <v>334</v>
      </c>
      <c r="R66" s="389" t="s">
        <v>335</v>
      </c>
      <c r="S66" s="389" t="s">
        <v>336</v>
      </c>
      <c r="T66" s="389" t="s">
        <v>337</v>
      </c>
      <c r="U66" s="389" t="s">
        <v>329</v>
      </c>
      <c r="V66" s="389" t="s">
        <v>338</v>
      </c>
      <c r="W66" s="389" t="s">
        <v>339</v>
      </c>
      <c r="X66" s="402" t="s">
        <v>348</v>
      </c>
      <c r="Z66" t="str">
        <f t="shared" si="8"/>
        <v xml:space="preserve"> </v>
      </c>
    </row>
    <row r="67" spans="1:26" x14ac:dyDescent="0.3">
      <c r="A67" s="389" t="s">
        <v>155</v>
      </c>
      <c r="B67" s="388">
        <f>B2/$X67</f>
        <v>2.3255813953488372E-2</v>
      </c>
      <c r="C67" s="388">
        <f t="shared" ref="C67:W70" si="9">C2/$X67</f>
        <v>0</v>
      </c>
      <c r="D67" s="388">
        <f t="shared" si="9"/>
        <v>2.3255813953488372E-2</v>
      </c>
      <c r="E67" s="388">
        <f t="shared" si="9"/>
        <v>0</v>
      </c>
      <c r="F67" s="388">
        <f t="shared" si="9"/>
        <v>0</v>
      </c>
      <c r="G67" s="388">
        <f t="shared" si="9"/>
        <v>4.6511627906976744E-2</v>
      </c>
      <c r="H67" s="388">
        <f t="shared" si="9"/>
        <v>0</v>
      </c>
      <c r="I67" s="388">
        <f t="shared" si="9"/>
        <v>4.6511627906976744E-2</v>
      </c>
      <c r="J67" s="388">
        <f t="shared" si="9"/>
        <v>4.6511627906976744E-2</v>
      </c>
      <c r="K67" s="388">
        <f t="shared" si="9"/>
        <v>4.6511627906976744E-2</v>
      </c>
      <c r="L67" s="388">
        <f t="shared" si="9"/>
        <v>0.13953488372093023</v>
      </c>
      <c r="M67" s="388">
        <f t="shared" si="9"/>
        <v>0</v>
      </c>
      <c r="N67" s="388">
        <f t="shared" si="9"/>
        <v>0</v>
      </c>
      <c r="O67" s="388">
        <f t="shared" si="9"/>
        <v>2.3255813953488372E-2</v>
      </c>
      <c r="P67" s="388">
        <f t="shared" si="9"/>
        <v>4.6511627906976744E-2</v>
      </c>
      <c r="Q67" s="388">
        <f t="shared" si="9"/>
        <v>9.3023255813953487E-2</v>
      </c>
      <c r="R67" s="388">
        <f t="shared" si="9"/>
        <v>4.6511627906976744E-2</v>
      </c>
      <c r="S67" s="388">
        <f t="shared" si="9"/>
        <v>0</v>
      </c>
      <c r="T67" s="388">
        <f t="shared" si="9"/>
        <v>0.11627906976744186</v>
      </c>
      <c r="U67" s="388">
        <f t="shared" si="9"/>
        <v>6.9767441860465115E-2</v>
      </c>
      <c r="V67" s="388">
        <f t="shared" si="9"/>
        <v>0.16279069767441862</v>
      </c>
      <c r="W67" s="388">
        <f t="shared" si="9"/>
        <v>6.9767441860465115E-2</v>
      </c>
      <c r="X67">
        <f>SUM(B2:W2)</f>
        <v>43</v>
      </c>
      <c r="Z67" t="str">
        <f t="shared" si="8"/>
        <v xml:space="preserve"> </v>
      </c>
    </row>
    <row r="68" spans="1:26" x14ac:dyDescent="0.3">
      <c r="A68" s="389" t="s">
        <v>158</v>
      </c>
      <c r="B68" s="388">
        <f t="shared" ref="B68:Q70" si="10">B3/$X68</f>
        <v>0</v>
      </c>
      <c r="C68" s="388">
        <f t="shared" si="10"/>
        <v>8.6956521739130432E-2</v>
      </c>
      <c r="D68" s="388">
        <f t="shared" si="10"/>
        <v>0</v>
      </c>
      <c r="E68" s="388">
        <f t="shared" si="10"/>
        <v>4.3478260869565216E-2</v>
      </c>
      <c r="F68" s="388">
        <f t="shared" si="10"/>
        <v>0</v>
      </c>
      <c r="G68" s="388">
        <f t="shared" si="10"/>
        <v>0</v>
      </c>
      <c r="H68" s="388">
        <f t="shared" si="10"/>
        <v>0</v>
      </c>
      <c r="I68" s="388">
        <f t="shared" si="10"/>
        <v>0</v>
      </c>
      <c r="J68" s="388">
        <f t="shared" si="10"/>
        <v>4.3478260869565216E-2</v>
      </c>
      <c r="K68" s="388">
        <f t="shared" si="10"/>
        <v>4.3478260869565216E-2</v>
      </c>
      <c r="L68" s="388">
        <f t="shared" si="10"/>
        <v>0.17391304347826086</v>
      </c>
      <c r="M68" s="388">
        <f t="shared" si="10"/>
        <v>0</v>
      </c>
      <c r="N68" s="388">
        <f t="shared" si="10"/>
        <v>0</v>
      </c>
      <c r="O68" s="388">
        <f t="shared" si="10"/>
        <v>0</v>
      </c>
      <c r="P68" s="388">
        <f t="shared" si="10"/>
        <v>4.3478260869565216E-2</v>
      </c>
      <c r="Q68" s="388">
        <f t="shared" si="10"/>
        <v>0.17391304347826086</v>
      </c>
      <c r="R68" s="388">
        <f t="shared" si="9"/>
        <v>0</v>
      </c>
      <c r="S68" s="388">
        <f t="shared" si="9"/>
        <v>0</v>
      </c>
      <c r="T68" s="388">
        <f t="shared" si="9"/>
        <v>0.17391304347826086</v>
      </c>
      <c r="U68" s="388">
        <f t="shared" si="9"/>
        <v>4.3478260869565216E-2</v>
      </c>
      <c r="V68" s="388">
        <f t="shared" si="9"/>
        <v>4.3478260869565216E-2</v>
      </c>
      <c r="W68" s="388">
        <f t="shared" si="9"/>
        <v>0.13043478260869565</v>
      </c>
      <c r="X68">
        <f t="shared" ref="X68:X70" si="11">SUM(B3:W3)</f>
        <v>23</v>
      </c>
      <c r="Z68" t="str">
        <f t="shared" si="8"/>
        <v xml:space="preserve"> </v>
      </c>
    </row>
    <row r="69" spans="1:26" x14ac:dyDescent="0.3">
      <c r="A69" s="389" t="s">
        <v>156</v>
      </c>
      <c r="B69" s="388">
        <f t="shared" si="10"/>
        <v>0</v>
      </c>
      <c r="C69" s="388">
        <f t="shared" si="9"/>
        <v>0</v>
      </c>
      <c r="D69" s="388">
        <f t="shared" si="9"/>
        <v>0</v>
      </c>
      <c r="E69" s="388">
        <f t="shared" si="9"/>
        <v>0</v>
      </c>
      <c r="F69" s="388">
        <f t="shared" si="9"/>
        <v>0</v>
      </c>
      <c r="G69" s="388">
        <f t="shared" si="9"/>
        <v>0</v>
      </c>
      <c r="H69" s="388">
        <f t="shared" si="9"/>
        <v>0</v>
      </c>
      <c r="I69" s="388">
        <f t="shared" si="9"/>
        <v>0</v>
      </c>
      <c r="J69" s="388">
        <f t="shared" si="9"/>
        <v>0</v>
      </c>
      <c r="K69" s="388">
        <f t="shared" si="9"/>
        <v>5.8823529411764705E-2</v>
      </c>
      <c r="L69" s="388">
        <f t="shared" si="9"/>
        <v>0.11764705882352941</v>
      </c>
      <c r="M69" s="388">
        <f t="shared" si="9"/>
        <v>5.8823529411764705E-2</v>
      </c>
      <c r="N69" s="388">
        <f t="shared" si="9"/>
        <v>0</v>
      </c>
      <c r="O69" s="388">
        <f t="shared" si="9"/>
        <v>5.8823529411764705E-2</v>
      </c>
      <c r="P69" s="388">
        <f t="shared" si="9"/>
        <v>5.8823529411764705E-2</v>
      </c>
      <c r="Q69" s="388">
        <f t="shared" si="9"/>
        <v>0</v>
      </c>
      <c r="R69" s="388">
        <f t="shared" si="9"/>
        <v>0</v>
      </c>
      <c r="S69" s="388">
        <f t="shared" si="9"/>
        <v>0</v>
      </c>
      <c r="T69" s="388">
        <f t="shared" si="9"/>
        <v>0.23529411764705882</v>
      </c>
      <c r="U69" s="388">
        <f t="shared" si="9"/>
        <v>0.11764705882352941</v>
      </c>
      <c r="V69" s="388">
        <f t="shared" si="9"/>
        <v>0.17647058823529413</v>
      </c>
      <c r="W69" s="388">
        <f t="shared" si="9"/>
        <v>0.11764705882352941</v>
      </c>
      <c r="X69">
        <f t="shared" si="11"/>
        <v>17</v>
      </c>
      <c r="Z69" t="str">
        <f t="shared" si="8"/>
        <v xml:space="preserve"> </v>
      </c>
    </row>
    <row r="70" spans="1:26" x14ac:dyDescent="0.3">
      <c r="A70" s="388" t="s">
        <v>157</v>
      </c>
      <c r="B70" s="388">
        <f t="shared" si="10"/>
        <v>6.0606060606060608E-2</v>
      </c>
      <c r="C70" s="388">
        <f t="shared" si="9"/>
        <v>3.0303030303030304E-2</v>
      </c>
      <c r="D70" s="388">
        <f t="shared" si="9"/>
        <v>3.0303030303030304E-2</v>
      </c>
      <c r="E70" s="388">
        <f t="shared" si="9"/>
        <v>4.5454545454545456E-2</v>
      </c>
      <c r="F70" s="388">
        <f t="shared" si="9"/>
        <v>3.0303030303030304E-2</v>
      </c>
      <c r="G70" s="388">
        <f t="shared" si="9"/>
        <v>1.5151515151515152E-2</v>
      </c>
      <c r="H70" s="388">
        <f t="shared" si="9"/>
        <v>0</v>
      </c>
      <c r="I70" s="388">
        <f t="shared" si="9"/>
        <v>9.0909090909090912E-2</v>
      </c>
      <c r="J70" s="388">
        <f t="shared" si="9"/>
        <v>3.0303030303030304E-2</v>
      </c>
      <c r="K70" s="388">
        <f t="shared" si="9"/>
        <v>1.5151515151515152E-2</v>
      </c>
      <c r="L70" s="388">
        <f t="shared" si="9"/>
        <v>0.13636363636363635</v>
      </c>
      <c r="M70" s="388">
        <f t="shared" si="9"/>
        <v>0</v>
      </c>
      <c r="N70" s="388">
        <f t="shared" si="9"/>
        <v>0</v>
      </c>
      <c r="O70" s="388">
        <f t="shared" si="9"/>
        <v>1.5151515151515152E-2</v>
      </c>
      <c r="P70" s="388">
        <f t="shared" si="9"/>
        <v>3.0303030303030304E-2</v>
      </c>
      <c r="Q70" s="388">
        <f t="shared" si="9"/>
        <v>1.5151515151515152E-2</v>
      </c>
      <c r="R70" s="388">
        <f t="shared" si="9"/>
        <v>1.5151515151515152E-2</v>
      </c>
      <c r="S70" s="388">
        <f t="shared" si="9"/>
        <v>1.5151515151515152E-2</v>
      </c>
      <c r="T70" s="388">
        <f t="shared" si="9"/>
        <v>0.22727272727272727</v>
      </c>
      <c r="U70" s="388">
        <f t="shared" si="9"/>
        <v>6.0606060606060608E-2</v>
      </c>
      <c r="V70" s="388">
        <f t="shared" si="9"/>
        <v>7.575757575757576E-2</v>
      </c>
      <c r="W70" s="388">
        <f t="shared" si="9"/>
        <v>6.0606060606060608E-2</v>
      </c>
      <c r="X70">
        <f t="shared" si="11"/>
        <v>66</v>
      </c>
      <c r="Z70" t="str">
        <f t="shared" si="8"/>
        <v xml:space="preserve"> </v>
      </c>
    </row>
    <row r="71" spans="1:26" x14ac:dyDescent="0.3">
      <c r="A71" s="402" t="s">
        <v>314</v>
      </c>
      <c r="B71" s="388">
        <f>B67+B68</f>
        <v>2.3255813953488372E-2</v>
      </c>
      <c r="C71" s="388">
        <f t="shared" ref="C71:U71" si="12">C67+C68</f>
        <v>8.6956521739130432E-2</v>
      </c>
      <c r="D71" s="388">
        <f t="shared" si="12"/>
        <v>2.3255813953488372E-2</v>
      </c>
      <c r="E71" s="388">
        <f t="shared" si="12"/>
        <v>4.3478260869565216E-2</v>
      </c>
      <c r="F71" s="388">
        <f t="shared" si="12"/>
        <v>0</v>
      </c>
      <c r="G71" s="388">
        <f t="shared" si="12"/>
        <v>4.6511627906976744E-2</v>
      </c>
      <c r="H71" s="388">
        <f t="shared" si="12"/>
        <v>0</v>
      </c>
      <c r="I71" s="388">
        <f t="shared" si="12"/>
        <v>4.6511627906976744E-2</v>
      </c>
      <c r="J71" s="388">
        <f t="shared" si="12"/>
        <v>8.998988877654196E-2</v>
      </c>
      <c r="K71" s="388">
        <f t="shared" si="12"/>
        <v>8.998988877654196E-2</v>
      </c>
      <c r="L71" s="388">
        <f t="shared" si="12"/>
        <v>0.31344792719919112</v>
      </c>
      <c r="M71" s="388">
        <f t="shared" si="12"/>
        <v>0</v>
      </c>
      <c r="N71" s="388">
        <f t="shared" si="12"/>
        <v>0</v>
      </c>
      <c r="O71" s="388">
        <f t="shared" si="12"/>
        <v>2.3255813953488372E-2</v>
      </c>
      <c r="P71" s="388">
        <f t="shared" si="12"/>
        <v>8.998988877654196E-2</v>
      </c>
      <c r="Q71" s="388">
        <f t="shared" si="12"/>
        <v>0.26693629929221435</v>
      </c>
      <c r="R71" s="388">
        <f t="shared" si="12"/>
        <v>4.6511627906976744E-2</v>
      </c>
      <c r="S71" s="388">
        <f t="shared" si="12"/>
        <v>0</v>
      </c>
      <c r="T71" s="388">
        <f t="shared" si="12"/>
        <v>0.29019211324570271</v>
      </c>
      <c r="U71" s="388">
        <f t="shared" si="12"/>
        <v>0.11324570273003033</v>
      </c>
      <c r="V71" s="388">
        <f>V67+V68</f>
        <v>0.20626895854398383</v>
      </c>
      <c r="W71" s="388">
        <f t="shared" ref="W71" si="13">W67+W68</f>
        <v>0.20020222446916075</v>
      </c>
      <c r="Z71" t="str">
        <f t="shared" si="8"/>
        <v xml:space="preserve"> </v>
      </c>
    </row>
    <row r="72" spans="1:26" x14ac:dyDescent="0.3">
      <c r="A72" s="402" t="s">
        <v>315</v>
      </c>
      <c r="B72" s="388">
        <f>B69+B70</f>
        <v>6.0606060606060608E-2</v>
      </c>
      <c r="C72" s="388">
        <f t="shared" ref="C72:R72" si="14">C69+C70</f>
        <v>3.0303030303030304E-2</v>
      </c>
      <c r="D72" s="388">
        <f t="shared" si="14"/>
        <v>3.0303030303030304E-2</v>
      </c>
      <c r="E72" s="388">
        <f t="shared" si="14"/>
        <v>4.5454545454545456E-2</v>
      </c>
      <c r="F72" s="388">
        <f t="shared" si="14"/>
        <v>3.0303030303030304E-2</v>
      </c>
      <c r="G72" s="388">
        <f t="shared" si="14"/>
        <v>1.5151515151515152E-2</v>
      </c>
      <c r="H72" s="388">
        <f t="shared" si="14"/>
        <v>0</v>
      </c>
      <c r="I72" s="388">
        <f t="shared" si="14"/>
        <v>9.0909090909090912E-2</v>
      </c>
      <c r="J72" s="388">
        <f t="shared" si="14"/>
        <v>3.0303030303030304E-2</v>
      </c>
      <c r="K72" s="388">
        <f t="shared" si="14"/>
        <v>7.3975044563279857E-2</v>
      </c>
      <c r="L72" s="388">
        <f t="shared" si="14"/>
        <v>0.25401069518716579</v>
      </c>
      <c r="M72" s="388">
        <f t="shared" si="14"/>
        <v>5.8823529411764705E-2</v>
      </c>
      <c r="N72" s="388">
        <f t="shared" si="14"/>
        <v>0</v>
      </c>
      <c r="O72" s="388">
        <f t="shared" si="14"/>
        <v>7.3975044563279857E-2</v>
      </c>
      <c r="P72" s="388">
        <f t="shared" si="14"/>
        <v>8.9126559714795009E-2</v>
      </c>
      <c r="Q72" s="388">
        <f t="shared" si="14"/>
        <v>1.5151515151515152E-2</v>
      </c>
      <c r="R72" s="388">
        <f t="shared" si="14"/>
        <v>1.5151515151515152E-2</v>
      </c>
      <c r="S72" s="388">
        <f>S69+S70</f>
        <v>1.5151515151515152E-2</v>
      </c>
      <c r="T72" s="388">
        <f t="shared" ref="T72:W72" si="15">T69+T70</f>
        <v>0.46256684491978606</v>
      </c>
      <c r="U72" s="388">
        <f t="shared" si="15"/>
        <v>0.17825311942959002</v>
      </c>
      <c r="V72" s="388">
        <f t="shared" si="15"/>
        <v>0.2522281639928699</v>
      </c>
      <c r="W72" s="388">
        <f t="shared" si="15"/>
        <v>0.17825311942959002</v>
      </c>
      <c r="Z72" t="str">
        <f t="shared" si="8"/>
        <v xml:space="preserve"> </v>
      </c>
    </row>
    <row r="73" spans="1:26" x14ac:dyDescent="0.3">
      <c r="A73" s="402" t="s">
        <v>316</v>
      </c>
      <c r="B73">
        <f>B67+B69</f>
        <v>2.3255813953488372E-2</v>
      </c>
      <c r="C73">
        <f t="shared" ref="C73:W73" si="16">C67+C69</f>
        <v>0</v>
      </c>
      <c r="D73">
        <f t="shared" si="16"/>
        <v>2.3255813953488372E-2</v>
      </c>
      <c r="E73">
        <f t="shared" si="16"/>
        <v>0</v>
      </c>
      <c r="F73">
        <f t="shared" si="16"/>
        <v>0</v>
      </c>
      <c r="G73">
        <f t="shared" si="16"/>
        <v>4.6511627906976744E-2</v>
      </c>
      <c r="H73">
        <f t="shared" si="16"/>
        <v>0</v>
      </c>
      <c r="I73">
        <f t="shared" si="16"/>
        <v>4.6511627906976744E-2</v>
      </c>
      <c r="J73">
        <f t="shared" si="16"/>
        <v>4.6511627906976744E-2</v>
      </c>
      <c r="K73">
        <f t="shared" si="16"/>
        <v>0.10533515731874145</v>
      </c>
      <c r="L73">
        <f t="shared" si="16"/>
        <v>0.25718194254445964</v>
      </c>
      <c r="M73">
        <f t="shared" si="16"/>
        <v>5.8823529411764705E-2</v>
      </c>
      <c r="N73">
        <f t="shared" si="16"/>
        <v>0</v>
      </c>
      <c r="O73">
        <f t="shared" si="16"/>
        <v>8.2079343365253077E-2</v>
      </c>
      <c r="P73">
        <f t="shared" si="16"/>
        <v>0.10533515731874145</v>
      </c>
      <c r="Q73">
        <f t="shared" si="16"/>
        <v>9.3023255813953487E-2</v>
      </c>
      <c r="R73">
        <f t="shared" si="16"/>
        <v>4.6511627906976744E-2</v>
      </c>
      <c r="S73">
        <f t="shared" si="16"/>
        <v>0</v>
      </c>
      <c r="T73">
        <f t="shared" si="16"/>
        <v>0.35157318741450067</v>
      </c>
      <c r="U73">
        <f t="shared" si="16"/>
        <v>0.18741450068399451</v>
      </c>
      <c r="V73">
        <f t="shared" si="16"/>
        <v>0.33926128590971272</v>
      </c>
      <c r="W73">
        <f t="shared" si="16"/>
        <v>0.18741450068399451</v>
      </c>
      <c r="Z73" t="str">
        <f t="shared" si="8"/>
        <v xml:space="preserve"> </v>
      </c>
    </row>
    <row r="74" spans="1:26" x14ac:dyDescent="0.3">
      <c r="A74" s="402" t="s">
        <v>317</v>
      </c>
      <c r="B74">
        <f>+B68+B70</f>
        <v>6.0606060606060608E-2</v>
      </c>
      <c r="C74">
        <f t="shared" ref="C74:W74" si="17">+C68+C70</f>
        <v>0.11725955204216074</v>
      </c>
      <c r="D74">
        <f t="shared" si="17"/>
        <v>3.0303030303030304E-2</v>
      </c>
      <c r="E74">
        <f t="shared" si="17"/>
        <v>8.8932806324110672E-2</v>
      </c>
      <c r="F74">
        <f t="shared" si="17"/>
        <v>3.0303030303030304E-2</v>
      </c>
      <c r="G74">
        <f t="shared" si="17"/>
        <v>1.5151515151515152E-2</v>
      </c>
      <c r="H74">
        <f t="shared" si="17"/>
        <v>0</v>
      </c>
      <c r="I74">
        <f t="shared" si="17"/>
        <v>9.0909090909090912E-2</v>
      </c>
      <c r="J74">
        <f t="shared" si="17"/>
        <v>7.378129117259552E-2</v>
      </c>
      <c r="K74">
        <f t="shared" si="17"/>
        <v>5.8629776021080368E-2</v>
      </c>
      <c r="L74">
        <f t="shared" si="17"/>
        <v>0.31027667984189722</v>
      </c>
      <c r="M74">
        <f t="shared" si="17"/>
        <v>0</v>
      </c>
      <c r="N74">
        <f t="shared" si="17"/>
        <v>0</v>
      </c>
      <c r="O74">
        <f t="shared" si="17"/>
        <v>1.5151515151515152E-2</v>
      </c>
      <c r="P74">
        <f t="shared" si="17"/>
        <v>7.378129117259552E-2</v>
      </c>
      <c r="Q74">
        <f t="shared" si="17"/>
        <v>0.189064558629776</v>
      </c>
      <c r="R74">
        <f t="shared" si="17"/>
        <v>1.5151515151515152E-2</v>
      </c>
      <c r="S74">
        <f t="shared" si="17"/>
        <v>1.5151515151515152E-2</v>
      </c>
      <c r="T74">
        <f t="shared" si="17"/>
        <v>0.40118577075098816</v>
      </c>
      <c r="U74">
        <f t="shared" si="17"/>
        <v>0.10408432147562582</v>
      </c>
      <c r="V74">
        <f t="shared" si="17"/>
        <v>0.11923583662714098</v>
      </c>
      <c r="W74">
        <f t="shared" si="17"/>
        <v>0.19104084321475626</v>
      </c>
      <c r="Z74" t="str">
        <f t="shared" si="8"/>
        <v xml:space="preserve"> </v>
      </c>
    </row>
    <row r="75" spans="1:26" x14ac:dyDescent="0.3">
      <c r="Z75" t="str">
        <f t="shared" si="8"/>
        <v xml:space="preserve"> </v>
      </c>
    </row>
    <row r="76" spans="1:26" x14ac:dyDescent="0.3">
      <c r="Z76" t="str">
        <f t="shared" si="8"/>
        <v xml:space="preserve"> </v>
      </c>
    </row>
    <row r="77" spans="1:26" x14ac:dyDescent="0.3">
      <c r="Z77" t="str">
        <f t="shared" si="8"/>
        <v xml:space="preserve"> </v>
      </c>
    </row>
    <row r="78" spans="1:26" x14ac:dyDescent="0.3">
      <c r="Z78" t="str">
        <f t="shared" si="8"/>
        <v xml:space="preserve"> </v>
      </c>
    </row>
    <row r="79" spans="1:26" x14ac:dyDescent="0.3">
      <c r="Z79" t="str">
        <f t="shared" si="8"/>
        <v xml:space="preserve"> </v>
      </c>
    </row>
    <row r="80" spans="1:26" x14ac:dyDescent="0.3">
      <c r="Z80" t="str">
        <f t="shared" si="8"/>
        <v xml:space="preserve"> </v>
      </c>
    </row>
    <row r="81" spans="26:26" x14ac:dyDescent="0.3">
      <c r="Z81" t="str">
        <f t="shared" si="8"/>
        <v xml:space="preserve"> </v>
      </c>
    </row>
    <row r="82" spans="26:26" x14ac:dyDescent="0.3">
      <c r="Z82" t="str">
        <f t="shared" si="8"/>
        <v xml:space="preserve"> </v>
      </c>
    </row>
    <row r="83" spans="26:26" x14ac:dyDescent="0.3">
      <c r="Z83" t="str">
        <f t="shared" si="8"/>
        <v xml:space="preserve"> </v>
      </c>
    </row>
    <row r="84" spans="26:26" x14ac:dyDescent="0.3">
      <c r="Z84" t="str">
        <f t="shared" si="8"/>
        <v xml:space="preserve"> </v>
      </c>
    </row>
    <row r="85" spans="26:26" x14ac:dyDescent="0.3">
      <c r="Z85" t="str">
        <f t="shared" si="8"/>
        <v xml:space="preserve"> </v>
      </c>
    </row>
    <row r="86" spans="26:26" x14ac:dyDescent="0.3">
      <c r="Z86" t="str">
        <f t="shared" si="8"/>
        <v xml:space="preserve"> </v>
      </c>
    </row>
    <row r="87" spans="26:26" x14ac:dyDescent="0.3">
      <c r="Z87" t="str">
        <f t="shared" si="8"/>
        <v xml:space="preserve"> </v>
      </c>
    </row>
    <row r="88" spans="26:26" x14ac:dyDescent="0.3">
      <c r="Z88" t="str">
        <f t="shared" si="8"/>
        <v xml:space="preserve"> </v>
      </c>
    </row>
    <row r="89" spans="26:26" x14ac:dyDescent="0.3">
      <c r="Z89" t="str">
        <f t="shared" si="8"/>
        <v xml:space="preserve"> </v>
      </c>
    </row>
    <row r="90" spans="26:26" x14ac:dyDescent="0.3">
      <c r="Z90" t="str">
        <f t="shared" si="8"/>
        <v xml:space="preserve"> </v>
      </c>
    </row>
    <row r="91" spans="26:26" x14ac:dyDescent="0.3">
      <c r="Z91" t="str">
        <f t="shared" si="8"/>
        <v xml:space="preserve"> </v>
      </c>
    </row>
    <row r="92" spans="26:26" x14ac:dyDescent="0.3">
      <c r="Z92" t="str">
        <f t="shared" si="8"/>
        <v xml:space="preserve"> </v>
      </c>
    </row>
    <row r="93" spans="26:26" x14ac:dyDescent="0.3">
      <c r="Z93" t="str">
        <f t="shared" si="8"/>
        <v xml:space="preserve"> </v>
      </c>
    </row>
    <row r="94" spans="26:26" x14ac:dyDescent="0.3">
      <c r="Z94" t="str">
        <f t="shared" si="8"/>
        <v xml:space="preserve"> </v>
      </c>
    </row>
    <row r="95" spans="26:26" x14ac:dyDescent="0.3">
      <c r="Z95" t="str">
        <f t="shared" si="8"/>
        <v xml:space="preserve"> </v>
      </c>
    </row>
    <row r="96" spans="26:26" x14ac:dyDescent="0.3">
      <c r="Z96" t="str">
        <f t="shared" si="8"/>
        <v xml:space="preserve"> </v>
      </c>
    </row>
    <row r="97" spans="26:26" x14ac:dyDescent="0.3">
      <c r="Z97" t="str">
        <f t="shared" ref="Z97:Z113" si="18">IF(Y97&gt;0,VLOOKUP(Y97,対応表,2,0)," ")</f>
        <v xml:space="preserve"> </v>
      </c>
    </row>
    <row r="98" spans="26:26" x14ac:dyDescent="0.3">
      <c r="Z98" t="str">
        <f t="shared" si="18"/>
        <v xml:space="preserve"> </v>
      </c>
    </row>
    <row r="99" spans="26:26" x14ac:dyDescent="0.3">
      <c r="Z99" t="str">
        <f t="shared" si="18"/>
        <v xml:space="preserve"> </v>
      </c>
    </row>
    <row r="100" spans="26:26" x14ac:dyDescent="0.3">
      <c r="Z100" t="str">
        <f t="shared" si="18"/>
        <v xml:space="preserve"> </v>
      </c>
    </row>
    <row r="101" spans="26:26" x14ac:dyDescent="0.3">
      <c r="Z101" t="str">
        <f t="shared" si="18"/>
        <v xml:space="preserve"> </v>
      </c>
    </row>
    <row r="102" spans="26:26" x14ac:dyDescent="0.3">
      <c r="Z102" t="str">
        <f t="shared" si="18"/>
        <v xml:space="preserve"> </v>
      </c>
    </row>
    <row r="103" spans="26:26" x14ac:dyDescent="0.3">
      <c r="Z103" t="str">
        <f t="shared" si="18"/>
        <v xml:space="preserve"> </v>
      </c>
    </row>
    <row r="104" spans="26:26" x14ac:dyDescent="0.3">
      <c r="Z104" t="str">
        <f t="shared" si="18"/>
        <v xml:space="preserve"> </v>
      </c>
    </row>
    <row r="105" spans="26:26" x14ac:dyDescent="0.3">
      <c r="Z105" t="str">
        <f t="shared" si="18"/>
        <v xml:space="preserve"> </v>
      </c>
    </row>
    <row r="106" spans="26:26" x14ac:dyDescent="0.3">
      <c r="Z106" t="str">
        <f t="shared" si="18"/>
        <v xml:space="preserve"> </v>
      </c>
    </row>
    <row r="107" spans="26:26" x14ac:dyDescent="0.3">
      <c r="Z107" t="str">
        <f t="shared" si="18"/>
        <v xml:space="preserve"> </v>
      </c>
    </row>
    <row r="108" spans="26:26" x14ac:dyDescent="0.3">
      <c r="Z108" t="str">
        <f t="shared" si="18"/>
        <v xml:space="preserve"> </v>
      </c>
    </row>
    <row r="109" spans="26:26" x14ac:dyDescent="0.3">
      <c r="Z109" t="str">
        <f t="shared" si="18"/>
        <v xml:space="preserve"> </v>
      </c>
    </row>
    <row r="110" spans="26:26" x14ac:dyDescent="0.3">
      <c r="Z110" t="str">
        <f t="shared" si="18"/>
        <v xml:space="preserve"> </v>
      </c>
    </row>
    <row r="111" spans="26:26" x14ac:dyDescent="0.3">
      <c r="Z111" t="str">
        <f t="shared" si="18"/>
        <v xml:space="preserve"> </v>
      </c>
    </row>
    <row r="112" spans="26:26" x14ac:dyDescent="0.3">
      <c r="Z112" t="str">
        <f t="shared" si="18"/>
        <v xml:space="preserve"> </v>
      </c>
    </row>
    <row r="113" spans="26:26" x14ac:dyDescent="0.3">
      <c r="Z113" t="str">
        <f t="shared" si="18"/>
        <v xml:space="preserve"> 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D105"/>
  <sheetViews>
    <sheetView showRuler="0" topLeftCell="DC1" zoomScale="75" zoomScaleNormal="75" zoomScalePageLayoutView="75" workbookViewId="0">
      <selection activeCell="DG32" sqref="DG32"/>
    </sheetView>
  </sheetViews>
  <sheetFormatPr baseColWidth="12" defaultColWidth="3.140625" defaultRowHeight="20" x14ac:dyDescent="0.3"/>
  <cols>
    <col min="1" max="8" width="0" style="98" hidden="1" customWidth="1"/>
    <col min="9" max="9" width="3.140625" style="98" hidden="1" customWidth="1"/>
    <col min="10" max="51" width="0" style="98" hidden="1" customWidth="1"/>
    <col min="52" max="52" width="3.140625" style="98" hidden="1" customWidth="1"/>
    <col min="53" max="107" width="3.5703125" style="98" customWidth="1"/>
    <col min="108" max="108" width="4" style="98" bestFit="1" customWidth="1"/>
    <col min="109" max="110" width="4.42578125" style="98" bestFit="1" customWidth="1"/>
    <col min="111" max="111" width="3.140625" style="98"/>
    <col min="112" max="135" width="5" style="133" customWidth="1"/>
    <col min="136" max="144" width="3.85546875" style="98" hidden="1" customWidth="1"/>
    <col min="145" max="145" width="4.85546875" style="98" hidden="1" customWidth="1"/>
    <col min="146" max="154" width="3.85546875" style="98" hidden="1" customWidth="1"/>
    <col min="155" max="155" width="4.85546875" style="98" hidden="1" customWidth="1"/>
    <col min="156" max="159" width="3.85546875" style="98" hidden="1" customWidth="1"/>
    <col min="160" max="160" width="4.5703125" style="98" customWidth="1"/>
    <col min="161" max="16384" width="3.140625" style="98"/>
  </cols>
  <sheetData>
    <row r="1" spans="2:160" x14ac:dyDescent="0.3">
      <c r="DI1" s="133" t="s">
        <v>159</v>
      </c>
      <c r="DJ1" s="133">
        <f>36-COUNTIF(DD4:DD39,0)</f>
        <v>30</v>
      </c>
    </row>
    <row r="2" spans="2:160" ht="21" thickBot="1" x14ac:dyDescent="0.35">
      <c r="B2" s="81"/>
      <c r="C2" s="82"/>
      <c r="D2" s="82"/>
      <c r="E2" s="82"/>
      <c r="F2" s="82"/>
      <c r="G2" s="81" t="s">
        <v>36</v>
      </c>
      <c r="H2" s="81"/>
      <c r="I2" s="81" t="s">
        <v>39</v>
      </c>
      <c r="J2" s="81"/>
      <c r="K2" s="81" t="s">
        <v>42</v>
      </c>
      <c r="L2" s="81"/>
      <c r="M2" s="81"/>
      <c r="N2" s="81"/>
      <c r="O2" s="81"/>
      <c r="P2" s="81"/>
      <c r="Q2" s="496" t="s">
        <v>24</v>
      </c>
      <c r="R2" s="496"/>
      <c r="S2" s="496"/>
      <c r="T2" s="496"/>
      <c r="U2" s="496"/>
      <c r="V2" s="496"/>
      <c r="W2" s="496"/>
      <c r="X2" s="496"/>
      <c r="Y2" s="496"/>
      <c r="Z2" s="496"/>
      <c r="AA2" s="496"/>
      <c r="AB2" s="496"/>
      <c r="AC2" s="496" t="s">
        <v>25</v>
      </c>
      <c r="AD2" s="496"/>
      <c r="AE2" s="496"/>
      <c r="AF2" s="496"/>
      <c r="AG2" s="496"/>
      <c r="AH2" s="496"/>
      <c r="AI2" s="496"/>
      <c r="AJ2" s="496"/>
      <c r="AK2" s="496"/>
      <c r="AL2" s="496"/>
      <c r="AM2" s="496" t="s">
        <v>26</v>
      </c>
      <c r="AN2" s="496"/>
      <c r="AO2" s="496"/>
      <c r="AP2" s="496"/>
      <c r="AQ2" s="496"/>
      <c r="AR2" s="496"/>
      <c r="AS2" s="496"/>
      <c r="AT2" s="496"/>
      <c r="AU2" s="496"/>
      <c r="AV2" s="496"/>
      <c r="AW2" s="496" t="s">
        <v>27</v>
      </c>
      <c r="AX2" s="496"/>
      <c r="AY2" s="496" t="s">
        <v>28</v>
      </c>
      <c r="AZ2" s="496"/>
      <c r="BD2" s="81"/>
      <c r="BE2" s="82"/>
      <c r="BF2" s="82"/>
      <c r="BG2" s="82"/>
      <c r="BH2" s="82"/>
      <c r="BI2" s="81" t="s">
        <v>36</v>
      </c>
      <c r="BJ2" s="81"/>
      <c r="BK2" s="81" t="s">
        <v>39</v>
      </c>
      <c r="BL2" s="81"/>
      <c r="BM2" s="81" t="s">
        <v>42</v>
      </c>
      <c r="BN2" s="81"/>
      <c r="BO2" s="81"/>
      <c r="BP2" s="81"/>
      <c r="BQ2" s="81"/>
      <c r="BR2" s="81"/>
      <c r="BS2" s="496" t="s">
        <v>24</v>
      </c>
      <c r="BT2" s="496"/>
      <c r="BU2" s="496"/>
      <c r="BV2" s="496"/>
      <c r="BW2" s="496"/>
      <c r="BX2" s="496"/>
      <c r="BY2" s="496"/>
      <c r="BZ2" s="496"/>
      <c r="CA2" s="496"/>
      <c r="CB2" s="496"/>
      <c r="CC2" s="496"/>
      <c r="CD2" s="496"/>
      <c r="CE2" s="496" t="s">
        <v>25</v>
      </c>
      <c r="CF2" s="496"/>
      <c r="CG2" s="496"/>
      <c r="CH2" s="496"/>
      <c r="CI2" s="496"/>
      <c r="CJ2" s="496"/>
      <c r="CK2" s="496"/>
      <c r="CL2" s="496"/>
      <c r="CM2" s="496"/>
      <c r="CN2" s="496"/>
      <c r="CO2" s="496" t="s">
        <v>26</v>
      </c>
      <c r="CP2" s="496"/>
      <c r="CQ2" s="496"/>
      <c r="CR2" s="496"/>
      <c r="CS2" s="496"/>
      <c r="CT2" s="496"/>
      <c r="CU2" s="496"/>
      <c r="CV2" s="496"/>
      <c r="CW2" s="496"/>
      <c r="CX2" s="496"/>
      <c r="CY2" s="496" t="s">
        <v>27</v>
      </c>
      <c r="CZ2" s="496"/>
      <c r="DA2" s="496" t="s">
        <v>28</v>
      </c>
      <c r="DB2" s="496"/>
      <c r="DI2" s="133" t="s">
        <v>160</v>
      </c>
      <c r="DJ2" s="133">
        <f>SUM(DD4:DD39)</f>
        <v>72</v>
      </c>
    </row>
    <row r="3" spans="2:160" x14ac:dyDescent="0.3">
      <c r="B3" s="83"/>
      <c r="C3" s="84" t="s">
        <v>96</v>
      </c>
      <c r="D3" s="84" t="s">
        <v>97</v>
      </c>
      <c r="E3" s="84" t="s">
        <v>98</v>
      </c>
      <c r="F3" s="84" t="s">
        <v>99</v>
      </c>
      <c r="G3" s="83" t="s">
        <v>37</v>
      </c>
      <c r="H3" s="83" t="s">
        <v>38</v>
      </c>
      <c r="I3" s="83" t="s">
        <v>40</v>
      </c>
      <c r="J3" s="83" t="s">
        <v>41</v>
      </c>
      <c r="K3" s="83" t="s">
        <v>53</v>
      </c>
      <c r="L3" s="83" t="s">
        <v>43</v>
      </c>
      <c r="M3" s="83" t="s">
        <v>44</v>
      </c>
      <c r="N3" s="83" t="s">
        <v>45</v>
      </c>
      <c r="O3" s="83" t="s">
        <v>52</v>
      </c>
      <c r="P3" s="83" t="s">
        <v>33</v>
      </c>
      <c r="Q3" s="83" t="s">
        <v>46</v>
      </c>
      <c r="R3" s="83" t="s">
        <v>47</v>
      </c>
      <c r="S3" s="83" t="s">
        <v>48</v>
      </c>
      <c r="T3" s="83" t="s">
        <v>49</v>
      </c>
      <c r="U3" s="83" t="s">
        <v>50</v>
      </c>
      <c r="V3" s="83" t="s">
        <v>51</v>
      </c>
      <c r="W3" s="83" t="s">
        <v>54</v>
      </c>
      <c r="X3" s="83" t="s">
        <v>55</v>
      </c>
      <c r="Y3" s="83" t="s">
        <v>56</v>
      </c>
      <c r="Z3" s="83" t="s">
        <v>57</v>
      </c>
      <c r="AA3" s="83" t="s">
        <v>58</v>
      </c>
      <c r="AB3" s="83" t="s">
        <v>84</v>
      </c>
      <c r="AC3" s="83" t="s">
        <v>59</v>
      </c>
      <c r="AD3" s="85" t="s">
        <v>60</v>
      </c>
      <c r="AE3" s="83" t="s">
        <v>83</v>
      </c>
      <c r="AF3" s="86" t="s">
        <v>61</v>
      </c>
      <c r="AG3" s="86" t="s">
        <v>81</v>
      </c>
      <c r="AH3" s="86" t="s">
        <v>82</v>
      </c>
      <c r="AI3" s="86" t="s">
        <v>62</v>
      </c>
      <c r="AJ3" s="83" t="s">
        <v>63</v>
      </c>
      <c r="AK3" s="83" t="s">
        <v>64</v>
      </c>
      <c r="AL3" s="83" t="s">
        <v>65</v>
      </c>
      <c r="AM3" s="83" t="s">
        <v>66</v>
      </c>
      <c r="AN3" s="83" t="s">
        <v>67</v>
      </c>
      <c r="AO3" s="83" t="s">
        <v>68</v>
      </c>
      <c r="AP3" s="83" t="s">
        <v>69</v>
      </c>
      <c r="AQ3" s="83" t="s">
        <v>70</v>
      </c>
      <c r="AR3" s="83" t="s">
        <v>79</v>
      </c>
      <c r="AS3" s="83" t="s">
        <v>71</v>
      </c>
      <c r="AT3" s="83" t="s">
        <v>72</v>
      </c>
      <c r="AU3" s="83" t="s">
        <v>73</v>
      </c>
      <c r="AV3" s="83" t="s">
        <v>74</v>
      </c>
      <c r="AW3" s="83" t="s">
        <v>75</v>
      </c>
      <c r="AX3" s="83" t="s">
        <v>76</v>
      </c>
      <c r="AY3" s="83" t="s">
        <v>77</v>
      </c>
      <c r="AZ3" s="83" t="s">
        <v>78</v>
      </c>
      <c r="BD3" s="83"/>
      <c r="BE3" s="84" t="s">
        <v>96</v>
      </c>
      <c r="BF3" s="84" t="s">
        <v>97</v>
      </c>
      <c r="BG3" s="84" t="s">
        <v>98</v>
      </c>
      <c r="BH3" s="84" t="s">
        <v>99</v>
      </c>
      <c r="BI3" s="83" t="s">
        <v>37</v>
      </c>
      <c r="BJ3" s="83" t="s">
        <v>38</v>
      </c>
      <c r="BK3" s="83" t="s">
        <v>40</v>
      </c>
      <c r="BL3" s="83" t="s">
        <v>41</v>
      </c>
      <c r="BM3" s="83" t="s">
        <v>53</v>
      </c>
      <c r="BN3" s="83" t="s">
        <v>43</v>
      </c>
      <c r="BO3" s="83" t="s">
        <v>44</v>
      </c>
      <c r="BP3" s="83" t="s">
        <v>45</v>
      </c>
      <c r="BQ3" s="83" t="s">
        <v>52</v>
      </c>
      <c r="BR3" s="83" t="s">
        <v>33</v>
      </c>
      <c r="BS3" s="83" t="s">
        <v>46</v>
      </c>
      <c r="BT3" s="83" t="s">
        <v>47</v>
      </c>
      <c r="BU3" s="83" t="s">
        <v>48</v>
      </c>
      <c r="BV3" s="83" t="s">
        <v>49</v>
      </c>
      <c r="BW3" s="83" t="s">
        <v>50</v>
      </c>
      <c r="BX3" s="83" t="s">
        <v>51</v>
      </c>
      <c r="BY3" s="83" t="s">
        <v>54</v>
      </c>
      <c r="BZ3" s="83" t="s">
        <v>55</v>
      </c>
      <c r="CA3" s="83" t="s">
        <v>56</v>
      </c>
      <c r="CB3" s="83" t="s">
        <v>57</v>
      </c>
      <c r="CC3" s="83" t="s">
        <v>58</v>
      </c>
      <c r="CD3" s="83" t="s">
        <v>84</v>
      </c>
      <c r="CE3" s="83" t="s">
        <v>59</v>
      </c>
      <c r="CF3" s="85" t="s">
        <v>60</v>
      </c>
      <c r="CG3" s="83" t="s">
        <v>83</v>
      </c>
      <c r="CH3" s="86" t="s">
        <v>61</v>
      </c>
      <c r="CI3" s="86" t="s">
        <v>81</v>
      </c>
      <c r="CJ3" s="86" t="s">
        <v>82</v>
      </c>
      <c r="CK3" s="86" t="s">
        <v>62</v>
      </c>
      <c r="CL3" s="83" t="s">
        <v>63</v>
      </c>
      <c r="CM3" s="83" t="s">
        <v>64</v>
      </c>
      <c r="CN3" s="83" t="s">
        <v>65</v>
      </c>
      <c r="CO3" s="83" t="s">
        <v>66</v>
      </c>
      <c r="CP3" s="83" t="s">
        <v>67</v>
      </c>
      <c r="CQ3" s="83" t="s">
        <v>68</v>
      </c>
      <c r="CR3" s="83" t="s">
        <v>69</v>
      </c>
      <c r="CS3" s="83" t="s">
        <v>70</v>
      </c>
      <c r="CT3" s="83" t="s">
        <v>79</v>
      </c>
      <c r="CU3" s="83" t="s">
        <v>71</v>
      </c>
      <c r="CV3" s="83" t="s">
        <v>72</v>
      </c>
      <c r="CW3" s="83" t="s">
        <v>73</v>
      </c>
      <c r="CX3" s="83" t="s">
        <v>74</v>
      </c>
      <c r="CY3" s="83" t="s">
        <v>75</v>
      </c>
      <c r="CZ3" s="83" t="s">
        <v>76</v>
      </c>
      <c r="DA3" s="83" t="s">
        <v>77</v>
      </c>
      <c r="DB3" s="83" t="s">
        <v>78</v>
      </c>
      <c r="DH3" s="18"/>
      <c r="DI3" s="135" t="s">
        <v>161</v>
      </c>
      <c r="DJ3" s="136" t="s">
        <v>106</v>
      </c>
      <c r="DK3" s="136" t="s">
        <v>107</v>
      </c>
      <c r="DL3" s="136" t="s">
        <v>108</v>
      </c>
      <c r="DM3" s="136" t="s">
        <v>137</v>
      </c>
      <c r="DN3" s="136" t="s">
        <v>109</v>
      </c>
      <c r="DO3" s="136" t="s">
        <v>110</v>
      </c>
      <c r="DP3" s="136" t="s">
        <v>111</v>
      </c>
      <c r="DQ3" s="136" t="s">
        <v>112</v>
      </c>
      <c r="DR3" s="136" t="s">
        <v>113</v>
      </c>
      <c r="DS3" s="136" t="s">
        <v>114</v>
      </c>
      <c r="DT3" s="136" t="s">
        <v>115</v>
      </c>
      <c r="DU3" s="136" t="s">
        <v>116</v>
      </c>
      <c r="DV3" s="136" t="s">
        <v>117</v>
      </c>
      <c r="DW3" s="136" t="s">
        <v>118</v>
      </c>
      <c r="DX3" s="136" t="s">
        <v>119</v>
      </c>
      <c r="DY3" s="136" t="s">
        <v>120</v>
      </c>
      <c r="DZ3" s="136" t="s">
        <v>121</v>
      </c>
      <c r="EA3" s="136" t="s">
        <v>122</v>
      </c>
      <c r="EB3" s="136" t="s">
        <v>123</v>
      </c>
      <c r="EC3" s="136" t="s">
        <v>124</v>
      </c>
      <c r="ED3" s="136" t="s">
        <v>125</v>
      </c>
      <c r="EE3" s="137" t="s">
        <v>126</v>
      </c>
      <c r="EF3" s="77" t="s">
        <v>127</v>
      </c>
      <c r="EG3" s="77" t="s">
        <v>128</v>
      </c>
      <c r="EH3" s="77" t="s">
        <v>129</v>
      </c>
      <c r="EI3" s="77" t="s">
        <v>130</v>
      </c>
      <c r="EJ3" s="77" t="s">
        <v>131</v>
      </c>
      <c r="EK3" s="77" t="s">
        <v>132</v>
      </c>
      <c r="EL3" s="77" t="s">
        <v>133</v>
      </c>
      <c r="EM3" s="77" t="s">
        <v>134</v>
      </c>
      <c r="EN3" s="77" t="s">
        <v>135</v>
      </c>
      <c r="EO3" s="77" t="s">
        <v>136</v>
      </c>
      <c r="EP3" s="77" t="s">
        <v>138</v>
      </c>
      <c r="EQ3" s="77" t="s">
        <v>139</v>
      </c>
      <c r="ER3" s="77" t="s">
        <v>140</v>
      </c>
      <c r="ES3" s="77" t="s">
        <v>141</v>
      </c>
      <c r="ET3" s="77" t="s">
        <v>142</v>
      </c>
      <c r="EU3" s="77" t="s">
        <v>143</v>
      </c>
      <c r="EV3" s="77" t="s">
        <v>144</v>
      </c>
      <c r="EW3" s="77" t="s">
        <v>145</v>
      </c>
      <c r="EX3" s="77" t="s">
        <v>146</v>
      </c>
      <c r="EY3" s="77" t="s">
        <v>147</v>
      </c>
      <c r="EZ3" s="77" t="s">
        <v>148</v>
      </c>
      <c r="FA3" s="77" t="s">
        <v>149</v>
      </c>
      <c r="FB3" s="77" t="s">
        <v>150</v>
      </c>
      <c r="FC3" s="77" t="s">
        <v>151</v>
      </c>
    </row>
    <row r="4" spans="2:160" x14ac:dyDescent="0.3">
      <c r="B4" s="87">
        <v>4</v>
      </c>
      <c r="C4" s="88"/>
      <c r="D4" s="89"/>
      <c r="E4" s="88"/>
      <c r="F4" s="89"/>
      <c r="G4" s="90"/>
      <c r="H4" s="90"/>
      <c r="I4" s="90"/>
      <c r="J4" s="9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2">
        <v>1</v>
      </c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2">
        <v>1</v>
      </c>
      <c r="AK4" s="91"/>
      <c r="AL4" s="91"/>
      <c r="AM4" s="91"/>
      <c r="AN4" s="92">
        <v>1</v>
      </c>
      <c r="AO4" s="91"/>
      <c r="AP4" s="92">
        <v>1</v>
      </c>
      <c r="AQ4" s="91"/>
      <c r="AR4" s="93">
        <v>1</v>
      </c>
      <c r="AS4" s="91"/>
      <c r="AT4" s="91"/>
      <c r="AU4" s="91"/>
      <c r="AV4" s="91"/>
      <c r="AW4" s="91"/>
      <c r="AX4" s="91"/>
      <c r="AY4" s="90"/>
      <c r="AZ4" s="94"/>
      <c r="BA4" s="101"/>
      <c r="BB4" s="98">
        <v>1</v>
      </c>
      <c r="BD4" s="87">
        <v>22</v>
      </c>
      <c r="BE4" s="88"/>
      <c r="BF4" s="88"/>
      <c r="BG4" s="89"/>
      <c r="BH4" s="89"/>
      <c r="BI4" s="90"/>
      <c r="BJ4" s="90"/>
      <c r="BK4" s="90"/>
      <c r="BL4" s="90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7">
        <v>1</v>
      </c>
      <c r="CB4" s="91"/>
      <c r="CC4" s="91"/>
      <c r="CD4" s="92">
        <v>1</v>
      </c>
      <c r="CE4" s="91"/>
      <c r="CF4" s="91"/>
      <c r="CG4" s="91"/>
      <c r="CH4" s="91"/>
      <c r="CI4" s="91"/>
      <c r="CJ4" s="91"/>
      <c r="CK4" s="97">
        <v>1</v>
      </c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94"/>
      <c r="DC4" s="98">
        <v>2</v>
      </c>
      <c r="DD4" s="98">
        <f>SUM(BI4:CD4)</f>
        <v>2</v>
      </c>
      <c r="DE4" s="98">
        <f>DC4*DD4</f>
        <v>4</v>
      </c>
      <c r="DH4" s="18">
        <v>21</v>
      </c>
      <c r="DI4" s="138" t="s">
        <v>96</v>
      </c>
      <c r="DJ4" s="5">
        <v>0</v>
      </c>
      <c r="DK4" s="5">
        <v>0</v>
      </c>
      <c r="DL4" s="5">
        <v>3</v>
      </c>
      <c r="DM4" s="5">
        <v>0</v>
      </c>
      <c r="DN4" s="5">
        <v>0</v>
      </c>
      <c r="DO4" s="5">
        <v>4</v>
      </c>
      <c r="DP4" s="5">
        <v>0</v>
      </c>
      <c r="DQ4" s="5">
        <v>2</v>
      </c>
      <c r="DR4" s="5">
        <v>2</v>
      </c>
      <c r="DS4" s="5">
        <v>0</v>
      </c>
      <c r="DT4" s="5">
        <v>4</v>
      </c>
      <c r="DU4" s="5">
        <v>0</v>
      </c>
      <c r="DV4" s="5">
        <v>0</v>
      </c>
      <c r="DW4" s="5">
        <v>2</v>
      </c>
      <c r="DX4" s="5">
        <v>2</v>
      </c>
      <c r="DY4" s="5">
        <v>7</v>
      </c>
      <c r="DZ4" s="5">
        <v>0</v>
      </c>
      <c r="EA4" s="5">
        <v>1</v>
      </c>
      <c r="EB4" s="5">
        <v>6</v>
      </c>
      <c r="EC4" s="5">
        <v>0</v>
      </c>
      <c r="ED4" s="5">
        <v>5</v>
      </c>
      <c r="EE4" s="139">
        <v>3</v>
      </c>
      <c r="EF4">
        <v>6</v>
      </c>
      <c r="EG4">
        <v>6</v>
      </c>
      <c r="EH4">
        <v>1</v>
      </c>
      <c r="EI4">
        <v>5</v>
      </c>
      <c r="EJ4">
        <v>5</v>
      </c>
      <c r="EK4">
        <v>12</v>
      </c>
      <c r="EL4">
        <v>3</v>
      </c>
      <c r="EM4">
        <v>7</v>
      </c>
      <c r="EN4">
        <v>5</v>
      </c>
      <c r="EO4">
        <v>2</v>
      </c>
      <c r="EP4">
        <v>0</v>
      </c>
      <c r="EQ4">
        <v>0</v>
      </c>
      <c r="ER4">
        <v>1</v>
      </c>
      <c r="ES4">
        <v>6</v>
      </c>
      <c r="ET4">
        <v>6</v>
      </c>
      <c r="EU4">
        <v>6</v>
      </c>
      <c r="EV4">
        <v>0</v>
      </c>
      <c r="EW4">
        <v>0</v>
      </c>
      <c r="EX4">
        <v>2</v>
      </c>
      <c r="EY4">
        <v>1</v>
      </c>
      <c r="EZ4">
        <v>0</v>
      </c>
      <c r="FA4">
        <v>0</v>
      </c>
      <c r="FB4">
        <v>1</v>
      </c>
      <c r="FC4">
        <v>0</v>
      </c>
      <c r="FD4" s="98">
        <f>SUM(DJ4:EE4)</f>
        <v>41</v>
      </c>
    </row>
    <row r="5" spans="2:160" x14ac:dyDescent="0.3">
      <c r="B5" s="87">
        <v>5</v>
      </c>
      <c r="C5" s="89"/>
      <c r="D5" s="89"/>
      <c r="E5" s="88"/>
      <c r="F5" s="88"/>
      <c r="G5" s="90"/>
      <c r="H5" s="90"/>
      <c r="I5" s="95"/>
      <c r="J5" s="95"/>
      <c r="K5" s="91"/>
      <c r="L5" s="91"/>
      <c r="M5" s="91"/>
      <c r="N5" s="91"/>
      <c r="O5" s="91"/>
      <c r="P5" s="91"/>
      <c r="Q5" s="92">
        <v>1</v>
      </c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2">
        <v>1</v>
      </c>
      <c r="AF5" s="91"/>
      <c r="AG5" s="91"/>
      <c r="AH5" s="92">
        <v>1</v>
      </c>
      <c r="AI5" s="91"/>
      <c r="AJ5" s="91"/>
      <c r="AK5" s="91"/>
      <c r="AL5" s="91"/>
      <c r="AM5" s="91"/>
      <c r="AN5" s="91"/>
      <c r="AO5" s="91"/>
      <c r="AP5" s="91"/>
      <c r="AQ5" s="91"/>
      <c r="AR5" s="93">
        <v>1</v>
      </c>
      <c r="AS5" s="91"/>
      <c r="AT5" s="91"/>
      <c r="AU5" s="91"/>
      <c r="AV5" s="91"/>
      <c r="AW5" s="91"/>
      <c r="AX5" s="91"/>
      <c r="AY5" s="90"/>
      <c r="AZ5" s="94"/>
      <c r="BA5" s="101"/>
      <c r="BB5" s="98">
        <v>2</v>
      </c>
      <c r="BD5" s="87">
        <v>49</v>
      </c>
      <c r="BE5" s="88"/>
      <c r="BF5" s="88"/>
      <c r="BG5" s="89"/>
      <c r="BH5" s="89"/>
      <c r="BI5" s="91"/>
      <c r="BJ5" s="91"/>
      <c r="BK5" s="91"/>
      <c r="BL5" s="91"/>
      <c r="BM5" s="91"/>
      <c r="BN5" s="91"/>
      <c r="BO5" s="91"/>
      <c r="BP5" s="92">
        <v>1</v>
      </c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2">
        <v>1</v>
      </c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  <c r="CP5" s="91"/>
      <c r="CQ5" s="91"/>
      <c r="CR5" s="91"/>
      <c r="CS5" s="91"/>
      <c r="CT5" s="94"/>
      <c r="CU5" s="91"/>
      <c r="CV5" s="91"/>
      <c r="CW5" s="91"/>
      <c r="CX5" s="91"/>
      <c r="CY5" s="91"/>
      <c r="CZ5" s="91"/>
      <c r="DA5" s="91"/>
      <c r="DB5" s="94"/>
      <c r="DC5" s="98">
        <v>2</v>
      </c>
      <c r="DD5" s="98">
        <f t="shared" ref="DD5:DD39" si="0">SUM(BI5:CD5)</f>
        <v>2</v>
      </c>
      <c r="DE5" s="98">
        <f t="shared" ref="DE5:DE38" si="1">DC5*DD5</f>
        <v>4</v>
      </c>
      <c r="DH5" s="134">
        <v>15</v>
      </c>
      <c r="DI5" s="140" t="s">
        <v>97</v>
      </c>
      <c r="DJ5" s="141">
        <v>0</v>
      </c>
      <c r="DK5" s="5">
        <v>0</v>
      </c>
      <c r="DL5" s="5">
        <v>2</v>
      </c>
      <c r="DM5" s="5">
        <v>0</v>
      </c>
      <c r="DN5" s="5">
        <v>0</v>
      </c>
      <c r="DO5" s="5">
        <v>3</v>
      </c>
      <c r="DP5" s="5">
        <v>0</v>
      </c>
      <c r="DQ5" s="5">
        <v>2</v>
      </c>
      <c r="DR5" s="5">
        <v>2</v>
      </c>
      <c r="DS5" s="5">
        <v>0</v>
      </c>
      <c r="DT5" s="5">
        <v>2</v>
      </c>
      <c r="DU5" s="5">
        <v>0</v>
      </c>
      <c r="DV5" s="5">
        <v>0</v>
      </c>
      <c r="DW5" s="5">
        <v>2</v>
      </c>
      <c r="DX5" s="5">
        <v>2</v>
      </c>
      <c r="DY5" s="5">
        <v>4</v>
      </c>
      <c r="DZ5" s="5">
        <v>0</v>
      </c>
      <c r="EA5" s="5">
        <v>0</v>
      </c>
      <c r="EB5" s="5">
        <v>6</v>
      </c>
      <c r="EC5" s="5">
        <v>0</v>
      </c>
      <c r="ED5" s="5">
        <v>1</v>
      </c>
      <c r="EE5" s="139">
        <v>5</v>
      </c>
      <c r="EF5">
        <v>7</v>
      </c>
      <c r="EG5">
        <v>7</v>
      </c>
      <c r="EH5">
        <v>1</v>
      </c>
      <c r="EI5">
        <v>2</v>
      </c>
      <c r="EJ5">
        <v>2</v>
      </c>
      <c r="EK5">
        <v>5</v>
      </c>
      <c r="EL5">
        <v>1</v>
      </c>
      <c r="EM5">
        <v>5</v>
      </c>
      <c r="EN5">
        <v>2</v>
      </c>
      <c r="EO5">
        <v>1</v>
      </c>
      <c r="EP5">
        <v>0</v>
      </c>
      <c r="EQ5">
        <v>1</v>
      </c>
      <c r="ER5">
        <v>2</v>
      </c>
      <c r="ES5">
        <v>6</v>
      </c>
      <c r="ET5">
        <v>3</v>
      </c>
      <c r="EU5">
        <v>4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 s="98">
        <f>SUM(DJ5:EE5)</f>
        <v>31</v>
      </c>
    </row>
    <row r="6" spans="2:160" x14ac:dyDescent="0.3">
      <c r="B6" s="87">
        <v>7</v>
      </c>
      <c r="C6" s="88"/>
      <c r="D6" s="88"/>
      <c r="E6" s="88"/>
      <c r="F6" s="89"/>
      <c r="G6" s="90"/>
      <c r="H6" s="90"/>
      <c r="I6" s="90"/>
      <c r="J6" s="90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3">
        <v>1</v>
      </c>
      <c r="Z6" s="91"/>
      <c r="AA6" s="91"/>
      <c r="AB6" s="91"/>
      <c r="AC6" s="91"/>
      <c r="AD6" s="91"/>
      <c r="AE6" s="91"/>
      <c r="AF6" s="92">
        <v>1</v>
      </c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4"/>
      <c r="BA6" s="101"/>
      <c r="BB6" s="98">
        <v>3</v>
      </c>
      <c r="BD6" s="87">
        <v>19</v>
      </c>
      <c r="BE6" s="89"/>
      <c r="BF6" s="89"/>
      <c r="BG6" s="88"/>
      <c r="BH6" s="89"/>
      <c r="BI6" s="90"/>
      <c r="BJ6" s="90"/>
      <c r="BK6" s="90"/>
      <c r="BL6" s="90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2">
        <v>1</v>
      </c>
      <c r="CF6" s="92">
        <v>1</v>
      </c>
      <c r="CG6" s="91"/>
      <c r="CH6" s="91"/>
      <c r="CI6" s="91"/>
      <c r="CJ6" s="91"/>
      <c r="CK6" s="92">
        <v>1</v>
      </c>
      <c r="CL6" s="92">
        <v>1</v>
      </c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94"/>
      <c r="DC6" s="98">
        <v>3</v>
      </c>
      <c r="DD6" s="98">
        <f t="shared" si="0"/>
        <v>0</v>
      </c>
      <c r="DE6" s="98">
        <f t="shared" si="1"/>
        <v>0</v>
      </c>
      <c r="DH6" s="18">
        <v>6</v>
      </c>
      <c r="DI6" s="138" t="s">
        <v>98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1</v>
      </c>
      <c r="DP6" s="5">
        <v>0</v>
      </c>
      <c r="DQ6" s="5">
        <v>2</v>
      </c>
      <c r="DR6" s="5">
        <v>1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5</v>
      </c>
      <c r="EC6" s="5">
        <v>0</v>
      </c>
      <c r="ED6" s="5">
        <v>0</v>
      </c>
      <c r="EE6" s="139">
        <v>3</v>
      </c>
      <c r="EF6">
        <v>3</v>
      </c>
      <c r="EG6">
        <v>3</v>
      </c>
      <c r="EH6">
        <v>0</v>
      </c>
      <c r="EI6">
        <v>1</v>
      </c>
      <c r="EJ6">
        <v>0</v>
      </c>
      <c r="EK6">
        <v>0</v>
      </c>
      <c r="EL6">
        <v>1</v>
      </c>
      <c r="EM6">
        <v>2</v>
      </c>
      <c r="EN6">
        <v>0</v>
      </c>
      <c r="EO6">
        <v>1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 s="98">
        <f>SUM(DJ6:EE6)</f>
        <v>12</v>
      </c>
    </row>
    <row r="7" spans="2:160" ht="21" thickBot="1" x14ac:dyDescent="0.35">
      <c r="B7" s="87">
        <v>8</v>
      </c>
      <c r="C7" s="88"/>
      <c r="D7" s="88"/>
      <c r="E7" s="88"/>
      <c r="F7" s="89"/>
      <c r="G7" s="90"/>
      <c r="H7" s="90"/>
      <c r="I7" s="90"/>
      <c r="J7" s="90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2">
        <v>1</v>
      </c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4"/>
      <c r="BA7" s="101"/>
      <c r="BB7" s="98">
        <v>4</v>
      </c>
      <c r="BD7" s="87">
        <v>31</v>
      </c>
      <c r="BE7" s="89"/>
      <c r="BF7" s="89"/>
      <c r="BG7" s="88"/>
      <c r="BH7" s="89"/>
      <c r="BI7" s="91"/>
      <c r="BJ7" s="90"/>
      <c r="BK7" s="90"/>
      <c r="BL7" s="90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2">
        <v>1</v>
      </c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2">
        <v>1</v>
      </c>
      <c r="CJ7" s="92">
        <v>1</v>
      </c>
      <c r="CK7" s="91"/>
      <c r="CL7" s="91"/>
      <c r="CM7" s="91"/>
      <c r="CN7" s="91"/>
      <c r="CO7" s="91"/>
      <c r="CP7" s="91"/>
      <c r="CQ7" s="91"/>
      <c r="CR7" s="92">
        <v>1</v>
      </c>
      <c r="CS7" s="92">
        <v>1</v>
      </c>
      <c r="CT7" s="91"/>
      <c r="CU7" s="91"/>
      <c r="CV7" s="91"/>
      <c r="CW7" s="92">
        <v>1</v>
      </c>
      <c r="CX7" s="91"/>
      <c r="CY7" s="91"/>
      <c r="CZ7" s="91"/>
      <c r="DA7" s="91"/>
      <c r="DB7" s="94"/>
      <c r="DC7" s="98">
        <v>3</v>
      </c>
      <c r="DD7" s="98">
        <f t="shared" si="0"/>
        <v>1</v>
      </c>
      <c r="DE7" s="98">
        <f t="shared" si="1"/>
        <v>3</v>
      </c>
      <c r="DH7" s="18">
        <v>23</v>
      </c>
      <c r="DI7" s="142" t="s">
        <v>99</v>
      </c>
      <c r="DJ7" s="143">
        <v>1</v>
      </c>
      <c r="DK7" s="143">
        <v>0</v>
      </c>
      <c r="DL7" s="143">
        <v>3</v>
      </c>
      <c r="DM7" s="143">
        <v>2</v>
      </c>
      <c r="DN7" s="143">
        <v>1</v>
      </c>
      <c r="DO7" s="143">
        <v>2</v>
      </c>
      <c r="DP7" s="143">
        <v>0</v>
      </c>
      <c r="DQ7" s="143">
        <v>5</v>
      </c>
      <c r="DR7" s="143">
        <v>1</v>
      </c>
      <c r="DS7" s="143">
        <v>0</v>
      </c>
      <c r="DT7" s="143">
        <v>6</v>
      </c>
      <c r="DU7" s="143">
        <v>0</v>
      </c>
      <c r="DV7" s="143">
        <v>0</v>
      </c>
      <c r="DW7" s="143">
        <v>3</v>
      </c>
      <c r="DX7" s="143">
        <v>2</v>
      </c>
      <c r="DY7" s="143">
        <v>5</v>
      </c>
      <c r="DZ7" s="143">
        <v>0</v>
      </c>
      <c r="EA7" s="143">
        <v>1</v>
      </c>
      <c r="EB7" s="143">
        <v>11</v>
      </c>
      <c r="EC7" s="143">
        <v>1</v>
      </c>
      <c r="ED7" s="143">
        <v>3</v>
      </c>
      <c r="EE7" s="144">
        <v>3</v>
      </c>
      <c r="EF7">
        <v>5</v>
      </c>
      <c r="EG7">
        <v>5</v>
      </c>
      <c r="EH7">
        <v>0</v>
      </c>
      <c r="EI7">
        <v>7</v>
      </c>
      <c r="EJ7">
        <v>4</v>
      </c>
      <c r="EK7">
        <v>9</v>
      </c>
      <c r="EL7">
        <v>4</v>
      </c>
      <c r="EM7">
        <v>8</v>
      </c>
      <c r="EN7">
        <v>4</v>
      </c>
      <c r="EO7">
        <v>1</v>
      </c>
      <c r="EP7">
        <v>0</v>
      </c>
      <c r="EQ7">
        <v>1</v>
      </c>
      <c r="ER7">
        <v>2</v>
      </c>
      <c r="ES7">
        <v>6</v>
      </c>
      <c r="ET7">
        <v>4</v>
      </c>
      <c r="EU7">
        <v>5</v>
      </c>
      <c r="EV7">
        <v>1</v>
      </c>
      <c r="EW7">
        <v>0</v>
      </c>
      <c r="EX7">
        <v>2</v>
      </c>
      <c r="EY7">
        <v>1</v>
      </c>
      <c r="EZ7">
        <v>0</v>
      </c>
      <c r="FA7">
        <v>0</v>
      </c>
      <c r="FB7">
        <v>1</v>
      </c>
      <c r="FC7">
        <v>0</v>
      </c>
      <c r="FD7" s="98">
        <f>SUM(DJ7:EE7)</f>
        <v>50</v>
      </c>
    </row>
    <row r="8" spans="2:160" x14ac:dyDescent="0.3">
      <c r="B8" s="87">
        <v>10</v>
      </c>
      <c r="C8" s="89"/>
      <c r="D8" s="88"/>
      <c r="E8" s="88"/>
      <c r="F8" s="88"/>
      <c r="G8" s="90"/>
      <c r="H8" s="90"/>
      <c r="I8" s="90"/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2">
        <v>1</v>
      </c>
      <c r="AG8" s="91"/>
      <c r="AH8" s="92">
        <v>1</v>
      </c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101"/>
      <c r="BB8" s="98">
        <v>5</v>
      </c>
      <c r="BD8" s="87">
        <v>34</v>
      </c>
      <c r="BE8" s="89"/>
      <c r="BF8" s="89"/>
      <c r="BG8" s="88"/>
      <c r="BH8" s="89"/>
      <c r="BI8" s="91"/>
      <c r="BJ8" s="90"/>
      <c r="BK8" s="97">
        <v>1</v>
      </c>
      <c r="BL8" s="90"/>
      <c r="BM8" s="91"/>
      <c r="BN8" s="97">
        <v>1</v>
      </c>
      <c r="BO8" s="91"/>
      <c r="BP8" s="91"/>
      <c r="BQ8" s="91"/>
      <c r="BR8" s="91"/>
      <c r="BS8" s="97">
        <v>1</v>
      </c>
      <c r="BT8" s="91"/>
      <c r="BU8" s="91"/>
      <c r="BV8" s="92">
        <v>1</v>
      </c>
      <c r="BW8" s="91"/>
      <c r="BX8" s="92">
        <v>1</v>
      </c>
      <c r="BY8" s="91"/>
      <c r="BZ8" s="91"/>
      <c r="CA8" s="91"/>
      <c r="CB8" s="91"/>
      <c r="CC8" s="91"/>
      <c r="CD8" s="91"/>
      <c r="CE8" s="91"/>
      <c r="CF8" s="91"/>
      <c r="CG8" s="91"/>
      <c r="CH8" s="97">
        <v>1</v>
      </c>
      <c r="CI8" s="91"/>
      <c r="CJ8" s="92">
        <v>1</v>
      </c>
      <c r="CK8" s="91"/>
      <c r="CL8" s="91"/>
      <c r="CM8" s="91"/>
      <c r="CN8" s="91"/>
      <c r="CO8" s="91"/>
      <c r="CP8" s="91"/>
      <c r="CQ8" s="91"/>
      <c r="CR8" s="92">
        <v>1</v>
      </c>
      <c r="CS8" s="91"/>
      <c r="CT8" s="91"/>
      <c r="CU8" s="91"/>
      <c r="CV8" s="91"/>
      <c r="CW8" s="91"/>
      <c r="CX8" s="91"/>
      <c r="CY8" s="91"/>
      <c r="CZ8" s="91"/>
      <c r="DA8" s="91"/>
      <c r="DB8" s="94"/>
      <c r="DC8" s="98">
        <v>3</v>
      </c>
      <c r="DD8" s="98">
        <f t="shared" si="0"/>
        <v>5</v>
      </c>
      <c r="DE8" s="98">
        <f t="shared" si="1"/>
        <v>15</v>
      </c>
    </row>
    <row r="9" spans="2:160" x14ac:dyDescent="0.3">
      <c r="B9" s="87">
        <v>11</v>
      </c>
      <c r="C9" s="89"/>
      <c r="D9" s="88"/>
      <c r="E9" s="88"/>
      <c r="F9" s="89"/>
      <c r="G9" s="90"/>
      <c r="H9" s="90"/>
      <c r="I9" s="90"/>
      <c r="J9" s="9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2">
        <v>1</v>
      </c>
      <c r="Z9" s="91"/>
      <c r="AA9" s="91"/>
      <c r="AB9" s="91"/>
      <c r="AC9" s="91"/>
      <c r="AD9" s="91"/>
      <c r="AE9" s="91"/>
      <c r="AF9" s="90"/>
      <c r="AG9" s="91"/>
      <c r="AH9" s="91"/>
      <c r="AI9" s="91"/>
      <c r="AJ9" s="92">
        <v>1</v>
      </c>
      <c r="AK9" s="92">
        <v>1</v>
      </c>
      <c r="AL9" s="91"/>
      <c r="AM9" s="91"/>
      <c r="AN9" s="91"/>
      <c r="AO9" s="91"/>
      <c r="AP9" s="91"/>
      <c r="AQ9" s="92">
        <v>1</v>
      </c>
      <c r="AR9" s="92">
        <v>1</v>
      </c>
      <c r="AS9" s="91"/>
      <c r="AT9" s="91"/>
      <c r="AU9" s="91"/>
      <c r="AV9" s="91"/>
      <c r="AW9" s="91"/>
      <c r="AX9" s="91"/>
      <c r="AY9" s="91"/>
      <c r="AZ9" s="94"/>
      <c r="BA9" s="101"/>
      <c r="BB9" s="98">
        <v>6</v>
      </c>
      <c r="BD9" s="87">
        <v>4</v>
      </c>
      <c r="BE9" s="88"/>
      <c r="BF9" s="89"/>
      <c r="BG9" s="88"/>
      <c r="BH9" s="89"/>
      <c r="BI9" s="90"/>
      <c r="BJ9" s="90"/>
      <c r="BK9" s="90"/>
      <c r="BL9" s="90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2">
        <v>1</v>
      </c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2">
        <v>1</v>
      </c>
      <c r="CM9" s="91"/>
      <c r="CN9" s="91"/>
      <c r="CO9" s="91"/>
      <c r="CP9" s="92">
        <v>1</v>
      </c>
      <c r="CQ9" s="91"/>
      <c r="CR9" s="92">
        <v>1</v>
      </c>
      <c r="CS9" s="91"/>
      <c r="CT9" s="93">
        <v>1</v>
      </c>
      <c r="CU9" s="91"/>
      <c r="CV9" s="91"/>
      <c r="CW9" s="91"/>
      <c r="CX9" s="91"/>
      <c r="CY9" s="91"/>
      <c r="CZ9" s="91"/>
      <c r="DA9" s="90"/>
      <c r="DB9" s="94"/>
      <c r="DC9" s="98">
        <v>2</v>
      </c>
      <c r="DD9" s="98">
        <f t="shared" si="0"/>
        <v>1</v>
      </c>
      <c r="DE9" s="98">
        <f t="shared" si="1"/>
        <v>2</v>
      </c>
    </row>
    <row r="10" spans="2:160" x14ac:dyDescent="0.3">
      <c r="B10" s="87">
        <v>14</v>
      </c>
      <c r="C10" s="89"/>
      <c r="D10" s="88"/>
      <c r="E10" s="88"/>
      <c r="F10" s="89"/>
      <c r="G10" s="90"/>
      <c r="H10" s="90"/>
      <c r="I10" s="90"/>
      <c r="J10" s="90"/>
      <c r="K10" s="91"/>
      <c r="L10" s="91"/>
      <c r="M10" s="91"/>
      <c r="N10" s="92">
        <v>1</v>
      </c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2">
        <v>1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2">
        <v>1</v>
      </c>
      <c r="AK10" s="92">
        <v>1</v>
      </c>
      <c r="AL10" s="91"/>
      <c r="AM10" s="91"/>
      <c r="AN10" s="91"/>
      <c r="AO10" s="91"/>
      <c r="AP10" s="91"/>
      <c r="AQ10" s="92">
        <v>1</v>
      </c>
      <c r="AR10" s="92">
        <v>1</v>
      </c>
      <c r="AS10" s="91"/>
      <c r="AT10" s="91"/>
      <c r="AU10" s="91"/>
      <c r="AV10" s="91"/>
      <c r="AW10" s="91"/>
      <c r="AX10" s="91"/>
      <c r="AY10" s="92">
        <v>1</v>
      </c>
      <c r="AZ10" s="94"/>
      <c r="BA10" s="101"/>
      <c r="BB10" s="98">
        <v>7</v>
      </c>
      <c r="BD10" s="87">
        <v>38</v>
      </c>
      <c r="BE10" s="88"/>
      <c r="BF10" s="89"/>
      <c r="BG10" s="88"/>
      <c r="BH10" s="89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2">
        <v>1</v>
      </c>
      <c r="BW10" s="92">
        <v>1</v>
      </c>
      <c r="BX10" s="91"/>
      <c r="BY10" s="91"/>
      <c r="BZ10" s="91"/>
      <c r="CA10" s="91"/>
      <c r="CB10" s="91"/>
      <c r="CC10" s="91"/>
      <c r="CD10" s="92">
        <v>1</v>
      </c>
      <c r="CE10" s="92">
        <v>1</v>
      </c>
      <c r="CF10" s="92">
        <v>1</v>
      </c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2">
        <v>1</v>
      </c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4"/>
      <c r="DC10" s="98">
        <v>2</v>
      </c>
      <c r="DD10" s="98">
        <f t="shared" si="0"/>
        <v>3</v>
      </c>
      <c r="DE10" s="98">
        <f t="shared" si="1"/>
        <v>6</v>
      </c>
    </row>
    <row r="11" spans="2:160" x14ac:dyDescent="0.3">
      <c r="B11" s="87">
        <v>16</v>
      </c>
      <c r="C11" s="88"/>
      <c r="D11" s="88"/>
      <c r="E11" s="88"/>
      <c r="F11" s="89"/>
      <c r="G11" s="93">
        <v>1</v>
      </c>
      <c r="H11" s="90"/>
      <c r="I11" s="93">
        <v>1</v>
      </c>
      <c r="J11" s="93">
        <v>1</v>
      </c>
      <c r="K11" s="93">
        <v>1</v>
      </c>
      <c r="L11" s="91"/>
      <c r="M11" s="91"/>
      <c r="N11" s="93">
        <v>1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3">
        <v>1</v>
      </c>
      <c r="Z11" s="93">
        <v>1</v>
      </c>
      <c r="AA11" s="91"/>
      <c r="AB11" s="91"/>
      <c r="AC11" s="92">
        <v>1</v>
      </c>
      <c r="AD11" s="92">
        <v>1</v>
      </c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4"/>
      <c r="BA11" s="101"/>
      <c r="BB11" s="98">
        <v>8</v>
      </c>
      <c r="BD11" s="87">
        <v>11</v>
      </c>
      <c r="BE11" s="89"/>
      <c r="BF11" s="88"/>
      <c r="BG11" s="88"/>
      <c r="BH11" s="89"/>
      <c r="BI11" s="90"/>
      <c r="BJ11" s="90"/>
      <c r="BK11" s="90"/>
      <c r="BL11" s="90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2">
        <v>1</v>
      </c>
      <c r="CB11" s="91"/>
      <c r="CC11" s="91"/>
      <c r="CD11" s="91"/>
      <c r="CE11" s="91"/>
      <c r="CF11" s="91"/>
      <c r="CG11" s="91"/>
      <c r="CH11" s="90"/>
      <c r="CI11" s="91"/>
      <c r="CJ11" s="91"/>
      <c r="CK11" s="91"/>
      <c r="CL11" s="92">
        <v>1</v>
      </c>
      <c r="CM11" s="92">
        <v>1</v>
      </c>
      <c r="CN11" s="91"/>
      <c r="CO11" s="91"/>
      <c r="CP11" s="91"/>
      <c r="CQ11" s="91"/>
      <c r="CR11" s="91"/>
      <c r="CS11" s="92">
        <v>1</v>
      </c>
      <c r="CT11" s="92">
        <v>1</v>
      </c>
      <c r="CU11" s="91"/>
      <c r="CV11" s="91"/>
      <c r="CW11" s="91"/>
      <c r="CX11" s="91"/>
      <c r="CY11" s="91"/>
      <c r="CZ11" s="91"/>
      <c r="DA11" s="91"/>
      <c r="DB11" s="94"/>
      <c r="DC11" s="98">
        <v>2</v>
      </c>
      <c r="DD11" s="98">
        <f t="shared" si="0"/>
        <v>1</v>
      </c>
      <c r="DE11" s="98">
        <f t="shared" si="1"/>
        <v>2</v>
      </c>
      <c r="DI11" s="146" t="s">
        <v>161</v>
      </c>
      <c r="DJ11" s="147" t="s">
        <v>106</v>
      </c>
      <c r="DK11" s="147" t="s">
        <v>107</v>
      </c>
      <c r="DL11" s="147" t="s">
        <v>108</v>
      </c>
      <c r="DM11" s="147" t="s">
        <v>137</v>
      </c>
      <c r="DN11" s="147" t="s">
        <v>109</v>
      </c>
      <c r="DO11" s="147" t="s">
        <v>110</v>
      </c>
      <c r="DP11" s="147" t="s">
        <v>111</v>
      </c>
      <c r="DQ11" s="147" t="s">
        <v>112</v>
      </c>
      <c r="DR11" s="147" t="s">
        <v>113</v>
      </c>
      <c r="DS11" s="147" t="s">
        <v>114</v>
      </c>
      <c r="DT11" s="147" t="s">
        <v>115</v>
      </c>
      <c r="DU11" s="147" t="s">
        <v>116</v>
      </c>
      <c r="DV11" s="147" t="s">
        <v>117</v>
      </c>
      <c r="DW11" s="147" t="s">
        <v>118</v>
      </c>
      <c r="DX11" s="147" t="s">
        <v>119</v>
      </c>
      <c r="DY11" s="147" t="s">
        <v>120</v>
      </c>
      <c r="DZ11" s="147" t="s">
        <v>121</v>
      </c>
      <c r="EA11" s="147" t="s">
        <v>122</v>
      </c>
      <c r="EB11" s="147" t="s">
        <v>123</v>
      </c>
      <c r="EC11" s="147" t="s">
        <v>124</v>
      </c>
      <c r="ED11" s="147" t="s">
        <v>125</v>
      </c>
      <c r="EE11" s="148" t="s">
        <v>126</v>
      </c>
    </row>
    <row r="12" spans="2:160" x14ac:dyDescent="0.3">
      <c r="B12" s="87">
        <v>18</v>
      </c>
      <c r="C12" s="89"/>
      <c r="D12" s="88"/>
      <c r="E12" s="88"/>
      <c r="F12" s="89"/>
      <c r="G12" s="90"/>
      <c r="H12" s="90"/>
      <c r="I12" s="90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2">
        <v>1</v>
      </c>
      <c r="Y12" s="91"/>
      <c r="Z12" s="91"/>
      <c r="AA12" s="92">
        <v>1</v>
      </c>
      <c r="AB12" s="91"/>
      <c r="AC12" s="91"/>
      <c r="AD12" s="91"/>
      <c r="AE12" s="91"/>
      <c r="AF12" s="91"/>
      <c r="AG12" s="91"/>
      <c r="AH12" s="92">
        <v>1</v>
      </c>
      <c r="AI12" s="91"/>
      <c r="AJ12" s="92">
        <v>1</v>
      </c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4"/>
      <c r="BA12" s="101"/>
      <c r="BB12" s="98">
        <v>9</v>
      </c>
      <c r="BD12" s="87">
        <v>14</v>
      </c>
      <c r="BE12" s="89"/>
      <c r="BF12" s="88"/>
      <c r="BG12" s="88"/>
      <c r="BH12" s="89"/>
      <c r="BI12" s="90"/>
      <c r="BJ12" s="90"/>
      <c r="BK12" s="90"/>
      <c r="BL12" s="90"/>
      <c r="BM12" s="91"/>
      <c r="BN12" s="91"/>
      <c r="BO12" s="91"/>
      <c r="BP12" s="92">
        <v>1</v>
      </c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2">
        <v>1</v>
      </c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2">
        <v>1</v>
      </c>
      <c r="CM12" s="92">
        <v>1</v>
      </c>
      <c r="CN12" s="91"/>
      <c r="CO12" s="91"/>
      <c r="CP12" s="91"/>
      <c r="CQ12" s="91"/>
      <c r="CR12" s="91"/>
      <c r="CS12" s="92">
        <v>1</v>
      </c>
      <c r="CT12" s="92">
        <v>1</v>
      </c>
      <c r="CU12" s="91"/>
      <c r="CV12" s="91"/>
      <c r="CW12" s="91"/>
      <c r="CX12" s="91"/>
      <c r="CY12" s="91"/>
      <c r="CZ12" s="91"/>
      <c r="DA12" s="92">
        <v>1</v>
      </c>
      <c r="DB12" s="94"/>
      <c r="DC12" s="98">
        <v>2</v>
      </c>
      <c r="DD12" s="98">
        <f t="shared" si="0"/>
        <v>2</v>
      </c>
      <c r="DE12" s="98">
        <f t="shared" si="1"/>
        <v>4</v>
      </c>
      <c r="DI12" s="149" t="s">
        <v>96</v>
      </c>
      <c r="DJ12" s="5">
        <v>0</v>
      </c>
      <c r="DK12" s="5">
        <v>0</v>
      </c>
      <c r="DL12" s="5">
        <v>3</v>
      </c>
      <c r="DM12" s="5">
        <v>0</v>
      </c>
      <c r="DN12" s="5">
        <v>0</v>
      </c>
      <c r="DO12" s="5">
        <v>4</v>
      </c>
      <c r="DP12" s="5">
        <v>0</v>
      </c>
      <c r="DQ12" s="5">
        <v>2</v>
      </c>
      <c r="DR12" s="5">
        <v>2</v>
      </c>
      <c r="DS12" s="5">
        <v>0</v>
      </c>
      <c r="DT12" s="5">
        <v>4</v>
      </c>
      <c r="DU12" s="5">
        <v>0</v>
      </c>
      <c r="DV12" s="5">
        <v>0</v>
      </c>
      <c r="DW12" s="5">
        <v>2</v>
      </c>
      <c r="DX12" s="5">
        <v>2</v>
      </c>
      <c r="DY12" s="5">
        <v>7</v>
      </c>
      <c r="DZ12" s="5">
        <v>0</v>
      </c>
      <c r="EA12" s="5">
        <v>1</v>
      </c>
      <c r="EB12" s="5">
        <v>6</v>
      </c>
      <c r="EC12" s="5">
        <v>0</v>
      </c>
      <c r="ED12" s="5">
        <v>5</v>
      </c>
      <c r="EE12" s="150">
        <v>3</v>
      </c>
    </row>
    <row r="13" spans="2:160" x14ac:dyDescent="0.3">
      <c r="B13" s="87">
        <v>19</v>
      </c>
      <c r="C13" s="89"/>
      <c r="D13" s="89"/>
      <c r="E13" s="88"/>
      <c r="F13" s="89"/>
      <c r="G13" s="90"/>
      <c r="H13" s="90"/>
      <c r="I13" s="90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2">
        <v>1</v>
      </c>
      <c r="AD13" s="92">
        <v>1</v>
      </c>
      <c r="AE13" s="91"/>
      <c r="AF13" s="91"/>
      <c r="AG13" s="91"/>
      <c r="AH13" s="91"/>
      <c r="AI13" s="92">
        <v>1</v>
      </c>
      <c r="AJ13" s="92">
        <v>1</v>
      </c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4"/>
      <c r="BA13" s="101"/>
      <c r="BB13" s="98">
        <v>10</v>
      </c>
      <c r="BD13" s="87">
        <v>18</v>
      </c>
      <c r="BE13" s="89"/>
      <c r="BF13" s="88"/>
      <c r="BG13" s="88"/>
      <c r="BH13" s="89"/>
      <c r="BI13" s="90"/>
      <c r="BJ13" s="90"/>
      <c r="BK13" s="90"/>
      <c r="BL13" s="90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2">
        <v>1</v>
      </c>
      <c r="CA13" s="91"/>
      <c r="CB13" s="91"/>
      <c r="CC13" s="92">
        <v>1</v>
      </c>
      <c r="CD13" s="91"/>
      <c r="CE13" s="91"/>
      <c r="CF13" s="91"/>
      <c r="CG13" s="91"/>
      <c r="CH13" s="91"/>
      <c r="CI13" s="91"/>
      <c r="CJ13" s="92">
        <v>1</v>
      </c>
      <c r="CK13" s="91"/>
      <c r="CL13" s="92">
        <v>1</v>
      </c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4"/>
      <c r="DC13" s="98">
        <v>2</v>
      </c>
      <c r="DD13" s="98">
        <f t="shared" si="0"/>
        <v>2</v>
      </c>
      <c r="DE13" s="98">
        <f t="shared" si="1"/>
        <v>4</v>
      </c>
      <c r="DI13" s="151" t="s">
        <v>97</v>
      </c>
      <c r="DJ13" s="141">
        <v>0</v>
      </c>
      <c r="DK13" s="5">
        <v>0</v>
      </c>
      <c r="DL13" s="5">
        <v>2</v>
      </c>
      <c r="DM13" s="5">
        <v>0</v>
      </c>
      <c r="DN13" s="5">
        <v>0</v>
      </c>
      <c r="DO13" s="5">
        <v>3</v>
      </c>
      <c r="DP13" s="5">
        <v>0</v>
      </c>
      <c r="DQ13" s="5">
        <v>2</v>
      </c>
      <c r="DR13" s="5">
        <v>2</v>
      </c>
      <c r="DS13" s="5">
        <v>0</v>
      </c>
      <c r="DT13" s="5">
        <v>2</v>
      </c>
      <c r="DU13" s="5">
        <v>0</v>
      </c>
      <c r="DV13" s="5">
        <v>0</v>
      </c>
      <c r="DW13" s="5">
        <v>2</v>
      </c>
      <c r="DX13" s="5">
        <v>2</v>
      </c>
      <c r="DY13" s="5">
        <v>4</v>
      </c>
      <c r="DZ13" s="5">
        <v>0</v>
      </c>
      <c r="EA13" s="5">
        <v>0</v>
      </c>
      <c r="EB13" s="5">
        <v>6</v>
      </c>
      <c r="EC13" s="5">
        <v>0</v>
      </c>
      <c r="ED13" s="5">
        <v>1</v>
      </c>
      <c r="EE13" s="150">
        <v>5</v>
      </c>
    </row>
    <row r="14" spans="2:160" x14ac:dyDescent="0.3">
      <c r="B14" s="87">
        <v>20</v>
      </c>
      <c r="C14" s="88"/>
      <c r="D14" s="89"/>
      <c r="E14" s="89"/>
      <c r="F14" s="88"/>
      <c r="G14" s="90"/>
      <c r="H14" s="90"/>
      <c r="I14" s="90"/>
      <c r="J14" s="96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7">
        <v>1</v>
      </c>
      <c r="Z14" s="91"/>
      <c r="AA14" s="91"/>
      <c r="AB14" s="92">
        <v>1</v>
      </c>
      <c r="AC14" s="92">
        <v>1</v>
      </c>
      <c r="AD14" s="92">
        <v>1</v>
      </c>
      <c r="AE14" s="91"/>
      <c r="AF14" s="91"/>
      <c r="AG14" s="91"/>
      <c r="AH14" s="91"/>
      <c r="AI14" s="91"/>
      <c r="AJ14" s="97">
        <v>1</v>
      </c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4"/>
      <c r="BA14" s="101"/>
      <c r="BB14" s="98">
        <v>11</v>
      </c>
      <c r="BD14" s="87">
        <v>23</v>
      </c>
      <c r="BE14" s="89"/>
      <c r="BF14" s="88"/>
      <c r="BG14" s="88"/>
      <c r="BH14" s="89"/>
      <c r="BI14" s="90"/>
      <c r="BJ14" s="90"/>
      <c r="BK14" s="90"/>
      <c r="BL14" s="90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2">
        <v>1</v>
      </c>
      <c r="BX14" s="91"/>
      <c r="BY14" s="91"/>
      <c r="BZ14" s="91"/>
      <c r="CA14" s="97">
        <v>1</v>
      </c>
      <c r="CB14" s="91"/>
      <c r="CC14" s="92">
        <v>1</v>
      </c>
      <c r="CD14" s="91"/>
      <c r="CE14" s="91"/>
      <c r="CF14" s="91"/>
      <c r="CG14" s="91"/>
      <c r="CH14" s="91"/>
      <c r="CI14" s="91"/>
      <c r="CJ14" s="97">
        <v>1</v>
      </c>
      <c r="CK14" s="97">
        <v>1</v>
      </c>
      <c r="CL14" s="91"/>
      <c r="CM14" s="91"/>
      <c r="CN14" s="91"/>
      <c r="CO14" s="91"/>
      <c r="CP14" s="91"/>
      <c r="CQ14" s="91"/>
      <c r="CR14" s="91"/>
      <c r="CS14" s="91"/>
      <c r="CT14" s="94">
        <v>1</v>
      </c>
      <c r="CU14" s="91"/>
      <c r="CV14" s="91"/>
      <c r="CW14" s="91"/>
      <c r="CX14" s="91"/>
      <c r="CY14" s="91"/>
      <c r="CZ14" s="91"/>
      <c r="DA14" s="91"/>
      <c r="DB14" s="94"/>
      <c r="DC14" s="98">
        <v>2</v>
      </c>
      <c r="DD14" s="98">
        <f t="shared" si="0"/>
        <v>3</v>
      </c>
      <c r="DE14" s="98">
        <f t="shared" si="1"/>
        <v>6</v>
      </c>
      <c r="DI14" s="149" t="s">
        <v>98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1</v>
      </c>
      <c r="DP14" s="5">
        <v>0</v>
      </c>
      <c r="DQ14" s="5">
        <v>2</v>
      </c>
      <c r="DR14" s="5">
        <v>1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5</v>
      </c>
      <c r="EC14" s="5">
        <v>0</v>
      </c>
      <c r="ED14" s="5">
        <v>0</v>
      </c>
      <c r="EE14" s="150">
        <v>3</v>
      </c>
    </row>
    <row r="15" spans="2:160" x14ac:dyDescent="0.3">
      <c r="B15" s="87">
        <v>22</v>
      </c>
      <c r="C15" s="88"/>
      <c r="D15" s="88"/>
      <c r="E15" s="89"/>
      <c r="F15" s="89"/>
      <c r="G15" s="90"/>
      <c r="H15" s="90"/>
      <c r="I15" s="90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7">
        <v>1</v>
      </c>
      <c r="Z15" s="91"/>
      <c r="AA15" s="91"/>
      <c r="AB15" s="92">
        <v>1</v>
      </c>
      <c r="AC15" s="91"/>
      <c r="AD15" s="91"/>
      <c r="AE15" s="91"/>
      <c r="AF15" s="91"/>
      <c r="AG15" s="91"/>
      <c r="AH15" s="91"/>
      <c r="AI15" s="97">
        <v>1</v>
      </c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4"/>
      <c r="BA15" s="101"/>
      <c r="BB15" s="98">
        <v>12</v>
      </c>
      <c r="BD15" s="87">
        <v>24</v>
      </c>
      <c r="BE15" s="89"/>
      <c r="BF15" s="88"/>
      <c r="BG15" s="88"/>
      <c r="BH15" s="89"/>
      <c r="BI15" s="90"/>
      <c r="BJ15" s="90"/>
      <c r="BK15" s="90"/>
      <c r="BL15" s="90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2">
        <v>1</v>
      </c>
      <c r="CI15" s="91"/>
      <c r="CJ15" s="92">
        <v>1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4">
        <v>1</v>
      </c>
      <c r="CU15" s="91"/>
      <c r="CV15" s="91"/>
      <c r="CW15" s="91"/>
      <c r="CX15" s="91"/>
      <c r="CY15" s="91"/>
      <c r="CZ15" s="91"/>
      <c r="DA15" s="91"/>
      <c r="DB15" s="94"/>
      <c r="DC15" s="98">
        <v>2</v>
      </c>
      <c r="DD15" s="98">
        <f t="shared" si="0"/>
        <v>0</v>
      </c>
      <c r="DE15" s="98">
        <f t="shared" si="1"/>
        <v>0</v>
      </c>
      <c r="DI15" s="152" t="s">
        <v>99</v>
      </c>
      <c r="DJ15" s="3">
        <v>1</v>
      </c>
      <c r="DK15" s="3">
        <v>0</v>
      </c>
      <c r="DL15" s="3">
        <v>3</v>
      </c>
      <c r="DM15" s="3">
        <v>2</v>
      </c>
      <c r="DN15" s="3">
        <v>1</v>
      </c>
      <c r="DO15" s="3">
        <v>2</v>
      </c>
      <c r="DP15" s="3">
        <v>0</v>
      </c>
      <c r="DQ15" s="3">
        <v>5</v>
      </c>
      <c r="DR15" s="3">
        <v>1</v>
      </c>
      <c r="DS15" s="3">
        <v>0</v>
      </c>
      <c r="DT15" s="3">
        <v>6</v>
      </c>
      <c r="DU15" s="3">
        <v>0</v>
      </c>
      <c r="DV15" s="3">
        <v>0</v>
      </c>
      <c r="DW15" s="3">
        <v>3</v>
      </c>
      <c r="DX15" s="3">
        <v>2</v>
      </c>
      <c r="DY15" s="3">
        <v>5</v>
      </c>
      <c r="DZ15" s="3">
        <v>0</v>
      </c>
      <c r="EA15" s="3">
        <v>1</v>
      </c>
      <c r="EB15" s="3">
        <v>11</v>
      </c>
      <c r="EC15" s="3">
        <v>1</v>
      </c>
      <c r="ED15" s="3">
        <v>3</v>
      </c>
      <c r="EE15" s="153">
        <v>3</v>
      </c>
    </row>
    <row r="16" spans="2:160" x14ac:dyDescent="0.3">
      <c r="B16" s="87">
        <v>23</v>
      </c>
      <c r="C16" s="89"/>
      <c r="D16" s="88"/>
      <c r="E16" s="88"/>
      <c r="F16" s="89"/>
      <c r="G16" s="90"/>
      <c r="H16" s="90"/>
      <c r="I16" s="90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2">
        <v>1</v>
      </c>
      <c r="V16" s="91"/>
      <c r="W16" s="91"/>
      <c r="X16" s="91"/>
      <c r="Y16" s="97">
        <v>1</v>
      </c>
      <c r="Z16" s="91"/>
      <c r="AA16" s="92">
        <v>1</v>
      </c>
      <c r="AB16" s="91"/>
      <c r="AC16" s="91"/>
      <c r="AD16" s="91"/>
      <c r="AE16" s="91"/>
      <c r="AF16" s="91"/>
      <c r="AG16" s="91"/>
      <c r="AH16" s="97">
        <v>1</v>
      </c>
      <c r="AI16" s="97">
        <v>1</v>
      </c>
      <c r="AJ16" s="91"/>
      <c r="AK16" s="91"/>
      <c r="AL16" s="91"/>
      <c r="AM16" s="91"/>
      <c r="AN16" s="91"/>
      <c r="AO16" s="91"/>
      <c r="AP16" s="91"/>
      <c r="AQ16" s="91"/>
      <c r="AR16" s="94">
        <v>1</v>
      </c>
      <c r="AS16" s="91"/>
      <c r="AT16" s="91"/>
      <c r="AU16" s="91"/>
      <c r="AV16" s="91"/>
      <c r="AW16" s="91"/>
      <c r="AX16" s="91"/>
      <c r="AY16" s="91"/>
      <c r="AZ16" s="94"/>
      <c r="BA16" s="101"/>
      <c r="BB16" s="98">
        <v>13</v>
      </c>
      <c r="BD16" s="87">
        <v>32</v>
      </c>
      <c r="BE16" s="89"/>
      <c r="BF16" s="88"/>
      <c r="BG16" s="88"/>
      <c r="BH16" s="89"/>
      <c r="BI16" s="91"/>
      <c r="BJ16" s="90"/>
      <c r="BK16" s="90"/>
      <c r="BL16" s="90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2">
        <v>1</v>
      </c>
      <c r="BY16" s="91"/>
      <c r="BZ16" s="91"/>
      <c r="CA16" s="91"/>
      <c r="CB16" s="91"/>
      <c r="CC16" s="91"/>
      <c r="CD16" s="92">
        <v>1</v>
      </c>
      <c r="CE16" s="91"/>
      <c r="CF16" s="91"/>
      <c r="CG16" s="91"/>
      <c r="CH16" s="91"/>
      <c r="CI16" s="92">
        <v>1</v>
      </c>
      <c r="CJ16" s="92">
        <v>1</v>
      </c>
      <c r="CK16" s="91"/>
      <c r="CL16" s="91"/>
      <c r="CM16" s="91"/>
      <c r="CN16" s="91"/>
      <c r="CO16" s="91"/>
      <c r="CP16" s="91"/>
      <c r="CQ16" s="91"/>
      <c r="CR16" s="92">
        <v>1</v>
      </c>
      <c r="CS16" s="91"/>
      <c r="CT16" s="91"/>
      <c r="CU16" s="91"/>
      <c r="CV16" s="91"/>
      <c r="CW16" s="92">
        <v>1</v>
      </c>
      <c r="CX16" s="91"/>
      <c r="CY16" s="91"/>
      <c r="CZ16" s="91"/>
      <c r="DA16" s="91"/>
      <c r="DB16" s="94"/>
      <c r="DC16" s="98">
        <v>2</v>
      </c>
      <c r="DD16" s="98">
        <f t="shared" si="0"/>
        <v>2</v>
      </c>
      <c r="DE16" s="98">
        <f t="shared" si="1"/>
        <v>4</v>
      </c>
    </row>
    <row r="17" spans="2:109" x14ac:dyDescent="0.3">
      <c r="B17" s="87">
        <v>24</v>
      </c>
      <c r="C17" s="89"/>
      <c r="D17" s="88"/>
      <c r="E17" s="88"/>
      <c r="F17" s="89"/>
      <c r="G17" s="90"/>
      <c r="H17" s="90"/>
      <c r="I17" s="90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2">
        <v>1</v>
      </c>
      <c r="AG17" s="91"/>
      <c r="AH17" s="92">
        <v>1</v>
      </c>
      <c r="AI17" s="91"/>
      <c r="AJ17" s="91"/>
      <c r="AK17" s="91"/>
      <c r="AL17" s="91"/>
      <c r="AM17" s="91"/>
      <c r="AN17" s="91"/>
      <c r="AO17" s="91"/>
      <c r="AP17" s="91"/>
      <c r="AQ17" s="91"/>
      <c r="AR17" s="94">
        <v>1</v>
      </c>
      <c r="AS17" s="91"/>
      <c r="AT17" s="91"/>
      <c r="AU17" s="91"/>
      <c r="AV17" s="91"/>
      <c r="AW17" s="91"/>
      <c r="AX17" s="91"/>
      <c r="AY17" s="91"/>
      <c r="AZ17" s="94"/>
      <c r="BA17" s="101"/>
      <c r="BB17" s="98">
        <v>14</v>
      </c>
      <c r="BD17" s="87">
        <v>33</v>
      </c>
      <c r="BE17" s="89"/>
      <c r="BF17" s="88"/>
      <c r="BG17" s="88"/>
      <c r="BH17" s="89"/>
      <c r="BI17" s="91"/>
      <c r="BJ17" s="90"/>
      <c r="BK17" s="92">
        <v>1</v>
      </c>
      <c r="BL17" s="90"/>
      <c r="BM17" s="91"/>
      <c r="BN17" s="91"/>
      <c r="BO17" s="91"/>
      <c r="BP17" s="91"/>
      <c r="BQ17" s="91"/>
      <c r="BR17" s="91"/>
      <c r="BS17" s="92">
        <v>1</v>
      </c>
      <c r="BT17" s="91"/>
      <c r="BU17" s="91"/>
      <c r="BV17" s="92">
        <v>1</v>
      </c>
      <c r="BW17" s="91"/>
      <c r="BX17" s="91"/>
      <c r="BY17" s="91"/>
      <c r="BZ17" s="91"/>
      <c r="CA17" s="91"/>
      <c r="CB17" s="91"/>
      <c r="CC17" s="92">
        <v>1</v>
      </c>
      <c r="CD17" s="91"/>
      <c r="CE17" s="92">
        <v>1</v>
      </c>
      <c r="CF17" s="92">
        <v>1</v>
      </c>
      <c r="CG17" s="91"/>
      <c r="CH17" s="92">
        <v>1</v>
      </c>
      <c r="CI17" s="91"/>
      <c r="CJ17" s="91"/>
      <c r="CK17" s="92">
        <v>1</v>
      </c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4"/>
      <c r="DC17" s="98">
        <v>2</v>
      </c>
      <c r="DD17" s="98">
        <f t="shared" si="0"/>
        <v>4</v>
      </c>
      <c r="DE17" s="98">
        <f t="shared" si="1"/>
        <v>8</v>
      </c>
    </row>
    <row r="18" spans="2:109" x14ac:dyDescent="0.3">
      <c r="B18" s="87">
        <v>30</v>
      </c>
      <c r="C18" s="89"/>
      <c r="D18" s="89"/>
      <c r="E18" s="88"/>
      <c r="F18" s="88"/>
      <c r="G18" s="90"/>
      <c r="H18" s="90"/>
      <c r="I18" s="90"/>
      <c r="J18" s="90"/>
      <c r="K18" s="91"/>
      <c r="L18" s="92">
        <v>1</v>
      </c>
      <c r="M18" s="91"/>
      <c r="N18" s="91"/>
      <c r="O18" s="91"/>
      <c r="P18" s="91"/>
      <c r="Q18" s="91"/>
      <c r="R18" s="91"/>
      <c r="S18" s="91"/>
      <c r="T18" s="91"/>
      <c r="U18" s="92">
        <v>1</v>
      </c>
      <c r="V18" s="91"/>
      <c r="W18" s="91"/>
      <c r="X18" s="91"/>
      <c r="Y18" s="92">
        <v>1</v>
      </c>
      <c r="Z18" s="91"/>
      <c r="AA18" s="92">
        <v>1</v>
      </c>
      <c r="AB18" s="91"/>
      <c r="AC18" s="91"/>
      <c r="AD18" s="91"/>
      <c r="AE18" s="91"/>
      <c r="AF18" s="91"/>
      <c r="AG18" s="91"/>
      <c r="AH18" s="91"/>
      <c r="AI18" s="91"/>
      <c r="AJ18" s="91"/>
      <c r="AK18" s="92">
        <v>1</v>
      </c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4"/>
      <c r="BA18" s="101"/>
      <c r="BB18" s="98">
        <v>15</v>
      </c>
      <c r="BD18" s="87">
        <v>37</v>
      </c>
      <c r="BE18" s="89"/>
      <c r="BF18" s="88"/>
      <c r="BG18" s="88"/>
      <c r="BH18" s="89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2">
        <v>1</v>
      </c>
      <c r="BT18" s="91"/>
      <c r="BU18" s="91"/>
      <c r="BV18" s="91"/>
      <c r="BW18" s="91"/>
      <c r="BX18" s="92">
        <v>1</v>
      </c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2">
        <v>1</v>
      </c>
      <c r="CJ18" s="92">
        <v>1</v>
      </c>
      <c r="CK18" s="91"/>
      <c r="CL18" s="91"/>
      <c r="CM18" s="91"/>
      <c r="CN18" s="91"/>
      <c r="CO18" s="91"/>
      <c r="CP18" s="91"/>
      <c r="CQ18" s="91"/>
      <c r="CR18" s="92">
        <v>1</v>
      </c>
      <c r="CS18" s="91"/>
      <c r="CT18" s="91"/>
      <c r="CU18" s="91"/>
      <c r="CV18" s="91"/>
      <c r="CW18" s="91"/>
      <c r="CX18" s="91"/>
      <c r="CY18" s="91"/>
      <c r="CZ18" s="91"/>
      <c r="DA18" s="91"/>
      <c r="DB18" s="94"/>
      <c r="DC18" s="98">
        <v>2</v>
      </c>
      <c r="DD18" s="98">
        <f t="shared" si="0"/>
        <v>2</v>
      </c>
      <c r="DE18" s="98">
        <f t="shared" si="1"/>
        <v>4</v>
      </c>
    </row>
    <row r="19" spans="2:109" x14ac:dyDescent="0.3">
      <c r="B19" s="87">
        <v>31</v>
      </c>
      <c r="C19" s="89"/>
      <c r="D19" s="89"/>
      <c r="E19" s="88"/>
      <c r="F19" s="89"/>
      <c r="G19" s="91"/>
      <c r="H19" s="90"/>
      <c r="I19" s="90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>
        <v>1</v>
      </c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2">
        <v>1</v>
      </c>
      <c r="AH19" s="92">
        <v>1</v>
      </c>
      <c r="AI19" s="91"/>
      <c r="AJ19" s="91"/>
      <c r="AK19" s="91"/>
      <c r="AL19" s="91"/>
      <c r="AM19" s="91"/>
      <c r="AN19" s="91"/>
      <c r="AO19" s="91"/>
      <c r="AP19" s="92">
        <v>1</v>
      </c>
      <c r="AQ19" s="92">
        <v>1</v>
      </c>
      <c r="AR19" s="91"/>
      <c r="AS19" s="91"/>
      <c r="AT19" s="91"/>
      <c r="AU19" s="92">
        <v>1</v>
      </c>
      <c r="AV19" s="91"/>
      <c r="AW19" s="91"/>
      <c r="AX19" s="91"/>
      <c r="AY19" s="91"/>
      <c r="AZ19" s="94"/>
      <c r="BA19" s="101"/>
      <c r="BB19" s="98">
        <v>16</v>
      </c>
      <c r="BD19" s="87">
        <v>40</v>
      </c>
      <c r="BE19" s="89"/>
      <c r="BF19" s="88"/>
      <c r="BG19" s="88"/>
      <c r="BH19" s="89"/>
      <c r="BI19" s="91"/>
      <c r="BJ19" s="91"/>
      <c r="BK19" s="91"/>
      <c r="BL19" s="91"/>
      <c r="BM19" s="91"/>
      <c r="BN19" s="92">
        <v>1</v>
      </c>
      <c r="BO19" s="91"/>
      <c r="BP19" s="91"/>
      <c r="BQ19" s="92">
        <v>1</v>
      </c>
      <c r="BR19" s="91"/>
      <c r="BS19" s="91"/>
      <c r="BT19" s="91"/>
      <c r="BU19" s="91"/>
      <c r="BV19" s="91"/>
      <c r="BW19" s="91"/>
      <c r="BX19" s="92">
        <v>1</v>
      </c>
      <c r="BY19" s="91"/>
      <c r="BZ19" s="91"/>
      <c r="CA19" s="92">
        <v>1</v>
      </c>
      <c r="CB19" s="91"/>
      <c r="CC19" s="91"/>
      <c r="CD19" s="91"/>
      <c r="CE19" s="91"/>
      <c r="CF19" s="91"/>
      <c r="CG19" s="91"/>
      <c r="CH19" s="91"/>
      <c r="CI19" s="92">
        <v>1</v>
      </c>
      <c r="CJ19" s="92">
        <v>1</v>
      </c>
      <c r="CK19" s="91"/>
      <c r="CL19" s="92">
        <v>1</v>
      </c>
      <c r="CM19" s="91"/>
      <c r="CN19" s="92">
        <v>1</v>
      </c>
      <c r="CO19" s="91"/>
      <c r="CP19" s="91"/>
      <c r="CQ19" s="91"/>
      <c r="CR19" s="91"/>
      <c r="CS19" s="91"/>
      <c r="CT19" s="91"/>
      <c r="CU19" s="91"/>
      <c r="CV19" s="91"/>
      <c r="CW19" s="91"/>
      <c r="CX19" s="92">
        <v>1</v>
      </c>
      <c r="CY19" s="91"/>
      <c r="CZ19" s="91"/>
      <c r="DA19" s="91"/>
      <c r="DB19" s="94"/>
      <c r="DC19" s="98">
        <v>2</v>
      </c>
      <c r="DD19" s="98">
        <f t="shared" si="0"/>
        <v>4</v>
      </c>
      <c r="DE19" s="98">
        <f t="shared" si="1"/>
        <v>8</v>
      </c>
    </row>
    <row r="20" spans="2:109" x14ac:dyDescent="0.3">
      <c r="B20" s="87">
        <v>32</v>
      </c>
      <c r="C20" s="89"/>
      <c r="D20" s="88"/>
      <c r="E20" s="88"/>
      <c r="F20" s="89"/>
      <c r="G20" s="91"/>
      <c r="H20" s="90"/>
      <c r="I20" s="90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>
        <v>1</v>
      </c>
      <c r="W20" s="91"/>
      <c r="X20" s="91"/>
      <c r="Y20" s="91"/>
      <c r="Z20" s="91"/>
      <c r="AA20" s="91"/>
      <c r="AB20" s="92">
        <v>1</v>
      </c>
      <c r="AC20" s="91"/>
      <c r="AD20" s="91"/>
      <c r="AE20" s="91"/>
      <c r="AF20" s="91"/>
      <c r="AG20" s="92">
        <v>1</v>
      </c>
      <c r="AH20" s="92">
        <v>1</v>
      </c>
      <c r="AI20" s="91"/>
      <c r="AJ20" s="91"/>
      <c r="AK20" s="91"/>
      <c r="AL20" s="91"/>
      <c r="AM20" s="91"/>
      <c r="AN20" s="91"/>
      <c r="AO20" s="91"/>
      <c r="AP20" s="92">
        <v>1</v>
      </c>
      <c r="AQ20" s="91"/>
      <c r="AR20" s="91"/>
      <c r="AS20" s="91"/>
      <c r="AT20" s="91"/>
      <c r="AU20" s="92">
        <v>1</v>
      </c>
      <c r="AV20" s="91"/>
      <c r="AW20" s="91"/>
      <c r="AX20" s="91"/>
      <c r="AY20" s="91"/>
      <c r="AZ20" s="94"/>
      <c r="BA20" s="101"/>
      <c r="BB20" s="98">
        <v>17</v>
      </c>
      <c r="BD20" s="87">
        <v>7</v>
      </c>
      <c r="BE20" s="88"/>
      <c r="BF20" s="88"/>
      <c r="BG20" s="88"/>
      <c r="BH20" s="89"/>
      <c r="BI20" s="90"/>
      <c r="BJ20" s="90"/>
      <c r="BK20" s="90"/>
      <c r="BL20" s="90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3">
        <v>1</v>
      </c>
      <c r="CB20" s="91"/>
      <c r="CC20" s="91"/>
      <c r="CD20" s="91"/>
      <c r="CE20" s="91"/>
      <c r="CF20" s="91"/>
      <c r="CG20" s="91"/>
      <c r="CH20" s="92">
        <v>1</v>
      </c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94"/>
      <c r="DC20" s="98">
        <v>1</v>
      </c>
      <c r="DD20" s="98">
        <f t="shared" si="0"/>
        <v>1</v>
      </c>
      <c r="DE20" s="98">
        <f t="shared" si="1"/>
        <v>1</v>
      </c>
    </row>
    <row r="21" spans="2:109" x14ac:dyDescent="0.3">
      <c r="B21" s="87">
        <v>33</v>
      </c>
      <c r="C21" s="89"/>
      <c r="D21" s="88"/>
      <c r="E21" s="88"/>
      <c r="F21" s="89"/>
      <c r="G21" s="91"/>
      <c r="H21" s="90"/>
      <c r="I21" s="92">
        <v>1</v>
      </c>
      <c r="J21" s="90"/>
      <c r="K21" s="91"/>
      <c r="L21" s="91"/>
      <c r="M21" s="91"/>
      <c r="N21" s="91"/>
      <c r="O21" s="91"/>
      <c r="P21" s="91"/>
      <c r="Q21" s="92">
        <v>1</v>
      </c>
      <c r="R21" s="91"/>
      <c r="S21" s="91"/>
      <c r="T21" s="92">
        <v>1</v>
      </c>
      <c r="U21" s="91"/>
      <c r="V21" s="91"/>
      <c r="W21" s="91"/>
      <c r="X21" s="91"/>
      <c r="Y21" s="91"/>
      <c r="Z21" s="91"/>
      <c r="AA21" s="92">
        <v>1</v>
      </c>
      <c r="AB21" s="91"/>
      <c r="AC21" s="92">
        <v>1</v>
      </c>
      <c r="AD21" s="92">
        <v>1</v>
      </c>
      <c r="AE21" s="91"/>
      <c r="AF21" s="92">
        <v>1</v>
      </c>
      <c r="AG21" s="91"/>
      <c r="AH21" s="91"/>
      <c r="AI21" s="92">
        <v>1</v>
      </c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4"/>
      <c r="BA21" s="101"/>
      <c r="BB21" s="98">
        <v>18</v>
      </c>
      <c r="BD21" s="87">
        <v>8</v>
      </c>
      <c r="BE21" s="88"/>
      <c r="BF21" s="88"/>
      <c r="BG21" s="88"/>
      <c r="BH21" s="89"/>
      <c r="BI21" s="90"/>
      <c r="BJ21" s="90"/>
      <c r="BK21" s="90"/>
      <c r="BL21" s="90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2">
        <v>1</v>
      </c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4"/>
      <c r="DC21" s="98">
        <v>1</v>
      </c>
      <c r="DD21" s="98">
        <f t="shared" si="0"/>
        <v>0</v>
      </c>
      <c r="DE21" s="98">
        <f t="shared" si="1"/>
        <v>0</v>
      </c>
    </row>
    <row r="22" spans="2:109" x14ac:dyDescent="0.3">
      <c r="B22" s="87">
        <v>34</v>
      </c>
      <c r="C22" s="89"/>
      <c r="D22" s="89"/>
      <c r="E22" s="88"/>
      <c r="F22" s="89"/>
      <c r="G22" s="91"/>
      <c r="H22" s="90"/>
      <c r="I22" s="97">
        <v>1</v>
      </c>
      <c r="J22" s="90"/>
      <c r="K22" s="91"/>
      <c r="L22" s="97">
        <v>1</v>
      </c>
      <c r="M22" s="91"/>
      <c r="N22" s="91"/>
      <c r="O22" s="91"/>
      <c r="P22" s="91"/>
      <c r="Q22" s="97">
        <v>1</v>
      </c>
      <c r="R22" s="91"/>
      <c r="S22" s="91"/>
      <c r="T22" s="92">
        <v>1</v>
      </c>
      <c r="U22" s="91"/>
      <c r="V22" s="92">
        <v>1</v>
      </c>
      <c r="W22" s="91"/>
      <c r="X22" s="91"/>
      <c r="Y22" s="91"/>
      <c r="Z22" s="91"/>
      <c r="AA22" s="91"/>
      <c r="AB22" s="91"/>
      <c r="AC22" s="91"/>
      <c r="AD22" s="91"/>
      <c r="AE22" s="91"/>
      <c r="AF22" s="97">
        <v>1</v>
      </c>
      <c r="AG22" s="91"/>
      <c r="AH22" s="92">
        <v>1</v>
      </c>
      <c r="AI22" s="91"/>
      <c r="AJ22" s="91"/>
      <c r="AK22" s="91"/>
      <c r="AL22" s="91"/>
      <c r="AM22" s="91"/>
      <c r="AN22" s="91"/>
      <c r="AO22" s="91"/>
      <c r="AP22" s="92">
        <v>1</v>
      </c>
      <c r="AQ22" s="91"/>
      <c r="AR22" s="91"/>
      <c r="AS22" s="91"/>
      <c r="AT22" s="91"/>
      <c r="AU22" s="91"/>
      <c r="AV22" s="91"/>
      <c r="AW22" s="91"/>
      <c r="AX22" s="91"/>
      <c r="AY22" s="91"/>
      <c r="AZ22" s="94"/>
      <c r="BA22" s="101"/>
      <c r="BB22" s="98">
        <v>19</v>
      </c>
      <c r="BD22" s="87">
        <v>16</v>
      </c>
      <c r="BE22" s="88"/>
      <c r="BF22" s="88"/>
      <c r="BG22" s="88"/>
      <c r="BH22" s="89"/>
      <c r="BI22" s="93">
        <v>1</v>
      </c>
      <c r="BJ22" s="90"/>
      <c r="BK22" s="93">
        <v>1</v>
      </c>
      <c r="BL22" s="93">
        <v>1</v>
      </c>
      <c r="BM22" s="93">
        <v>1</v>
      </c>
      <c r="BN22" s="91"/>
      <c r="BO22" s="91"/>
      <c r="BP22" s="93">
        <v>1</v>
      </c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3">
        <v>1</v>
      </c>
      <c r="CB22" s="93">
        <v>1</v>
      </c>
      <c r="CC22" s="91"/>
      <c r="CD22" s="91"/>
      <c r="CE22" s="92">
        <v>1</v>
      </c>
      <c r="CF22" s="92">
        <v>1</v>
      </c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4"/>
      <c r="DC22" s="98">
        <v>1</v>
      </c>
      <c r="DD22" s="98">
        <f t="shared" si="0"/>
        <v>7</v>
      </c>
      <c r="DE22" s="98">
        <f t="shared" si="1"/>
        <v>7</v>
      </c>
    </row>
    <row r="23" spans="2:109" x14ac:dyDescent="0.3">
      <c r="B23" s="87">
        <v>35</v>
      </c>
      <c r="C23" s="88"/>
      <c r="D23" s="88"/>
      <c r="E23" s="88"/>
      <c r="F23" s="89"/>
      <c r="G23" s="91"/>
      <c r="H23" s="91"/>
      <c r="I23" s="91"/>
      <c r="J23" s="91"/>
      <c r="K23" s="91"/>
      <c r="L23" s="91"/>
      <c r="M23" s="91"/>
      <c r="N23" s="92">
        <v>1</v>
      </c>
      <c r="O23" s="91"/>
      <c r="P23" s="91"/>
      <c r="Q23" s="92">
        <v>1</v>
      </c>
      <c r="R23" s="91"/>
      <c r="S23" s="91"/>
      <c r="T23" s="91"/>
      <c r="U23" s="91"/>
      <c r="V23" s="91"/>
      <c r="W23" s="91"/>
      <c r="X23" s="91"/>
      <c r="Y23" s="92">
        <v>1</v>
      </c>
      <c r="Z23" s="91"/>
      <c r="AA23" s="91"/>
      <c r="AB23" s="91"/>
      <c r="AC23" s="91"/>
      <c r="AD23" s="91"/>
      <c r="AE23" s="91"/>
      <c r="AF23" s="91"/>
      <c r="AG23" s="91"/>
      <c r="AH23" s="92">
        <v>1</v>
      </c>
      <c r="AI23" s="91"/>
      <c r="AJ23" s="92">
        <v>1</v>
      </c>
      <c r="AK23" s="91"/>
      <c r="AL23" s="91"/>
      <c r="AM23" s="91"/>
      <c r="AN23" s="91"/>
      <c r="AO23" s="92">
        <v>1</v>
      </c>
      <c r="AP23" s="92">
        <v>1</v>
      </c>
      <c r="AQ23" s="91"/>
      <c r="AR23" s="91"/>
      <c r="AS23" s="91"/>
      <c r="AT23" s="91"/>
      <c r="AU23" s="91"/>
      <c r="AV23" s="91"/>
      <c r="AW23" s="91"/>
      <c r="AX23" s="91"/>
      <c r="AY23" s="91"/>
      <c r="AZ23" s="94"/>
      <c r="BA23" s="101"/>
      <c r="BB23" s="98">
        <v>20</v>
      </c>
      <c r="BD23" s="87">
        <v>35</v>
      </c>
      <c r="BE23" s="88"/>
      <c r="BF23" s="88"/>
      <c r="BG23" s="88"/>
      <c r="BH23" s="89"/>
      <c r="BI23" s="91"/>
      <c r="BJ23" s="91"/>
      <c r="BK23" s="91"/>
      <c r="BL23" s="91"/>
      <c r="BM23" s="91"/>
      <c r="BN23" s="91"/>
      <c r="BO23" s="91"/>
      <c r="BP23" s="92">
        <v>1</v>
      </c>
      <c r="BQ23" s="91"/>
      <c r="BR23" s="91"/>
      <c r="BS23" s="92">
        <v>1</v>
      </c>
      <c r="BT23" s="91"/>
      <c r="BU23" s="91"/>
      <c r="BV23" s="91"/>
      <c r="BW23" s="91"/>
      <c r="BX23" s="91"/>
      <c r="BY23" s="91"/>
      <c r="BZ23" s="91"/>
      <c r="CA23" s="92">
        <v>1</v>
      </c>
      <c r="CB23" s="91"/>
      <c r="CC23" s="91"/>
      <c r="CD23" s="91"/>
      <c r="CE23" s="91"/>
      <c r="CF23" s="91"/>
      <c r="CG23" s="91"/>
      <c r="CH23" s="91"/>
      <c r="CI23" s="91"/>
      <c r="CJ23" s="92">
        <v>1</v>
      </c>
      <c r="CK23" s="91"/>
      <c r="CL23" s="92">
        <v>1</v>
      </c>
      <c r="CM23" s="91"/>
      <c r="CN23" s="91"/>
      <c r="CO23" s="91"/>
      <c r="CP23" s="91"/>
      <c r="CQ23" s="92">
        <v>1</v>
      </c>
      <c r="CR23" s="92">
        <v>1</v>
      </c>
      <c r="CS23" s="91"/>
      <c r="CT23" s="91"/>
      <c r="CU23" s="91"/>
      <c r="CV23" s="91"/>
      <c r="CW23" s="91"/>
      <c r="CX23" s="91"/>
      <c r="CY23" s="91"/>
      <c r="CZ23" s="91"/>
      <c r="DA23" s="91"/>
      <c r="DB23" s="94"/>
      <c r="DC23" s="98">
        <v>1</v>
      </c>
      <c r="DD23" s="98">
        <f t="shared" si="0"/>
        <v>3</v>
      </c>
      <c r="DE23" s="98">
        <f t="shared" si="1"/>
        <v>3</v>
      </c>
    </row>
    <row r="24" spans="2:109" x14ac:dyDescent="0.3">
      <c r="B24" s="87">
        <v>36</v>
      </c>
      <c r="C24" s="89"/>
      <c r="D24" s="89"/>
      <c r="E24" s="88"/>
      <c r="F24" s="88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2">
        <v>1</v>
      </c>
      <c r="AC24" s="92">
        <v>1</v>
      </c>
      <c r="AD24" s="92">
        <v>1</v>
      </c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2">
        <v>1</v>
      </c>
      <c r="AR24" s="92">
        <v>1</v>
      </c>
      <c r="AS24" s="91"/>
      <c r="AT24" s="91"/>
      <c r="AU24" s="91"/>
      <c r="AV24" s="91"/>
      <c r="AW24" s="91"/>
      <c r="AX24" s="91"/>
      <c r="AY24" s="91"/>
      <c r="AZ24" s="94"/>
      <c r="BA24" s="101"/>
      <c r="BB24" s="98">
        <v>21</v>
      </c>
      <c r="BD24" s="87">
        <v>45</v>
      </c>
      <c r="BE24" s="88"/>
      <c r="BF24" s="88"/>
      <c r="BG24" s="88"/>
      <c r="BH24" s="89"/>
      <c r="BI24" s="91"/>
      <c r="BJ24" s="91"/>
      <c r="BK24" s="91"/>
      <c r="BL24" s="92">
        <v>1</v>
      </c>
      <c r="BM24" s="91"/>
      <c r="BN24" s="91"/>
      <c r="BO24" s="91"/>
      <c r="BP24" s="91"/>
      <c r="BQ24" s="91"/>
      <c r="BR24" s="91"/>
      <c r="BS24" s="92">
        <v>1</v>
      </c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2">
        <v>1</v>
      </c>
      <c r="CF24" s="92">
        <v>1</v>
      </c>
      <c r="CG24" s="91"/>
      <c r="CH24" s="92">
        <v>1</v>
      </c>
      <c r="CI24" s="91"/>
      <c r="CJ24" s="91"/>
      <c r="CK24" s="91"/>
      <c r="CL24" s="91"/>
      <c r="CM24" s="92">
        <v>1</v>
      </c>
      <c r="CN24" s="91"/>
      <c r="CO24" s="91"/>
      <c r="CP24" s="91"/>
      <c r="CQ24" s="91"/>
      <c r="CR24" s="91"/>
      <c r="CS24" s="91"/>
      <c r="CT24" s="91"/>
      <c r="CU24" s="92">
        <v>1</v>
      </c>
      <c r="CV24" s="91"/>
      <c r="CW24" s="91"/>
      <c r="CX24" s="91"/>
      <c r="CY24" s="91"/>
      <c r="CZ24" s="91"/>
      <c r="DA24" s="91"/>
      <c r="DB24" s="94"/>
      <c r="DC24" s="98">
        <v>1</v>
      </c>
      <c r="DD24" s="98">
        <f t="shared" si="0"/>
        <v>2</v>
      </c>
      <c r="DE24" s="98">
        <f t="shared" si="1"/>
        <v>2</v>
      </c>
    </row>
    <row r="25" spans="2:109" x14ac:dyDescent="0.3">
      <c r="B25" s="87">
        <v>37</v>
      </c>
      <c r="C25" s="89"/>
      <c r="D25" s="88"/>
      <c r="E25" s="88"/>
      <c r="F25" s="89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>
        <v>1</v>
      </c>
      <c r="R25" s="91"/>
      <c r="S25" s="91"/>
      <c r="T25" s="91"/>
      <c r="U25" s="91"/>
      <c r="V25" s="92">
        <v>1</v>
      </c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2">
        <v>1</v>
      </c>
      <c r="AH25" s="92">
        <v>1</v>
      </c>
      <c r="AI25" s="91"/>
      <c r="AJ25" s="91"/>
      <c r="AK25" s="91"/>
      <c r="AL25" s="91"/>
      <c r="AM25" s="91"/>
      <c r="AN25" s="91"/>
      <c r="AO25" s="91"/>
      <c r="AP25" s="92">
        <v>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4"/>
      <c r="BA25" s="101"/>
      <c r="BB25" s="98">
        <v>22</v>
      </c>
      <c r="BD25" s="87">
        <v>48</v>
      </c>
      <c r="BE25" s="88"/>
      <c r="BF25" s="88"/>
      <c r="BG25" s="88"/>
      <c r="BH25" s="89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2">
        <v>1</v>
      </c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2">
        <v>1</v>
      </c>
      <c r="CI25" s="91"/>
      <c r="CJ25" s="91"/>
      <c r="CK25" s="91"/>
      <c r="CL25" s="91"/>
      <c r="CM25" s="92">
        <v>1</v>
      </c>
      <c r="CN25" s="91"/>
      <c r="CO25" s="91"/>
      <c r="CP25" s="91"/>
      <c r="CQ25" s="91"/>
      <c r="CR25" s="91"/>
      <c r="CS25" s="92">
        <v>1</v>
      </c>
      <c r="CT25" s="91"/>
      <c r="CU25" s="91"/>
      <c r="CV25" s="91"/>
      <c r="CW25" s="91"/>
      <c r="CX25" s="91"/>
      <c r="CY25" s="91"/>
      <c r="CZ25" s="91"/>
      <c r="DA25" s="91"/>
      <c r="DB25" s="94"/>
      <c r="DC25" s="98">
        <v>1</v>
      </c>
      <c r="DD25" s="98">
        <f t="shared" si="0"/>
        <v>1</v>
      </c>
      <c r="DE25" s="98">
        <f t="shared" si="1"/>
        <v>1</v>
      </c>
    </row>
    <row r="26" spans="2:109" x14ac:dyDescent="0.3">
      <c r="B26" s="87">
        <v>38</v>
      </c>
      <c r="C26" s="88"/>
      <c r="D26" s="89"/>
      <c r="E26" s="88"/>
      <c r="F26" s="89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2">
        <v>1</v>
      </c>
      <c r="U26" s="92">
        <v>1</v>
      </c>
      <c r="V26" s="91"/>
      <c r="W26" s="91"/>
      <c r="X26" s="91"/>
      <c r="Y26" s="91"/>
      <c r="Z26" s="91"/>
      <c r="AA26" s="91"/>
      <c r="AB26" s="92">
        <v>1</v>
      </c>
      <c r="AC26" s="92">
        <v>1</v>
      </c>
      <c r="AD26" s="92">
        <v>1</v>
      </c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2">
        <v>1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4"/>
      <c r="BA26" s="101"/>
      <c r="BB26" s="98">
        <v>23</v>
      </c>
      <c r="BD26" s="87">
        <v>52</v>
      </c>
      <c r="BE26" s="88"/>
      <c r="BF26" s="88"/>
      <c r="BG26" s="88"/>
      <c r="BH26" s="89"/>
      <c r="BI26" s="91"/>
      <c r="BJ26" s="91"/>
      <c r="BK26" s="91"/>
      <c r="BL26" s="91"/>
      <c r="BM26" s="91"/>
      <c r="BN26" s="91"/>
      <c r="BO26" s="91"/>
      <c r="BP26" s="97">
        <v>1</v>
      </c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7">
        <v>1</v>
      </c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7">
        <v>1</v>
      </c>
      <c r="CM26" s="91"/>
      <c r="CN26" s="91"/>
      <c r="CO26" s="91"/>
      <c r="CP26" s="91"/>
      <c r="CQ26" s="91"/>
      <c r="CR26" s="91"/>
      <c r="CS26" s="91"/>
      <c r="CT26" s="94"/>
      <c r="CU26" s="91"/>
      <c r="CV26" s="91"/>
      <c r="CW26" s="91"/>
      <c r="CX26" s="91"/>
      <c r="CY26" s="91"/>
      <c r="CZ26" s="91"/>
      <c r="DA26" s="91"/>
      <c r="DB26" s="94"/>
      <c r="DC26" s="98">
        <v>1</v>
      </c>
      <c r="DD26" s="98">
        <f t="shared" si="0"/>
        <v>2</v>
      </c>
      <c r="DE26" s="98">
        <f t="shared" si="1"/>
        <v>2</v>
      </c>
    </row>
    <row r="27" spans="2:109" x14ac:dyDescent="0.3">
      <c r="B27" s="87">
        <v>39</v>
      </c>
      <c r="C27" s="89"/>
      <c r="D27" s="89"/>
      <c r="E27" s="88"/>
      <c r="F27" s="88"/>
      <c r="G27" s="91"/>
      <c r="H27" s="91"/>
      <c r="I27" s="92">
        <v>1</v>
      </c>
      <c r="J27" s="91"/>
      <c r="K27" s="91"/>
      <c r="L27" s="91"/>
      <c r="M27" s="91"/>
      <c r="N27" s="91"/>
      <c r="O27" s="92">
        <v>1</v>
      </c>
      <c r="P27" s="91"/>
      <c r="Q27" s="91"/>
      <c r="R27" s="91"/>
      <c r="S27" s="91"/>
      <c r="T27" s="91"/>
      <c r="U27" s="91"/>
      <c r="V27" s="92">
        <v>1</v>
      </c>
      <c r="W27" s="91"/>
      <c r="X27" s="91"/>
      <c r="Y27" s="91"/>
      <c r="Z27" s="91"/>
      <c r="AA27" s="91"/>
      <c r="AB27" s="92">
        <v>1</v>
      </c>
      <c r="AC27" s="91"/>
      <c r="AD27" s="91"/>
      <c r="AE27" s="91"/>
      <c r="AF27" s="91"/>
      <c r="AG27" s="91"/>
      <c r="AH27" s="92">
        <v>1</v>
      </c>
      <c r="AI27" s="91"/>
      <c r="AJ27" s="91"/>
      <c r="AK27" s="91"/>
      <c r="AL27" s="91"/>
      <c r="AM27" s="91"/>
      <c r="AN27" s="91"/>
      <c r="AO27" s="91"/>
      <c r="AP27" s="92">
        <v>1</v>
      </c>
      <c r="AQ27" s="91"/>
      <c r="AR27" s="91"/>
      <c r="AS27" s="91"/>
      <c r="AT27" s="91"/>
      <c r="AU27" s="91"/>
      <c r="AV27" s="91"/>
      <c r="AW27" s="91"/>
      <c r="AX27" s="91"/>
      <c r="AY27" s="91"/>
      <c r="AZ27" s="94"/>
      <c r="BA27" s="101"/>
      <c r="BB27" s="98">
        <v>24</v>
      </c>
      <c r="BD27" s="87">
        <v>43</v>
      </c>
      <c r="BE27" s="89"/>
      <c r="BF27" s="89"/>
      <c r="BG27" s="89"/>
      <c r="BH27" s="88"/>
      <c r="BI27" s="91"/>
      <c r="BJ27" s="91"/>
      <c r="BK27" s="91"/>
      <c r="BL27" s="91"/>
      <c r="BM27" s="91"/>
      <c r="BN27" s="92">
        <v>1</v>
      </c>
      <c r="BO27" s="91"/>
      <c r="BP27" s="92">
        <v>1</v>
      </c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2">
        <v>1</v>
      </c>
      <c r="CB27" s="91"/>
      <c r="CC27" s="91"/>
      <c r="CD27" s="91"/>
      <c r="CE27" s="92">
        <v>1</v>
      </c>
      <c r="CF27" s="92">
        <v>1</v>
      </c>
      <c r="CG27" s="91"/>
      <c r="CH27" s="91"/>
      <c r="CI27" s="91"/>
      <c r="CJ27" s="91"/>
      <c r="CK27" s="91"/>
      <c r="CL27" s="92">
        <v>1</v>
      </c>
      <c r="CM27" s="91"/>
      <c r="CN27" s="92">
        <v>1</v>
      </c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4"/>
      <c r="DC27" s="98">
        <v>3</v>
      </c>
      <c r="DD27" s="98">
        <f t="shared" si="0"/>
        <v>3</v>
      </c>
      <c r="DE27" s="98">
        <f t="shared" si="1"/>
        <v>9</v>
      </c>
    </row>
    <row r="28" spans="2:109" x14ac:dyDescent="0.3">
      <c r="B28" s="87">
        <v>40</v>
      </c>
      <c r="C28" s="89"/>
      <c r="D28" s="88"/>
      <c r="E28" s="88"/>
      <c r="F28" s="89"/>
      <c r="G28" s="91"/>
      <c r="H28" s="91"/>
      <c r="I28" s="91"/>
      <c r="J28" s="91"/>
      <c r="K28" s="91"/>
      <c r="L28" s="92">
        <v>1</v>
      </c>
      <c r="M28" s="91"/>
      <c r="N28" s="91"/>
      <c r="O28" s="92">
        <v>1</v>
      </c>
      <c r="P28" s="91"/>
      <c r="Q28" s="91"/>
      <c r="R28" s="91"/>
      <c r="S28" s="91"/>
      <c r="T28" s="91"/>
      <c r="U28" s="91"/>
      <c r="V28" s="92">
        <v>1</v>
      </c>
      <c r="W28" s="91"/>
      <c r="X28" s="91"/>
      <c r="Y28" s="92">
        <v>1</v>
      </c>
      <c r="Z28" s="91"/>
      <c r="AA28" s="91"/>
      <c r="AB28" s="91"/>
      <c r="AC28" s="91"/>
      <c r="AD28" s="91"/>
      <c r="AE28" s="91"/>
      <c r="AF28" s="91"/>
      <c r="AG28" s="92">
        <v>1</v>
      </c>
      <c r="AH28" s="92">
        <v>1</v>
      </c>
      <c r="AI28" s="91"/>
      <c r="AJ28" s="92">
        <v>1</v>
      </c>
      <c r="AK28" s="91"/>
      <c r="AL28" s="92">
        <v>1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2">
        <v>1</v>
      </c>
      <c r="AW28" s="91"/>
      <c r="AX28" s="91"/>
      <c r="AY28" s="91"/>
      <c r="AZ28" s="94"/>
      <c r="BA28" s="101"/>
      <c r="BB28" s="98">
        <v>25</v>
      </c>
      <c r="BD28" s="87">
        <v>20</v>
      </c>
      <c r="BE28" s="88"/>
      <c r="BF28" s="89"/>
      <c r="BG28" s="89"/>
      <c r="BH28" s="88"/>
      <c r="BI28" s="90"/>
      <c r="BJ28" s="90"/>
      <c r="BK28" s="90"/>
      <c r="BL28" s="96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7">
        <v>1</v>
      </c>
      <c r="CB28" s="91"/>
      <c r="CC28" s="91"/>
      <c r="CD28" s="92">
        <v>1</v>
      </c>
      <c r="CE28" s="92">
        <v>1</v>
      </c>
      <c r="CF28" s="92">
        <v>1</v>
      </c>
      <c r="CG28" s="91"/>
      <c r="CH28" s="91"/>
      <c r="CI28" s="91"/>
      <c r="CJ28" s="91"/>
      <c r="CK28" s="91"/>
      <c r="CL28" s="97">
        <v>1</v>
      </c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4"/>
      <c r="DC28" s="98">
        <v>2</v>
      </c>
      <c r="DD28" s="98">
        <f t="shared" si="0"/>
        <v>2</v>
      </c>
      <c r="DE28" s="98">
        <f t="shared" si="1"/>
        <v>4</v>
      </c>
    </row>
    <row r="29" spans="2:109" x14ac:dyDescent="0.3">
      <c r="B29" s="87">
        <v>41</v>
      </c>
      <c r="C29" s="89"/>
      <c r="D29" s="89"/>
      <c r="E29" s="88"/>
      <c r="F29" s="88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2">
        <v>1</v>
      </c>
      <c r="W29" s="91"/>
      <c r="X29" s="91"/>
      <c r="Y29" s="91"/>
      <c r="Z29" s="91"/>
      <c r="AA29" s="91"/>
      <c r="AB29" s="91"/>
      <c r="AC29" s="92">
        <v>1</v>
      </c>
      <c r="AD29" s="92">
        <v>1</v>
      </c>
      <c r="AE29" s="91"/>
      <c r="AF29" s="91"/>
      <c r="AG29" s="92">
        <v>1</v>
      </c>
      <c r="AH29" s="92">
        <v>1</v>
      </c>
      <c r="AI29" s="91"/>
      <c r="AJ29" s="91"/>
      <c r="AK29" s="97">
        <v>1</v>
      </c>
      <c r="AL29" s="91"/>
      <c r="AM29" s="91"/>
      <c r="AN29" s="91"/>
      <c r="AO29" s="91"/>
      <c r="AP29" s="97">
        <v>1</v>
      </c>
      <c r="AQ29" s="92">
        <v>1</v>
      </c>
      <c r="AR29" s="91"/>
      <c r="AS29" s="91"/>
      <c r="AT29" s="91"/>
      <c r="AU29" s="91"/>
      <c r="AV29" s="91"/>
      <c r="AW29" s="91"/>
      <c r="AX29" s="91"/>
      <c r="AY29" s="91"/>
      <c r="AZ29" s="94"/>
      <c r="BA29" s="101"/>
      <c r="BB29" s="98">
        <v>26</v>
      </c>
      <c r="BD29" s="87">
        <v>46</v>
      </c>
      <c r="BE29" s="88"/>
      <c r="BF29" s="89"/>
      <c r="BG29" s="89"/>
      <c r="BH29" s="88"/>
      <c r="BI29" s="91"/>
      <c r="BJ29" s="91"/>
      <c r="BK29" s="91"/>
      <c r="BL29" s="91"/>
      <c r="BM29" s="91"/>
      <c r="BN29" s="91"/>
      <c r="BO29" s="91"/>
      <c r="BP29" s="91"/>
      <c r="BQ29" s="92">
        <v>1</v>
      </c>
      <c r="BR29" s="91"/>
      <c r="BS29" s="91"/>
      <c r="BT29" s="91"/>
      <c r="BU29" s="91"/>
      <c r="BV29" s="91"/>
      <c r="BW29" s="91"/>
      <c r="BX29" s="91"/>
      <c r="BY29" s="91"/>
      <c r="BZ29" s="91"/>
      <c r="CA29" s="92">
        <v>1</v>
      </c>
      <c r="CB29" s="91"/>
      <c r="CC29" s="91"/>
      <c r="CD29" s="92">
        <v>1</v>
      </c>
      <c r="CE29" s="92">
        <v>1</v>
      </c>
      <c r="CF29" s="92">
        <v>1</v>
      </c>
      <c r="CG29" s="91"/>
      <c r="CH29" s="97">
        <v>1</v>
      </c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4"/>
      <c r="DC29" s="98">
        <v>2</v>
      </c>
      <c r="DD29" s="98">
        <f t="shared" si="0"/>
        <v>3</v>
      </c>
      <c r="DE29" s="98">
        <f t="shared" si="1"/>
        <v>6</v>
      </c>
    </row>
    <row r="30" spans="2:109" x14ac:dyDescent="0.3">
      <c r="B30" s="87">
        <v>42</v>
      </c>
      <c r="C30" s="89"/>
      <c r="D30" s="88"/>
      <c r="E30" s="88"/>
      <c r="F30" s="88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2">
        <v>1</v>
      </c>
      <c r="AB30" s="91"/>
      <c r="AC30" s="92">
        <v>1</v>
      </c>
      <c r="AD30" s="92">
        <v>1</v>
      </c>
      <c r="AE30" s="91"/>
      <c r="AF30" s="92">
        <v>1</v>
      </c>
      <c r="AG30" s="91"/>
      <c r="AH30" s="91"/>
      <c r="AI30" s="91"/>
      <c r="AJ30" s="92">
        <v>1</v>
      </c>
      <c r="AK30" s="92">
        <v>1</v>
      </c>
      <c r="AL30" s="91"/>
      <c r="AM30" s="91"/>
      <c r="AN30" s="91"/>
      <c r="AO30" s="91"/>
      <c r="AP30" s="91"/>
      <c r="AQ30" s="92">
        <v>1</v>
      </c>
      <c r="AR30" s="91"/>
      <c r="AS30" s="91"/>
      <c r="AT30" s="91"/>
      <c r="AU30" s="91"/>
      <c r="AV30" s="91"/>
      <c r="AW30" s="91"/>
      <c r="AX30" s="91"/>
      <c r="AY30" s="91"/>
      <c r="AZ30" s="94"/>
      <c r="BA30" s="101"/>
      <c r="BB30" s="98">
        <v>27</v>
      </c>
      <c r="BD30" s="87">
        <v>47</v>
      </c>
      <c r="BE30" s="88"/>
      <c r="BF30" s="89"/>
      <c r="BG30" s="89"/>
      <c r="BH30" s="88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2">
        <v>1</v>
      </c>
      <c r="CS30" s="91"/>
      <c r="CT30" s="92">
        <v>1</v>
      </c>
      <c r="CU30" s="91"/>
      <c r="CV30" s="91"/>
      <c r="CW30" s="91"/>
      <c r="CX30" s="91"/>
      <c r="CY30" s="91"/>
      <c r="CZ30" s="91"/>
      <c r="DA30" s="91"/>
      <c r="DB30" s="94"/>
      <c r="DC30" s="98">
        <v>2</v>
      </c>
      <c r="DD30" s="98">
        <f>SUM(BI30:CD30)</f>
        <v>0</v>
      </c>
      <c r="DE30" s="98">
        <f t="shared" si="1"/>
        <v>0</v>
      </c>
    </row>
    <row r="31" spans="2:109" x14ac:dyDescent="0.3">
      <c r="B31" s="87">
        <v>43</v>
      </c>
      <c r="C31" s="89"/>
      <c r="D31" s="89"/>
      <c r="E31" s="89"/>
      <c r="F31" s="88"/>
      <c r="G31" s="91"/>
      <c r="H31" s="91"/>
      <c r="I31" s="91"/>
      <c r="J31" s="91"/>
      <c r="K31" s="91"/>
      <c r="L31" s="92">
        <v>1</v>
      </c>
      <c r="M31" s="91"/>
      <c r="N31" s="92">
        <v>1</v>
      </c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2">
        <v>1</v>
      </c>
      <c r="Z31" s="91"/>
      <c r="AA31" s="91"/>
      <c r="AB31" s="91"/>
      <c r="AC31" s="92">
        <v>1</v>
      </c>
      <c r="AD31" s="92">
        <v>1</v>
      </c>
      <c r="AE31" s="91"/>
      <c r="AF31" s="91"/>
      <c r="AG31" s="91"/>
      <c r="AH31" s="91"/>
      <c r="AI31" s="91"/>
      <c r="AJ31" s="92">
        <v>1</v>
      </c>
      <c r="AK31" s="91"/>
      <c r="AL31" s="92">
        <v>1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4"/>
      <c r="BA31" s="101"/>
      <c r="BB31" s="98">
        <v>28</v>
      </c>
      <c r="BD31" s="87">
        <v>5</v>
      </c>
      <c r="BE31" s="89"/>
      <c r="BF31" s="89"/>
      <c r="BG31" s="88"/>
      <c r="BH31" s="88"/>
      <c r="BI31" s="90"/>
      <c r="BJ31" s="90"/>
      <c r="BK31" s="95"/>
      <c r="BL31" s="95"/>
      <c r="BM31" s="91"/>
      <c r="BN31" s="91"/>
      <c r="BO31" s="91"/>
      <c r="BP31" s="91"/>
      <c r="BQ31" s="91"/>
      <c r="BR31" s="91"/>
      <c r="BS31" s="92">
        <v>1</v>
      </c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2">
        <v>1</v>
      </c>
      <c r="CH31" s="91"/>
      <c r="CI31" s="91"/>
      <c r="CJ31" s="92">
        <v>1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3">
        <v>1</v>
      </c>
      <c r="CU31" s="91"/>
      <c r="CV31" s="91"/>
      <c r="CW31" s="91"/>
      <c r="CX31" s="91"/>
      <c r="CY31" s="91"/>
      <c r="CZ31" s="91"/>
      <c r="DA31" s="90"/>
      <c r="DB31" s="94"/>
      <c r="DC31" s="98">
        <v>2</v>
      </c>
      <c r="DD31" s="98">
        <f t="shared" si="0"/>
        <v>1</v>
      </c>
      <c r="DE31" s="98">
        <f t="shared" si="1"/>
        <v>2</v>
      </c>
    </row>
    <row r="32" spans="2:109" x14ac:dyDescent="0.3">
      <c r="B32" s="87">
        <v>45</v>
      </c>
      <c r="C32" s="88"/>
      <c r="D32" s="88"/>
      <c r="E32" s="88"/>
      <c r="F32" s="89"/>
      <c r="G32" s="91"/>
      <c r="H32" s="91"/>
      <c r="I32" s="91"/>
      <c r="J32" s="92">
        <v>1</v>
      </c>
      <c r="K32" s="91"/>
      <c r="L32" s="91"/>
      <c r="M32" s="91"/>
      <c r="N32" s="91"/>
      <c r="O32" s="91"/>
      <c r="P32" s="91"/>
      <c r="Q32" s="92">
        <v>1</v>
      </c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2">
        <v>1</v>
      </c>
      <c r="AD32" s="92">
        <v>1</v>
      </c>
      <c r="AE32" s="91"/>
      <c r="AF32" s="92">
        <v>1</v>
      </c>
      <c r="AG32" s="91"/>
      <c r="AH32" s="91"/>
      <c r="AI32" s="91"/>
      <c r="AJ32" s="91"/>
      <c r="AK32" s="92">
        <v>1</v>
      </c>
      <c r="AL32" s="91"/>
      <c r="AM32" s="91"/>
      <c r="AN32" s="91"/>
      <c r="AO32" s="91"/>
      <c r="AP32" s="91"/>
      <c r="AQ32" s="91"/>
      <c r="AR32" s="91"/>
      <c r="AS32" s="92">
        <v>1</v>
      </c>
      <c r="AT32" s="91"/>
      <c r="AU32" s="91"/>
      <c r="AV32" s="91"/>
      <c r="AW32" s="91"/>
      <c r="AX32" s="91"/>
      <c r="AY32" s="91"/>
      <c r="AZ32" s="94"/>
      <c r="BA32" s="101"/>
      <c r="BB32" s="98">
        <v>29</v>
      </c>
      <c r="BD32" s="87">
        <v>30</v>
      </c>
      <c r="BE32" s="89"/>
      <c r="BF32" s="89"/>
      <c r="BG32" s="88"/>
      <c r="BH32" s="88"/>
      <c r="BI32" s="90"/>
      <c r="BJ32" s="90"/>
      <c r="BK32" s="90"/>
      <c r="BL32" s="90"/>
      <c r="BM32" s="91"/>
      <c r="BN32" s="92">
        <v>1</v>
      </c>
      <c r="BO32" s="91"/>
      <c r="BP32" s="91"/>
      <c r="BQ32" s="91"/>
      <c r="BR32" s="91"/>
      <c r="BS32" s="91"/>
      <c r="BT32" s="91"/>
      <c r="BU32" s="91"/>
      <c r="BV32" s="91"/>
      <c r="BW32" s="92">
        <v>1</v>
      </c>
      <c r="BX32" s="91"/>
      <c r="BY32" s="91"/>
      <c r="BZ32" s="91"/>
      <c r="CA32" s="92">
        <v>1</v>
      </c>
      <c r="CB32" s="91"/>
      <c r="CC32" s="92">
        <v>1</v>
      </c>
      <c r="CD32" s="91"/>
      <c r="CE32" s="91"/>
      <c r="CF32" s="91"/>
      <c r="CG32" s="91"/>
      <c r="CH32" s="91"/>
      <c r="CI32" s="91"/>
      <c r="CJ32" s="91"/>
      <c r="CK32" s="91"/>
      <c r="CL32" s="91"/>
      <c r="CM32" s="92">
        <v>1</v>
      </c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4"/>
      <c r="DC32" s="98">
        <v>2</v>
      </c>
      <c r="DD32" s="98">
        <f t="shared" si="0"/>
        <v>4</v>
      </c>
      <c r="DE32" s="98">
        <f t="shared" si="1"/>
        <v>8</v>
      </c>
    </row>
    <row r="33" spans="2:135" x14ac:dyDescent="0.3">
      <c r="B33" s="87">
        <v>46</v>
      </c>
      <c r="C33" s="88"/>
      <c r="D33" s="89"/>
      <c r="E33" s="89"/>
      <c r="F33" s="88"/>
      <c r="G33" s="91"/>
      <c r="H33" s="91"/>
      <c r="I33" s="91"/>
      <c r="J33" s="91"/>
      <c r="K33" s="91"/>
      <c r="L33" s="91"/>
      <c r="M33" s="91"/>
      <c r="N33" s="91"/>
      <c r="O33" s="92">
        <v>1</v>
      </c>
      <c r="P33" s="91"/>
      <c r="Q33" s="91"/>
      <c r="R33" s="91"/>
      <c r="S33" s="91"/>
      <c r="T33" s="91"/>
      <c r="U33" s="91"/>
      <c r="V33" s="91"/>
      <c r="W33" s="91"/>
      <c r="X33" s="91"/>
      <c r="Y33" s="92">
        <v>1</v>
      </c>
      <c r="Z33" s="91"/>
      <c r="AA33" s="91"/>
      <c r="AB33" s="92">
        <v>1</v>
      </c>
      <c r="AC33" s="92">
        <v>1</v>
      </c>
      <c r="AD33" s="92">
        <v>1</v>
      </c>
      <c r="AE33" s="91"/>
      <c r="AF33" s="97">
        <v>1</v>
      </c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4"/>
      <c r="BA33" s="101"/>
      <c r="BB33" s="98">
        <v>30</v>
      </c>
      <c r="BD33" s="87">
        <v>36</v>
      </c>
      <c r="BE33" s="89"/>
      <c r="BF33" s="89"/>
      <c r="BG33" s="88"/>
      <c r="BH33" s="88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2">
        <v>1</v>
      </c>
      <c r="CE33" s="92">
        <v>1</v>
      </c>
      <c r="CF33" s="92">
        <v>1</v>
      </c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2">
        <v>1</v>
      </c>
      <c r="CT33" s="92">
        <v>1</v>
      </c>
      <c r="CU33" s="91"/>
      <c r="CV33" s="91"/>
      <c r="CW33" s="91"/>
      <c r="CX33" s="91"/>
      <c r="CY33" s="91"/>
      <c r="CZ33" s="91"/>
      <c r="DA33" s="91"/>
      <c r="DB33" s="94"/>
      <c r="DC33" s="98">
        <v>2</v>
      </c>
      <c r="DD33" s="98">
        <f t="shared" si="0"/>
        <v>1</v>
      </c>
      <c r="DE33" s="98">
        <f t="shared" si="1"/>
        <v>2</v>
      </c>
    </row>
    <row r="34" spans="2:135" x14ac:dyDescent="0.3">
      <c r="B34" s="87">
        <v>47</v>
      </c>
      <c r="C34" s="88"/>
      <c r="D34" s="89"/>
      <c r="E34" s="89"/>
      <c r="F34" s="88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2">
        <v>1</v>
      </c>
      <c r="AQ34" s="91"/>
      <c r="AR34" s="92">
        <v>1</v>
      </c>
      <c r="AS34" s="91"/>
      <c r="AT34" s="91"/>
      <c r="AU34" s="91"/>
      <c r="AV34" s="91"/>
      <c r="AW34" s="91"/>
      <c r="AX34" s="91"/>
      <c r="AY34" s="91"/>
      <c r="AZ34" s="94"/>
      <c r="BA34" s="101"/>
      <c r="BB34" s="98">
        <v>31</v>
      </c>
      <c r="BD34" s="87">
        <v>39</v>
      </c>
      <c r="BE34" s="89"/>
      <c r="BF34" s="89"/>
      <c r="BG34" s="88"/>
      <c r="BH34" s="88"/>
      <c r="BI34" s="91"/>
      <c r="BJ34" s="91"/>
      <c r="BK34" s="92">
        <v>1</v>
      </c>
      <c r="BL34" s="91"/>
      <c r="BM34" s="91"/>
      <c r="BN34" s="91"/>
      <c r="BO34" s="91"/>
      <c r="BP34" s="91"/>
      <c r="BQ34" s="92">
        <v>1</v>
      </c>
      <c r="BR34" s="91"/>
      <c r="BS34" s="91"/>
      <c r="BT34" s="91"/>
      <c r="BU34" s="91"/>
      <c r="BV34" s="91"/>
      <c r="BW34" s="91"/>
      <c r="BX34" s="92">
        <v>1</v>
      </c>
      <c r="BY34" s="91"/>
      <c r="BZ34" s="91"/>
      <c r="CA34" s="91"/>
      <c r="CB34" s="91"/>
      <c r="CC34" s="91"/>
      <c r="CD34" s="92">
        <v>1</v>
      </c>
      <c r="CE34" s="91"/>
      <c r="CF34" s="91"/>
      <c r="CG34" s="91"/>
      <c r="CH34" s="91"/>
      <c r="CI34" s="91"/>
      <c r="CJ34" s="92">
        <v>1</v>
      </c>
      <c r="CK34" s="91"/>
      <c r="CL34" s="91"/>
      <c r="CM34" s="91"/>
      <c r="CN34" s="91"/>
      <c r="CO34" s="91"/>
      <c r="CP34" s="91"/>
      <c r="CQ34" s="91"/>
      <c r="CR34" s="92">
        <v>1</v>
      </c>
      <c r="CS34" s="91"/>
      <c r="CT34" s="91"/>
      <c r="CU34" s="91"/>
      <c r="CV34" s="91"/>
      <c r="CW34" s="91"/>
      <c r="CX34" s="91"/>
      <c r="CY34" s="91"/>
      <c r="CZ34" s="91"/>
      <c r="DA34" s="91"/>
      <c r="DB34" s="94"/>
      <c r="DC34" s="98">
        <v>2</v>
      </c>
      <c r="DD34" s="98">
        <f t="shared" si="0"/>
        <v>4</v>
      </c>
      <c r="DE34" s="98">
        <f t="shared" si="1"/>
        <v>8</v>
      </c>
    </row>
    <row r="35" spans="2:135" x14ac:dyDescent="0.3">
      <c r="B35" s="87">
        <v>48</v>
      </c>
      <c r="C35" s="88"/>
      <c r="D35" s="88"/>
      <c r="E35" s="88"/>
      <c r="F35" s="89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2">
        <v>1</v>
      </c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2">
        <v>1</v>
      </c>
      <c r="AG35" s="91"/>
      <c r="AH35" s="91"/>
      <c r="AI35" s="91"/>
      <c r="AJ35" s="91"/>
      <c r="AK35" s="92">
        <v>1</v>
      </c>
      <c r="AL35" s="91"/>
      <c r="AM35" s="91"/>
      <c r="AN35" s="91"/>
      <c r="AO35" s="91"/>
      <c r="AP35" s="91"/>
      <c r="AQ35" s="92">
        <v>1</v>
      </c>
      <c r="AR35" s="91"/>
      <c r="AS35" s="91"/>
      <c r="AT35" s="91"/>
      <c r="AU35" s="91"/>
      <c r="AV35" s="91"/>
      <c r="AW35" s="91"/>
      <c r="AX35" s="91"/>
      <c r="AY35" s="91"/>
      <c r="AZ35" s="94"/>
      <c r="BA35" s="101"/>
      <c r="BB35" s="98">
        <v>32</v>
      </c>
      <c r="BD35" s="87">
        <v>41</v>
      </c>
      <c r="BE35" s="89"/>
      <c r="BF35" s="89"/>
      <c r="BG35" s="88"/>
      <c r="BH35" s="88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2">
        <v>1</v>
      </c>
      <c r="BY35" s="91"/>
      <c r="BZ35" s="91"/>
      <c r="CA35" s="91"/>
      <c r="CB35" s="91"/>
      <c r="CC35" s="91"/>
      <c r="CD35" s="91"/>
      <c r="CE35" s="92">
        <v>1</v>
      </c>
      <c r="CF35" s="92">
        <v>1</v>
      </c>
      <c r="CG35" s="91"/>
      <c r="CH35" s="91"/>
      <c r="CI35" s="92">
        <v>1</v>
      </c>
      <c r="CJ35" s="92">
        <v>1</v>
      </c>
      <c r="CK35" s="91"/>
      <c r="CL35" s="91"/>
      <c r="CM35" s="97">
        <v>1</v>
      </c>
      <c r="CN35" s="91"/>
      <c r="CO35" s="91"/>
      <c r="CP35" s="91"/>
      <c r="CQ35" s="91"/>
      <c r="CR35" s="97">
        <v>1</v>
      </c>
      <c r="CS35" s="92">
        <v>1</v>
      </c>
      <c r="CT35" s="91"/>
      <c r="CU35" s="91"/>
      <c r="CV35" s="91"/>
      <c r="CW35" s="91"/>
      <c r="CX35" s="91"/>
      <c r="CY35" s="91"/>
      <c r="CZ35" s="91"/>
      <c r="DA35" s="91"/>
      <c r="DB35" s="94"/>
      <c r="DC35" s="98">
        <v>2</v>
      </c>
      <c r="DD35" s="98">
        <f t="shared" si="0"/>
        <v>1</v>
      </c>
      <c r="DE35" s="98">
        <f t="shared" si="1"/>
        <v>2</v>
      </c>
    </row>
    <row r="36" spans="2:135" x14ac:dyDescent="0.3">
      <c r="B36" s="87">
        <v>49</v>
      </c>
      <c r="C36" s="88"/>
      <c r="D36" s="88"/>
      <c r="E36" s="89"/>
      <c r="F36" s="89"/>
      <c r="G36" s="91"/>
      <c r="H36" s="91"/>
      <c r="I36" s="91"/>
      <c r="J36" s="91"/>
      <c r="K36" s="91"/>
      <c r="L36" s="91"/>
      <c r="M36" s="91"/>
      <c r="N36" s="92">
        <v>1</v>
      </c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2">
        <v>1</v>
      </c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4"/>
      <c r="AS36" s="91"/>
      <c r="AT36" s="91"/>
      <c r="AU36" s="91"/>
      <c r="AV36" s="91"/>
      <c r="AW36" s="91"/>
      <c r="AX36" s="91"/>
      <c r="AY36" s="91"/>
      <c r="AZ36" s="94"/>
      <c r="BA36" s="101"/>
      <c r="BB36" s="98">
        <v>33</v>
      </c>
      <c r="BD36" s="87">
        <v>51</v>
      </c>
      <c r="BE36" s="88"/>
      <c r="BF36" s="89"/>
      <c r="BG36" s="88"/>
      <c r="BH36" s="88"/>
      <c r="BI36" s="91"/>
      <c r="BJ36" s="91"/>
      <c r="BK36" s="91"/>
      <c r="BL36" s="91"/>
      <c r="BM36" s="91"/>
      <c r="BN36" s="91"/>
      <c r="BO36" s="91"/>
      <c r="BP36" s="97">
        <v>1</v>
      </c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7">
        <v>1</v>
      </c>
      <c r="CB36" s="91"/>
      <c r="CC36" s="91"/>
      <c r="CD36" s="91"/>
      <c r="CE36" s="91"/>
      <c r="CF36" s="91"/>
      <c r="CG36" s="91"/>
      <c r="CH36" s="91"/>
      <c r="CI36" s="91"/>
      <c r="CJ36" s="91"/>
      <c r="CK36" s="91"/>
      <c r="CL36" s="97">
        <v>1</v>
      </c>
      <c r="CM36" s="91"/>
      <c r="CN36" s="91"/>
      <c r="CO36" s="91"/>
      <c r="CP36" s="91"/>
      <c r="CQ36" s="92">
        <v>1</v>
      </c>
      <c r="CR36" s="91"/>
      <c r="CS36" s="91"/>
      <c r="CT36" s="94"/>
      <c r="CU36" s="91"/>
      <c r="CV36" s="91"/>
      <c r="CW36" s="91"/>
      <c r="CX36" s="91"/>
      <c r="CY36" s="91"/>
      <c r="CZ36" s="91"/>
      <c r="DA36" s="91"/>
      <c r="DB36" s="94"/>
      <c r="DC36" s="98">
        <v>1</v>
      </c>
      <c r="DD36" s="98">
        <f t="shared" si="0"/>
        <v>2</v>
      </c>
      <c r="DE36" s="98">
        <f t="shared" si="1"/>
        <v>2</v>
      </c>
    </row>
    <row r="37" spans="2:135" x14ac:dyDescent="0.3">
      <c r="B37" s="87">
        <v>50</v>
      </c>
      <c r="C37" s="89"/>
      <c r="D37" s="88"/>
      <c r="E37" s="88"/>
      <c r="F37" s="88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2">
        <v>1</v>
      </c>
      <c r="AP37" s="91"/>
      <c r="AQ37" s="91"/>
      <c r="AR37" s="94"/>
      <c r="AS37" s="91"/>
      <c r="AT37" s="91"/>
      <c r="AU37" s="91"/>
      <c r="AV37" s="91"/>
      <c r="AW37" s="91"/>
      <c r="AX37" s="91"/>
      <c r="AY37" s="91"/>
      <c r="AZ37" s="94"/>
      <c r="BA37" s="101"/>
      <c r="BB37" s="98">
        <v>34</v>
      </c>
      <c r="BD37" s="87">
        <v>10</v>
      </c>
      <c r="BE37" s="89"/>
      <c r="BF37" s="88"/>
      <c r="BG37" s="88"/>
      <c r="BH37" s="88"/>
      <c r="BI37" s="90"/>
      <c r="BJ37" s="90"/>
      <c r="BK37" s="90"/>
      <c r="BL37" s="90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1"/>
      <c r="CH37" s="92">
        <v>1</v>
      </c>
      <c r="CI37" s="91"/>
      <c r="CJ37" s="92">
        <v>1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91"/>
      <c r="DC37" s="98">
        <v>1</v>
      </c>
      <c r="DD37" s="98">
        <f t="shared" si="0"/>
        <v>0</v>
      </c>
      <c r="DE37" s="98">
        <f t="shared" si="1"/>
        <v>0</v>
      </c>
    </row>
    <row r="38" spans="2:135" x14ac:dyDescent="0.3">
      <c r="B38" s="87">
        <v>51</v>
      </c>
      <c r="C38" s="88"/>
      <c r="D38" s="89"/>
      <c r="E38" s="88"/>
      <c r="F38" s="88"/>
      <c r="G38" s="91"/>
      <c r="H38" s="91"/>
      <c r="I38" s="91"/>
      <c r="J38" s="91"/>
      <c r="K38" s="91"/>
      <c r="L38" s="91"/>
      <c r="M38" s="91"/>
      <c r="N38" s="97">
        <v>1</v>
      </c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7">
        <v>1</v>
      </c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7">
        <v>1</v>
      </c>
      <c r="AK38" s="91"/>
      <c r="AL38" s="91"/>
      <c r="AM38" s="91"/>
      <c r="AN38" s="91"/>
      <c r="AO38" s="92">
        <v>1</v>
      </c>
      <c r="AP38" s="91"/>
      <c r="AQ38" s="91"/>
      <c r="AR38" s="94"/>
      <c r="AS38" s="91"/>
      <c r="AT38" s="91"/>
      <c r="AU38" s="91"/>
      <c r="AV38" s="91"/>
      <c r="AW38" s="91"/>
      <c r="AX38" s="91"/>
      <c r="AY38" s="91"/>
      <c r="AZ38" s="94"/>
      <c r="BA38" s="101"/>
      <c r="BB38" s="98">
        <v>35</v>
      </c>
      <c r="BD38" s="87">
        <v>42</v>
      </c>
      <c r="BE38" s="89"/>
      <c r="BF38" s="88"/>
      <c r="BG38" s="88"/>
      <c r="BH38" s="88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2">
        <v>1</v>
      </c>
      <c r="CD38" s="91"/>
      <c r="CE38" s="92">
        <v>1</v>
      </c>
      <c r="CF38" s="92">
        <v>1</v>
      </c>
      <c r="CG38" s="91"/>
      <c r="CH38" s="92">
        <v>1</v>
      </c>
      <c r="CI38" s="91"/>
      <c r="CJ38" s="91"/>
      <c r="CK38" s="91"/>
      <c r="CL38" s="92">
        <v>1</v>
      </c>
      <c r="CM38" s="92">
        <v>1</v>
      </c>
      <c r="CN38" s="91"/>
      <c r="CO38" s="91"/>
      <c r="CP38" s="91"/>
      <c r="CQ38" s="91"/>
      <c r="CR38" s="91"/>
      <c r="CS38" s="92">
        <v>1</v>
      </c>
      <c r="CT38" s="91"/>
      <c r="CU38" s="91"/>
      <c r="CV38" s="91"/>
      <c r="CW38" s="91"/>
      <c r="CX38" s="91"/>
      <c r="CY38" s="91"/>
      <c r="CZ38" s="91"/>
      <c r="DA38" s="91"/>
      <c r="DB38" s="94"/>
      <c r="DC38" s="98">
        <v>1</v>
      </c>
      <c r="DD38" s="98">
        <f t="shared" si="0"/>
        <v>1</v>
      </c>
      <c r="DE38" s="98">
        <f t="shared" si="1"/>
        <v>1</v>
      </c>
    </row>
    <row r="39" spans="2:135" x14ac:dyDescent="0.3">
      <c r="B39" s="87">
        <v>52</v>
      </c>
      <c r="C39" s="88"/>
      <c r="D39" s="88"/>
      <c r="E39" s="88"/>
      <c r="F39" s="89"/>
      <c r="G39" s="91"/>
      <c r="H39" s="91"/>
      <c r="I39" s="91"/>
      <c r="J39" s="91"/>
      <c r="K39" s="91"/>
      <c r="L39" s="91"/>
      <c r="M39" s="91"/>
      <c r="N39" s="97">
        <v>1</v>
      </c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7">
        <v>1</v>
      </c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7">
        <v>1</v>
      </c>
      <c r="AK39" s="91"/>
      <c r="AL39" s="91"/>
      <c r="AM39" s="91"/>
      <c r="AN39" s="91"/>
      <c r="AO39" s="91"/>
      <c r="AP39" s="91"/>
      <c r="AQ39" s="91"/>
      <c r="AR39" s="94"/>
      <c r="AS39" s="91"/>
      <c r="AT39" s="91"/>
      <c r="AU39" s="91"/>
      <c r="AV39" s="91"/>
      <c r="AW39" s="91"/>
      <c r="AX39" s="91"/>
      <c r="AY39" s="91"/>
      <c r="AZ39" s="94"/>
      <c r="BA39" s="101"/>
      <c r="BB39" s="98">
        <v>36</v>
      </c>
      <c r="BD39" s="87">
        <v>50</v>
      </c>
      <c r="BE39" s="89"/>
      <c r="BF39" s="88"/>
      <c r="BG39" s="88"/>
      <c r="BH39" s="88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2">
        <v>1</v>
      </c>
      <c r="CR39" s="91"/>
      <c r="CS39" s="91"/>
      <c r="CT39" s="94"/>
      <c r="CU39" s="91"/>
      <c r="CV39" s="91"/>
      <c r="CW39" s="91"/>
      <c r="CX39" s="91"/>
      <c r="CY39" s="91"/>
      <c r="CZ39" s="91"/>
      <c r="DA39" s="91"/>
      <c r="DB39" s="94"/>
      <c r="DC39" s="98">
        <v>1</v>
      </c>
      <c r="DD39" s="98">
        <f t="shared" si="0"/>
        <v>0</v>
      </c>
      <c r="DE39" s="98">
        <f>DC39*DD39</f>
        <v>0</v>
      </c>
      <c r="DI39" s="146"/>
      <c r="DJ39" s="147" t="s">
        <v>106</v>
      </c>
      <c r="DK39" s="147" t="s">
        <v>107</v>
      </c>
      <c r="DL39" s="147" t="s">
        <v>108</v>
      </c>
      <c r="DM39" s="147" t="s">
        <v>137</v>
      </c>
      <c r="DN39" s="147" t="s">
        <v>109</v>
      </c>
      <c r="DO39" s="147" t="s">
        <v>110</v>
      </c>
      <c r="DP39" s="147" t="s">
        <v>111</v>
      </c>
      <c r="DQ39" s="147" t="s">
        <v>112</v>
      </c>
      <c r="DR39" s="147" t="s">
        <v>113</v>
      </c>
      <c r="DS39" s="147" t="s">
        <v>114</v>
      </c>
      <c r="DT39" s="147" t="s">
        <v>115</v>
      </c>
      <c r="DU39" s="147" t="s">
        <v>116</v>
      </c>
      <c r="DV39" s="147" t="s">
        <v>117</v>
      </c>
      <c r="DW39" s="147" t="s">
        <v>118</v>
      </c>
      <c r="DX39" s="147" t="s">
        <v>119</v>
      </c>
      <c r="DY39" s="147" t="s">
        <v>120</v>
      </c>
      <c r="DZ39" s="147" t="s">
        <v>121</v>
      </c>
      <c r="EA39" s="147" t="s">
        <v>122</v>
      </c>
      <c r="EB39" s="147" t="s">
        <v>123</v>
      </c>
      <c r="EC39" s="147" t="s">
        <v>124</v>
      </c>
      <c r="ED39" s="147" t="s">
        <v>125</v>
      </c>
      <c r="EE39" s="148" t="s">
        <v>126</v>
      </c>
    </row>
    <row r="40" spans="2:135" x14ac:dyDescent="0.3">
      <c r="G40" s="99" t="s">
        <v>106</v>
      </c>
      <c r="H40" s="99" t="s">
        <v>107</v>
      </c>
      <c r="I40" s="99" t="s">
        <v>108</v>
      </c>
      <c r="J40" s="99" t="s">
        <v>137</v>
      </c>
      <c r="K40" s="99" t="s">
        <v>109</v>
      </c>
      <c r="L40" s="99" t="s">
        <v>110</v>
      </c>
      <c r="M40" s="99" t="s">
        <v>111</v>
      </c>
      <c r="N40" s="99" t="s">
        <v>112</v>
      </c>
      <c r="O40" s="99" t="s">
        <v>113</v>
      </c>
      <c r="P40" s="99" t="s">
        <v>114</v>
      </c>
      <c r="Q40" s="99" t="s">
        <v>115</v>
      </c>
      <c r="R40" s="99" t="s">
        <v>116</v>
      </c>
      <c r="S40" s="99" t="s">
        <v>117</v>
      </c>
      <c r="T40" s="99" t="s">
        <v>118</v>
      </c>
      <c r="U40" s="99" t="s">
        <v>119</v>
      </c>
      <c r="V40" s="99" t="s">
        <v>120</v>
      </c>
      <c r="W40" s="99" t="s">
        <v>121</v>
      </c>
      <c r="X40" s="99" t="s">
        <v>122</v>
      </c>
      <c r="Y40" s="99" t="s">
        <v>123</v>
      </c>
      <c r="Z40" s="99" t="s">
        <v>124</v>
      </c>
      <c r="AA40" s="99" t="s">
        <v>125</v>
      </c>
      <c r="AB40" s="99" t="s">
        <v>126</v>
      </c>
      <c r="AC40" s="99" t="s">
        <v>127</v>
      </c>
      <c r="AD40" s="99" t="s">
        <v>128</v>
      </c>
      <c r="AE40" s="99" t="s">
        <v>129</v>
      </c>
      <c r="AF40" s="99" t="s">
        <v>130</v>
      </c>
      <c r="AG40" s="99" t="s">
        <v>131</v>
      </c>
      <c r="AH40" s="99" t="s">
        <v>132</v>
      </c>
      <c r="AI40" s="99" t="s">
        <v>133</v>
      </c>
      <c r="AJ40" s="99" t="s">
        <v>134</v>
      </c>
      <c r="AK40" s="99" t="s">
        <v>135</v>
      </c>
      <c r="AL40" s="99" t="s">
        <v>136</v>
      </c>
      <c r="AM40" s="99" t="s">
        <v>138</v>
      </c>
      <c r="AN40" s="99" t="s">
        <v>139</v>
      </c>
      <c r="AO40" s="99" t="s">
        <v>140</v>
      </c>
      <c r="AP40" s="99" t="s">
        <v>141</v>
      </c>
      <c r="AQ40" s="99" t="s">
        <v>142</v>
      </c>
      <c r="AR40" s="99" t="s">
        <v>143</v>
      </c>
      <c r="AS40" s="99" t="s">
        <v>144</v>
      </c>
      <c r="AT40" s="99" t="s">
        <v>145</v>
      </c>
      <c r="AU40" s="99" t="s">
        <v>146</v>
      </c>
      <c r="AV40" s="99" t="s">
        <v>147</v>
      </c>
      <c r="AW40" s="99" t="s">
        <v>148</v>
      </c>
      <c r="AX40" s="99" t="s">
        <v>149</v>
      </c>
      <c r="AY40" s="99" t="s">
        <v>150</v>
      </c>
      <c r="AZ40" s="99" t="s">
        <v>151</v>
      </c>
      <c r="BI40" s="99" t="s">
        <v>106</v>
      </c>
      <c r="BJ40" s="99" t="s">
        <v>107</v>
      </c>
      <c r="BK40" s="99" t="s">
        <v>108</v>
      </c>
      <c r="BL40" s="99" t="s">
        <v>137</v>
      </c>
      <c r="BM40" s="99" t="s">
        <v>109</v>
      </c>
      <c r="BN40" s="99" t="s">
        <v>110</v>
      </c>
      <c r="BO40" s="99" t="s">
        <v>111</v>
      </c>
      <c r="BP40" s="99" t="s">
        <v>112</v>
      </c>
      <c r="BQ40" s="99" t="s">
        <v>113</v>
      </c>
      <c r="BR40" s="99" t="s">
        <v>114</v>
      </c>
      <c r="BS40" s="99" t="s">
        <v>115</v>
      </c>
      <c r="BT40" s="99" t="s">
        <v>116</v>
      </c>
      <c r="BU40" s="99" t="s">
        <v>117</v>
      </c>
      <c r="BV40" s="99" t="s">
        <v>118</v>
      </c>
      <c r="BW40" s="99" t="s">
        <v>119</v>
      </c>
      <c r="BX40" s="99" t="s">
        <v>120</v>
      </c>
      <c r="BY40" s="99" t="s">
        <v>121</v>
      </c>
      <c r="BZ40" s="99" t="s">
        <v>122</v>
      </c>
      <c r="CA40" s="99" t="s">
        <v>123</v>
      </c>
      <c r="CB40" s="99" t="s">
        <v>124</v>
      </c>
      <c r="CC40" s="99" t="s">
        <v>125</v>
      </c>
      <c r="CD40" s="99" t="s">
        <v>126</v>
      </c>
      <c r="CE40" s="99" t="s">
        <v>127</v>
      </c>
      <c r="CF40" s="99" t="s">
        <v>128</v>
      </c>
      <c r="CG40" s="99" t="s">
        <v>129</v>
      </c>
      <c r="CH40" s="99" t="s">
        <v>130</v>
      </c>
      <c r="CI40" s="99" t="s">
        <v>131</v>
      </c>
      <c r="CJ40" s="99" t="s">
        <v>132</v>
      </c>
      <c r="CK40" s="99" t="s">
        <v>133</v>
      </c>
      <c r="CL40" s="99" t="s">
        <v>134</v>
      </c>
      <c r="CM40" s="99" t="s">
        <v>135</v>
      </c>
      <c r="CN40" s="99" t="s">
        <v>136</v>
      </c>
      <c r="CO40" s="99" t="s">
        <v>138</v>
      </c>
      <c r="CP40" s="99" t="s">
        <v>139</v>
      </c>
      <c r="CQ40" s="99" t="s">
        <v>140</v>
      </c>
      <c r="CR40" s="99" t="s">
        <v>141</v>
      </c>
      <c r="CS40" s="99" t="s">
        <v>142</v>
      </c>
      <c r="CT40" s="99" t="s">
        <v>143</v>
      </c>
      <c r="CU40" s="99" t="s">
        <v>144</v>
      </c>
      <c r="CV40" s="99" t="s">
        <v>145</v>
      </c>
      <c r="CW40" s="99" t="s">
        <v>146</v>
      </c>
      <c r="CX40" s="99" t="s">
        <v>147</v>
      </c>
      <c r="CY40" s="99" t="s">
        <v>148</v>
      </c>
      <c r="CZ40" s="99" t="s">
        <v>149</v>
      </c>
      <c r="DA40" s="99" t="s">
        <v>150</v>
      </c>
      <c r="DB40" s="99" t="s">
        <v>151</v>
      </c>
      <c r="DD40" s="145">
        <f>SUM(DD4:DD39)/(36-COUNTIF(DD4:DD39,0))</f>
        <v>2.4</v>
      </c>
      <c r="DE40" s="98">
        <f>SUM(DE4:DE39)</f>
        <v>134</v>
      </c>
      <c r="DF40" s="98">
        <f>SUM(FD4:FD7)</f>
        <v>134</v>
      </c>
      <c r="DI40" s="149" t="s">
        <v>96</v>
      </c>
      <c r="DJ40" s="5">
        <f>DJ4/$DJ$1</f>
        <v>0</v>
      </c>
      <c r="DK40" s="5">
        <f t="shared" ref="DK40:EE40" si="2">DK4/$DJ$2</f>
        <v>0</v>
      </c>
      <c r="DL40" s="5">
        <f t="shared" si="2"/>
        <v>4.1666666666666664E-2</v>
      </c>
      <c r="DM40" s="5">
        <f t="shared" si="2"/>
        <v>0</v>
      </c>
      <c r="DN40" s="5">
        <f t="shared" si="2"/>
        <v>0</v>
      </c>
      <c r="DO40" s="5">
        <f t="shared" si="2"/>
        <v>5.5555555555555552E-2</v>
      </c>
      <c r="DP40" s="5">
        <f t="shared" si="2"/>
        <v>0</v>
      </c>
      <c r="DQ40" s="5">
        <f t="shared" si="2"/>
        <v>2.7777777777777776E-2</v>
      </c>
      <c r="DR40" s="5">
        <f t="shared" si="2"/>
        <v>2.7777777777777776E-2</v>
      </c>
      <c r="DS40" s="5">
        <f t="shared" si="2"/>
        <v>0</v>
      </c>
      <c r="DT40" s="5">
        <f t="shared" si="2"/>
        <v>5.5555555555555552E-2</v>
      </c>
      <c r="DU40" s="5">
        <f t="shared" si="2"/>
        <v>0</v>
      </c>
      <c r="DV40" s="5">
        <f t="shared" si="2"/>
        <v>0</v>
      </c>
      <c r="DW40" s="5">
        <f t="shared" si="2"/>
        <v>2.7777777777777776E-2</v>
      </c>
      <c r="DX40" s="5">
        <f t="shared" si="2"/>
        <v>2.7777777777777776E-2</v>
      </c>
      <c r="DY40" s="5">
        <f t="shared" si="2"/>
        <v>9.7222222222222224E-2</v>
      </c>
      <c r="DZ40" s="5">
        <f t="shared" si="2"/>
        <v>0</v>
      </c>
      <c r="EA40" s="5">
        <f t="shared" si="2"/>
        <v>1.3888888888888888E-2</v>
      </c>
      <c r="EB40" s="5">
        <f t="shared" si="2"/>
        <v>8.3333333333333329E-2</v>
      </c>
      <c r="EC40" s="5">
        <f t="shared" si="2"/>
        <v>0</v>
      </c>
      <c r="ED40" s="5">
        <f t="shared" si="2"/>
        <v>6.9444444444444448E-2</v>
      </c>
      <c r="EE40" s="150">
        <f t="shared" si="2"/>
        <v>4.1666666666666664E-2</v>
      </c>
    </row>
    <row r="41" spans="2:135" x14ac:dyDescent="0.3">
      <c r="BI41" s="98">
        <f>SUM(BI4:BI24)</f>
        <v>1</v>
      </c>
      <c r="BJ41" s="98">
        <f t="shared" ref="BJ41:DB41" si="3">SUM(BJ4:BJ24)</f>
        <v>0</v>
      </c>
      <c r="BK41" s="98">
        <f t="shared" si="3"/>
        <v>3</v>
      </c>
      <c r="BL41" s="98">
        <f t="shared" si="3"/>
        <v>2</v>
      </c>
      <c r="BM41" s="98">
        <f t="shared" si="3"/>
        <v>1</v>
      </c>
      <c r="BN41" s="98">
        <f t="shared" si="3"/>
        <v>2</v>
      </c>
      <c r="BO41" s="98">
        <f t="shared" si="3"/>
        <v>0</v>
      </c>
      <c r="BP41" s="98">
        <f t="shared" si="3"/>
        <v>4</v>
      </c>
      <c r="BQ41" s="98">
        <f t="shared" si="3"/>
        <v>1</v>
      </c>
      <c r="BR41" s="98">
        <f t="shared" si="3"/>
        <v>0</v>
      </c>
      <c r="BS41" s="98">
        <f t="shared" si="3"/>
        <v>5</v>
      </c>
      <c r="BT41" s="98">
        <f t="shared" si="3"/>
        <v>0</v>
      </c>
      <c r="BU41" s="98">
        <f t="shared" si="3"/>
        <v>0</v>
      </c>
      <c r="BV41" s="98">
        <f t="shared" si="3"/>
        <v>3</v>
      </c>
      <c r="BW41" s="98">
        <f t="shared" si="3"/>
        <v>2</v>
      </c>
      <c r="BX41" s="98">
        <f t="shared" si="3"/>
        <v>5</v>
      </c>
      <c r="BY41" s="98">
        <f t="shared" si="3"/>
        <v>0</v>
      </c>
      <c r="BZ41" s="98">
        <f t="shared" si="3"/>
        <v>1</v>
      </c>
      <c r="CA41" s="98">
        <f t="shared" si="3"/>
        <v>10</v>
      </c>
      <c r="CB41" s="98">
        <f t="shared" si="3"/>
        <v>1</v>
      </c>
      <c r="CC41" s="98">
        <f t="shared" si="3"/>
        <v>3</v>
      </c>
      <c r="CD41" s="98">
        <f t="shared" si="3"/>
        <v>3</v>
      </c>
      <c r="CE41" s="98">
        <f t="shared" si="3"/>
        <v>5</v>
      </c>
      <c r="CF41" s="98">
        <f t="shared" si="3"/>
        <v>5</v>
      </c>
      <c r="CG41" s="98">
        <f t="shared" si="3"/>
        <v>0</v>
      </c>
      <c r="CH41" s="98">
        <f t="shared" si="3"/>
        <v>6</v>
      </c>
      <c r="CI41" s="98">
        <f t="shared" si="3"/>
        <v>4</v>
      </c>
      <c r="CJ41" s="98">
        <f t="shared" si="3"/>
        <v>9</v>
      </c>
      <c r="CK41" s="98">
        <f t="shared" si="3"/>
        <v>4</v>
      </c>
      <c r="CL41" s="98">
        <f t="shared" si="3"/>
        <v>7</v>
      </c>
      <c r="CM41" s="98">
        <f t="shared" si="3"/>
        <v>3</v>
      </c>
      <c r="CN41" s="98">
        <f t="shared" si="3"/>
        <v>1</v>
      </c>
      <c r="CO41" s="98">
        <f t="shared" si="3"/>
        <v>0</v>
      </c>
      <c r="CP41" s="98">
        <f t="shared" si="3"/>
        <v>1</v>
      </c>
      <c r="CQ41" s="98">
        <f t="shared" si="3"/>
        <v>2</v>
      </c>
      <c r="CR41" s="98">
        <f t="shared" si="3"/>
        <v>6</v>
      </c>
      <c r="CS41" s="98">
        <f t="shared" si="3"/>
        <v>3</v>
      </c>
      <c r="CT41" s="98">
        <f t="shared" si="3"/>
        <v>5</v>
      </c>
      <c r="CU41" s="98">
        <f t="shared" si="3"/>
        <v>1</v>
      </c>
      <c r="CV41" s="98">
        <f t="shared" si="3"/>
        <v>0</v>
      </c>
      <c r="CW41" s="98">
        <f t="shared" si="3"/>
        <v>2</v>
      </c>
      <c r="CX41" s="98">
        <f t="shared" si="3"/>
        <v>1</v>
      </c>
      <c r="CY41" s="98">
        <f t="shared" si="3"/>
        <v>0</v>
      </c>
      <c r="CZ41" s="98">
        <f t="shared" si="3"/>
        <v>0</v>
      </c>
      <c r="DA41" s="98">
        <f t="shared" si="3"/>
        <v>1</v>
      </c>
      <c r="DB41" s="98">
        <f t="shared" si="3"/>
        <v>0</v>
      </c>
      <c r="DI41" s="151" t="s">
        <v>97</v>
      </c>
      <c r="DJ41" s="5">
        <f>DJ5/$DJ$2</f>
        <v>0</v>
      </c>
      <c r="DK41" s="5">
        <f t="shared" ref="DK41:EE41" si="4">DK5/$DJ$2</f>
        <v>0</v>
      </c>
      <c r="DL41" s="5">
        <f t="shared" si="4"/>
        <v>2.7777777777777776E-2</v>
      </c>
      <c r="DM41" s="5">
        <f t="shared" si="4"/>
        <v>0</v>
      </c>
      <c r="DN41" s="5">
        <f t="shared" si="4"/>
        <v>0</v>
      </c>
      <c r="DO41" s="5">
        <f t="shared" si="4"/>
        <v>4.1666666666666664E-2</v>
      </c>
      <c r="DP41" s="5">
        <f t="shared" si="4"/>
        <v>0</v>
      </c>
      <c r="DQ41" s="5">
        <f t="shared" si="4"/>
        <v>2.7777777777777776E-2</v>
      </c>
      <c r="DR41" s="5">
        <f t="shared" si="4"/>
        <v>2.7777777777777776E-2</v>
      </c>
      <c r="DS41" s="5">
        <f t="shared" si="4"/>
        <v>0</v>
      </c>
      <c r="DT41" s="5">
        <f t="shared" si="4"/>
        <v>2.7777777777777776E-2</v>
      </c>
      <c r="DU41" s="5">
        <f t="shared" si="4"/>
        <v>0</v>
      </c>
      <c r="DV41" s="5">
        <f t="shared" si="4"/>
        <v>0</v>
      </c>
      <c r="DW41" s="5">
        <f t="shared" si="4"/>
        <v>2.7777777777777776E-2</v>
      </c>
      <c r="DX41" s="5">
        <f t="shared" si="4"/>
        <v>2.7777777777777776E-2</v>
      </c>
      <c r="DY41" s="5">
        <f t="shared" si="4"/>
        <v>5.5555555555555552E-2</v>
      </c>
      <c r="DZ41" s="5">
        <f t="shared" si="4"/>
        <v>0</v>
      </c>
      <c r="EA41" s="5">
        <f t="shared" si="4"/>
        <v>0</v>
      </c>
      <c r="EB41" s="5">
        <f t="shared" si="4"/>
        <v>8.3333333333333329E-2</v>
      </c>
      <c r="EC41" s="5">
        <f t="shared" si="4"/>
        <v>0</v>
      </c>
      <c r="ED41" s="5">
        <f t="shared" si="4"/>
        <v>1.3888888888888888E-2</v>
      </c>
      <c r="EE41" s="150">
        <f t="shared" si="4"/>
        <v>6.9444444444444448E-2</v>
      </c>
    </row>
    <row r="42" spans="2:135" x14ac:dyDescent="0.3">
      <c r="BI42" s="98">
        <f>SUM(BI4:BI18)</f>
        <v>0</v>
      </c>
      <c r="BJ42" s="98">
        <f t="shared" ref="BJ42:DB42" si="5">SUM(BJ4:BJ18)</f>
        <v>0</v>
      </c>
      <c r="BK42" s="98">
        <f t="shared" si="5"/>
        <v>2</v>
      </c>
      <c r="BL42" s="98">
        <f t="shared" si="5"/>
        <v>0</v>
      </c>
      <c r="BM42" s="98">
        <f t="shared" si="5"/>
        <v>0</v>
      </c>
      <c r="BN42" s="98">
        <f t="shared" si="5"/>
        <v>1</v>
      </c>
      <c r="BO42" s="98">
        <f t="shared" si="5"/>
        <v>0</v>
      </c>
      <c r="BP42" s="98">
        <f t="shared" si="5"/>
        <v>2</v>
      </c>
      <c r="BQ42" s="98">
        <f t="shared" si="5"/>
        <v>0</v>
      </c>
      <c r="BR42" s="98">
        <f t="shared" si="5"/>
        <v>0</v>
      </c>
      <c r="BS42" s="98">
        <f t="shared" si="5"/>
        <v>3</v>
      </c>
      <c r="BT42" s="98">
        <f t="shared" si="5"/>
        <v>0</v>
      </c>
      <c r="BU42" s="98">
        <f t="shared" si="5"/>
        <v>0</v>
      </c>
      <c r="BV42" s="98">
        <f t="shared" si="5"/>
        <v>3</v>
      </c>
      <c r="BW42" s="98">
        <f t="shared" si="5"/>
        <v>2</v>
      </c>
      <c r="BX42" s="98">
        <f t="shared" si="5"/>
        <v>4</v>
      </c>
      <c r="BY42" s="98">
        <f t="shared" si="5"/>
        <v>0</v>
      </c>
      <c r="BZ42" s="98">
        <f t="shared" si="5"/>
        <v>1</v>
      </c>
      <c r="CA42" s="98">
        <f t="shared" si="5"/>
        <v>6</v>
      </c>
      <c r="CB42" s="98">
        <f t="shared" si="5"/>
        <v>0</v>
      </c>
      <c r="CC42" s="98">
        <f t="shared" si="5"/>
        <v>3</v>
      </c>
      <c r="CD42" s="98">
        <f t="shared" si="5"/>
        <v>3</v>
      </c>
      <c r="CE42" s="98">
        <f t="shared" si="5"/>
        <v>3</v>
      </c>
      <c r="CF42" s="98">
        <f t="shared" si="5"/>
        <v>3</v>
      </c>
      <c r="CG42" s="98">
        <f t="shared" si="5"/>
        <v>0</v>
      </c>
      <c r="CH42" s="98">
        <f t="shared" si="5"/>
        <v>3</v>
      </c>
      <c r="CI42" s="98">
        <f t="shared" si="5"/>
        <v>3</v>
      </c>
      <c r="CJ42" s="98">
        <f t="shared" si="5"/>
        <v>7</v>
      </c>
      <c r="CK42" s="98">
        <f t="shared" si="5"/>
        <v>4</v>
      </c>
      <c r="CL42" s="98">
        <f t="shared" si="5"/>
        <v>5</v>
      </c>
      <c r="CM42" s="98">
        <f t="shared" si="5"/>
        <v>2</v>
      </c>
      <c r="CN42" s="98">
        <f t="shared" si="5"/>
        <v>0</v>
      </c>
      <c r="CO42" s="98">
        <f t="shared" si="5"/>
        <v>0</v>
      </c>
      <c r="CP42" s="98">
        <f t="shared" si="5"/>
        <v>1</v>
      </c>
      <c r="CQ42" s="98">
        <f t="shared" si="5"/>
        <v>1</v>
      </c>
      <c r="CR42" s="98">
        <f t="shared" si="5"/>
        <v>5</v>
      </c>
      <c r="CS42" s="98">
        <f t="shared" si="5"/>
        <v>3</v>
      </c>
      <c r="CT42" s="98">
        <f t="shared" si="5"/>
        <v>5</v>
      </c>
      <c r="CU42" s="98">
        <f t="shared" si="5"/>
        <v>0</v>
      </c>
      <c r="CV42" s="98">
        <f t="shared" si="5"/>
        <v>0</v>
      </c>
      <c r="CW42" s="98">
        <f t="shared" si="5"/>
        <v>2</v>
      </c>
      <c r="CX42" s="98">
        <f t="shared" si="5"/>
        <v>0</v>
      </c>
      <c r="CY42" s="98">
        <f t="shared" si="5"/>
        <v>0</v>
      </c>
      <c r="CZ42" s="98">
        <f t="shared" si="5"/>
        <v>0</v>
      </c>
      <c r="DA42" s="98">
        <f t="shared" si="5"/>
        <v>1</v>
      </c>
      <c r="DB42" s="98">
        <f t="shared" si="5"/>
        <v>0</v>
      </c>
      <c r="DI42" s="149" t="s">
        <v>98</v>
      </c>
      <c r="DJ42" s="5">
        <f>DJ6/$DJ$2</f>
        <v>0</v>
      </c>
      <c r="DK42" s="5">
        <f t="shared" ref="DK42:EE42" si="6">DK6/$DJ$2</f>
        <v>0</v>
      </c>
      <c r="DL42" s="5">
        <f t="shared" si="6"/>
        <v>0</v>
      </c>
      <c r="DM42" s="5">
        <f t="shared" si="6"/>
        <v>0</v>
      </c>
      <c r="DN42" s="5">
        <f t="shared" si="6"/>
        <v>0</v>
      </c>
      <c r="DO42" s="5">
        <f t="shared" si="6"/>
        <v>1.3888888888888888E-2</v>
      </c>
      <c r="DP42" s="5">
        <f t="shared" si="6"/>
        <v>0</v>
      </c>
      <c r="DQ42" s="5">
        <f t="shared" si="6"/>
        <v>2.7777777777777776E-2</v>
      </c>
      <c r="DR42" s="5">
        <f t="shared" si="6"/>
        <v>1.3888888888888888E-2</v>
      </c>
      <c r="DS42" s="5">
        <f t="shared" si="6"/>
        <v>0</v>
      </c>
      <c r="DT42" s="5">
        <f t="shared" si="6"/>
        <v>0</v>
      </c>
      <c r="DU42" s="5">
        <f t="shared" si="6"/>
        <v>0</v>
      </c>
      <c r="DV42" s="5">
        <f t="shared" si="6"/>
        <v>0</v>
      </c>
      <c r="DW42" s="5">
        <f t="shared" si="6"/>
        <v>0</v>
      </c>
      <c r="DX42" s="5">
        <f t="shared" si="6"/>
        <v>0</v>
      </c>
      <c r="DY42" s="5">
        <f t="shared" si="6"/>
        <v>0</v>
      </c>
      <c r="DZ42" s="5">
        <f t="shared" si="6"/>
        <v>0</v>
      </c>
      <c r="EA42" s="5">
        <f t="shared" si="6"/>
        <v>0</v>
      </c>
      <c r="EB42" s="5">
        <f t="shared" si="6"/>
        <v>6.9444444444444448E-2</v>
      </c>
      <c r="EC42" s="5">
        <f t="shared" si="6"/>
        <v>0</v>
      </c>
      <c r="ED42" s="5">
        <f t="shared" si="6"/>
        <v>0</v>
      </c>
      <c r="EE42" s="150">
        <f t="shared" si="6"/>
        <v>4.1666666666666664E-2</v>
      </c>
    </row>
    <row r="43" spans="2:135" x14ac:dyDescent="0.3">
      <c r="BI43" s="98">
        <f>SUM(BI4:BI9)</f>
        <v>0</v>
      </c>
      <c r="BJ43" s="98">
        <f t="shared" ref="BJ43:DB43" si="7">SUM(BJ4:BJ9)</f>
        <v>0</v>
      </c>
      <c r="BK43" s="98">
        <f t="shared" si="7"/>
        <v>1</v>
      </c>
      <c r="BL43" s="98">
        <f t="shared" si="7"/>
        <v>0</v>
      </c>
      <c r="BM43" s="98">
        <f t="shared" si="7"/>
        <v>0</v>
      </c>
      <c r="BN43" s="98">
        <f t="shared" si="7"/>
        <v>1</v>
      </c>
      <c r="BO43" s="98">
        <f t="shared" si="7"/>
        <v>0</v>
      </c>
      <c r="BP43" s="98">
        <f t="shared" si="7"/>
        <v>1</v>
      </c>
      <c r="BQ43" s="98">
        <f t="shared" si="7"/>
        <v>0</v>
      </c>
      <c r="BR43" s="98">
        <f t="shared" si="7"/>
        <v>0</v>
      </c>
      <c r="BS43" s="98">
        <f t="shared" si="7"/>
        <v>1</v>
      </c>
      <c r="BT43" s="98">
        <f t="shared" si="7"/>
        <v>0</v>
      </c>
      <c r="BU43" s="98">
        <f t="shared" si="7"/>
        <v>0</v>
      </c>
      <c r="BV43" s="98">
        <f t="shared" si="7"/>
        <v>1</v>
      </c>
      <c r="BW43" s="98">
        <f t="shared" si="7"/>
        <v>0</v>
      </c>
      <c r="BX43" s="98">
        <f t="shared" si="7"/>
        <v>2</v>
      </c>
      <c r="BY43" s="98">
        <f t="shared" si="7"/>
        <v>0</v>
      </c>
      <c r="BZ43" s="98">
        <f t="shared" si="7"/>
        <v>0</v>
      </c>
      <c r="CA43" s="98">
        <f t="shared" si="7"/>
        <v>3</v>
      </c>
      <c r="CB43" s="98">
        <f t="shared" si="7"/>
        <v>0</v>
      </c>
      <c r="CC43" s="98">
        <f t="shared" si="7"/>
        <v>0</v>
      </c>
      <c r="CD43" s="98">
        <f t="shared" si="7"/>
        <v>1</v>
      </c>
      <c r="CE43" s="98">
        <f t="shared" si="7"/>
        <v>1</v>
      </c>
      <c r="CF43" s="98">
        <f t="shared" si="7"/>
        <v>1</v>
      </c>
      <c r="CG43" s="98">
        <f t="shared" si="7"/>
        <v>0</v>
      </c>
      <c r="CH43" s="98">
        <f t="shared" si="7"/>
        <v>1</v>
      </c>
      <c r="CI43" s="98">
        <f t="shared" si="7"/>
        <v>1</v>
      </c>
      <c r="CJ43" s="98">
        <f t="shared" si="7"/>
        <v>2</v>
      </c>
      <c r="CK43" s="98">
        <f t="shared" si="7"/>
        <v>2</v>
      </c>
      <c r="CL43" s="98">
        <f t="shared" si="7"/>
        <v>2</v>
      </c>
      <c r="CM43" s="98">
        <f t="shared" si="7"/>
        <v>0</v>
      </c>
      <c r="CN43" s="98">
        <f t="shared" si="7"/>
        <v>0</v>
      </c>
      <c r="CO43" s="98">
        <f t="shared" si="7"/>
        <v>0</v>
      </c>
      <c r="CP43" s="98">
        <f t="shared" si="7"/>
        <v>1</v>
      </c>
      <c r="CQ43" s="98">
        <f t="shared" si="7"/>
        <v>0</v>
      </c>
      <c r="CR43" s="98">
        <f t="shared" si="7"/>
        <v>3</v>
      </c>
      <c r="CS43" s="98">
        <f t="shared" si="7"/>
        <v>1</v>
      </c>
      <c r="CT43" s="98">
        <f t="shared" si="7"/>
        <v>1</v>
      </c>
      <c r="CU43" s="98">
        <f t="shared" si="7"/>
        <v>0</v>
      </c>
      <c r="CV43" s="98">
        <f t="shared" si="7"/>
        <v>0</v>
      </c>
      <c r="CW43" s="98">
        <f t="shared" si="7"/>
        <v>1</v>
      </c>
      <c r="CX43" s="98">
        <f t="shared" si="7"/>
        <v>0</v>
      </c>
      <c r="CY43" s="98">
        <f t="shared" si="7"/>
        <v>0</v>
      </c>
      <c r="CZ43" s="98">
        <f t="shared" si="7"/>
        <v>0</v>
      </c>
      <c r="DA43" s="98">
        <f t="shared" si="7"/>
        <v>0</v>
      </c>
      <c r="DB43" s="98">
        <f t="shared" si="7"/>
        <v>0</v>
      </c>
      <c r="DI43" s="152" t="s">
        <v>99</v>
      </c>
      <c r="DJ43" s="3">
        <f>DJ7/$DJ$2</f>
        <v>1.3888888888888888E-2</v>
      </c>
      <c r="DK43" s="3">
        <f t="shared" ref="DK43:EE43" si="8">DK7/$DJ$2</f>
        <v>0</v>
      </c>
      <c r="DL43" s="3">
        <f t="shared" si="8"/>
        <v>4.1666666666666664E-2</v>
      </c>
      <c r="DM43" s="3">
        <f t="shared" si="8"/>
        <v>2.7777777777777776E-2</v>
      </c>
      <c r="DN43" s="3">
        <f t="shared" si="8"/>
        <v>1.3888888888888888E-2</v>
      </c>
      <c r="DO43" s="3">
        <f t="shared" si="8"/>
        <v>2.7777777777777776E-2</v>
      </c>
      <c r="DP43" s="3">
        <f t="shared" si="8"/>
        <v>0</v>
      </c>
      <c r="DQ43" s="3">
        <f t="shared" si="8"/>
        <v>6.9444444444444448E-2</v>
      </c>
      <c r="DR43" s="3">
        <f t="shared" si="8"/>
        <v>1.3888888888888888E-2</v>
      </c>
      <c r="DS43" s="3">
        <f t="shared" si="8"/>
        <v>0</v>
      </c>
      <c r="DT43" s="3">
        <f t="shared" si="8"/>
        <v>8.3333333333333329E-2</v>
      </c>
      <c r="DU43" s="3">
        <f t="shared" si="8"/>
        <v>0</v>
      </c>
      <c r="DV43" s="3">
        <f t="shared" si="8"/>
        <v>0</v>
      </c>
      <c r="DW43" s="3">
        <f t="shared" si="8"/>
        <v>4.1666666666666664E-2</v>
      </c>
      <c r="DX43" s="3">
        <f t="shared" si="8"/>
        <v>2.7777777777777776E-2</v>
      </c>
      <c r="DY43" s="3">
        <f t="shared" si="8"/>
        <v>6.9444444444444448E-2</v>
      </c>
      <c r="DZ43" s="3">
        <f t="shared" si="8"/>
        <v>0</v>
      </c>
      <c r="EA43" s="3">
        <f t="shared" si="8"/>
        <v>1.3888888888888888E-2</v>
      </c>
      <c r="EB43" s="3">
        <f t="shared" si="8"/>
        <v>0.15277777777777779</v>
      </c>
      <c r="EC43" s="3">
        <f t="shared" si="8"/>
        <v>1.3888888888888888E-2</v>
      </c>
      <c r="ED43" s="3">
        <f t="shared" si="8"/>
        <v>4.1666666666666664E-2</v>
      </c>
      <c r="EE43" s="153">
        <f t="shared" si="8"/>
        <v>4.1666666666666664E-2</v>
      </c>
    </row>
    <row r="44" spans="2:135" x14ac:dyDescent="0.3">
      <c r="BI44" s="98">
        <f>SUM(BI4:BI26)</f>
        <v>1</v>
      </c>
      <c r="BJ44" s="98">
        <f t="shared" ref="BJ44:DB44" si="9">SUM(BJ4:BJ26)</f>
        <v>0</v>
      </c>
      <c r="BK44" s="98">
        <f t="shared" si="9"/>
        <v>3</v>
      </c>
      <c r="BL44" s="98">
        <f t="shared" si="9"/>
        <v>2</v>
      </c>
      <c r="BM44" s="98">
        <f t="shared" si="9"/>
        <v>1</v>
      </c>
      <c r="BN44" s="98">
        <f t="shared" si="9"/>
        <v>2</v>
      </c>
      <c r="BO44" s="98">
        <f t="shared" si="9"/>
        <v>0</v>
      </c>
      <c r="BP44" s="98">
        <f t="shared" si="9"/>
        <v>5</v>
      </c>
      <c r="BQ44" s="98">
        <f t="shared" si="9"/>
        <v>1</v>
      </c>
      <c r="BR44" s="98">
        <f t="shared" si="9"/>
        <v>0</v>
      </c>
      <c r="BS44" s="98">
        <f t="shared" si="9"/>
        <v>6</v>
      </c>
      <c r="BT44" s="98">
        <f t="shared" si="9"/>
        <v>0</v>
      </c>
      <c r="BU44" s="98">
        <f t="shared" si="9"/>
        <v>0</v>
      </c>
      <c r="BV44" s="98">
        <f t="shared" si="9"/>
        <v>3</v>
      </c>
      <c r="BW44" s="98">
        <f t="shared" si="9"/>
        <v>2</v>
      </c>
      <c r="BX44" s="98">
        <f t="shared" si="9"/>
        <v>5</v>
      </c>
      <c r="BY44" s="98">
        <f t="shared" si="9"/>
        <v>0</v>
      </c>
      <c r="BZ44" s="98">
        <f t="shared" si="9"/>
        <v>1</v>
      </c>
      <c r="CA44" s="98">
        <f t="shared" si="9"/>
        <v>11</v>
      </c>
      <c r="CB44" s="98">
        <f t="shared" si="9"/>
        <v>1</v>
      </c>
      <c r="CC44" s="98">
        <f t="shared" si="9"/>
        <v>3</v>
      </c>
      <c r="CD44" s="98">
        <f t="shared" si="9"/>
        <v>3</v>
      </c>
      <c r="CE44" s="98">
        <f t="shared" si="9"/>
        <v>5</v>
      </c>
      <c r="CF44" s="98">
        <f t="shared" si="9"/>
        <v>5</v>
      </c>
      <c r="CG44" s="98">
        <f t="shared" si="9"/>
        <v>0</v>
      </c>
      <c r="CH44" s="98">
        <f t="shared" si="9"/>
        <v>7</v>
      </c>
      <c r="CI44" s="98">
        <f t="shared" si="9"/>
        <v>4</v>
      </c>
      <c r="CJ44" s="98">
        <f t="shared" si="9"/>
        <v>9</v>
      </c>
      <c r="CK44" s="98">
        <f t="shared" si="9"/>
        <v>4</v>
      </c>
      <c r="CL44" s="98">
        <f t="shared" si="9"/>
        <v>8</v>
      </c>
      <c r="CM44" s="98">
        <f t="shared" si="9"/>
        <v>4</v>
      </c>
      <c r="CN44" s="98">
        <f t="shared" si="9"/>
        <v>1</v>
      </c>
      <c r="CO44" s="98">
        <f t="shared" si="9"/>
        <v>0</v>
      </c>
      <c r="CP44" s="98">
        <f t="shared" si="9"/>
        <v>1</v>
      </c>
      <c r="CQ44" s="98">
        <f t="shared" si="9"/>
        <v>2</v>
      </c>
      <c r="CR44" s="98">
        <f t="shared" si="9"/>
        <v>6</v>
      </c>
      <c r="CS44" s="98">
        <f t="shared" si="9"/>
        <v>4</v>
      </c>
      <c r="CT44" s="98">
        <f t="shared" si="9"/>
        <v>5</v>
      </c>
      <c r="CU44" s="98">
        <f t="shared" si="9"/>
        <v>1</v>
      </c>
      <c r="CV44" s="98">
        <f t="shared" si="9"/>
        <v>0</v>
      </c>
      <c r="CW44" s="98">
        <f t="shared" si="9"/>
        <v>2</v>
      </c>
      <c r="CX44" s="98">
        <f t="shared" si="9"/>
        <v>1</v>
      </c>
      <c r="CY44" s="98">
        <f t="shared" si="9"/>
        <v>0</v>
      </c>
      <c r="CZ44" s="98">
        <f t="shared" si="9"/>
        <v>0</v>
      </c>
      <c r="DA44" s="98">
        <f t="shared" si="9"/>
        <v>1</v>
      </c>
      <c r="DB44" s="98">
        <f t="shared" si="9"/>
        <v>0</v>
      </c>
    </row>
    <row r="47" spans="2:135" x14ac:dyDescent="0.3">
      <c r="DI47" s="18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</row>
    <row r="48" spans="2:135" x14ac:dyDescent="0.3"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</row>
    <row r="49" spans="2:135" x14ac:dyDescent="0.3">
      <c r="DI49" s="134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</row>
    <row r="50" spans="2:135" x14ac:dyDescent="0.3"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</row>
    <row r="51" spans="2:135" x14ac:dyDescent="0.3"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</row>
    <row r="55" spans="2:135" x14ac:dyDescent="0.3">
      <c r="B55" s="102"/>
      <c r="C55" s="103"/>
      <c r="D55" s="104">
        <v>4</v>
      </c>
      <c r="E55" s="104">
        <v>5</v>
      </c>
      <c r="F55" s="104">
        <v>7</v>
      </c>
      <c r="G55" s="104">
        <v>8</v>
      </c>
      <c r="H55" s="104">
        <v>10</v>
      </c>
      <c r="I55" s="104">
        <v>11</v>
      </c>
      <c r="J55" s="104">
        <v>14</v>
      </c>
      <c r="K55" s="104">
        <v>16</v>
      </c>
      <c r="L55" s="104">
        <v>18</v>
      </c>
      <c r="M55" s="104">
        <v>19</v>
      </c>
      <c r="N55" s="104">
        <v>20</v>
      </c>
      <c r="O55" s="104">
        <v>22</v>
      </c>
      <c r="P55" s="104">
        <v>23</v>
      </c>
      <c r="Q55" s="104">
        <v>24</v>
      </c>
      <c r="R55" s="104">
        <v>30</v>
      </c>
      <c r="S55" s="104">
        <v>31</v>
      </c>
      <c r="T55" s="104">
        <v>32</v>
      </c>
      <c r="U55" s="104">
        <v>33</v>
      </c>
      <c r="V55" s="104">
        <v>34</v>
      </c>
      <c r="W55" s="104">
        <v>35</v>
      </c>
      <c r="X55" s="104">
        <v>36</v>
      </c>
      <c r="Y55" s="104">
        <v>37</v>
      </c>
      <c r="Z55" s="104">
        <v>38</v>
      </c>
      <c r="AA55" s="104">
        <v>39</v>
      </c>
      <c r="AB55" s="104">
        <v>40</v>
      </c>
      <c r="AC55" s="104">
        <v>41</v>
      </c>
      <c r="AD55" s="104">
        <v>42</v>
      </c>
      <c r="AE55" s="104">
        <v>43</v>
      </c>
      <c r="AF55" s="104">
        <v>45</v>
      </c>
      <c r="AG55" s="104">
        <v>46</v>
      </c>
      <c r="AH55" s="104">
        <v>47</v>
      </c>
      <c r="AI55" s="104">
        <v>48</v>
      </c>
      <c r="AJ55" s="104">
        <v>49</v>
      </c>
      <c r="AK55" s="104">
        <v>50</v>
      </c>
      <c r="AL55" s="104">
        <v>51</v>
      </c>
      <c r="AM55" s="104">
        <v>52</v>
      </c>
    </row>
    <row r="56" spans="2:135" x14ac:dyDescent="0.3">
      <c r="C56" s="84" t="s">
        <v>96</v>
      </c>
      <c r="D56" s="105"/>
      <c r="E56" s="106"/>
      <c r="F56" s="84"/>
      <c r="G56" s="84"/>
      <c r="H56" s="106"/>
      <c r="I56" s="106"/>
      <c r="J56" s="106"/>
      <c r="K56" s="84"/>
      <c r="L56" s="106"/>
      <c r="M56" s="106"/>
      <c r="N56" s="84"/>
      <c r="O56" s="84"/>
      <c r="P56" s="106"/>
      <c r="Q56" s="107"/>
      <c r="R56" s="106"/>
      <c r="S56" s="106"/>
      <c r="T56" s="106"/>
      <c r="U56" s="106"/>
      <c r="V56" s="106"/>
      <c r="W56" s="84"/>
      <c r="X56" s="106"/>
      <c r="Y56" s="106"/>
      <c r="Z56" s="84"/>
      <c r="AA56" s="106"/>
      <c r="AB56" s="106"/>
      <c r="AC56" s="89"/>
      <c r="AD56" s="106"/>
      <c r="AE56" s="106"/>
      <c r="AF56" s="84"/>
      <c r="AG56" s="84"/>
      <c r="AH56" s="84"/>
      <c r="AI56" s="84"/>
      <c r="AJ56" s="84"/>
      <c r="AK56" s="106"/>
      <c r="AL56" s="84"/>
      <c r="AM56" s="84"/>
    </row>
    <row r="57" spans="2:135" x14ac:dyDescent="0.3">
      <c r="C57" s="84" t="s">
        <v>97</v>
      </c>
      <c r="D57" s="108"/>
      <c r="E57" s="106"/>
      <c r="F57" s="84"/>
      <c r="G57" s="84"/>
      <c r="H57" s="84"/>
      <c r="I57" s="84"/>
      <c r="J57" s="84"/>
      <c r="K57" s="84"/>
      <c r="L57" s="84"/>
      <c r="M57" s="106"/>
      <c r="N57" s="106"/>
      <c r="O57" s="84"/>
      <c r="P57" s="84"/>
      <c r="Q57" s="84"/>
      <c r="R57" s="106"/>
      <c r="S57" s="106"/>
      <c r="T57" s="84"/>
      <c r="U57" s="84"/>
      <c r="V57" s="106"/>
      <c r="W57" s="84"/>
      <c r="X57" s="106"/>
      <c r="Y57" s="84"/>
      <c r="Z57" s="106"/>
      <c r="AA57" s="106"/>
      <c r="AB57" s="84"/>
      <c r="AC57" s="106"/>
      <c r="AD57" s="84"/>
      <c r="AE57" s="106"/>
      <c r="AF57" s="84"/>
      <c r="AG57" s="106"/>
      <c r="AH57" s="106"/>
      <c r="AI57" s="84"/>
      <c r="AJ57" s="84"/>
      <c r="AK57" s="84"/>
      <c r="AL57" s="106"/>
      <c r="AM57" s="84"/>
    </row>
    <row r="58" spans="2:135" x14ac:dyDescent="0.3">
      <c r="C58" s="109" t="s">
        <v>98</v>
      </c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7"/>
      <c r="O58" s="107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7"/>
      <c r="AF58" s="109"/>
      <c r="AG58" s="107"/>
      <c r="AH58" s="107"/>
      <c r="AI58" s="109"/>
      <c r="AJ58" s="107"/>
      <c r="AK58" s="109"/>
      <c r="AL58" s="109"/>
      <c r="AM58" s="109"/>
    </row>
    <row r="59" spans="2:135" x14ac:dyDescent="0.3">
      <c r="C59" s="109" t="s">
        <v>99</v>
      </c>
      <c r="D59" s="107"/>
      <c r="E59" s="109"/>
      <c r="F59" s="107"/>
      <c r="G59" s="107"/>
      <c r="H59" s="109"/>
      <c r="I59" s="107"/>
      <c r="J59" s="107"/>
      <c r="K59" s="107"/>
      <c r="L59" s="107"/>
      <c r="M59" s="107"/>
      <c r="N59" s="109"/>
      <c r="O59" s="107"/>
      <c r="P59" s="107"/>
      <c r="Q59" s="107"/>
      <c r="R59" s="109"/>
      <c r="S59" s="107"/>
      <c r="T59" s="107"/>
      <c r="U59" s="110"/>
      <c r="V59" s="107"/>
      <c r="W59" s="107"/>
      <c r="X59" s="109"/>
      <c r="Y59" s="107"/>
      <c r="Z59" s="107"/>
      <c r="AA59" s="109"/>
      <c r="AB59" s="107"/>
      <c r="AC59" s="109"/>
      <c r="AD59" s="109"/>
      <c r="AE59" s="109"/>
      <c r="AF59" s="107"/>
      <c r="AG59" s="109"/>
      <c r="AH59" s="109"/>
      <c r="AI59" s="107"/>
      <c r="AJ59" s="107"/>
      <c r="AK59" s="109"/>
      <c r="AL59" s="109"/>
      <c r="AM59" s="107"/>
    </row>
    <row r="60" spans="2:135" x14ac:dyDescent="0.3">
      <c r="B60" s="494" t="s">
        <v>36</v>
      </c>
      <c r="C60" s="111" t="s">
        <v>37</v>
      </c>
      <c r="D60" s="112"/>
      <c r="E60" s="112"/>
      <c r="F60" s="112"/>
      <c r="G60" s="112"/>
      <c r="H60" s="112"/>
      <c r="I60" s="112"/>
      <c r="J60" s="112"/>
      <c r="K60" s="113"/>
      <c r="L60" s="112"/>
      <c r="M60" s="112"/>
      <c r="N60" s="112"/>
      <c r="O60" s="112"/>
      <c r="P60" s="112"/>
      <c r="Q60" s="112"/>
      <c r="R60" s="112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</row>
    <row r="61" spans="2:135" x14ac:dyDescent="0.3">
      <c r="B61" s="495"/>
      <c r="C61" s="115" t="s">
        <v>38</v>
      </c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7"/>
      <c r="AL61" s="117"/>
      <c r="AM61" s="117"/>
    </row>
    <row r="62" spans="2:135" x14ac:dyDescent="0.3">
      <c r="B62" s="494" t="s">
        <v>39</v>
      </c>
      <c r="C62" s="118" t="s">
        <v>40</v>
      </c>
      <c r="D62" s="119"/>
      <c r="E62" s="120"/>
      <c r="F62" s="119"/>
      <c r="G62" s="119"/>
      <c r="H62" s="119"/>
      <c r="I62" s="119"/>
      <c r="J62" s="119"/>
      <c r="K62" s="121"/>
      <c r="L62" s="119"/>
      <c r="M62" s="119"/>
      <c r="N62" s="119"/>
      <c r="O62" s="119"/>
      <c r="P62" s="119"/>
      <c r="Q62" s="119"/>
      <c r="R62" s="119"/>
      <c r="S62" s="119"/>
      <c r="T62" s="119"/>
      <c r="U62" s="122"/>
      <c r="V62" s="123"/>
      <c r="W62" s="124"/>
      <c r="X62" s="124"/>
      <c r="Y62" s="124"/>
      <c r="Z62" s="124"/>
      <c r="AA62" s="122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</row>
    <row r="63" spans="2:135" x14ac:dyDescent="0.3">
      <c r="B63" s="495"/>
      <c r="C63" s="118" t="s">
        <v>41</v>
      </c>
      <c r="D63" s="119"/>
      <c r="E63" s="120"/>
      <c r="F63" s="119"/>
      <c r="G63" s="119"/>
      <c r="H63" s="119"/>
      <c r="I63" s="119"/>
      <c r="J63" s="119"/>
      <c r="K63" s="121"/>
      <c r="L63" s="119"/>
      <c r="M63" s="119"/>
      <c r="N63" s="87"/>
      <c r="O63" s="119"/>
      <c r="P63" s="119"/>
      <c r="Q63" s="119"/>
      <c r="R63" s="119"/>
      <c r="S63" s="119"/>
      <c r="T63" s="119"/>
      <c r="U63" s="119"/>
      <c r="V63" s="119"/>
      <c r="W63" s="124"/>
      <c r="X63" s="124"/>
      <c r="Y63" s="124"/>
      <c r="Z63" s="124"/>
      <c r="AA63" s="124"/>
      <c r="AB63" s="124"/>
      <c r="AC63" s="124"/>
      <c r="AD63" s="124"/>
      <c r="AE63" s="124"/>
      <c r="AF63" s="122"/>
      <c r="AG63" s="124"/>
      <c r="AH63" s="124"/>
      <c r="AI63" s="124"/>
      <c r="AJ63" s="124"/>
      <c r="AK63" s="124"/>
      <c r="AL63" s="124"/>
      <c r="AM63" s="124"/>
    </row>
    <row r="64" spans="2:135" x14ac:dyDescent="0.3">
      <c r="B64" s="494" t="s">
        <v>42</v>
      </c>
      <c r="C64" s="111" t="s">
        <v>53</v>
      </c>
      <c r="D64" s="114"/>
      <c r="E64" s="114"/>
      <c r="F64" s="114"/>
      <c r="G64" s="114"/>
      <c r="H64" s="114"/>
      <c r="I64" s="114"/>
      <c r="J64" s="114"/>
      <c r="K64" s="113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</row>
    <row r="65" spans="2:159" x14ac:dyDescent="0.3">
      <c r="B65" s="497"/>
      <c r="C65" s="118" t="s">
        <v>43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2"/>
      <c r="S65" s="124"/>
      <c r="T65" s="124"/>
      <c r="U65" s="124"/>
      <c r="V65" s="123"/>
      <c r="W65" s="124"/>
      <c r="X65" s="124"/>
      <c r="Y65" s="124"/>
      <c r="Z65" s="124"/>
      <c r="AA65" s="124"/>
      <c r="AB65" s="122"/>
      <c r="AC65" s="124"/>
      <c r="AD65" s="124"/>
      <c r="AE65" s="122"/>
      <c r="AF65" s="124"/>
      <c r="AG65" s="124"/>
      <c r="AH65" s="124"/>
      <c r="AI65" s="124"/>
      <c r="AJ65" s="124"/>
      <c r="AK65" s="124"/>
      <c r="AL65" s="124"/>
      <c r="AM65" s="124"/>
      <c r="DI65" s="146" t="s">
        <v>161</v>
      </c>
      <c r="DJ65" s="147" t="s">
        <v>106</v>
      </c>
      <c r="DK65" s="147" t="s">
        <v>107</v>
      </c>
      <c r="DL65" s="147" t="s">
        <v>108</v>
      </c>
      <c r="DM65" s="147" t="s">
        <v>137</v>
      </c>
      <c r="DN65" s="147" t="s">
        <v>109</v>
      </c>
      <c r="DO65" s="147" t="s">
        <v>110</v>
      </c>
      <c r="DP65" s="147" t="s">
        <v>111</v>
      </c>
      <c r="DQ65" s="147" t="s">
        <v>112</v>
      </c>
      <c r="DR65" s="147" t="s">
        <v>113</v>
      </c>
      <c r="DS65" s="147" t="s">
        <v>114</v>
      </c>
      <c r="DT65" s="147" t="s">
        <v>115</v>
      </c>
      <c r="DU65" s="147" t="s">
        <v>116</v>
      </c>
      <c r="DV65" s="147" t="s">
        <v>117</v>
      </c>
      <c r="DW65" s="147" t="s">
        <v>118</v>
      </c>
      <c r="DX65" s="147" t="s">
        <v>119</v>
      </c>
      <c r="DY65" s="147" t="s">
        <v>120</v>
      </c>
      <c r="DZ65" s="147" t="s">
        <v>121</v>
      </c>
      <c r="EA65" s="147" t="s">
        <v>122</v>
      </c>
      <c r="EB65" s="147" t="s">
        <v>123</v>
      </c>
      <c r="EC65" s="147" t="s">
        <v>124</v>
      </c>
      <c r="ED65" s="147" t="s">
        <v>125</v>
      </c>
      <c r="EE65" s="148" t="s">
        <v>126</v>
      </c>
    </row>
    <row r="66" spans="2:159" x14ac:dyDescent="0.3">
      <c r="B66" s="497"/>
      <c r="C66" s="118" t="s">
        <v>44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DI66" s="149" t="s">
        <v>96</v>
      </c>
      <c r="DJ66" s="5"/>
      <c r="DK66" s="5">
        <v>0</v>
      </c>
      <c r="DL66" s="5">
        <v>3</v>
      </c>
      <c r="DM66" s="5">
        <v>0</v>
      </c>
      <c r="DN66" s="5">
        <v>0</v>
      </c>
      <c r="DO66" s="5">
        <v>4</v>
      </c>
      <c r="DP66" s="5">
        <v>0</v>
      </c>
      <c r="DQ66" s="5">
        <v>2</v>
      </c>
      <c r="DR66" s="5">
        <v>2</v>
      </c>
      <c r="DS66" s="5">
        <v>0</v>
      </c>
      <c r="DT66" s="5">
        <v>4</v>
      </c>
      <c r="DU66" s="5">
        <v>0</v>
      </c>
      <c r="DV66" s="5">
        <v>0</v>
      </c>
      <c r="DW66" s="5">
        <v>2</v>
      </c>
      <c r="DX66" s="5">
        <v>2</v>
      </c>
      <c r="DY66" s="5">
        <v>7</v>
      </c>
      <c r="DZ66" s="5">
        <v>0</v>
      </c>
      <c r="EA66" s="5">
        <v>1</v>
      </c>
      <c r="EB66" s="5">
        <v>6</v>
      </c>
      <c r="EC66" s="5">
        <v>0</v>
      </c>
      <c r="ED66" s="5">
        <v>5</v>
      </c>
      <c r="EE66" s="150">
        <v>3</v>
      </c>
    </row>
    <row r="67" spans="2:159" x14ac:dyDescent="0.3">
      <c r="B67" s="497"/>
      <c r="C67" s="118" t="s">
        <v>45</v>
      </c>
      <c r="D67" s="124"/>
      <c r="E67" s="124"/>
      <c r="F67" s="124"/>
      <c r="G67" s="124"/>
      <c r="H67" s="124"/>
      <c r="I67" s="124"/>
      <c r="J67" s="122"/>
      <c r="K67" s="121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2"/>
      <c r="X67" s="124"/>
      <c r="Y67" s="124"/>
      <c r="Z67" s="124"/>
      <c r="AA67" s="124"/>
      <c r="AB67" s="124"/>
      <c r="AC67" s="124"/>
      <c r="AD67" s="124"/>
      <c r="AE67" s="122"/>
      <c r="AF67" s="124"/>
      <c r="AG67" s="124"/>
      <c r="AH67" s="124"/>
      <c r="AI67" s="124"/>
      <c r="AJ67" s="122"/>
      <c r="AK67" s="124"/>
      <c r="AL67" s="123"/>
      <c r="AM67" s="123"/>
      <c r="DI67" s="151" t="s">
        <v>97</v>
      </c>
      <c r="DJ67" s="141">
        <v>0</v>
      </c>
      <c r="DK67" s="5">
        <v>0</v>
      </c>
      <c r="DL67" s="5">
        <v>2</v>
      </c>
      <c r="DM67" s="5">
        <v>0</v>
      </c>
      <c r="DN67" s="5">
        <v>0</v>
      </c>
      <c r="DO67" s="5">
        <v>3</v>
      </c>
      <c r="DP67" s="5">
        <v>0</v>
      </c>
      <c r="DQ67" s="5">
        <v>2</v>
      </c>
      <c r="DR67" s="5">
        <v>2</v>
      </c>
      <c r="DS67" s="5">
        <v>0</v>
      </c>
      <c r="DT67" s="5">
        <v>2</v>
      </c>
      <c r="DU67" s="5">
        <v>0</v>
      </c>
      <c r="DV67" s="5">
        <v>0</v>
      </c>
      <c r="DW67" s="5">
        <v>2</v>
      </c>
      <c r="DX67" s="5">
        <v>2</v>
      </c>
      <c r="DY67" s="5">
        <v>4</v>
      </c>
      <c r="DZ67" s="5">
        <v>0</v>
      </c>
      <c r="EA67" s="5">
        <v>0</v>
      </c>
      <c r="EB67" s="5">
        <v>6</v>
      </c>
      <c r="EC67" s="5">
        <v>0</v>
      </c>
      <c r="ED67" s="5">
        <v>1</v>
      </c>
      <c r="EE67" s="150">
        <v>5</v>
      </c>
    </row>
    <row r="68" spans="2:159" x14ac:dyDescent="0.3">
      <c r="B68" s="497"/>
      <c r="C68" s="118" t="s">
        <v>52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2"/>
      <c r="AB68" s="122"/>
      <c r="AC68" s="124"/>
      <c r="AD68" s="124"/>
      <c r="AE68" s="124"/>
      <c r="AF68" s="124"/>
      <c r="AG68" s="122"/>
      <c r="AH68" s="124"/>
      <c r="AI68" s="124"/>
      <c r="AJ68" s="124"/>
      <c r="AK68" s="124"/>
      <c r="AL68" s="124"/>
      <c r="AM68" s="124"/>
      <c r="DI68" s="149" t="s">
        <v>98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1</v>
      </c>
      <c r="DP68" s="5">
        <v>0</v>
      </c>
      <c r="DQ68" s="5">
        <v>2</v>
      </c>
      <c r="DR68" s="5">
        <v>1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5</v>
      </c>
      <c r="EC68" s="5">
        <v>0</v>
      </c>
      <c r="ED68" s="5">
        <v>0</v>
      </c>
      <c r="EE68" s="150">
        <v>3</v>
      </c>
    </row>
    <row r="69" spans="2:159" x14ac:dyDescent="0.3">
      <c r="B69" s="495"/>
      <c r="C69" s="115" t="s">
        <v>33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DI69" s="152" t="s">
        <v>99</v>
      </c>
      <c r="DJ69" s="3">
        <v>1</v>
      </c>
      <c r="DK69" s="3">
        <v>0</v>
      </c>
      <c r="DL69" s="3">
        <v>3</v>
      </c>
      <c r="DM69" s="3">
        <v>2</v>
      </c>
      <c r="DN69" s="3">
        <v>1</v>
      </c>
      <c r="DO69" s="3">
        <v>2</v>
      </c>
      <c r="DP69" s="3">
        <v>0</v>
      </c>
      <c r="DQ69" s="3">
        <v>5</v>
      </c>
      <c r="DR69" s="3">
        <v>1</v>
      </c>
      <c r="DS69" s="3">
        <v>0</v>
      </c>
      <c r="DT69" s="3">
        <v>6</v>
      </c>
      <c r="DU69" s="3">
        <v>0</v>
      </c>
      <c r="DV69" s="3">
        <v>0</v>
      </c>
      <c r="DW69" s="3">
        <v>3</v>
      </c>
      <c r="DX69" s="3">
        <v>2</v>
      </c>
      <c r="DY69" s="3">
        <v>5</v>
      </c>
      <c r="DZ69" s="3">
        <v>0</v>
      </c>
      <c r="EA69" s="3">
        <v>1</v>
      </c>
      <c r="EB69" s="3">
        <v>11</v>
      </c>
      <c r="EC69" s="3">
        <v>1</v>
      </c>
      <c r="ED69" s="3">
        <v>3</v>
      </c>
      <c r="EE69" s="153">
        <v>3</v>
      </c>
    </row>
    <row r="70" spans="2:159" x14ac:dyDescent="0.3">
      <c r="B70" s="494" t="s">
        <v>24</v>
      </c>
      <c r="C70" s="118" t="s">
        <v>46</v>
      </c>
      <c r="D70" s="124"/>
      <c r="E70" s="125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2"/>
      <c r="V70" s="123"/>
      <c r="W70" s="122"/>
      <c r="X70" s="124"/>
      <c r="Y70" s="122"/>
      <c r="Z70" s="124"/>
      <c r="AA70" s="124"/>
      <c r="AB70" s="124"/>
      <c r="AC70" s="124"/>
      <c r="AD70" s="124"/>
      <c r="AE70" s="124"/>
      <c r="AF70" s="122"/>
      <c r="AG70" s="124"/>
      <c r="AH70" s="124"/>
      <c r="AI70" s="122"/>
      <c r="AJ70" s="124"/>
      <c r="AK70" s="124"/>
      <c r="AL70" s="124"/>
      <c r="AM70" s="124"/>
      <c r="DJ70" s="133">
        <f>SUM(DJ4:DJ7)</f>
        <v>1</v>
      </c>
      <c r="DK70" s="133">
        <f t="shared" ref="DK70:FC70" si="10">SUM(DK4:DK7)</f>
        <v>0</v>
      </c>
      <c r="DL70" s="133">
        <f t="shared" si="10"/>
        <v>8</v>
      </c>
      <c r="DM70" s="133">
        <f t="shared" si="10"/>
        <v>2</v>
      </c>
      <c r="DN70" s="133">
        <f t="shared" si="10"/>
        <v>1</v>
      </c>
      <c r="DO70" s="133">
        <f t="shared" si="10"/>
        <v>10</v>
      </c>
      <c r="DP70" s="133">
        <f t="shared" si="10"/>
        <v>0</v>
      </c>
      <c r="DQ70" s="133">
        <f t="shared" si="10"/>
        <v>11</v>
      </c>
      <c r="DR70" s="133">
        <f t="shared" si="10"/>
        <v>6</v>
      </c>
      <c r="DS70" s="133">
        <f t="shared" si="10"/>
        <v>0</v>
      </c>
      <c r="DT70" s="133">
        <f t="shared" si="10"/>
        <v>12</v>
      </c>
      <c r="DU70" s="133">
        <f t="shared" si="10"/>
        <v>0</v>
      </c>
      <c r="DV70" s="133">
        <f t="shared" si="10"/>
        <v>0</v>
      </c>
      <c r="DW70" s="133">
        <f t="shared" si="10"/>
        <v>7</v>
      </c>
      <c r="DX70" s="133">
        <f t="shared" si="10"/>
        <v>6</v>
      </c>
      <c r="DY70" s="133">
        <f t="shared" si="10"/>
        <v>16</v>
      </c>
      <c r="DZ70" s="133">
        <f t="shared" si="10"/>
        <v>0</v>
      </c>
      <c r="EA70" s="133">
        <f t="shared" si="10"/>
        <v>2</v>
      </c>
      <c r="EB70" s="133">
        <f t="shared" si="10"/>
        <v>28</v>
      </c>
      <c r="EC70" s="133">
        <f t="shared" si="10"/>
        <v>1</v>
      </c>
      <c r="ED70" s="133">
        <f t="shared" si="10"/>
        <v>9</v>
      </c>
      <c r="EE70" s="133">
        <f t="shared" si="10"/>
        <v>14</v>
      </c>
      <c r="EF70" s="133">
        <f t="shared" si="10"/>
        <v>21</v>
      </c>
      <c r="EG70" s="133">
        <f t="shared" si="10"/>
        <v>21</v>
      </c>
      <c r="EH70" s="133">
        <f t="shared" si="10"/>
        <v>2</v>
      </c>
      <c r="EI70" s="133">
        <f t="shared" si="10"/>
        <v>15</v>
      </c>
      <c r="EJ70" s="133">
        <f t="shared" si="10"/>
        <v>11</v>
      </c>
      <c r="EK70" s="133">
        <f t="shared" si="10"/>
        <v>26</v>
      </c>
      <c r="EL70" s="133">
        <f t="shared" si="10"/>
        <v>9</v>
      </c>
      <c r="EM70" s="133">
        <f t="shared" si="10"/>
        <v>22</v>
      </c>
      <c r="EN70" s="133">
        <f t="shared" si="10"/>
        <v>11</v>
      </c>
      <c r="EO70" s="133">
        <f t="shared" si="10"/>
        <v>5</v>
      </c>
      <c r="EP70" s="133">
        <f t="shared" si="10"/>
        <v>0</v>
      </c>
      <c r="EQ70" s="133">
        <f t="shared" si="10"/>
        <v>2</v>
      </c>
      <c r="ER70" s="133">
        <f t="shared" si="10"/>
        <v>5</v>
      </c>
      <c r="ES70" s="133">
        <f t="shared" si="10"/>
        <v>19</v>
      </c>
      <c r="ET70" s="133">
        <f t="shared" si="10"/>
        <v>13</v>
      </c>
      <c r="EU70" s="133">
        <f t="shared" si="10"/>
        <v>16</v>
      </c>
      <c r="EV70" s="133">
        <f t="shared" si="10"/>
        <v>1</v>
      </c>
      <c r="EW70" s="133">
        <f t="shared" si="10"/>
        <v>0</v>
      </c>
      <c r="EX70" s="133">
        <f t="shared" si="10"/>
        <v>5</v>
      </c>
      <c r="EY70" s="133">
        <f t="shared" si="10"/>
        <v>2</v>
      </c>
      <c r="EZ70" s="133">
        <f t="shared" si="10"/>
        <v>0</v>
      </c>
      <c r="FA70" s="133">
        <f t="shared" si="10"/>
        <v>0</v>
      </c>
      <c r="FB70" s="133">
        <f t="shared" si="10"/>
        <v>2</v>
      </c>
      <c r="FC70" s="133">
        <f t="shared" si="10"/>
        <v>0</v>
      </c>
    </row>
    <row r="71" spans="2:159" x14ac:dyDescent="0.3">
      <c r="B71" s="497"/>
      <c r="C71" s="118" t="s">
        <v>47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</row>
    <row r="72" spans="2:159" x14ac:dyDescent="0.3">
      <c r="B72" s="497"/>
      <c r="C72" s="118" t="s">
        <v>48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</row>
    <row r="73" spans="2:159" x14ac:dyDescent="0.3">
      <c r="B73" s="497"/>
      <c r="C73" s="118" t="s">
        <v>49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2"/>
      <c r="V73" s="122"/>
      <c r="W73" s="124"/>
      <c r="X73" s="124"/>
      <c r="Y73" s="124"/>
      <c r="Z73" s="122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</row>
    <row r="74" spans="2:159" x14ac:dyDescent="0.3">
      <c r="B74" s="497"/>
      <c r="C74" s="118" t="s">
        <v>50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2"/>
      <c r="Q74" s="124"/>
      <c r="R74" s="122"/>
      <c r="S74" s="124"/>
      <c r="T74" s="124"/>
      <c r="U74" s="124"/>
      <c r="V74" s="124"/>
      <c r="W74" s="124"/>
      <c r="X74" s="124"/>
      <c r="Y74" s="124"/>
      <c r="Z74" s="122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</row>
    <row r="75" spans="2:159" x14ac:dyDescent="0.3">
      <c r="B75" s="497"/>
      <c r="C75" s="118" t="s">
        <v>51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2"/>
      <c r="T75" s="122"/>
      <c r="U75" s="124"/>
      <c r="V75" s="122"/>
      <c r="W75" s="124"/>
      <c r="X75" s="124"/>
      <c r="Y75" s="122"/>
      <c r="Z75" s="124"/>
      <c r="AA75" s="122"/>
      <c r="AB75" s="122"/>
      <c r="AC75" s="122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</row>
    <row r="76" spans="2:159" x14ac:dyDescent="0.3">
      <c r="B76" s="497"/>
      <c r="C76" s="118" t="s">
        <v>54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</row>
    <row r="77" spans="2:159" x14ac:dyDescent="0.3">
      <c r="B77" s="497"/>
      <c r="C77" s="118" t="s">
        <v>55</v>
      </c>
      <c r="D77" s="124"/>
      <c r="E77" s="124"/>
      <c r="F77" s="124"/>
      <c r="G77" s="124"/>
      <c r="H77" s="124"/>
      <c r="I77" s="124"/>
      <c r="J77" s="124"/>
      <c r="K77" s="124"/>
      <c r="L77" s="122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</row>
    <row r="78" spans="2:159" x14ac:dyDescent="0.3">
      <c r="B78" s="497"/>
      <c r="C78" s="118" t="s">
        <v>56</v>
      </c>
      <c r="D78" s="122"/>
      <c r="E78" s="124"/>
      <c r="F78" s="121"/>
      <c r="G78" s="124"/>
      <c r="H78" s="124"/>
      <c r="I78" s="122"/>
      <c r="J78" s="122"/>
      <c r="K78" s="121"/>
      <c r="L78" s="124"/>
      <c r="M78" s="124"/>
      <c r="N78" s="123"/>
      <c r="O78" s="123"/>
      <c r="P78" s="123"/>
      <c r="Q78" s="124"/>
      <c r="R78" s="122"/>
      <c r="S78" s="124"/>
      <c r="T78" s="124"/>
      <c r="U78" s="124"/>
      <c r="V78" s="124"/>
      <c r="W78" s="122"/>
      <c r="X78" s="124"/>
      <c r="Y78" s="124"/>
      <c r="Z78" s="124"/>
      <c r="AA78" s="124"/>
      <c r="AB78" s="122"/>
      <c r="AC78" s="124"/>
      <c r="AD78" s="124"/>
      <c r="AE78" s="122"/>
      <c r="AF78" s="124"/>
      <c r="AG78" s="122"/>
      <c r="AH78" s="124"/>
      <c r="AI78" s="124"/>
      <c r="AJ78" s="122"/>
      <c r="AK78" s="124"/>
      <c r="AL78" s="123"/>
      <c r="AM78" s="123"/>
    </row>
    <row r="79" spans="2:159" x14ac:dyDescent="0.3">
      <c r="B79" s="497"/>
      <c r="C79" s="118" t="s">
        <v>57</v>
      </c>
      <c r="D79" s="124"/>
      <c r="E79" s="124"/>
      <c r="F79" s="124"/>
      <c r="G79" s="124"/>
      <c r="H79" s="124"/>
      <c r="I79" s="124"/>
      <c r="J79" s="124"/>
      <c r="K79" s="121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</row>
    <row r="80" spans="2:159" x14ac:dyDescent="0.3">
      <c r="B80" s="497"/>
      <c r="C80" s="118" t="s">
        <v>58</v>
      </c>
      <c r="D80" s="124"/>
      <c r="E80" s="124"/>
      <c r="F80" s="124"/>
      <c r="G80" s="124"/>
      <c r="H80" s="124"/>
      <c r="I80" s="124"/>
      <c r="J80" s="124"/>
      <c r="K80" s="124"/>
      <c r="L80" s="122"/>
      <c r="M80" s="124"/>
      <c r="N80" s="124"/>
      <c r="O80" s="124"/>
      <c r="P80" s="122"/>
      <c r="Q80" s="124"/>
      <c r="R80" s="122"/>
      <c r="S80" s="124"/>
      <c r="T80" s="124"/>
      <c r="U80" s="122"/>
      <c r="V80" s="124"/>
      <c r="W80" s="124"/>
      <c r="X80" s="124"/>
      <c r="Y80" s="124"/>
      <c r="Z80" s="124"/>
      <c r="AA80" s="124"/>
      <c r="AB80" s="124"/>
      <c r="AC80" s="124"/>
      <c r="AD80" s="122"/>
      <c r="AE80" s="124"/>
      <c r="AF80" s="124"/>
      <c r="AG80" s="124"/>
      <c r="AH80" s="124"/>
      <c r="AI80" s="124"/>
      <c r="AJ80" s="124"/>
      <c r="AK80" s="124"/>
      <c r="AL80" s="124"/>
      <c r="AM80" s="124"/>
    </row>
    <row r="81" spans="2:39" x14ac:dyDescent="0.3">
      <c r="B81" s="495"/>
      <c r="C81" s="118" t="s">
        <v>84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2"/>
      <c r="O81" s="122"/>
      <c r="P81" s="124"/>
      <c r="Q81" s="124"/>
      <c r="R81" s="124"/>
      <c r="S81" s="124"/>
      <c r="T81" s="122"/>
      <c r="U81" s="124"/>
      <c r="V81" s="124"/>
      <c r="W81" s="124"/>
      <c r="X81" s="122"/>
      <c r="Y81" s="124"/>
      <c r="Z81" s="122"/>
      <c r="AA81" s="122"/>
      <c r="AB81" s="124"/>
      <c r="AC81" s="124"/>
      <c r="AD81" s="124"/>
      <c r="AE81" s="124"/>
      <c r="AF81" s="124"/>
      <c r="AG81" s="122"/>
      <c r="AH81" s="124"/>
      <c r="AI81" s="124"/>
      <c r="AJ81" s="124"/>
      <c r="AK81" s="124"/>
      <c r="AL81" s="124"/>
      <c r="AM81" s="124"/>
    </row>
    <row r="82" spans="2:39" x14ac:dyDescent="0.3">
      <c r="B82" s="494" t="s">
        <v>25</v>
      </c>
      <c r="C82" s="111" t="s">
        <v>59</v>
      </c>
      <c r="D82" s="114"/>
      <c r="E82" s="114"/>
      <c r="F82" s="114"/>
      <c r="G82" s="114"/>
      <c r="H82" s="114"/>
      <c r="I82" s="114"/>
      <c r="J82" s="114"/>
      <c r="K82" s="126"/>
      <c r="L82" s="114"/>
      <c r="M82" s="126"/>
      <c r="N82" s="126"/>
      <c r="O82" s="114"/>
      <c r="P82" s="114"/>
      <c r="Q82" s="114"/>
      <c r="R82" s="114"/>
      <c r="S82" s="114"/>
      <c r="T82" s="114"/>
      <c r="U82" s="126"/>
      <c r="V82" s="114"/>
      <c r="W82" s="114"/>
      <c r="X82" s="126"/>
      <c r="Y82" s="114"/>
      <c r="Z82" s="126"/>
      <c r="AA82" s="114"/>
      <c r="AB82" s="114"/>
      <c r="AC82" s="126"/>
      <c r="AD82" s="126"/>
      <c r="AE82" s="126"/>
      <c r="AF82" s="126"/>
      <c r="AG82" s="126"/>
      <c r="AH82" s="114"/>
      <c r="AI82" s="114"/>
      <c r="AJ82" s="114"/>
      <c r="AK82" s="114"/>
      <c r="AL82" s="114"/>
      <c r="AM82" s="114"/>
    </row>
    <row r="83" spans="2:39" x14ac:dyDescent="0.3">
      <c r="B83" s="497"/>
      <c r="C83" s="127" t="s">
        <v>60</v>
      </c>
      <c r="D83" s="124"/>
      <c r="E83" s="124"/>
      <c r="F83" s="124"/>
      <c r="G83" s="124"/>
      <c r="H83" s="124"/>
      <c r="I83" s="124"/>
      <c r="J83" s="124"/>
      <c r="K83" s="122"/>
      <c r="L83" s="124"/>
      <c r="M83" s="122"/>
      <c r="N83" s="122"/>
      <c r="O83" s="124"/>
      <c r="P83" s="124"/>
      <c r="Q83" s="124"/>
      <c r="R83" s="124"/>
      <c r="S83" s="124"/>
      <c r="T83" s="124"/>
      <c r="U83" s="122"/>
      <c r="V83" s="124"/>
      <c r="W83" s="124"/>
      <c r="X83" s="122"/>
      <c r="Y83" s="124"/>
      <c r="Z83" s="122"/>
      <c r="AA83" s="124"/>
      <c r="AB83" s="124"/>
      <c r="AC83" s="122"/>
      <c r="AD83" s="122"/>
      <c r="AE83" s="122"/>
      <c r="AF83" s="122"/>
      <c r="AG83" s="122"/>
      <c r="AH83" s="124"/>
      <c r="AI83" s="124"/>
      <c r="AJ83" s="124"/>
      <c r="AK83" s="124"/>
      <c r="AL83" s="124"/>
      <c r="AM83" s="124"/>
    </row>
    <row r="84" spans="2:39" x14ac:dyDescent="0.3">
      <c r="B84" s="497"/>
      <c r="C84" s="118" t="s">
        <v>83</v>
      </c>
      <c r="D84" s="124"/>
      <c r="E84" s="122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</row>
    <row r="85" spans="2:39" x14ac:dyDescent="0.3">
      <c r="B85" s="497"/>
      <c r="C85" s="128" t="s">
        <v>61</v>
      </c>
      <c r="D85" s="124"/>
      <c r="E85" s="124"/>
      <c r="F85" s="122"/>
      <c r="G85" s="122"/>
      <c r="H85" s="122"/>
      <c r="I85" s="119"/>
      <c r="J85" s="124"/>
      <c r="K85" s="124"/>
      <c r="L85" s="124"/>
      <c r="M85" s="124"/>
      <c r="N85" s="124"/>
      <c r="O85" s="124"/>
      <c r="P85" s="124"/>
      <c r="Q85" s="122"/>
      <c r="R85" s="124"/>
      <c r="S85" s="124"/>
      <c r="T85" s="124"/>
      <c r="U85" s="122"/>
      <c r="V85" s="123"/>
      <c r="W85" s="124"/>
      <c r="X85" s="124"/>
      <c r="Y85" s="124"/>
      <c r="Z85" s="124"/>
      <c r="AA85" s="124"/>
      <c r="AB85" s="124"/>
      <c r="AC85" s="124"/>
      <c r="AD85" s="122"/>
      <c r="AE85" s="124"/>
      <c r="AF85" s="122"/>
      <c r="AG85" s="123"/>
      <c r="AH85" s="124"/>
      <c r="AI85" s="122"/>
      <c r="AJ85" s="124"/>
      <c r="AK85" s="124"/>
      <c r="AL85" s="124"/>
      <c r="AM85" s="124"/>
    </row>
    <row r="86" spans="2:39" x14ac:dyDescent="0.3">
      <c r="B86" s="497"/>
      <c r="C86" s="128" t="s">
        <v>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2"/>
      <c r="T86" s="122"/>
      <c r="U86" s="124"/>
      <c r="V86" s="124"/>
      <c r="W86" s="124"/>
      <c r="X86" s="124"/>
      <c r="Y86" s="122"/>
      <c r="Z86" s="124"/>
      <c r="AA86" s="124"/>
      <c r="AB86" s="122"/>
      <c r="AC86" s="122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</row>
    <row r="87" spans="2:39" x14ac:dyDescent="0.3">
      <c r="B87" s="497"/>
      <c r="C87" s="128" t="s">
        <v>82</v>
      </c>
      <c r="D87" s="124"/>
      <c r="E87" s="122"/>
      <c r="F87" s="124"/>
      <c r="G87" s="124"/>
      <c r="H87" s="122"/>
      <c r="I87" s="124"/>
      <c r="J87" s="124"/>
      <c r="K87" s="124"/>
      <c r="L87" s="122"/>
      <c r="M87" s="124"/>
      <c r="N87" s="124"/>
      <c r="O87" s="124"/>
      <c r="P87" s="123"/>
      <c r="Q87" s="122"/>
      <c r="R87" s="124"/>
      <c r="S87" s="122"/>
      <c r="T87" s="122"/>
      <c r="U87" s="124"/>
      <c r="V87" s="122"/>
      <c r="W87" s="122"/>
      <c r="X87" s="124"/>
      <c r="Y87" s="122"/>
      <c r="Z87" s="124"/>
      <c r="AA87" s="122"/>
      <c r="AB87" s="122"/>
      <c r="AC87" s="122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</row>
    <row r="88" spans="2:39" x14ac:dyDescent="0.3">
      <c r="B88" s="497"/>
      <c r="C88" s="128" t="s">
        <v>62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2"/>
      <c r="N88" s="124"/>
      <c r="O88" s="123"/>
      <c r="P88" s="123"/>
      <c r="Q88" s="124"/>
      <c r="R88" s="124"/>
      <c r="S88" s="124"/>
      <c r="T88" s="124"/>
      <c r="U88" s="122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</row>
    <row r="89" spans="2:39" x14ac:dyDescent="0.3">
      <c r="B89" s="497"/>
      <c r="C89" s="118" t="s">
        <v>63</v>
      </c>
      <c r="D89" s="122"/>
      <c r="E89" s="124"/>
      <c r="F89" s="124"/>
      <c r="G89" s="124"/>
      <c r="H89" s="124"/>
      <c r="I89" s="122"/>
      <c r="J89" s="122"/>
      <c r="K89" s="124"/>
      <c r="L89" s="122"/>
      <c r="M89" s="122"/>
      <c r="N89" s="123"/>
      <c r="O89" s="124"/>
      <c r="P89" s="124"/>
      <c r="Q89" s="124"/>
      <c r="R89" s="124"/>
      <c r="S89" s="124"/>
      <c r="T89" s="124"/>
      <c r="U89" s="124"/>
      <c r="V89" s="124"/>
      <c r="W89" s="122"/>
      <c r="X89" s="124"/>
      <c r="Y89" s="124"/>
      <c r="Z89" s="124"/>
      <c r="AA89" s="124"/>
      <c r="AB89" s="122"/>
      <c r="AC89" s="124"/>
      <c r="AD89" s="122"/>
      <c r="AE89" s="122"/>
      <c r="AF89" s="124"/>
      <c r="AG89" s="124"/>
      <c r="AH89" s="124"/>
      <c r="AI89" s="124"/>
      <c r="AJ89" s="124"/>
      <c r="AK89" s="124"/>
      <c r="AL89" s="123"/>
      <c r="AM89" s="123"/>
    </row>
    <row r="90" spans="2:39" x14ac:dyDescent="0.3">
      <c r="B90" s="497"/>
      <c r="C90" s="118" t="s">
        <v>64</v>
      </c>
      <c r="D90" s="124"/>
      <c r="E90" s="124"/>
      <c r="F90" s="124"/>
      <c r="G90" s="124"/>
      <c r="H90" s="124"/>
      <c r="I90" s="122"/>
      <c r="J90" s="122"/>
      <c r="K90" s="124"/>
      <c r="L90" s="124"/>
      <c r="M90" s="124"/>
      <c r="N90" s="124"/>
      <c r="O90" s="124"/>
      <c r="P90" s="124"/>
      <c r="Q90" s="124"/>
      <c r="R90" s="122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3"/>
      <c r="AD90" s="122"/>
      <c r="AE90" s="124"/>
      <c r="AF90" s="122"/>
      <c r="AG90" s="124"/>
      <c r="AH90" s="124"/>
      <c r="AI90" s="122"/>
      <c r="AJ90" s="124"/>
      <c r="AK90" s="124"/>
      <c r="AL90" s="124"/>
      <c r="AM90" s="124"/>
    </row>
    <row r="91" spans="2:39" x14ac:dyDescent="0.3">
      <c r="B91" s="495"/>
      <c r="C91" s="115" t="s">
        <v>65</v>
      </c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29"/>
      <c r="AC91" s="117"/>
      <c r="AD91" s="117"/>
      <c r="AE91" s="129"/>
      <c r="AF91" s="117"/>
      <c r="AG91" s="117"/>
      <c r="AH91" s="117"/>
      <c r="AI91" s="117"/>
      <c r="AJ91" s="117"/>
      <c r="AK91" s="117"/>
      <c r="AL91" s="117"/>
      <c r="AM91" s="117"/>
    </row>
    <row r="92" spans="2:39" x14ac:dyDescent="0.3">
      <c r="B92" s="494" t="s">
        <v>26</v>
      </c>
      <c r="C92" s="118" t="s">
        <v>66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</row>
    <row r="93" spans="2:39" x14ac:dyDescent="0.3">
      <c r="B93" s="497"/>
      <c r="C93" s="118" t="s">
        <v>67</v>
      </c>
      <c r="D93" s="122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</row>
    <row r="94" spans="2:39" x14ac:dyDescent="0.3">
      <c r="B94" s="497"/>
      <c r="C94" s="118" t="s">
        <v>68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2"/>
      <c r="X94" s="124"/>
      <c r="Y94" s="124"/>
      <c r="Z94" s="122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2"/>
      <c r="AL94" s="122"/>
      <c r="AM94" s="124"/>
    </row>
    <row r="95" spans="2:39" x14ac:dyDescent="0.3">
      <c r="B95" s="497"/>
      <c r="C95" s="118" t="s">
        <v>69</v>
      </c>
      <c r="D95" s="122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2"/>
      <c r="T95" s="122"/>
      <c r="U95" s="124"/>
      <c r="V95" s="122"/>
      <c r="W95" s="122"/>
      <c r="X95" s="124"/>
      <c r="Y95" s="122"/>
      <c r="Z95" s="124"/>
      <c r="AA95" s="122"/>
      <c r="AB95" s="124"/>
      <c r="AC95" s="123"/>
      <c r="AD95" s="124"/>
      <c r="AE95" s="124"/>
      <c r="AF95" s="124"/>
      <c r="AG95" s="124"/>
      <c r="AH95" s="122"/>
      <c r="AI95" s="124"/>
      <c r="AJ95" s="124"/>
      <c r="AK95" s="124"/>
      <c r="AL95" s="124"/>
      <c r="AM95" s="124"/>
    </row>
    <row r="96" spans="2:39" x14ac:dyDescent="0.3">
      <c r="B96" s="497"/>
      <c r="C96" s="118" t="s">
        <v>70</v>
      </c>
      <c r="D96" s="124"/>
      <c r="E96" s="124"/>
      <c r="F96" s="124"/>
      <c r="G96" s="124"/>
      <c r="H96" s="124"/>
      <c r="I96" s="122"/>
      <c r="J96" s="122"/>
      <c r="K96" s="124"/>
      <c r="L96" s="124"/>
      <c r="M96" s="124"/>
      <c r="N96" s="124"/>
      <c r="O96" s="124"/>
      <c r="P96" s="124"/>
      <c r="Q96" s="124"/>
      <c r="R96" s="124"/>
      <c r="S96" s="122"/>
      <c r="T96" s="124"/>
      <c r="U96" s="124"/>
      <c r="V96" s="124"/>
      <c r="W96" s="124"/>
      <c r="X96" s="122"/>
      <c r="Y96" s="124"/>
      <c r="Z96" s="124"/>
      <c r="AA96" s="124"/>
      <c r="AB96" s="124"/>
      <c r="AC96" s="122"/>
      <c r="AD96" s="122"/>
      <c r="AE96" s="124"/>
      <c r="AF96" s="124"/>
      <c r="AG96" s="124"/>
      <c r="AH96" s="124"/>
      <c r="AI96" s="122"/>
      <c r="AJ96" s="124"/>
      <c r="AK96" s="124"/>
      <c r="AL96" s="124"/>
      <c r="AM96" s="124"/>
    </row>
    <row r="97" spans="2:39" x14ac:dyDescent="0.3">
      <c r="B97" s="497"/>
      <c r="C97" s="118" t="s">
        <v>79</v>
      </c>
      <c r="D97" s="121"/>
      <c r="E97" s="121"/>
      <c r="F97" s="124"/>
      <c r="G97" s="124"/>
      <c r="H97" s="124"/>
      <c r="I97" s="122"/>
      <c r="J97" s="122"/>
      <c r="K97" s="124"/>
      <c r="L97" s="124"/>
      <c r="M97" s="124"/>
      <c r="N97" s="124"/>
      <c r="O97" s="124"/>
      <c r="P97" s="130"/>
      <c r="Q97" s="130"/>
      <c r="R97" s="124"/>
      <c r="S97" s="124"/>
      <c r="T97" s="124"/>
      <c r="U97" s="124"/>
      <c r="V97" s="124"/>
      <c r="W97" s="124"/>
      <c r="X97" s="122"/>
      <c r="Y97" s="124"/>
      <c r="Z97" s="124"/>
      <c r="AA97" s="124"/>
      <c r="AB97" s="124"/>
      <c r="AC97" s="124"/>
      <c r="AD97" s="124"/>
      <c r="AE97" s="124"/>
      <c r="AF97" s="124"/>
      <c r="AG97" s="124"/>
      <c r="AH97" s="122"/>
      <c r="AI97" s="124"/>
      <c r="AJ97" s="130"/>
      <c r="AK97" s="130"/>
      <c r="AL97" s="130"/>
      <c r="AM97" s="130"/>
    </row>
    <row r="98" spans="2:39" x14ac:dyDescent="0.3">
      <c r="B98" s="497"/>
      <c r="C98" s="118" t="s">
        <v>71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2"/>
      <c r="AG98" s="124"/>
      <c r="AH98" s="124"/>
      <c r="AI98" s="124"/>
      <c r="AJ98" s="124"/>
      <c r="AK98" s="124"/>
      <c r="AL98" s="124"/>
      <c r="AM98" s="124"/>
    </row>
    <row r="99" spans="2:39" x14ac:dyDescent="0.3">
      <c r="B99" s="497"/>
      <c r="C99" s="118" t="s">
        <v>72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</row>
    <row r="100" spans="2:39" x14ac:dyDescent="0.3">
      <c r="B100" s="497"/>
      <c r="C100" s="118" t="s">
        <v>73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2"/>
      <c r="T100" s="122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</row>
    <row r="101" spans="2:39" x14ac:dyDescent="0.3">
      <c r="B101" s="495"/>
      <c r="C101" s="118" t="s">
        <v>74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2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</row>
    <row r="102" spans="2:39" x14ac:dyDescent="0.3">
      <c r="B102" s="494" t="s">
        <v>27</v>
      </c>
      <c r="C102" s="111" t="s">
        <v>75</v>
      </c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</row>
    <row r="103" spans="2:39" x14ac:dyDescent="0.3">
      <c r="B103" s="495"/>
      <c r="C103" s="115" t="s">
        <v>76</v>
      </c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</row>
    <row r="104" spans="2:39" x14ac:dyDescent="0.3">
      <c r="B104" s="494" t="s">
        <v>28</v>
      </c>
      <c r="C104" s="118" t="s">
        <v>77</v>
      </c>
      <c r="D104" s="119"/>
      <c r="E104" s="119"/>
      <c r="F104" s="124"/>
      <c r="G104" s="124"/>
      <c r="H104" s="124"/>
      <c r="I104" s="124"/>
      <c r="J104" s="122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</row>
    <row r="105" spans="2:39" x14ac:dyDescent="0.3">
      <c r="B105" s="495"/>
      <c r="C105" s="115" t="s">
        <v>78</v>
      </c>
      <c r="D105" s="131"/>
      <c r="E105" s="131"/>
      <c r="F105" s="131"/>
      <c r="G105" s="131"/>
      <c r="H105" s="117"/>
      <c r="I105" s="131"/>
      <c r="J105" s="131"/>
      <c r="K105" s="131"/>
      <c r="L105" s="131"/>
      <c r="M105" s="132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31"/>
      <c r="AD105" s="131"/>
      <c r="AE105" s="131"/>
      <c r="AF105" s="131"/>
      <c r="AG105" s="131"/>
      <c r="AH105" s="131"/>
      <c r="AI105" s="131"/>
      <c r="AJ105" s="131"/>
      <c r="AK105" s="131"/>
      <c r="AL105" s="131"/>
      <c r="AM105" s="131"/>
    </row>
  </sheetData>
  <sortState ref="BD4:DB39">
    <sortCondition sortBy="cellColor" ref="BH4:BH39" dxfId="10"/>
  </sortState>
  <mergeCells count="18">
    <mergeCell ref="CO2:CX2"/>
    <mergeCell ref="CY2:CZ2"/>
    <mergeCell ref="DA2:DB2"/>
    <mergeCell ref="AC2:AL2"/>
    <mergeCell ref="AM2:AV2"/>
    <mergeCell ref="AW2:AX2"/>
    <mergeCell ref="AY2:AZ2"/>
    <mergeCell ref="BS2:CD2"/>
    <mergeCell ref="CE2:CN2"/>
    <mergeCell ref="B102:B103"/>
    <mergeCell ref="B104:B105"/>
    <mergeCell ref="Q2:AB2"/>
    <mergeCell ref="B60:B61"/>
    <mergeCell ref="B62:B63"/>
    <mergeCell ref="B64:B69"/>
    <mergeCell ref="B70:B81"/>
    <mergeCell ref="B82:B91"/>
    <mergeCell ref="B92:B10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7"/>
  <sheetViews>
    <sheetView showRuler="0" topLeftCell="W1" zoomScale="57" zoomScaleNormal="75" zoomScalePageLayoutView="75" workbookViewId="0">
      <selection activeCell="V8" sqref="V8:V53"/>
    </sheetView>
  </sheetViews>
  <sheetFormatPr baseColWidth="12" defaultRowHeight="20" x14ac:dyDescent="0.3"/>
  <cols>
    <col min="23" max="23" width="25.7109375" bestFit="1" customWidth="1"/>
    <col min="24" max="24" width="37.85546875" bestFit="1" customWidth="1"/>
    <col min="25" max="25" width="37.85546875" customWidth="1"/>
    <col min="26" max="29" width="3.85546875" bestFit="1" customWidth="1"/>
    <col min="30" max="61" width="4.7109375" bestFit="1" customWidth="1"/>
    <col min="66" max="115" width="3.28515625" customWidth="1"/>
    <col min="118" max="164" width="4.5703125" customWidth="1"/>
  </cols>
  <sheetData>
    <row r="1" spans="1:115" x14ac:dyDescent="0.3">
      <c r="A1" s="18"/>
      <c r="B1" s="18"/>
      <c r="C1" s="18"/>
      <c r="D1" s="18" t="s">
        <v>20</v>
      </c>
      <c r="E1" s="2"/>
      <c r="F1" s="5"/>
      <c r="G1" s="2"/>
      <c r="H1" s="3"/>
      <c r="I1" s="477" t="s">
        <v>21</v>
      </c>
      <c r="J1" s="478"/>
      <c r="K1" s="2"/>
      <c r="L1" s="3"/>
      <c r="M1" s="5" t="s">
        <v>19</v>
      </c>
      <c r="N1" s="5"/>
      <c r="O1" s="2" t="s">
        <v>30</v>
      </c>
      <c r="P1" s="3" t="s">
        <v>31</v>
      </c>
      <c r="Q1" s="5" t="s">
        <v>22</v>
      </c>
      <c r="R1" s="5" t="s">
        <v>23</v>
      </c>
      <c r="S1" s="2"/>
      <c r="T1" s="3"/>
      <c r="U1" s="14"/>
      <c r="V1" s="14"/>
      <c r="W1" s="14"/>
      <c r="X1" s="18"/>
      <c r="Y1" s="18"/>
      <c r="Z1" s="1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115" x14ac:dyDescent="0.3">
      <c r="A2" s="18" t="s">
        <v>17</v>
      </c>
      <c r="B2" s="18" t="s">
        <v>29</v>
      </c>
      <c r="C2" s="18" t="s">
        <v>16</v>
      </c>
      <c r="D2" s="18"/>
      <c r="E2" s="11" t="s">
        <v>2</v>
      </c>
      <c r="F2" s="12" t="s">
        <v>3</v>
      </c>
      <c r="G2" s="11" t="s">
        <v>4</v>
      </c>
      <c r="H2" s="13" t="s">
        <v>5</v>
      </c>
      <c r="I2" s="12" t="s">
        <v>6</v>
      </c>
      <c r="J2" s="12" t="s">
        <v>7</v>
      </c>
      <c r="K2" s="11" t="s">
        <v>0</v>
      </c>
      <c r="L2" s="13" t="s">
        <v>1</v>
      </c>
      <c r="M2" s="12" t="s">
        <v>8</v>
      </c>
      <c r="N2" s="12" t="s">
        <v>9</v>
      </c>
      <c r="O2" s="11" t="s">
        <v>10</v>
      </c>
      <c r="P2" s="13" t="s">
        <v>11</v>
      </c>
      <c r="Q2" s="12" t="s">
        <v>12</v>
      </c>
      <c r="R2" s="12" t="s">
        <v>13</v>
      </c>
      <c r="S2" s="11" t="s">
        <v>14</v>
      </c>
      <c r="T2" s="13" t="s">
        <v>15</v>
      </c>
      <c r="U2" s="14"/>
      <c r="V2" s="14"/>
      <c r="W2" s="14"/>
      <c r="X2" s="14" t="s">
        <v>18</v>
      </c>
      <c r="Y2" s="14"/>
      <c r="Z2" s="10">
        <v>4</v>
      </c>
      <c r="AA2" s="10">
        <v>5</v>
      </c>
      <c r="AB2" s="10">
        <v>7</v>
      </c>
      <c r="AC2" s="10">
        <v>8</v>
      </c>
      <c r="AD2" s="10">
        <v>10</v>
      </c>
      <c r="AE2" s="10">
        <v>11</v>
      </c>
      <c r="AF2" s="10">
        <v>14</v>
      </c>
      <c r="AG2" s="10">
        <v>16</v>
      </c>
      <c r="AH2" s="10">
        <v>18</v>
      </c>
      <c r="AI2" s="10">
        <v>19</v>
      </c>
      <c r="AJ2" s="10">
        <v>20</v>
      </c>
      <c r="AK2" s="10">
        <v>22</v>
      </c>
      <c r="AL2" s="10">
        <v>23</v>
      </c>
      <c r="AM2" s="10">
        <v>24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45</v>
      </c>
      <c r="BC2" s="10">
        <v>46</v>
      </c>
      <c r="BD2" s="10">
        <v>47</v>
      </c>
      <c r="BE2" s="10">
        <v>48</v>
      </c>
      <c r="BF2" s="10">
        <v>49</v>
      </c>
      <c r="BG2" s="10">
        <v>50</v>
      </c>
      <c r="BH2" s="10">
        <v>51</v>
      </c>
      <c r="BI2" s="10">
        <v>52</v>
      </c>
      <c r="BL2" s="10"/>
      <c r="BR2" s="77" t="s">
        <v>106</v>
      </c>
      <c r="BS2" s="77" t="s">
        <v>107</v>
      </c>
      <c r="BT2" s="77" t="s">
        <v>108</v>
      </c>
      <c r="BU2" s="77" t="s">
        <v>137</v>
      </c>
      <c r="BV2" s="77" t="s">
        <v>109</v>
      </c>
      <c r="BW2" s="77" t="s">
        <v>110</v>
      </c>
      <c r="BX2" s="77" t="s">
        <v>111</v>
      </c>
      <c r="BY2" s="77" t="s">
        <v>112</v>
      </c>
      <c r="BZ2" s="77" t="s">
        <v>113</v>
      </c>
      <c r="CA2" s="77" t="s">
        <v>114</v>
      </c>
      <c r="CB2" s="77" t="s">
        <v>115</v>
      </c>
      <c r="CC2" s="77" t="s">
        <v>116</v>
      </c>
      <c r="CD2" s="77" t="s">
        <v>117</v>
      </c>
      <c r="CE2" s="77" t="s">
        <v>118</v>
      </c>
      <c r="CF2" s="77" t="s">
        <v>119</v>
      </c>
      <c r="CG2" s="77" t="s">
        <v>120</v>
      </c>
      <c r="CH2" s="77" t="s">
        <v>121</v>
      </c>
      <c r="CI2" s="77" t="s">
        <v>122</v>
      </c>
      <c r="CJ2" s="77" t="s">
        <v>123</v>
      </c>
      <c r="CK2" s="77" t="s">
        <v>124</v>
      </c>
      <c r="CL2" s="77" t="s">
        <v>125</v>
      </c>
      <c r="CM2" s="77" t="s">
        <v>126</v>
      </c>
      <c r="CN2" s="77" t="s">
        <v>127</v>
      </c>
      <c r="CO2" s="77" t="s">
        <v>128</v>
      </c>
      <c r="CP2" s="77" t="s">
        <v>129</v>
      </c>
      <c r="CQ2" s="77" t="s">
        <v>130</v>
      </c>
      <c r="CR2" s="77" t="s">
        <v>131</v>
      </c>
      <c r="CS2" s="77" t="s">
        <v>132</v>
      </c>
      <c r="CT2" s="77" t="s">
        <v>133</v>
      </c>
      <c r="CU2" s="77" t="s">
        <v>134</v>
      </c>
      <c r="CV2" s="77" t="s">
        <v>135</v>
      </c>
      <c r="CW2" s="77" t="s">
        <v>136</v>
      </c>
      <c r="CX2" s="77" t="s">
        <v>138</v>
      </c>
      <c r="CY2" s="77" t="s">
        <v>139</v>
      </c>
      <c r="CZ2" s="77" t="s">
        <v>140</v>
      </c>
      <c r="DA2" s="77" t="s">
        <v>141</v>
      </c>
      <c r="DB2" s="77" t="s">
        <v>142</v>
      </c>
      <c r="DC2" s="77" t="s">
        <v>143</v>
      </c>
      <c r="DD2" s="77" t="s">
        <v>144</v>
      </c>
      <c r="DE2" s="77" t="s">
        <v>145</v>
      </c>
      <c r="DF2" s="77" t="s">
        <v>146</v>
      </c>
      <c r="DG2" s="77" t="s">
        <v>147</v>
      </c>
      <c r="DH2" s="77" t="s">
        <v>148</v>
      </c>
      <c r="DI2" s="77" t="s">
        <v>149</v>
      </c>
      <c r="DJ2" s="77" t="s">
        <v>150</v>
      </c>
      <c r="DK2" s="77" t="s">
        <v>151</v>
      </c>
    </row>
    <row r="3" spans="1:115" x14ac:dyDescent="0.3">
      <c r="A3" s="18"/>
      <c r="B3" s="18"/>
      <c r="C3" s="18"/>
      <c r="D3" s="18"/>
      <c r="E3" s="2"/>
      <c r="F3" s="5"/>
      <c r="G3" s="2"/>
      <c r="H3" s="3"/>
      <c r="I3" s="5"/>
      <c r="J3" s="5"/>
      <c r="K3" s="2"/>
      <c r="L3" s="3"/>
      <c r="M3" s="5"/>
      <c r="N3" s="5"/>
      <c r="O3" s="2"/>
      <c r="P3" s="3"/>
      <c r="Q3" s="5"/>
      <c r="R3" s="5"/>
      <c r="S3" s="2"/>
      <c r="T3" s="3"/>
      <c r="U3" s="14"/>
      <c r="V3" s="14"/>
      <c r="W3" s="14"/>
      <c r="X3" s="14"/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N3" t="s">
        <v>96</v>
      </c>
      <c r="BO3" t="s">
        <v>97</v>
      </c>
      <c r="BP3" t="s">
        <v>98</v>
      </c>
      <c r="BQ3" t="s">
        <v>99</v>
      </c>
    </row>
    <row r="4" spans="1:115" x14ac:dyDescent="0.3">
      <c r="A4" s="5"/>
      <c r="B4" s="5"/>
      <c r="C4" s="23"/>
      <c r="D4" s="5">
        <v>1</v>
      </c>
      <c r="E4" s="4"/>
      <c r="F4" s="5"/>
      <c r="G4" s="7"/>
      <c r="H4" s="3"/>
      <c r="I4" s="5"/>
      <c r="J4" s="9"/>
      <c r="K4" s="2"/>
      <c r="L4" s="8"/>
      <c r="M4" s="9"/>
      <c r="N4" s="5"/>
      <c r="O4" s="7"/>
      <c r="P4" s="3"/>
      <c r="Q4" s="9"/>
      <c r="R4" s="5"/>
      <c r="S4" s="7"/>
      <c r="T4" s="3"/>
      <c r="U4" s="14"/>
      <c r="V4" s="14"/>
      <c r="W4" s="5"/>
      <c r="X4" s="14"/>
      <c r="Y4" s="14"/>
      <c r="Z4" s="70"/>
      <c r="AA4" s="70"/>
      <c r="AB4" s="71"/>
      <c r="AC4" s="71"/>
      <c r="AD4" s="70"/>
      <c r="AE4" s="71"/>
      <c r="AF4" s="71"/>
      <c r="AG4" s="71"/>
      <c r="AH4" s="71"/>
      <c r="AI4" s="71"/>
      <c r="AJ4" s="70"/>
      <c r="AK4" s="71"/>
      <c r="AL4" s="71"/>
      <c r="AM4" s="71"/>
      <c r="AN4" s="71"/>
      <c r="AO4" s="71"/>
      <c r="AP4" s="71"/>
      <c r="AQ4" s="71"/>
      <c r="AR4" s="70"/>
      <c r="AS4" s="70"/>
      <c r="AT4" s="71"/>
      <c r="AU4" s="71"/>
      <c r="AV4" s="71"/>
      <c r="AW4" s="70"/>
      <c r="AX4" s="71"/>
      <c r="AY4" s="70"/>
      <c r="AZ4" s="70"/>
      <c r="BA4" s="71"/>
      <c r="BB4" s="71"/>
      <c r="BC4" s="70"/>
      <c r="BD4" s="71"/>
      <c r="BE4" s="71"/>
      <c r="BF4" s="71"/>
      <c r="BG4" s="70"/>
      <c r="BH4" s="70"/>
      <c r="BI4" s="71"/>
      <c r="BL4">
        <v>1</v>
      </c>
      <c r="BM4" s="10">
        <v>4</v>
      </c>
      <c r="BN4" s="14"/>
      <c r="BO4" s="14"/>
      <c r="BP4" s="15"/>
      <c r="BQ4" s="15"/>
      <c r="BR4" s="29"/>
      <c r="BS4" s="29"/>
      <c r="BT4" s="29"/>
      <c r="BU4" s="29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7" t="s">
        <v>101</v>
      </c>
      <c r="CK4" s="32"/>
      <c r="CL4" s="32"/>
      <c r="CM4" s="36" t="s">
        <v>100</v>
      </c>
      <c r="CN4" s="32"/>
      <c r="CO4" s="32"/>
      <c r="CP4" s="32"/>
      <c r="CQ4" s="32"/>
      <c r="CR4" s="32"/>
      <c r="CS4" s="32"/>
      <c r="CT4" s="37" t="s">
        <v>101</v>
      </c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69"/>
    </row>
    <row r="5" spans="1:115" x14ac:dyDescent="0.3">
      <c r="A5" s="5"/>
      <c r="B5" s="5"/>
      <c r="C5" s="23"/>
      <c r="D5" s="5">
        <v>2</v>
      </c>
      <c r="E5" s="4"/>
      <c r="F5" s="5"/>
      <c r="G5" s="7"/>
      <c r="H5" s="3"/>
      <c r="I5" s="5"/>
      <c r="J5" s="9"/>
      <c r="K5" s="2"/>
      <c r="L5" s="8"/>
      <c r="M5" s="9"/>
      <c r="N5" s="5"/>
      <c r="O5" s="7"/>
      <c r="P5" s="3"/>
      <c r="Q5" s="5"/>
      <c r="R5" s="9"/>
      <c r="S5" s="7"/>
      <c r="T5" s="3"/>
      <c r="U5" s="14"/>
      <c r="V5" s="14"/>
      <c r="W5" s="5"/>
      <c r="X5" s="14"/>
      <c r="Y5" s="14"/>
      <c r="Z5" s="70"/>
      <c r="AA5" s="71"/>
      <c r="AB5" s="70"/>
      <c r="AC5" s="70"/>
      <c r="AD5" s="70"/>
      <c r="AE5" s="71"/>
      <c r="AF5" s="70"/>
      <c r="AG5" s="70"/>
      <c r="AH5" s="71"/>
      <c r="AI5" s="71"/>
      <c r="AJ5" s="71"/>
      <c r="AK5" s="71"/>
      <c r="AL5" s="70"/>
      <c r="AM5" s="70"/>
      <c r="AN5" s="71"/>
      <c r="AO5" s="70"/>
      <c r="AP5" s="70"/>
      <c r="AQ5" s="71"/>
      <c r="AR5" s="71"/>
      <c r="AS5" s="70"/>
      <c r="AT5" s="70"/>
      <c r="AU5" s="70"/>
      <c r="AV5" s="70"/>
      <c r="AW5" s="71"/>
      <c r="AX5" s="70"/>
      <c r="AY5" s="70"/>
      <c r="AZ5" s="71"/>
      <c r="BA5" s="70"/>
      <c r="BB5" s="70"/>
      <c r="BC5" s="70"/>
      <c r="BD5" s="71"/>
      <c r="BE5" s="71"/>
      <c r="BF5" s="70"/>
      <c r="BG5" s="71"/>
      <c r="BH5" s="70"/>
      <c r="BI5" s="70"/>
      <c r="BL5">
        <v>2</v>
      </c>
      <c r="BM5" s="10">
        <v>5</v>
      </c>
      <c r="BN5" s="14"/>
      <c r="BO5" s="14"/>
      <c r="BP5" s="15"/>
      <c r="BQ5" s="15"/>
      <c r="BR5" s="32"/>
      <c r="BS5" s="32"/>
      <c r="BT5" s="32"/>
      <c r="BU5" s="32"/>
      <c r="BV5" s="32"/>
      <c r="BW5" s="32"/>
      <c r="BX5" s="32"/>
      <c r="BY5" s="36" t="s">
        <v>100</v>
      </c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6" t="s">
        <v>100</v>
      </c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69"/>
      <c r="DD5" s="32"/>
      <c r="DE5" s="32"/>
      <c r="DF5" s="32"/>
      <c r="DG5" s="32"/>
      <c r="DH5" s="32"/>
      <c r="DI5" s="32"/>
      <c r="DJ5" s="32"/>
      <c r="DK5" s="69"/>
    </row>
    <row r="6" spans="1:115" x14ac:dyDescent="0.3">
      <c r="A6" s="5"/>
      <c r="B6" s="5"/>
      <c r="C6" s="23"/>
      <c r="D6" s="18">
        <v>3</v>
      </c>
      <c r="E6" s="4"/>
      <c r="F6" s="5"/>
      <c r="G6" s="7"/>
      <c r="H6" s="3"/>
      <c r="I6" s="5"/>
      <c r="J6" s="9"/>
      <c r="K6" s="2"/>
      <c r="L6" s="8"/>
      <c r="M6" s="9"/>
      <c r="N6" s="5"/>
      <c r="O6" s="2"/>
      <c r="P6" s="8"/>
      <c r="Q6" s="9"/>
      <c r="R6" s="5"/>
      <c r="S6" s="7"/>
      <c r="T6" s="3"/>
      <c r="U6" s="14"/>
      <c r="V6" s="14"/>
      <c r="W6" s="18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26"/>
      <c r="AO6" s="17"/>
      <c r="AP6" s="17"/>
      <c r="AQ6" s="17"/>
      <c r="AR6" s="17"/>
      <c r="AS6" s="17"/>
      <c r="AT6" s="17"/>
      <c r="AU6" s="17"/>
      <c r="AV6" s="17"/>
      <c r="AW6" s="26"/>
      <c r="AX6" s="17"/>
      <c r="AY6" s="17"/>
      <c r="AZ6" s="17"/>
      <c r="BA6" s="26"/>
      <c r="BB6" s="26"/>
      <c r="BC6" s="17"/>
      <c r="BD6" s="17"/>
      <c r="BE6" s="17"/>
      <c r="BF6" s="26"/>
      <c r="BG6" s="17"/>
      <c r="BH6" s="17"/>
      <c r="BI6" s="26"/>
      <c r="BL6">
        <v>3</v>
      </c>
      <c r="BM6" s="10">
        <v>7</v>
      </c>
      <c r="BN6" s="21"/>
      <c r="BO6" s="21"/>
      <c r="BP6" s="15"/>
      <c r="BQ6" s="16"/>
      <c r="BR6" s="32"/>
      <c r="BS6" s="32"/>
      <c r="BT6" s="32"/>
      <c r="BU6" s="32"/>
      <c r="BV6" s="32"/>
      <c r="BW6" s="36" t="s">
        <v>100</v>
      </c>
      <c r="BX6" s="32"/>
      <c r="BY6" s="36" t="s">
        <v>100</v>
      </c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6" t="s">
        <v>100</v>
      </c>
      <c r="CK6" s="32"/>
      <c r="CL6" s="32"/>
      <c r="CM6" s="32"/>
      <c r="CN6" s="36" t="s">
        <v>100</v>
      </c>
      <c r="CO6" s="36" t="s">
        <v>100</v>
      </c>
      <c r="CP6" s="32"/>
      <c r="CQ6" s="32"/>
      <c r="CR6" s="32"/>
      <c r="CS6" s="32"/>
      <c r="CT6" s="32"/>
      <c r="CU6" s="36" t="s">
        <v>100</v>
      </c>
      <c r="CV6" s="32"/>
      <c r="CW6" s="36" t="s">
        <v>100</v>
      </c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69"/>
    </row>
    <row r="7" spans="1:115" x14ac:dyDescent="0.3">
      <c r="A7" s="5"/>
      <c r="B7" s="5"/>
      <c r="C7" s="23"/>
      <c r="D7" s="18">
        <v>4</v>
      </c>
      <c r="E7" s="4"/>
      <c r="F7" s="5"/>
      <c r="G7" s="7"/>
      <c r="H7" s="3"/>
      <c r="I7" s="5"/>
      <c r="J7" s="9"/>
      <c r="K7" s="2"/>
      <c r="L7" s="8"/>
      <c r="M7" s="9"/>
      <c r="N7" s="5"/>
      <c r="O7" s="2"/>
      <c r="P7" s="8"/>
      <c r="Q7" s="5"/>
      <c r="R7" s="9"/>
      <c r="S7" s="7"/>
      <c r="T7" s="3"/>
      <c r="U7" s="14"/>
      <c r="V7" s="14"/>
      <c r="W7" s="18"/>
      <c r="X7" s="16"/>
      <c r="Y7" s="16"/>
      <c r="Z7" s="17"/>
      <c r="AA7" s="17"/>
      <c r="AB7" s="17"/>
      <c r="AC7" s="17"/>
      <c r="AD7" s="17"/>
      <c r="AE7" s="26"/>
      <c r="AF7" s="17"/>
      <c r="AG7" s="17"/>
      <c r="AH7" s="26"/>
      <c r="AI7" s="26"/>
      <c r="AJ7" s="17"/>
      <c r="AK7" s="26"/>
      <c r="AL7" s="17"/>
      <c r="AM7" s="17"/>
      <c r="AN7" s="26"/>
      <c r="AO7" s="26"/>
      <c r="AP7" s="26"/>
      <c r="AQ7" s="26"/>
      <c r="AR7" s="26"/>
      <c r="AS7" s="17"/>
      <c r="AT7" s="17"/>
      <c r="AU7" s="26"/>
      <c r="AV7" s="17"/>
      <c r="AW7" s="26"/>
      <c r="AX7" s="17"/>
      <c r="AY7" s="17"/>
      <c r="AZ7" s="17"/>
      <c r="BA7" s="17"/>
      <c r="BB7" s="17"/>
      <c r="BC7" s="17"/>
      <c r="BD7" s="26"/>
      <c r="BE7" s="26"/>
      <c r="BF7" s="17"/>
      <c r="BG7" s="17"/>
      <c r="BH7" s="17"/>
      <c r="BI7" s="17"/>
      <c r="BL7">
        <v>4</v>
      </c>
      <c r="BM7" s="10">
        <v>8</v>
      </c>
      <c r="BN7" s="14"/>
      <c r="BO7" s="21"/>
      <c r="BP7" s="15"/>
      <c r="BQ7" s="16"/>
      <c r="BR7" s="29"/>
      <c r="BS7" s="29"/>
      <c r="BT7" s="29"/>
      <c r="BU7" s="65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7" t="s">
        <v>101</v>
      </c>
      <c r="CK7" s="32"/>
      <c r="CL7" s="32"/>
      <c r="CM7" s="36" t="s">
        <v>100</v>
      </c>
      <c r="CN7" s="36" t="s">
        <v>100</v>
      </c>
      <c r="CO7" s="36" t="s">
        <v>100</v>
      </c>
      <c r="CP7" s="32"/>
      <c r="CQ7" s="32"/>
      <c r="CR7" s="32"/>
      <c r="CS7" s="32"/>
      <c r="CT7" s="32"/>
      <c r="CU7" s="37" t="s">
        <v>104</v>
      </c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69"/>
    </row>
    <row r="8" spans="1:115" x14ac:dyDescent="0.3">
      <c r="A8" s="5"/>
      <c r="B8" s="5"/>
      <c r="C8" s="23"/>
      <c r="D8" s="18">
        <v>5</v>
      </c>
      <c r="E8" s="4"/>
      <c r="F8" s="5"/>
      <c r="G8" s="7"/>
      <c r="H8" s="3"/>
      <c r="I8" s="5"/>
      <c r="J8" s="9"/>
      <c r="K8" s="2"/>
      <c r="L8" s="8"/>
      <c r="M8" s="5"/>
      <c r="N8" s="9"/>
      <c r="O8" s="2"/>
      <c r="P8" s="8"/>
      <c r="Q8" s="5"/>
      <c r="R8" s="5"/>
      <c r="S8" s="7"/>
      <c r="T8" s="3"/>
      <c r="U8" s="14"/>
      <c r="V8" s="77" t="s">
        <v>106</v>
      </c>
      <c r="W8" s="479" t="s">
        <v>36</v>
      </c>
      <c r="X8" s="44" t="s">
        <v>37</v>
      </c>
      <c r="Y8" s="51"/>
      <c r="Z8" s="39"/>
      <c r="AA8" s="39"/>
      <c r="AB8" s="39"/>
      <c r="AC8" s="39"/>
      <c r="AD8" s="39"/>
      <c r="AE8" s="39"/>
      <c r="AF8" s="39"/>
      <c r="AG8" s="40"/>
      <c r="AH8" s="39"/>
      <c r="AI8" s="39"/>
      <c r="AJ8" s="39"/>
      <c r="AK8" s="39"/>
      <c r="AL8" s="39"/>
      <c r="AM8" s="39"/>
      <c r="AN8" s="39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K8" t="s">
        <v>86</v>
      </c>
      <c r="BL8">
        <v>5</v>
      </c>
      <c r="BM8" s="10">
        <v>10</v>
      </c>
      <c r="BN8" s="14"/>
      <c r="BO8" s="21"/>
      <c r="BP8" s="15"/>
      <c r="BQ8" s="16"/>
      <c r="BR8" s="32"/>
      <c r="BS8" s="32"/>
      <c r="BT8" s="32"/>
      <c r="BU8" s="32"/>
      <c r="BV8" s="32"/>
      <c r="BW8" s="32"/>
      <c r="BX8" s="32"/>
      <c r="BY8" s="32"/>
      <c r="BZ8" s="36" t="s">
        <v>100</v>
      </c>
      <c r="CA8" s="32"/>
      <c r="CB8" s="32"/>
      <c r="CC8" s="32"/>
      <c r="CD8" s="32"/>
      <c r="CE8" s="32"/>
      <c r="CF8" s="32"/>
      <c r="CG8" s="32"/>
      <c r="CH8" s="32"/>
      <c r="CI8" s="32"/>
      <c r="CJ8" s="36" t="s">
        <v>100</v>
      </c>
      <c r="CK8" s="32"/>
      <c r="CL8" s="32"/>
      <c r="CM8" s="36" t="s">
        <v>100</v>
      </c>
      <c r="CN8" s="36" t="s">
        <v>100</v>
      </c>
      <c r="CO8" s="36" t="s">
        <v>100</v>
      </c>
      <c r="CP8" s="32"/>
      <c r="CQ8" s="37" t="s">
        <v>101</v>
      </c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69"/>
    </row>
    <row r="9" spans="1:115" x14ac:dyDescent="0.3">
      <c r="A9" s="23"/>
      <c r="B9" s="5"/>
      <c r="C9" s="5"/>
      <c r="D9" s="18">
        <v>24</v>
      </c>
      <c r="E9" s="2"/>
      <c r="F9" s="6"/>
      <c r="G9" s="2"/>
      <c r="H9" s="8"/>
      <c r="I9" s="5"/>
      <c r="J9" s="9"/>
      <c r="K9" s="2"/>
      <c r="L9" s="8"/>
      <c r="M9" s="5"/>
      <c r="N9" s="9"/>
      <c r="O9" s="2"/>
      <c r="P9" s="8"/>
      <c r="Q9" s="5"/>
      <c r="R9" s="5"/>
      <c r="S9" s="2"/>
      <c r="T9" s="8"/>
      <c r="U9" s="14"/>
      <c r="V9" s="77" t="s">
        <v>107</v>
      </c>
      <c r="W9" s="480"/>
      <c r="X9" s="45" t="s">
        <v>38</v>
      </c>
      <c r="Y9" s="50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L9">
        <v>6</v>
      </c>
      <c r="BM9" s="10">
        <v>11</v>
      </c>
      <c r="BN9" s="14"/>
      <c r="BO9" s="21"/>
      <c r="BP9" s="15"/>
      <c r="BQ9" s="16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6" t="s">
        <v>100</v>
      </c>
      <c r="DB9" s="32"/>
      <c r="DC9" s="36" t="s">
        <v>100</v>
      </c>
      <c r="DD9" s="32"/>
      <c r="DE9" s="32"/>
      <c r="DF9" s="32"/>
      <c r="DG9" s="32"/>
      <c r="DH9" s="32"/>
      <c r="DI9" s="32"/>
      <c r="DJ9" s="32"/>
      <c r="DK9" s="69"/>
    </row>
    <row r="10" spans="1:115" x14ac:dyDescent="0.3">
      <c r="A10" s="23"/>
      <c r="B10" s="5"/>
      <c r="C10" s="5"/>
      <c r="D10" s="18">
        <v>25</v>
      </c>
      <c r="E10" s="2"/>
      <c r="F10" s="6"/>
      <c r="G10" s="2"/>
      <c r="H10" s="8"/>
      <c r="I10" s="5"/>
      <c r="J10" s="9"/>
      <c r="K10" s="2"/>
      <c r="L10" s="8"/>
      <c r="M10" s="5"/>
      <c r="N10" s="9"/>
      <c r="O10" s="2"/>
      <c r="P10" s="8"/>
      <c r="Q10" s="5"/>
      <c r="R10" s="5"/>
      <c r="S10" s="7"/>
      <c r="T10" s="3"/>
      <c r="U10" s="14"/>
      <c r="V10" s="77" t="s">
        <v>108</v>
      </c>
      <c r="W10" s="479" t="s">
        <v>39</v>
      </c>
      <c r="X10" s="46" t="s">
        <v>40</v>
      </c>
      <c r="Y10" s="49"/>
      <c r="Z10" s="29"/>
      <c r="AA10" s="63"/>
      <c r="AB10" s="29"/>
      <c r="AC10" s="29"/>
      <c r="AD10" s="29"/>
      <c r="AE10" s="29"/>
      <c r="AF10" s="29"/>
      <c r="AG10" s="31"/>
      <c r="AH10" s="29"/>
      <c r="AI10" s="29"/>
      <c r="AJ10" s="29"/>
      <c r="AK10" s="29"/>
      <c r="AL10" s="29"/>
      <c r="AM10" s="29"/>
      <c r="AN10" s="29"/>
      <c r="AO10" s="29"/>
      <c r="AP10" s="29"/>
      <c r="AQ10" s="36"/>
      <c r="AR10" s="37"/>
      <c r="AS10" s="32"/>
      <c r="AT10" s="32"/>
      <c r="AU10" s="32"/>
      <c r="AV10" s="32"/>
      <c r="AW10" s="36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L10">
        <v>7</v>
      </c>
      <c r="BM10" s="10">
        <v>14</v>
      </c>
      <c r="BN10" s="21"/>
      <c r="BO10" s="21"/>
      <c r="BP10" s="16"/>
      <c r="BQ10" s="15"/>
      <c r="BR10" s="29"/>
      <c r="BS10" s="29"/>
      <c r="BT10" s="29"/>
      <c r="BU10" s="29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6" t="s">
        <v>100</v>
      </c>
      <c r="CO10" s="36" t="s">
        <v>100</v>
      </c>
      <c r="CP10" s="32"/>
      <c r="CQ10" s="32"/>
      <c r="CR10" s="32"/>
      <c r="CS10" s="32"/>
      <c r="CT10" s="36" t="s">
        <v>100</v>
      </c>
      <c r="CU10" s="36" t="s">
        <v>100</v>
      </c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74"/>
    </row>
    <row r="11" spans="1:115" x14ac:dyDescent="0.3">
      <c r="A11" s="23"/>
      <c r="B11" s="5"/>
      <c r="C11" s="5"/>
      <c r="D11" s="18">
        <v>26</v>
      </c>
      <c r="E11" s="2"/>
      <c r="F11" s="6"/>
      <c r="G11" s="2"/>
      <c r="H11" s="8"/>
      <c r="I11" s="5"/>
      <c r="J11" s="9"/>
      <c r="K11" s="2"/>
      <c r="L11" s="8"/>
      <c r="M11" s="9"/>
      <c r="N11" s="5"/>
      <c r="O11" s="7"/>
      <c r="P11" s="3"/>
      <c r="Q11" s="9"/>
      <c r="R11" s="5"/>
      <c r="S11" s="2"/>
      <c r="T11" s="8"/>
      <c r="U11" s="14"/>
      <c r="V11" s="77" t="s">
        <v>137</v>
      </c>
      <c r="W11" s="480"/>
      <c r="X11" s="46" t="s">
        <v>41</v>
      </c>
      <c r="Y11" s="49"/>
      <c r="Z11" s="29"/>
      <c r="AA11" s="63"/>
      <c r="AB11" s="29"/>
      <c r="AC11" s="29"/>
      <c r="AD11" s="29"/>
      <c r="AE11" s="29"/>
      <c r="AF11" s="29"/>
      <c r="AG11" s="31"/>
      <c r="AH11" s="29"/>
      <c r="AI11" s="29"/>
      <c r="AJ11" s="65"/>
      <c r="AK11" s="29"/>
      <c r="AL11" s="29"/>
      <c r="AM11" s="29"/>
      <c r="AN11" s="29"/>
      <c r="AO11" s="29"/>
      <c r="AP11" s="29"/>
      <c r="AQ11" s="29"/>
      <c r="AR11" s="29"/>
      <c r="AS11" s="32"/>
      <c r="AT11" s="32"/>
      <c r="AU11" s="32"/>
      <c r="AV11" s="32"/>
      <c r="AW11" s="32"/>
      <c r="AX11" s="32"/>
      <c r="AY11" s="32"/>
      <c r="AZ11" s="32"/>
      <c r="BA11" s="32"/>
      <c r="BB11" s="36"/>
      <c r="BC11" s="32"/>
      <c r="BD11" s="32"/>
      <c r="BE11" s="32"/>
      <c r="BF11" s="32"/>
      <c r="BG11" s="32"/>
      <c r="BH11" s="32"/>
      <c r="BI11" s="32"/>
      <c r="BL11">
        <v>8</v>
      </c>
      <c r="BM11" s="10">
        <v>16</v>
      </c>
      <c r="BN11" s="21"/>
      <c r="BO11" s="21"/>
      <c r="BP11" s="16"/>
      <c r="BQ11" s="15"/>
      <c r="BR11" s="32"/>
      <c r="BS11" s="29"/>
      <c r="BT11" s="29"/>
      <c r="BU11" s="29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6" t="s">
        <v>100</v>
      </c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6" t="s">
        <v>100</v>
      </c>
      <c r="CS11" s="36" t="s">
        <v>100</v>
      </c>
      <c r="CT11" s="32"/>
      <c r="CU11" s="32"/>
      <c r="CV11" s="32"/>
      <c r="CW11" s="32"/>
      <c r="CX11" s="32"/>
      <c r="CY11" s="32"/>
      <c r="CZ11" s="32"/>
      <c r="DA11" s="36" t="s">
        <v>100</v>
      </c>
      <c r="DB11" s="36" t="s">
        <v>100</v>
      </c>
      <c r="DC11" s="32"/>
      <c r="DD11" s="32"/>
      <c r="DE11" s="32"/>
      <c r="DF11" s="36" t="s">
        <v>100</v>
      </c>
      <c r="DG11" s="32"/>
      <c r="DH11" s="32"/>
      <c r="DI11" s="32"/>
      <c r="DJ11" s="32"/>
      <c r="DK11" s="69"/>
    </row>
    <row r="12" spans="1:115" x14ac:dyDescent="0.3">
      <c r="A12" s="23"/>
      <c r="B12" s="5"/>
      <c r="C12" s="5"/>
      <c r="D12" s="18">
        <v>27</v>
      </c>
      <c r="E12" s="2"/>
      <c r="F12" s="6"/>
      <c r="G12" s="2"/>
      <c r="H12" s="8"/>
      <c r="I12" s="5"/>
      <c r="J12" s="9"/>
      <c r="K12" s="2"/>
      <c r="L12" s="8"/>
      <c r="M12" s="9"/>
      <c r="N12" s="5"/>
      <c r="O12" s="7"/>
      <c r="P12" s="3"/>
      <c r="Q12" s="5"/>
      <c r="R12" s="9"/>
      <c r="S12" s="7"/>
      <c r="T12" s="3"/>
      <c r="U12" s="14"/>
      <c r="V12" s="77" t="s">
        <v>109</v>
      </c>
      <c r="W12" s="479" t="s">
        <v>42</v>
      </c>
      <c r="X12" s="44" t="s">
        <v>53</v>
      </c>
      <c r="Y12" s="51"/>
      <c r="Z12" s="41"/>
      <c r="AA12" s="41"/>
      <c r="AB12" s="41"/>
      <c r="AC12" s="41"/>
      <c r="AD12" s="41"/>
      <c r="AE12" s="41"/>
      <c r="AF12" s="41"/>
      <c r="AG12" s="40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L12">
        <v>9</v>
      </c>
      <c r="BM12" s="10">
        <v>18</v>
      </c>
      <c r="BN12" s="21"/>
      <c r="BO12" s="21"/>
      <c r="BP12" s="16"/>
      <c r="BQ12" s="15"/>
      <c r="BR12" s="32"/>
      <c r="BS12" s="29"/>
      <c r="BT12" s="37" t="s">
        <v>101</v>
      </c>
      <c r="BU12" s="29"/>
      <c r="BV12" s="32"/>
      <c r="BW12" s="37" t="s">
        <v>101</v>
      </c>
      <c r="BX12" s="32"/>
      <c r="BY12" s="32"/>
      <c r="BZ12" s="32"/>
      <c r="CA12" s="32"/>
      <c r="CB12" s="37" t="s">
        <v>101</v>
      </c>
      <c r="CC12" s="32"/>
      <c r="CD12" s="32"/>
      <c r="CE12" s="36" t="s">
        <v>100</v>
      </c>
      <c r="CF12" s="32"/>
      <c r="CG12" s="36" t="s">
        <v>100</v>
      </c>
      <c r="CH12" s="32"/>
      <c r="CI12" s="32"/>
      <c r="CJ12" s="32"/>
      <c r="CK12" s="32"/>
      <c r="CL12" s="32"/>
      <c r="CM12" s="32"/>
      <c r="CN12" s="32"/>
      <c r="CO12" s="32"/>
      <c r="CP12" s="32"/>
      <c r="CQ12" s="37" t="s">
        <v>101</v>
      </c>
      <c r="CR12" s="32"/>
      <c r="CS12" s="36" t="s">
        <v>100</v>
      </c>
      <c r="CT12" s="32"/>
      <c r="CU12" s="32"/>
      <c r="CV12" s="32"/>
      <c r="CW12" s="32"/>
      <c r="CX12" s="32"/>
      <c r="CY12" s="32"/>
      <c r="CZ12" s="32"/>
      <c r="DA12" s="36" t="s">
        <v>100</v>
      </c>
      <c r="DB12" s="32"/>
      <c r="DC12" s="32"/>
      <c r="DD12" s="32"/>
      <c r="DE12" s="32"/>
      <c r="DF12" s="32"/>
      <c r="DG12" s="32"/>
      <c r="DH12" s="32"/>
      <c r="DI12" s="32"/>
      <c r="DJ12" s="32"/>
      <c r="DK12" s="69"/>
    </row>
    <row r="13" spans="1:115" x14ac:dyDescent="0.3">
      <c r="A13" s="23"/>
      <c r="B13" s="5"/>
      <c r="C13" s="5"/>
      <c r="D13" s="18">
        <v>28</v>
      </c>
      <c r="E13" s="2"/>
      <c r="F13" s="6"/>
      <c r="G13" s="2"/>
      <c r="H13" s="8"/>
      <c r="I13" s="5"/>
      <c r="J13" s="9"/>
      <c r="K13" s="2"/>
      <c r="L13" s="8"/>
      <c r="M13" s="9"/>
      <c r="N13" s="5"/>
      <c r="O13" s="7"/>
      <c r="P13" s="3"/>
      <c r="Q13" s="5"/>
      <c r="R13" s="9"/>
      <c r="S13" s="2"/>
      <c r="T13" s="8"/>
      <c r="U13" s="14"/>
      <c r="V13" s="77" t="s">
        <v>110</v>
      </c>
      <c r="W13" s="481"/>
      <c r="X13" s="46" t="s">
        <v>43</v>
      </c>
      <c r="Y13" s="49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6"/>
      <c r="AO13" s="32"/>
      <c r="AP13" s="32"/>
      <c r="AQ13" s="32"/>
      <c r="AR13" s="37"/>
      <c r="AS13" s="32"/>
      <c r="AT13" s="32"/>
      <c r="AU13" s="32"/>
      <c r="AV13" s="32"/>
      <c r="AW13" s="32"/>
      <c r="AX13" s="36"/>
      <c r="AY13" s="32"/>
      <c r="AZ13" s="32"/>
      <c r="BA13" s="36"/>
      <c r="BB13" s="32"/>
      <c r="BC13" s="32"/>
      <c r="BD13" s="32"/>
      <c r="BE13" s="32"/>
      <c r="BF13" s="32"/>
      <c r="BG13" s="32"/>
      <c r="BH13" s="32"/>
      <c r="BI13" s="32"/>
      <c r="BL13">
        <v>10</v>
      </c>
      <c r="BM13" s="10">
        <v>19</v>
      </c>
      <c r="BN13" s="24"/>
      <c r="BO13" s="25"/>
      <c r="BP13" s="16"/>
      <c r="BQ13" s="15"/>
      <c r="BR13" s="29"/>
      <c r="BS13" s="29"/>
      <c r="BT13" s="29"/>
      <c r="BU13" s="29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6" t="s">
        <v>100</v>
      </c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6" t="s">
        <v>100</v>
      </c>
      <c r="CV13" s="32"/>
      <c r="CW13" s="32"/>
      <c r="CX13" s="32"/>
      <c r="CY13" s="36" t="s">
        <v>100</v>
      </c>
      <c r="CZ13" s="32"/>
      <c r="DA13" s="36" t="s">
        <v>100</v>
      </c>
      <c r="DB13" s="32"/>
      <c r="DC13" s="31" t="s">
        <v>102</v>
      </c>
      <c r="DD13" s="32"/>
      <c r="DE13" s="32"/>
      <c r="DF13" s="32"/>
      <c r="DG13" s="32"/>
      <c r="DH13" s="32"/>
      <c r="DI13" s="32"/>
      <c r="DJ13" s="29"/>
      <c r="DK13" s="69"/>
    </row>
    <row r="14" spans="1:115" x14ac:dyDescent="0.3">
      <c r="A14" s="23"/>
      <c r="B14" s="5"/>
      <c r="C14" s="5"/>
      <c r="D14" s="18">
        <v>29</v>
      </c>
      <c r="E14" s="2"/>
      <c r="F14" s="6"/>
      <c r="G14" s="2"/>
      <c r="H14" s="8"/>
      <c r="I14" s="5"/>
      <c r="J14" s="9"/>
      <c r="K14" s="2"/>
      <c r="L14" s="8"/>
      <c r="M14" s="9"/>
      <c r="N14" s="5"/>
      <c r="O14" s="2"/>
      <c r="P14" s="8"/>
      <c r="Q14" s="9"/>
      <c r="R14" s="5"/>
      <c r="S14" s="2"/>
      <c r="T14" s="8"/>
      <c r="U14" s="14"/>
      <c r="V14" s="77" t="s">
        <v>111</v>
      </c>
      <c r="W14" s="481"/>
      <c r="X14" s="46" t="s">
        <v>44</v>
      </c>
      <c r="Y14" s="49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L14">
        <v>11</v>
      </c>
      <c r="BM14" s="10">
        <v>20</v>
      </c>
      <c r="BN14" s="14"/>
      <c r="BO14" s="21"/>
      <c r="BP14" s="16"/>
      <c r="BQ14" s="15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6" t="s">
        <v>100</v>
      </c>
      <c r="CF14" s="36" t="s">
        <v>100</v>
      </c>
      <c r="CG14" s="32"/>
      <c r="CH14" s="32"/>
      <c r="CI14" s="32"/>
      <c r="CJ14" s="32"/>
      <c r="CK14" s="32"/>
      <c r="CL14" s="32"/>
      <c r="CM14" s="36" t="s">
        <v>100</v>
      </c>
      <c r="CN14" s="36" t="s">
        <v>100</v>
      </c>
      <c r="CO14" s="36" t="s">
        <v>100</v>
      </c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6" t="s">
        <v>100</v>
      </c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69"/>
    </row>
    <row r="15" spans="1:115" x14ac:dyDescent="0.3">
      <c r="A15" s="23"/>
      <c r="B15" s="5"/>
      <c r="C15" s="5"/>
      <c r="D15" s="18">
        <v>30</v>
      </c>
      <c r="E15" s="2"/>
      <c r="F15" s="6"/>
      <c r="G15" s="2"/>
      <c r="H15" s="8"/>
      <c r="I15" s="5"/>
      <c r="J15" s="9"/>
      <c r="K15" s="2"/>
      <c r="L15" s="8"/>
      <c r="M15" s="9"/>
      <c r="N15" s="5"/>
      <c r="O15" s="2"/>
      <c r="P15" s="8"/>
      <c r="Q15" s="5"/>
      <c r="R15" s="9"/>
      <c r="S15" s="7"/>
      <c r="T15" s="8"/>
      <c r="U15" s="14"/>
      <c r="V15" s="77" t="s">
        <v>112</v>
      </c>
      <c r="W15" s="481"/>
      <c r="X15" s="46" t="s">
        <v>45</v>
      </c>
      <c r="Y15" s="49"/>
      <c r="Z15" s="32"/>
      <c r="AA15" s="32"/>
      <c r="AB15" s="32"/>
      <c r="AC15" s="32"/>
      <c r="AD15" s="32"/>
      <c r="AE15" s="32"/>
      <c r="AF15" s="36"/>
      <c r="AG15" s="31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6"/>
      <c r="AT15" s="32"/>
      <c r="AU15" s="32"/>
      <c r="AV15" s="32"/>
      <c r="AW15" s="32"/>
      <c r="AX15" s="32"/>
      <c r="AY15" s="32"/>
      <c r="AZ15" s="32"/>
      <c r="BA15" s="36"/>
      <c r="BB15" s="32"/>
      <c r="BC15" s="32"/>
      <c r="BD15" s="32"/>
      <c r="BE15" s="32"/>
      <c r="BF15" s="36"/>
      <c r="BG15" s="32"/>
      <c r="BH15" s="37"/>
      <c r="BI15" s="37"/>
      <c r="BL15">
        <v>12</v>
      </c>
      <c r="BM15" s="10">
        <v>22</v>
      </c>
      <c r="BN15" s="21"/>
      <c r="BO15" s="14"/>
      <c r="BP15" s="16"/>
      <c r="BQ15" s="15"/>
      <c r="BR15" s="29"/>
      <c r="BS15" s="29"/>
      <c r="BT15" s="29"/>
      <c r="BU15" s="29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6" t="s">
        <v>100</v>
      </c>
      <c r="CK15" s="32"/>
      <c r="CL15" s="32"/>
      <c r="CM15" s="32"/>
      <c r="CN15" s="32"/>
      <c r="CO15" s="32"/>
      <c r="CP15" s="32"/>
      <c r="CQ15" s="29"/>
      <c r="CR15" s="32"/>
      <c r="CS15" s="32"/>
      <c r="CT15" s="32"/>
      <c r="CU15" s="36" t="s">
        <v>100</v>
      </c>
      <c r="CV15" s="36" t="s">
        <v>100</v>
      </c>
      <c r="CW15" s="32"/>
      <c r="CX15" s="32"/>
      <c r="CY15" s="32"/>
      <c r="CZ15" s="32"/>
      <c r="DA15" s="32"/>
      <c r="DB15" s="36" t="s">
        <v>100</v>
      </c>
      <c r="DC15" s="36" t="s">
        <v>100</v>
      </c>
      <c r="DD15" s="32"/>
      <c r="DE15" s="32"/>
      <c r="DF15" s="32"/>
      <c r="DG15" s="32"/>
      <c r="DH15" s="32"/>
      <c r="DI15" s="32"/>
      <c r="DJ15" s="32"/>
      <c r="DK15" s="69"/>
    </row>
    <row r="16" spans="1:115" x14ac:dyDescent="0.3">
      <c r="A16" s="23"/>
      <c r="B16" s="5"/>
      <c r="C16" s="5"/>
      <c r="D16" s="18">
        <v>31</v>
      </c>
      <c r="E16" s="2"/>
      <c r="F16" s="6"/>
      <c r="G16" s="2"/>
      <c r="H16" s="9"/>
      <c r="I16" s="2"/>
      <c r="J16" s="9"/>
      <c r="K16" s="2"/>
      <c r="L16" s="9"/>
      <c r="M16" s="7"/>
      <c r="N16" s="5"/>
      <c r="O16" s="2"/>
      <c r="P16" s="9"/>
      <c r="Q16" s="2"/>
      <c r="R16" s="9"/>
      <c r="S16" s="2"/>
      <c r="T16" s="8"/>
      <c r="U16" s="14"/>
      <c r="V16" s="77" t="s">
        <v>113</v>
      </c>
      <c r="W16" s="481"/>
      <c r="X16" s="46" t="s">
        <v>52</v>
      </c>
      <c r="Y16" s="49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6"/>
      <c r="AX16" s="36"/>
      <c r="AY16" s="32"/>
      <c r="AZ16" s="32"/>
      <c r="BA16" s="32"/>
      <c r="BB16" s="32"/>
      <c r="BC16" s="36"/>
      <c r="BD16" s="32"/>
      <c r="BE16" s="32"/>
      <c r="BF16" s="32"/>
      <c r="BG16" s="32"/>
      <c r="BH16" s="32"/>
      <c r="BI16" s="32"/>
      <c r="BL16">
        <v>13</v>
      </c>
      <c r="BM16" s="10">
        <v>23</v>
      </c>
      <c r="BN16" s="21"/>
      <c r="BO16" s="14"/>
      <c r="BP16" s="16"/>
      <c r="BQ16" s="15"/>
      <c r="BR16" s="29"/>
      <c r="BS16" s="29"/>
      <c r="BT16" s="29"/>
      <c r="BU16" s="29"/>
      <c r="BV16" s="32"/>
      <c r="BW16" s="32"/>
      <c r="BX16" s="32"/>
      <c r="BY16" s="36" t="s">
        <v>100</v>
      </c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6" t="s">
        <v>100</v>
      </c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6" t="s">
        <v>100</v>
      </c>
      <c r="CV16" s="36" t="s">
        <v>100</v>
      </c>
      <c r="CW16" s="32"/>
      <c r="CX16" s="32"/>
      <c r="CY16" s="32"/>
      <c r="CZ16" s="32"/>
      <c r="DA16" s="32"/>
      <c r="DB16" s="36" t="s">
        <v>100</v>
      </c>
      <c r="DC16" s="36" t="s">
        <v>100</v>
      </c>
      <c r="DD16" s="32"/>
      <c r="DE16" s="32"/>
      <c r="DF16" s="32"/>
      <c r="DG16" s="32"/>
      <c r="DH16" s="32"/>
      <c r="DI16" s="32"/>
      <c r="DJ16" s="36" t="s">
        <v>100</v>
      </c>
      <c r="DK16" s="69"/>
    </row>
    <row r="17" spans="1:115" x14ac:dyDescent="0.3">
      <c r="A17" s="5"/>
      <c r="B17" s="23"/>
      <c r="C17" s="23"/>
      <c r="D17" s="18">
        <v>6</v>
      </c>
      <c r="E17" s="4"/>
      <c r="F17" s="5"/>
      <c r="G17" s="7"/>
      <c r="H17" s="5"/>
      <c r="I17" s="2"/>
      <c r="J17" s="9"/>
      <c r="K17" s="7"/>
      <c r="L17" s="5"/>
      <c r="M17" s="2"/>
      <c r="N17" s="9"/>
      <c r="O17" s="2"/>
      <c r="P17" s="9"/>
      <c r="Q17" s="2"/>
      <c r="R17" s="5"/>
      <c r="S17" s="7"/>
      <c r="T17" s="3"/>
      <c r="U17" s="14"/>
      <c r="V17" s="77" t="s">
        <v>114</v>
      </c>
      <c r="W17" s="480"/>
      <c r="X17" s="45" t="s">
        <v>33</v>
      </c>
      <c r="Y17" s="50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L17">
        <v>14</v>
      </c>
      <c r="BM17" s="10">
        <v>24</v>
      </c>
      <c r="BN17" s="21"/>
      <c r="BO17" s="14"/>
      <c r="BP17" s="16"/>
      <c r="BQ17" s="15"/>
      <c r="BR17" s="29"/>
      <c r="BS17" s="29"/>
      <c r="BT17" s="29"/>
      <c r="BU17" s="29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6" t="s">
        <v>100</v>
      </c>
      <c r="CJ17" s="32"/>
      <c r="CK17" s="32"/>
      <c r="CL17" s="36" t="s">
        <v>100</v>
      </c>
      <c r="CM17" s="32"/>
      <c r="CN17" s="32"/>
      <c r="CO17" s="32"/>
      <c r="CP17" s="32"/>
      <c r="CQ17" s="32"/>
      <c r="CR17" s="32"/>
      <c r="CS17" s="36" t="s">
        <v>100</v>
      </c>
      <c r="CT17" s="32"/>
      <c r="CU17" s="36" t="s">
        <v>100</v>
      </c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69"/>
    </row>
    <row r="18" spans="1:115" x14ac:dyDescent="0.3">
      <c r="A18" s="5"/>
      <c r="B18" s="23"/>
      <c r="C18" s="23"/>
      <c r="D18" s="18">
        <v>7</v>
      </c>
      <c r="E18" s="4"/>
      <c r="F18" s="5"/>
      <c r="G18" s="7"/>
      <c r="H18" s="3"/>
      <c r="I18" s="5"/>
      <c r="J18" s="9"/>
      <c r="K18" s="7"/>
      <c r="L18" s="3"/>
      <c r="M18" s="9"/>
      <c r="N18" s="5"/>
      <c r="O18" s="7"/>
      <c r="P18" s="3"/>
      <c r="Q18" s="9"/>
      <c r="R18" s="5"/>
      <c r="S18" s="7"/>
      <c r="T18" s="3"/>
      <c r="U18" s="14"/>
      <c r="V18" s="77" t="s">
        <v>115</v>
      </c>
      <c r="W18" s="479" t="s">
        <v>24</v>
      </c>
      <c r="X18" s="46" t="s">
        <v>46</v>
      </c>
      <c r="Y18" s="49"/>
      <c r="Z18" s="32"/>
      <c r="AA18" s="67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6"/>
      <c r="AR18" s="37"/>
      <c r="AS18" s="36"/>
      <c r="AT18" s="32"/>
      <c r="AU18" s="36"/>
      <c r="AV18" s="32"/>
      <c r="AW18" s="32"/>
      <c r="AX18" s="32"/>
      <c r="AY18" s="32"/>
      <c r="AZ18" s="32"/>
      <c r="BA18" s="32"/>
      <c r="BB18" s="36"/>
      <c r="BC18" s="32"/>
      <c r="BD18" s="32"/>
      <c r="BE18" s="36"/>
      <c r="BF18" s="32"/>
      <c r="BG18" s="32"/>
      <c r="BH18" s="32"/>
      <c r="BI18" s="32"/>
      <c r="BL18">
        <v>15</v>
      </c>
      <c r="BM18" s="10">
        <v>30</v>
      </c>
      <c r="BN18" s="21"/>
      <c r="BO18" s="14"/>
      <c r="BP18" s="16"/>
      <c r="BQ18" s="15"/>
      <c r="BR18" s="29"/>
      <c r="BS18" s="29"/>
      <c r="BT18" s="29"/>
      <c r="BU18" s="29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6" t="s">
        <v>100</v>
      </c>
      <c r="CG18" s="32"/>
      <c r="CH18" s="32"/>
      <c r="CI18" s="32"/>
      <c r="CJ18" s="37" t="s">
        <v>101</v>
      </c>
      <c r="CK18" s="32"/>
      <c r="CL18" s="36" t="s">
        <v>100</v>
      </c>
      <c r="CM18" s="32"/>
      <c r="CN18" s="32"/>
      <c r="CO18" s="32"/>
      <c r="CP18" s="32"/>
      <c r="CQ18" s="32"/>
      <c r="CR18" s="32"/>
      <c r="CS18" s="37" t="s">
        <v>101</v>
      </c>
      <c r="CT18" s="37" t="s">
        <v>101</v>
      </c>
      <c r="CU18" s="32"/>
      <c r="CV18" s="32"/>
      <c r="CW18" s="32"/>
      <c r="CX18" s="32"/>
      <c r="CY18" s="32"/>
      <c r="CZ18" s="32"/>
      <c r="DA18" s="32"/>
      <c r="DB18" s="32"/>
      <c r="DC18" s="69"/>
      <c r="DD18" s="32"/>
      <c r="DE18" s="32"/>
      <c r="DF18" s="32"/>
      <c r="DG18" s="32"/>
      <c r="DH18" s="32"/>
      <c r="DI18" s="32"/>
      <c r="DJ18" s="32"/>
      <c r="DK18" s="69"/>
    </row>
    <row r="19" spans="1:115" x14ac:dyDescent="0.3">
      <c r="A19" s="5"/>
      <c r="B19" s="23"/>
      <c r="C19" s="23"/>
      <c r="D19" s="18">
        <v>8</v>
      </c>
      <c r="E19" s="4"/>
      <c r="F19" s="5"/>
      <c r="G19" s="7"/>
      <c r="H19" s="3"/>
      <c r="I19" s="5"/>
      <c r="J19" s="9"/>
      <c r="K19" s="7"/>
      <c r="L19" s="3"/>
      <c r="M19" s="9"/>
      <c r="N19" s="5"/>
      <c r="O19" s="7"/>
      <c r="P19" s="3"/>
      <c r="Q19" s="5"/>
      <c r="R19" s="9"/>
      <c r="S19" s="7"/>
      <c r="T19" s="3"/>
      <c r="U19" s="14"/>
      <c r="V19" s="77" t="s">
        <v>116</v>
      </c>
      <c r="W19" s="481"/>
      <c r="X19" s="46" t="s">
        <v>47</v>
      </c>
      <c r="Y19" s="49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L19">
        <v>16</v>
      </c>
      <c r="BM19" s="10">
        <v>31</v>
      </c>
      <c r="BN19" s="15"/>
      <c r="BO19" s="14"/>
      <c r="BP19" s="16"/>
      <c r="BQ19" s="15"/>
      <c r="BR19" s="29"/>
      <c r="BS19" s="29"/>
      <c r="BT19" s="29"/>
      <c r="BU19" s="29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6" t="s">
        <v>100</v>
      </c>
      <c r="CR19" s="32"/>
      <c r="CS19" s="36" t="s">
        <v>100</v>
      </c>
      <c r="CT19" s="32"/>
      <c r="CU19" s="32"/>
      <c r="CV19" s="32"/>
      <c r="CW19" s="32"/>
      <c r="CX19" s="32"/>
      <c r="CY19" s="32"/>
      <c r="CZ19" s="32"/>
      <c r="DA19" s="32"/>
      <c r="DB19" s="32"/>
      <c r="DC19" s="69"/>
      <c r="DD19" s="32"/>
      <c r="DE19" s="32"/>
      <c r="DF19" s="32"/>
      <c r="DG19" s="32"/>
      <c r="DH19" s="32"/>
      <c r="DI19" s="32"/>
      <c r="DJ19" s="32"/>
      <c r="DK19" s="69"/>
    </row>
    <row r="20" spans="1:115" x14ac:dyDescent="0.3">
      <c r="A20" s="5"/>
      <c r="B20" s="23"/>
      <c r="C20" s="23"/>
      <c r="D20" s="18">
        <v>9</v>
      </c>
      <c r="E20" s="4"/>
      <c r="F20" s="5"/>
      <c r="G20" s="7"/>
      <c r="H20" s="3"/>
      <c r="I20" s="5"/>
      <c r="J20" s="9"/>
      <c r="K20" s="7"/>
      <c r="L20" s="3"/>
      <c r="M20" s="9"/>
      <c r="N20" s="5"/>
      <c r="O20" s="2"/>
      <c r="P20" s="8"/>
      <c r="Q20" s="9"/>
      <c r="R20" s="5"/>
      <c r="S20" s="7"/>
      <c r="T20" s="3"/>
      <c r="U20" s="14"/>
      <c r="V20" s="77" t="s">
        <v>117</v>
      </c>
      <c r="W20" s="481"/>
      <c r="X20" s="46" t="s">
        <v>48</v>
      </c>
      <c r="Y20" s="49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L20">
        <v>17</v>
      </c>
      <c r="BM20" s="10">
        <v>32</v>
      </c>
      <c r="BN20" s="21"/>
      <c r="BO20" s="14"/>
      <c r="BP20" s="16"/>
      <c r="BQ20" s="15"/>
      <c r="BR20" s="32"/>
      <c r="BS20" s="29"/>
      <c r="BT20" s="29"/>
      <c r="BU20" s="29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6" t="s">
        <v>100</v>
      </c>
      <c r="CH20" s="32"/>
      <c r="CI20" s="32"/>
      <c r="CJ20" s="32"/>
      <c r="CK20" s="32"/>
      <c r="CL20" s="32"/>
      <c r="CM20" s="36" t="s">
        <v>100</v>
      </c>
      <c r="CN20" s="32"/>
      <c r="CO20" s="32"/>
      <c r="CP20" s="32"/>
      <c r="CQ20" s="32"/>
      <c r="CR20" s="36" t="s">
        <v>100</v>
      </c>
      <c r="CS20" s="36" t="s">
        <v>100</v>
      </c>
      <c r="CT20" s="32"/>
      <c r="CU20" s="32"/>
      <c r="CV20" s="32"/>
      <c r="CW20" s="32"/>
      <c r="CX20" s="32"/>
      <c r="CY20" s="32"/>
      <c r="CZ20" s="32"/>
      <c r="DA20" s="36" t="s">
        <v>100</v>
      </c>
      <c r="DB20" s="32"/>
      <c r="DC20" s="32"/>
      <c r="DD20" s="32"/>
      <c r="DE20" s="32"/>
      <c r="DF20" s="36" t="s">
        <v>100</v>
      </c>
      <c r="DG20" s="32"/>
      <c r="DH20" s="32"/>
      <c r="DI20" s="32"/>
      <c r="DJ20" s="32"/>
      <c r="DK20" s="69"/>
    </row>
    <row r="21" spans="1:115" x14ac:dyDescent="0.3">
      <c r="A21" s="5"/>
      <c r="B21" s="23"/>
      <c r="C21" s="23"/>
      <c r="D21" s="18">
        <v>10</v>
      </c>
      <c r="E21" s="4"/>
      <c r="F21" s="5"/>
      <c r="G21" s="7"/>
      <c r="H21" s="3"/>
      <c r="I21" s="5"/>
      <c r="J21" s="9"/>
      <c r="K21" s="7"/>
      <c r="L21" s="3"/>
      <c r="M21" s="9"/>
      <c r="N21" s="5"/>
      <c r="O21" s="2"/>
      <c r="P21" s="8"/>
      <c r="Q21" s="5"/>
      <c r="R21" s="9"/>
      <c r="S21" s="7"/>
      <c r="T21" s="3"/>
      <c r="U21" s="14"/>
      <c r="V21" s="77" t="s">
        <v>118</v>
      </c>
      <c r="W21" s="481"/>
      <c r="X21" s="46" t="s">
        <v>49</v>
      </c>
      <c r="Y21" s="49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6"/>
      <c r="AR21" s="36"/>
      <c r="AS21" s="32"/>
      <c r="AT21" s="32"/>
      <c r="AU21" s="32"/>
      <c r="AV21" s="36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L21">
        <v>18</v>
      </c>
      <c r="BM21" s="10">
        <v>33</v>
      </c>
      <c r="BN21" s="21"/>
      <c r="BO21" s="14"/>
      <c r="BP21" s="16"/>
      <c r="BQ21" s="26"/>
      <c r="BR21" s="32"/>
      <c r="BS21" s="29"/>
      <c r="BT21" s="36" t="s">
        <v>100</v>
      </c>
      <c r="BU21" s="29"/>
      <c r="BV21" s="32"/>
      <c r="BW21" s="32"/>
      <c r="BX21" s="32"/>
      <c r="BY21" s="32"/>
      <c r="BZ21" s="32"/>
      <c r="CA21" s="32"/>
      <c r="CB21" s="36" t="s">
        <v>100</v>
      </c>
      <c r="CC21" s="32"/>
      <c r="CD21" s="32"/>
      <c r="CE21" s="36" t="s">
        <v>100</v>
      </c>
      <c r="CF21" s="32"/>
      <c r="CG21" s="32"/>
      <c r="CH21" s="32"/>
      <c r="CI21" s="32"/>
      <c r="CJ21" s="32"/>
      <c r="CK21" s="32"/>
      <c r="CL21" s="36" t="s">
        <v>100</v>
      </c>
      <c r="CM21" s="32"/>
      <c r="CN21" s="36" t="s">
        <v>100</v>
      </c>
      <c r="CO21" s="36" t="s">
        <v>100</v>
      </c>
      <c r="CP21" s="32"/>
      <c r="CQ21" s="36" t="s">
        <v>100</v>
      </c>
      <c r="CR21" s="32"/>
      <c r="CS21" s="32"/>
      <c r="CT21" s="36" t="s">
        <v>100</v>
      </c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69"/>
    </row>
    <row r="22" spans="1:115" x14ac:dyDescent="0.3">
      <c r="A22" s="5"/>
      <c r="B22" s="23"/>
      <c r="C22" s="23"/>
      <c r="D22" s="18">
        <v>11</v>
      </c>
      <c r="E22" s="4"/>
      <c r="F22" s="5"/>
      <c r="G22" s="7"/>
      <c r="H22" s="3"/>
      <c r="I22" s="5"/>
      <c r="J22" s="9"/>
      <c r="K22" s="7"/>
      <c r="L22" s="3"/>
      <c r="M22" s="9"/>
      <c r="N22" s="5"/>
      <c r="O22" s="7"/>
      <c r="P22" s="3"/>
      <c r="Q22" s="9"/>
      <c r="R22" s="5"/>
      <c r="S22" s="7"/>
      <c r="T22" s="3"/>
      <c r="U22" s="14"/>
      <c r="V22" s="77" t="s">
        <v>119</v>
      </c>
      <c r="W22" s="481"/>
      <c r="X22" s="46" t="s">
        <v>50</v>
      </c>
      <c r="Y22" s="49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6"/>
      <c r="AM22" s="32"/>
      <c r="AN22" s="36"/>
      <c r="AO22" s="32"/>
      <c r="AP22" s="32"/>
      <c r="AQ22" s="32"/>
      <c r="AR22" s="32"/>
      <c r="AS22" s="32"/>
      <c r="AT22" s="32"/>
      <c r="AU22" s="32"/>
      <c r="AV22" s="36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L22">
        <v>19</v>
      </c>
      <c r="BM22" s="10">
        <v>34</v>
      </c>
      <c r="BN22" s="21"/>
      <c r="BO22" s="14"/>
      <c r="BP22" s="16"/>
      <c r="BQ22" s="15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6" t="s">
        <v>100</v>
      </c>
      <c r="CC22" s="32"/>
      <c r="CD22" s="32"/>
      <c r="CE22" s="32"/>
      <c r="CF22" s="32"/>
      <c r="CG22" s="36" t="s">
        <v>100</v>
      </c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6" t="s">
        <v>100</v>
      </c>
      <c r="CS22" s="36" t="s">
        <v>100</v>
      </c>
      <c r="CT22" s="32"/>
      <c r="CU22" s="32"/>
      <c r="CV22" s="32"/>
      <c r="CW22" s="32"/>
      <c r="CX22" s="32"/>
      <c r="CY22" s="32"/>
      <c r="CZ22" s="32"/>
      <c r="DA22" s="36" t="s">
        <v>100</v>
      </c>
      <c r="DB22" s="32"/>
      <c r="DC22" s="32"/>
      <c r="DD22" s="32"/>
      <c r="DE22" s="32"/>
      <c r="DF22" s="32"/>
      <c r="DG22" s="32"/>
      <c r="DH22" s="32"/>
      <c r="DI22" s="32"/>
      <c r="DJ22" s="32"/>
      <c r="DK22" s="69"/>
    </row>
    <row r="23" spans="1:115" x14ac:dyDescent="0.3">
      <c r="A23" s="5"/>
      <c r="B23" s="23"/>
      <c r="C23" s="5"/>
      <c r="D23" s="18">
        <v>12</v>
      </c>
      <c r="E23" s="2"/>
      <c r="F23" s="6"/>
      <c r="G23" s="7"/>
      <c r="H23" s="3"/>
      <c r="I23" s="9"/>
      <c r="J23" s="5"/>
      <c r="K23" s="7"/>
      <c r="L23" s="3"/>
      <c r="M23" s="9"/>
      <c r="N23" s="5"/>
      <c r="O23" s="7"/>
      <c r="P23" s="3"/>
      <c r="Q23" s="9"/>
      <c r="R23" s="5"/>
      <c r="S23" s="7"/>
      <c r="T23" s="3"/>
      <c r="U23" s="14"/>
      <c r="V23" s="77" t="s">
        <v>120</v>
      </c>
      <c r="W23" s="481"/>
      <c r="X23" s="46" t="s">
        <v>51</v>
      </c>
      <c r="Y23" s="49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6"/>
      <c r="AQ23" s="32"/>
      <c r="AR23" s="36"/>
      <c r="AS23" s="32"/>
      <c r="AT23" s="32"/>
      <c r="AU23" s="36"/>
      <c r="AV23" s="32"/>
      <c r="AW23" s="36"/>
      <c r="AX23" s="36"/>
      <c r="AY23" s="36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L23">
        <v>20</v>
      </c>
      <c r="BM23" s="10">
        <v>35</v>
      </c>
      <c r="BN23" s="21"/>
      <c r="BO23" s="14"/>
      <c r="BP23" s="16"/>
      <c r="BQ23" s="15"/>
      <c r="BR23" s="32"/>
      <c r="BS23" s="32"/>
      <c r="BT23" s="32"/>
      <c r="BU23" s="32"/>
      <c r="BV23" s="32"/>
      <c r="BW23" s="36" t="s">
        <v>100</v>
      </c>
      <c r="BX23" s="32"/>
      <c r="BY23" s="32"/>
      <c r="BZ23" s="36" t="s">
        <v>100</v>
      </c>
      <c r="CA23" s="32"/>
      <c r="CB23" s="32"/>
      <c r="CC23" s="32"/>
      <c r="CD23" s="32"/>
      <c r="CE23" s="32"/>
      <c r="CF23" s="32"/>
      <c r="CG23" s="36" t="s">
        <v>100</v>
      </c>
      <c r="CH23" s="32"/>
      <c r="CI23" s="32"/>
      <c r="CJ23" s="36" t="s">
        <v>100</v>
      </c>
      <c r="CK23" s="32"/>
      <c r="CL23" s="32"/>
      <c r="CM23" s="32"/>
      <c r="CN23" s="32"/>
      <c r="CO23" s="32"/>
      <c r="CP23" s="32"/>
      <c r="CQ23" s="32"/>
      <c r="CR23" s="36" t="s">
        <v>100</v>
      </c>
      <c r="CS23" s="36" t="s">
        <v>100</v>
      </c>
      <c r="CT23" s="32"/>
      <c r="CU23" s="36" t="s">
        <v>100</v>
      </c>
      <c r="CV23" s="32"/>
      <c r="CW23" s="36" t="s">
        <v>100</v>
      </c>
      <c r="CX23" s="32"/>
      <c r="CY23" s="32"/>
      <c r="CZ23" s="32"/>
      <c r="DA23" s="32"/>
      <c r="DB23" s="32"/>
      <c r="DC23" s="32"/>
      <c r="DD23" s="32"/>
      <c r="DE23" s="32"/>
      <c r="DF23" s="32"/>
      <c r="DG23" s="36" t="s">
        <v>100</v>
      </c>
      <c r="DH23" s="32"/>
      <c r="DI23" s="32"/>
      <c r="DJ23" s="32"/>
      <c r="DK23" s="69"/>
    </row>
    <row r="24" spans="1:115" x14ac:dyDescent="0.3">
      <c r="A24" s="5"/>
      <c r="B24" s="23"/>
      <c r="C24" s="5"/>
      <c r="D24" s="18">
        <v>13</v>
      </c>
      <c r="E24" s="2"/>
      <c r="F24" s="6"/>
      <c r="G24" s="7"/>
      <c r="H24" s="3"/>
      <c r="I24" s="9"/>
      <c r="J24" s="5"/>
      <c r="K24" s="7"/>
      <c r="L24" s="3"/>
      <c r="M24" s="9"/>
      <c r="N24" s="5"/>
      <c r="O24" s="7"/>
      <c r="P24" s="3"/>
      <c r="Q24" s="9"/>
      <c r="R24" s="5"/>
      <c r="S24" s="2"/>
      <c r="T24" s="8"/>
      <c r="U24" s="14"/>
      <c r="V24" s="77" t="s">
        <v>121</v>
      </c>
      <c r="W24" s="481"/>
      <c r="X24" s="46" t="s">
        <v>54</v>
      </c>
      <c r="Y24" s="49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L24">
        <v>21</v>
      </c>
      <c r="BM24" s="10">
        <v>36</v>
      </c>
      <c r="BN24" s="14"/>
      <c r="BO24" s="14"/>
      <c r="BP24" s="16"/>
      <c r="BQ24" s="15"/>
      <c r="BR24" s="29"/>
      <c r="BS24" s="29"/>
      <c r="BT24" s="29"/>
      <c r="BU24" s="29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1" t="s">
        <v>102</v>
      </c>
      <c r="CK24" s="32"/>
      <c r="CL24" s="32"/>
      <c r="CM24" s="32"/>
      <c r="CN24" s="32"/>
      <c r="CO24" s="32"/>
      <c r="CP24" s="32"/>
      <c r="CQ24" s="36" t="s">
        <v>100</v>
      </c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69"/>
    </row>
    <row r="25" spans="1:115" x14ac:dyDescent="0.3">
      <c r="A25" s="23"/>
      <c r="B25" s="23"/>
      <c r="C25" s="5"/>
      <c r="D25" s="18">
        <v>14</v>
      </c>
      <c r="E25" s="2"/>
      <c r="F25" s="6"/>
      <c r="G25" s="2"/>
      <c r="H25" s="8"/>
      <c r="I25" s="9"/>
      <c r="J25" s="5"/>
      <c r="K25" s="7"/>
      <c r="L25" s="3"/>
      <c r="M25" s="9"/>
      <c r="N25" s="5"/>
      <c r="O25" s="7"/>
      <c r="P25" s="3"/>
      <c r="Q25" s="9"/>
      <c r="R25" s="5"/>
      <c r="S25" s="7"/>
      <c r="T25" s="3"/>
      <c r="U25" s="14"/>
      <c r="V25" s="77" t="s">
        <v>122</v>
      </c>
      <c r="W25" s="481"/>
      <c r="X25" s="46" t="s">
        <v>55</v>
      </c>
      <c r="Y25" s="49"/>
      <c r="Z25" s="32"/>
      <c r="AA25" s="32"/>
      <c r="AB25" s="32"/>
      <c r="AC25" s="32"/>
      <c r="AD25" s="32"/>
      <c r="AE25" s="32"/>
      <c r="AF25" s="32"/>
      <c r="AG25" s="32"/>
      <c r="AH25" s="36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L25">
        <v>22</v>
      </c>
      <c r="BM25" s="10">
        <v>37</v>
      </c>
      <c r="BN25" s="14"/>
      <c r="BO25" s="14"/>
      <c r="BP25" s="16"/>
      <c r="BQ25" s="15"/>
      <c r="BR25" s="29"/>
      <c r="BS25" s="29"/>
      <c r="BT25" s="29"/>
      <c r="BU25" s="29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6" t="s">
        <v>100</v>
      </c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69"/>
    </row>
    <row r="26" spans="1:115" x14ac:dyDescent="0.3">
      <c r="A26" s="23"/>
      <c r="B26" s="23"/>
      <c r="C26" s="5"/>
      <c r="D26" s="18">
        <v>15</v>
      </c>
      <c r="E26" s="2"/>
      <c r="F26" s="6"/>
      <c r="G26" s="2"/>
      <c r="H26" s="8"/>
      <c r="I26" s="9"/>
      <c r="J26" s="5"/>
      <c r="K26" s="7"/>
      <c r="L26" s="3"/>
      <c r="M26" s="9"/>
      <c r="N26" s="5"/>
      <c r="O26" s="7"/>
      <c r="P26" s="3"/>
      <c r="Q26" s="9"/>
      <c r="R26" s="5"/>
      <c r="S26" s="2"/>
      <c r="T26" s="8"/>
      <c r="U26" s="14"/>
      <c r="V26" s="77" t="s">
        <v>123</v>
      </c>
      <c r="W26" s="481"/>
      <c r="X26" s="46" t="s">
        <v>56</v>
      </c>
      <c r="Y26" s="49"/>
      <c r="Z26" s="36"/>
      <c r="AA26" s="32"/>
      <c r="AB26" s="31"/>
      <c r="AC26" s="32"/>
      <c r="AD26" s="32"/>
      <c r="AE26" s="36"/>
      <c r="AF26" s="36"/>
      <c r="AG26" s="31"/>
      <c r="AH26" s="32"/>
      <c r="AI26" s="32"/>
      <c r="AJ26" s="37"/>
      <c r="AK26" s="37"/>
      <c r="AL26" s="37"/>
      <c r="AM26" s="32"/>
      <c r="AN26" s="36"/>
      <c r="AO26" s="32"/>
      <c r="AP26" s="32"/>
      <c r="AQ26" s="32"/>
      <c r="AR26" s="32"/>
      <c r="AS26" s="36"/>
      <c r="AT26" s="32"/>
      <c r="AU26" s="32"/>
      <c r="AV26" s="32"/>
      <c r="AW26" s="32"/>
      <c r="AX26" s="36"/>
      <c r="AY26" s="32"/>
      <c r="AZ26" s="32"/>
      <c r="BA26" s="36"/>
      <c r="BB26" s="32"/>
      <c r="BC26" s="36"/>
      <c r="BD26" s="32"/>
      <c r="BE26" s="32"/>
      <c r="BF26" s="36"/>
      <c r="BG26" s="32"/>
      <c r="BH26" s="37"/>
      <c r="BI26" s="37"/>
      <c r="BM26" s="10">
        <v>38</v>
      </c>
      <c r="BN26" s="14"/>
      <c r="BO26" s="14"/>
      <c r="BP26" s="16"/>
      <c r="BQ26" s="15"/>
      <c r="BR26" s="31" t="s">
        <v>102</v>
      </c>
      <c r="BS26" s="29"/>
      <c r="BT26" s="31" t="s">
        <v>102</v>
      </c>
      <c r="BU26" s="31" t="s">
        <v>102</v>
      </c>
      <c r="BV26" s="31" t="s">
        <v>102</v>
      </c>
      <c r="BW26" s="32"/>
      <c r="BX26" s="32"/>
      <c r="BY26" s="31" t="s">
        <v>102</v>
      </c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1" t="s">
        <v>102</v>
      </c>
      <c r="CK26" s="31" t="s">
        <v>102</v>
      </c>
      <c r="CL26" s="32"/>
      <c r="CM26" s="32"/>
      <c r="CN26" s="36" t="s">
        <v>100</v>
      </c>
      <c r="CO26" s="36" t="s">
        <v>100</v>
      </c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69"/>
    </row>
    <row r="27" spans="1:115" x14ac:dyDescent="0.3">
      <c r="A27" s="23"/>
      <c r="B27" s="23"/>
      <c r="C27" s="5"/>
      <c r="D27" s="18">
        <v>16</v>
      </c>
      <c r="E27" s="2"/>
      <c r="F27" s="6"/>
      <c r="G27" s="2"/>
      <c r="H27" s="8"/>
      <c r="I27" s="9"/>
      <c r="J27" s="5"/>
      <c r="K27" s="7"/>
      <c r="L27" s="3"/>
      <c r="M27" s="9"/>
      <c r="N27" s="5"/>
      <c r="O27" s="7"/>
      <c r="P27" s="3"/>
      <c r="Q27" s="9"/>
      <c r="R27" s="5"/>
      <c r="S27" s="2"/>
      <c r="T27" s="8"/>
      <c r="U27" s="14"/>
      <c r="V27" s="77" t="s">
        <v>124</v>
      </c>
      <c r="W27" s="481"/>
      <c r="X27" s="46" t="s">
        <v>57</v>
      </c>
      <c r="Y27" s="49"/>
      <c r="Z27" s="32"/>
      <c r="AA27" s="32"/>
      <c r="AB27" s="32"/>
      <c r="AC27" s="32"/>
      <c r="AD27" s="32"/>
      <c r="AE27" s="32"/>
      <c r="AF27" s="32"/>
      <c r="AG27" s="31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M27" s="10">
        <v>39</v>
      </c>
      <c r="BN27" s="14"/>
      <c r="BO27" s="14"/>
      <c r="BP27" s="16"/>
      <c r="BQ27" s="15"/>
      <c r="BR27" s="32"/>
      <c r="BS27" s="32"/>
      <c r="BT27" s="32"/>
      <c r="BU27" s="32"/>
      <c r="BV27" s="32"/>
      <c r="BW27" s="32"/>
      <c r="BX27" s="32"/>
      <c r="BY27" s="36" t="s">
        <v>100</v>
      </c>
      <c r="BZ27" s="32"/>
      <c r="CA27" s="32"/>
      <c r="CB27" s="36" t="s">
        <v>100</v>
      </c>
      <c r="CC27" s="32"/>
      <c r="CD27" s="32"/>
      <c r="CE27" s="32"/>
      <c r="CF27" s="32"/>
      <c r="CG27" s="32"/>
      <c r="CH27" s="32"/>
      <c r="CI27" s="32"/>
      <c r="CJ27" s="36" t="s">
        <v>100</v>
      </c>
      <c r="CK27" s="32"/>
      <c r="CL27" s="32"/>
      <c r="CM27" s="32"/>
      <c r="CN27" s="32"/>
      <c r="CO27" s="32"/>
      <c r="CP27" s="32"/>
      <c r="CQ27" s="32"/>
      <c r="CR27" s="32"/>
      <c r="CS27" s="36" t="s">
        <v>100</v>
      </c>
      <c r="CT27" s="32"/>
      <c r="CU27" s="36" t="s">
        <v>100</v>
      </c>
      <c r="CV27" s="32"/>
      <c r="CW27" s="32"/>
      <c r="CX27" s="32"/>
      <c r="CY27" s="32"/>
      <c r="CZ27" s="36" t="s">
        <v>100</v>
      </c>
      <c r="DA27" s="36" t="s">
        <v>100</v>
      </c>
      <c r="DB27" s="32"/>
      <c r="DC27" s="32"/>
      <c r="DD27" s="32"/>
      <c r="DE27" s="32"/>
      <c r="DF27" s="32"/>
      <c r="DG27" s="32"/>
      <c r="DH27" s="32"/>
      <c r="DI27" s="32"/>
      <c r="DJ27" s="32"/>
      <c r="DK27" s="69"/>
    </row>
    <row r="28" spans="1:115" x14ac:dyDescent="0.3">
      <c r="A28" s="23"/>
      <c r="B28" s="23"/>
      <c r="C28" s="5"/>
      <c r="D28" s="18">
        <v>17</v>
      </c>
      <c r="E28" s="2"/>
      <c r="F28" s="6"/>
      <c r="G28" s="2"/>
      <c r="H28" s="8"/>
      <c r="I28" s="5"/>
      <c r="J28" s="9"/>
      <c r="K28" s="7"/>
      <c r="L28" s="3"/>
      <c r="M28" s="9"/>
      <c r="N28" s="5"/>
      <c r="O28" s="7"/>
      <c r="P28" s="3"/>
      <c r="Q28" s="5"/>
      <c r="R28" s="9"/>
      <c r="S28" s="7"/>
      <c r="T28" s="3"/>
      <c r="U28" s="14"/>
      <c r="V28" s="77" t="s">
        <v>125</v>
      </c>
      <c r="W28" s="481"/>
      <c r="X28" s="46" t="s">
        <v>58</v>
      </c>
      <c r="Y28" s="49"/>
      <c r="Z28" s="32"/>
      <c r="AA28" s="32"/>
      <c r="AB28" s="32"/>
      <c r="AC28" s="32"/>
      <c r="AD28" s="32"/>
      <c r="AE28" s="32"/>
      <c r="AF28" s="32"/>
      <c r="AG28" s="32"/>
      <c r="AH28" s="36"/>
      <c r="AI28" s="32"/>
      <c r="AJ28" s="32"/>
      <c r="AK28" s="32"/>
      <c r="AL28" s="36"/>
      <c r="AM28" s="32"/>
      <c r="AN28" s="36"/>
      <c r="AO28" s="32"/>
      <c r="AP28" s="32"/>
      <c r="AQ28" s="36"/>
      <c r="AR28" s="32"/>
      <c r="AS28" s="32"/>
      <c r="AT28" s="32"/>
      <c r="AU28" s="32"/>
      <c r="AV28" s="32"/>
      <c r="AW28" s="32"/>
      <c r="AX28" s="32"/>
      <c r="AY28" s="32"/>
      <c r="AZ28" s="36"/>
      <c r="BA28" s="32"/>
      <c r="BB28" s="32"/>
      <c r="BC28" s="32"/>
      <c r="BD28" s="32"/>
      <c r="BE28" s="32"/>
      <c r="BF28" s="32"/>
      <c r="BG28" s="32"/>
      <c r="BH28" s="32"/>
      <c r="BI28" s="32"/>
      <c r="BM28" s="10">
        <v>40</v>
      </c>
      <c r="BN28" s="14"/>
      <c r="BO28" s="14"/>
      <c r="BP28" s="16"/>
      <c r="BQ28" s="15"/>
      <c r="BR28" s="32"/>
      <c r="BS28" s="32"/>
      <c r="BT28" s="32"/>
      <c r="BU28" s="36" t="s">
        <v>100</v>
      </c>
      <c r="BV28" s="32"/>
      <c r="BW28" s="32"/>
      <c r="BX28" s="32"/>
      <c r="BY28" s="32"/>
      <c r="BZ28" s="32"/>
      <c r="CA28" s="32"/>
      <c r="CB28" s="36" t="s">
        <v>100</v>
      </c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6" t="s">
        <v>100</v>
      </c>
      <c r="CO28" s="36" t="s">
        <v>100</v>
      </c>
      <c r="CP28" s="32"/>
      <c r="CQ28" s="36" t="s">
        <v>100</v>
      </c>
      <c r="CR28" s="32"/>
      <c r="CS28" s="32"/>
      <c r="CT28" s="32"/>
      <c r="CU28" s="32"/>
      <c r="CV28" s="36" t="s">
        <v>100</v>
      </c>
      <c r="CW28" s="32"/>
      <c r="CX28" s="32"/>
      <c r="CY28" s="32"/>
      <c r="CZ28" s="32"/>
      <c r="DA28" s="32"/>
      <c r="DB28" s="32"/>
      <c r="DC28" s="32"/>
      <c r="DD28" s="36" t="s">
        <v>100</v>
      </c>
      <c r="DE28" s="32"/>
      <c r="DF28" s="32"/>
      <c r="DG28" s="32"/>
      <c r="DH28" s="32"/>
      <c r="DI28" s="32"/>
      <c r="DJ28" s="32"/>
      <c r="DK28" s="69"/>
    </row>
    <row r="29" spans="1:115" x14ac:dyDescent="0.3">
      <c r="A29" s="23"/>
      <c r="B29" s="23"/>
      <c r="C29" s="5"/>
      <c r="D29" s="18">
        <v>18</v>
      </c>
      <c r="E29" s="2"/>
      <c r="F29" s="6"/>
      <c r="G29" s="2"/>
      <c r="H29" s="8"/>
      <c r="I29" s="5"/>
      <c r="J29" s="9"/>
      <c r="K29" s="7"/>
      <c r="L29" s="3"/>
      <c r="M29" s="9"/>
      <c r="N29" s="5"/>
      <c r="O29" s="7"/>
      <c r="P29" s="3"/>
      <c r="Q29" s="5"/>
      <c r="R29" s="9"/>
      <c r="S29" s="2"/>
      <c r="T29" s="8"/>
      <c r="U29" s="14"/>
      <c r="V29" s="77" t="s">
        <v>126</v>
      </c>
      <c r="W29" s="480"/>
      <c r="X29" s="46" t="s">
        <v>84</v>
      </c>
      <c r="Y29" s="49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6"/>
      <c r="AK29" s="36"/>
      <c r="AL29" s="32"/>
      <c r="AM29" s="32"/>
      <c r="AN29" s="32"/>
      <c r="AO29" s="32"/>
      <c r="AP29" s="36"/>
      <c r="AQ29" s="32"/>
      <c r="AR29" s="32"/>
      <c r="AS29" s="32"/>
      <c r="AT29" s="36"/>
      <c r="AU29" s="32"/>
      <c r="AV29" s="36"/>
      <c r="AW29" s="36"/>
      <c r="AX29" s="32"/>
      <c r="AY29" s="32"/>
      <c r="AZ29" s="32"/>
      <c r="BA29" s="32"/>
      <c r="BB29" s="32"/>
      <c r="BC29" s="36"/>
      <c r="BD29" s="32"/>
      <c r="BE29" s="32"/>
      <c r="BF29" s="32"/>
      <c r="BG29" s="32"/>
      <c r="BH29" s="32"/>
      <c r="BI29" s="32"/>
      <c r="BM29" s="10">
        <v>41</v>
      </c>
      <c r="BN29" s="14"/>
      <c r="BO29" s="14"/>
      <c r="BP29" s="16"/>
      <c r="BQ29" s="15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6" t="s">
        <v>100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6" t="s">
        <v>100</v>
      </c>
      <c r="CR29" s="32"/>
      <c r="CS29" s="32"/>
      <c r="CT29" s="32"/>
      <c r="CU29" s="32"/>
      <c r="CV29" s="36" t="s">
        <v>100</v>
      </c>
      <c r="CW29" s="32"/>
      <c r="CX29" s="32"/>
      <c r="CY29" s="32"/>
      <c r="CZ29" s="32"/>
      <c r="DA29" s="32"/>
      <c r="DB29" s="36" t="s">
        <v>100</v>
      </c>
      <c r="DC29" s="32"/>
      <c r="DD29" s="32"/>
      <c r="DE29" s="32"/>
      <c r="DF29" s="32"/>
      <c r="DG29" s="32"/>
      <c r="DH29" s="32"/>
      <c r="DI29" s="32"/>
      <c r="DJ29" s="32"/>
      <c r="DK29" s="69"/>
    </row>
    <row r="30" spans="1:115" x14ac:dyDescent="0.3">
      <c r="A30" s="23"/>
      <c r="B30" s="23"/>
      <c r="C30" s="5"/>
      <c r="D30" s="18">
        <v>19</v>
      </c>
      <c r="E30" s="2"/>
      <c r="F30" s="6"/>
      <c r="G30" s="2"/>
      <c r="H30" s="8"/>
      <c r="I30" s="5"/>
      <c r="J30" s="9"/>
      <c r="K30" s="7"/>
      <c r="L30" s="3"/>
      <c r="M30" s="9"/>
      <c r="N30" s="5"/>
      <c r="O30" s="2"/>
      <c r="P30" s="8"/>
      <c r="Q30" s="9"/>
      <c r="R30" s="5"/>
      <c r="S30" s="2"/>
      <c r="T30" s="8"/>
      <c r="U30" s="14"/>
      <c r="V30" s="77" t="s">
        <v>127</v>
      </c>
      <c r="W30" s="479" t="s">
        <v>25</v>
      </c>
      <c r="X30" s="44" t="s">
        <v>59</v>
      </c>
      <c r="Y30" s="51"/>
      <c r="Z30" s="41"/>
      <c r="AA30" s="41"/>
      <c r="AB30" s="41"/>
      <c r="AC30" s="41"/>
      <c r="AD30" s="41"/>
      <c r="AE30" s="41"/>
      <c r="AF30" s="41"/>
      <c r="AG30" s="55"/>
      <c r="AH30" s="41"/>
      <c r="AI30" s="55"/>
      <c r="AJ30" s="55"/>
      <c r="AK30" s="41"/>
      <c r="AL30" s="41"/>
      <c r="AM30" s="41"/>
      <c r="AN30" s="41"/>
      <c r="AO30" s="41"/>
      <c r="AP30" s="41"/>
      <c r="AQ30" s="55"/>
      <c r="AR30" s="41"/>
      <c r="AS30" s="41"/>
      <c r="AT30" s="55"/>
      <c r="AU30" s="41"/>
      <c r="AV30" s="55"/>
      <c r="AW30" s="41"/>
      <c r="AX30" s="41"/>
      <c r="AY30" s="55"/>
      <c r="AZ30" s="55"/>
      <c r="BA30" s="55"/>
      <c r="BB30" s="55"/>
      <c r="BC30" s="55"/>
      <c r="BD30" s="41"/>
      <c r="BE30" s="41"/>
      <c r="BF30" s="41"/>
      <c r="BG30" s="41"/>
      <c r="BH30" s="41"/>
      <c r="BI30" s="41"/>
      <c r="BM30" s="10">
        <v>42</v>
      </c>
      <c r="BN30" s="14"/>
      <c r="BO30" s="14"/>
      <c r="BP30" s="16"/>
      <c r="BQ30" s="15"/>
      <c r="BR30" s="32"/>
      <c r="BS30" s="32"/>
      <c r="BT30" s="32"/>
      <c r="BU30" s="32"/>
      <c r="BV30" s="32"/>
      <c r="BW30" s="32"/>
      <c r="BX30" s="32"/>
      <c r="BY30" s="37" t="s">
        <v>101</v>
      </c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7" t="s">
        <v>101</v>
      </c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7" t="s">
        <v>101</v>
      </c>
      <c r="CV30" s="32"/>
      <c r="CW30" s="32"/>
      <c r="CX30" s="32"/>
      <c r="CY30" s="32"/>
      <c r="CZ30" s="32"/>
      <c r="DA30" s="32"/>
      <c r="DB30" s="32"/>
      <c r="DC30" s="69"/>
      <c r="DD30" s="32"/>
      <c r="DE30" s="32"/>
      <c r="DF30" s="32"/>
      <c r="DG30" s="32"/>
      <c r="DH30" s="32"/>
      <c r="DI30" s="32"/>
      <c r="DJ30" s="32"/>
      <c r="DK30" s="69"/>
    </row>
    <row r="31" spans="1:115" x14ac:dyDescent="0.3">
      <c r="A31" s="23"/>
      <c r="B31" s="23"/>
      <c r="C31" s="5"/>
      <c r="D31" s="18">
        <v>20</v>
      </c>
      <c r="E31" s="2"/>
      <c r="F31" s="6"/>
      <c r="G31" s="2"/>
      <c r="H31" s="8"/>
      <c r="I31" s="5"/>
      <c r="J31" s="9"/>
      <c r="K31" s="7"/>
      <c r="L31" s="3"/>
      <c r="M31" s="9"/>
      <c r="N31" s="5"/>
      <c r="O31" s="2"/>
      <c r="P31" s="8"/>
      <c r="Q31" s="5"/>
      <c r="R31" s="9"/>
      <c r="S31" s="7"/>
      <c r="T31" s="3"/>
      <c r="U31" s="14"/>
      <c r="V31" s="77" t="s">
        <v>128</v>
      </c>
      <c r="W31" s="481"/>
      <c r="X31" s="47" t="s">
        <v>60</v>
      </c>
      <c r="Y31" s="72"/>
      <c r="Z31" s="32"/>
      <c r="AA31" s="32"/>
      <c r="AB31" s="32"/>
      <c r="AC31" s="32"/>
      <c r="AD31" s="32"/>
      <c r="AE31" s="32"/>
      <c r="AF31" s="32"/>
      <c r="AG31" s="36"/>
      <c r="AH31" s="32"/>
      <c r="AI31" s="36"/>
      <c r="AJ31" s="36"/>
      <c r="AK31" s="32"/>
      <c r="AL31" s="32"/>
      <c r="AM31" s="32"/>
      <c r="AN31" s="32"/>
      <c r="AO31" s="32"/>
      <c r="AP31" s="32"/>
      <c r="AQ31" s="36"/>
      <c r="AR31" s="32"/>
      <c r="AS31" s="32"/>
      <c r="AT31" s="36"/>
      <c r="AU31" s="32"/>
      <c r="AV31" s="36"/>
      <c r="AW31" s="32"/>
      <c r="AX31" s="32"/>
      <c r="AY31" s="36"/>
      <c r="AZ31" s="36"/>
      <c r="BA31" s="36"/>
      <c r="BB31" s="36"/>
      <c r="BC31" s="36"/>
      <c r="BD31" s="32"/>
      <c r="BE31" s="32"/>
      <c r="BF31" s="32"/>
      <c r="BG31" s="32"/>
      <c r="BH31" s="32"/>
      <c r="BI31" s="32"/>
      <c r="BM31" s="10">
        <v>43</v>
      </c>
      <c r="BN31" s="21"/>
      <c r="BO31" s="21"/>
      <c r="BP31" s="16"/>
      <c r="BQ31" s="16"/>
      <c r="BR31" s="29"/>
      <c r="BS31" s="29"/>
      <c r="BT31" s="63"/>
      <c r="BU31" s="63"/>
      <c r="BV31" s="32"/>
      <c r="BW31" s="32"/>
      <c r="BX31" s="32"/>
      <c r="BY31" s="32"/>
      <c r="BZ31" s="32"/>
      <c r="CA31" s="32"/>
      <c r="CB31" s="75" t="s">
        <v>100</v>
      </c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6" t="s">
        <v>100</v>
      </c>
      <c r="CQ31" s="32"/>
      <c r="CR31" s="32"/>
      <c r="CS31" s="36" t="s">
        <v>100</v>
      </c>
      <c r="CT31" s="32"/>
      <c r="CU31" s="32"/>
      <c r="CV31" s="32"/>
      <c r="CW31" s="32"/>
      <c r="CX31" s="32"/>
      <c r="CY31" s="32"/>
      <c r="CZ31" s="32"/>
      <c r="DA31" s="32"/>
      <c r="DB31" s="32"/>
      <c r="DC31" s="31"/>
      <c r="DD31" s="32"/>
      <c r="DE31" s="32"/>
      <c r="DF31" s="32"/>
      <c r="DG31" s="32"/>
      <c r="DH31" s="32"/>
      <c r="DI31" s="32"/>
      <c r="DJ31" s="29"/>
      <c r="DK31" s="69"/>
    </row>
    <row r="32" spans="1:115" x14ac:dyDescent="0.3">
      <c r="A32" s="23"/>
      <c r="B32" s="23"/>
      <c r="C32" s="5"/>
      <c r="D32" s="18">
        <v>21</v>
      </c>
      <c r="E32" s="2"/>
      <c r="F32" s="6"/>
      <c r="G32" s="2"/>
      <c r="H32" s="8"/>
      <c r="I32" s="5"/>
      <c r="J32" s="9"/>
      <c r="K32" s="7"/>
      <c r="L32" s="3"/>
      <c r="M32" s="9"/>
      <c r="N32" s="5"/>
      <c r="O32" s="2"/>
      <c r="P32" s="8"/>
      <c r="Q32" s="5"/>
      <c r="R32" s="9"/>
      <c r="S32" s="2"/>
      <c r="T32" s="8"/>
      <c r="U32" s="14"/>
      <c r="V32" s="77" t="s">
        <v>129</v>
      </c>
      <c r="W32" s="481"/>
      <c r="X32" s="46" t="s">
        <v>83</v>
      </c>
      <c r="Y32" s="49"/>
      <c r="Z32" s="32"/>
      <c r="AA32" s="36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M32" s="10">
        <v>45</v>
      </c>
      <c r="BN32" s="21"/>
      <c r="BO32" s="21"/>
      <c r="BP32" s="16"/>
      <c r="BQ32" s="16"/>
      <c r="BR32" s="29"/>
      <c r="BS32" s="29"/>
      <c r="BT32" s="29"/>
      <c r="BU32" s="29"/>
      <c r="BV32" s="32"/>
      <c r="BW32" s="36" t="s">
        <v>152</v>
      </c>
      <c r="BX32" s="32"/>
      <c r="BY32" s="32"/>
      <c r="BZ32" s="32"/>
      <c r="CA32" s="32"/>
      <c r="CB32" s="32"/>
      <c r="CC32" s="32"/>
      <c r="CD32" s="32"/>
      <c r="CE32" s="32"/>
      <c r="CF32" s="36" t="s">
        <v>100</v>
      </c>
      <c r="CG32" s="32"/>
      <c r="CH32" s="32"/>
      <c r="CI32" s="32"/>
      <c r="CJ32" s="36" t="s">
        <v>100</v>
      </c>
      <c r="CK32" s="32"/>
      <c r="CL32" s="36" t="s">
        <v>100</v>
      </c>
      <c r="CM32" s="32"/>
      <c r="CN32" s="32"/>
      <c r="CO32" s="32"/>
      <c r="CP32" s="32"/>
      <c r="CQ32" s="32"/>
      <c r="CR32" s="32"/>
      <c r="CS32" s="32"/>
      <c r="CT32" s="32"/>
      <c r="CU32" s="32"/>
      <c r="CV32" s="36" t="s">
        <v>100</v>
      </c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69"/>
    </row>
    <row r="33" spans="1:165" x14ac:dyDescent="0.3">
      <c r="A33" s="23"/>
      <c r="B33" s="23"/>
      <c r="C33" s="5"/>
      <c r="D33" s="18">
        <v>22</v>
      </c>
      <c r="E33" s="2"/>
      <c r="F33" s="6"/>
      <c r="G33" s="2"/>
      <c r="H33" s="8"/>
      <c r="I33" s="5"/>
      <c r="J33" s="9"/>
      <c r="K33" s="7"/>
      <c r="L33" s="3"/>
      <c r="M33" s="5"/>
      <c r="N33" s="9"/>
      <c r="O33" s="2"/>
      <c r="P33" s="8"/>
      <c r="Q33" s="5"/>
      <c r="R33" s="5"/>
      <c r="S33" s="7"/>
      <c r="T33" s="3"/>
      <c r="U33" s="14"/>
      <c r="V33" s="77" t="s">
        <v>130</v>
      </c>
      <c r="W33" s="481"/>
      <c r="X33" s="48" t="s">
        <v>61</v>
      </c>
      <c r="Y33" s="73"/>
      <c r="Z33" s="32"/>
      <c r="AA33" s="32"/>
      <c r="AB33" s="36"/>
      <c r="AC33" s="36"/>
      <c r="AD33" s="36"/>
      <c r="AE33" s="29"/>
      <c r="AF33" s="32"/>
      <c r="AG33" s="32"/>
      <c r="AH33" s="32"/>
      <c r="AI33" s="32"/>
      <c r="AJ33" s="32"/>
      <c r="AK33" s="32"/>
      <c r="AL33" s="32"/>
      <c r="AM33" s="36"/>
      <c r="AN33" s="32"/>
      <c r="AO33" s="32"/>
      <c r="AP33" s="32"/>
      <c r="AQ33" s="36"/>
      <c r="AR33" s="37"/>
      <c r="AS33" s="32"/>
      <c r="AT33" s="32"/>
      <c r="AU33" s="32"/>
      <c r="AV33" s="32"/>
      <c r="AW33" s="32"/>
      <c r="AX33" s="32"/>
      <c r="AY33" s="32"/>
      <c r="AZ33" s="36"/>
      <c r="BA33" s="32"/>
      <c r="BB33" s="36"/>
      <c r="BC33" s="37"/>
      <c r="BD33" s="32"/>
      <c r="BE33" s="36"/>
      <c r="BF33" s="32"/>
      <c r="BG33" s="32"/>
      <c r="BH33" s="32"/>
      <c r="BI33" s="32"/>
      <c r="BM33" s="10">
        <v>46</v>
      </c>
      <c r="BN33" s="21"/>
      <c r="BO33" s="21"/>
      <c r="BP33" s="16"/>
      <c r="BQ33" s="16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6" t="s">
        <v>100</v>
      </c>
      <c r="CN33" s="36" t="s">
        <v>100</v>
      </c>
      <c r="CO33" s="36" t="s">
        <v>100</v>
      </c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6" t="s">
        <v>100</v>
      </c>
      <c r="DC33" s="36" t="s">
        <v>100</v>
      </c>
      <c r="DD33" s="32"/>
      <c r="DE33" s="32"/>
      <c r="DF33" s="32"/>
      <c r="DG33" s="32"/>
      <c r="DH33" s="32"/>
      <c r="DI33" s="32"/>
      <c r="DJ33" s="32"/>
      <c r="DK33" s="69"/>
    </row>
    <row r="34" spans="1:165" x14ac:dyDescent="0.3">
      <c r="A34" s="23"/>
      <c r="B34" s="23"/>
      <c r="C34" s="5"/>
      <c r="D34" s="18">
        <v>23</v>
      </c>
      <c r="E34" s="2"/>
      <c r="F34" s="6"/>
      <c r="G34" s="2"/>
      <c r="H34" s="8"/>
      <c r="I34" s="5"/>
      <c r="J34" s="9"/>
      <c r="K34" s="7"/>
      <c r="L34" s="3"/>
      <c r="M34" s="5"/>
      <c r="N34" s="9"/>
      <c r="O34" s="2"/>
      <c r="P34" s="8"/>
      <c r="Q34" s="5"/>
      <c r="R34" s="5"/>
      <c r="S34" s="2"/>
      <c r="T34" s="8"/>
      <c r="U34" s="14"/>
      <c r="V34" s="77" t="s">
        <v>131</v>
      </c>
      <c r="W34" s="481"/>
      <c r="X34" s="48" t="s">
        <v>81</v>
      </c>
      <c r="Y34" s="73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6"/>
      <c r="AP34" s="36"/>
      <c r="AQ34" s="32"/>
      <c r="AR34" s="32"/>
      <c r="AS34" s="32"/>
      <c r="AT34" s="32"/>
      <c r="AU34" s="36"/>
      <c r="AV34" s="32"/>
      <c r="AW34" s="32"/>
      <c r="AX34" s="36"/>
      <c r="AY34" s="36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M34" s="10">
        <v>47</v>
      </c>
      <c r="BN34" s="21"/>
      <c r="BO34" s="21"/>
      <c r="BP34" s="16"/>
      <c r="BQ34" s="16"/>
      <c r="BR34" s="32"/>
      <c r="BS34" s="32"/>
      <c r="BT34" s="36" t="s">
        <v>100</v>
      </c>
      <c r="BU34" s="32"/>
      <c r="BV34" s="32"/>
      <c r="BW34" s="32"/>
      <c r="BX34" s="32"/>
      <c r="BY34" s="32"/>
      <c r="BZ34" s="36" t="s">
        <v>100</v>
      </c>
      <c r="CA34" s="32"/>
      <c r="CB34" s="32"/>
      <c r="CC34" s="32"/>
      <c r="CD34" s="32"/>
      <c r="CE34" s="32"/>
      <c r="CF34" s="32"/>
      <c r="CG34" s="36" t="s">
        <v>100</v>
      </c>
      <c r="CH34" s="32"/>
      <c r="CI34" s="32"/>
      <c r="CJ34" s="32"/>
      <c r="CK34" s="32"/>
      <c r="CL34" s="32"/>
      <c r="CM34" s="36" t="s">
        <v>100</v>
      </c>
      <c r="CN34" s="32"/>
      <c r="CO34" s="32"/>
      <c r="CP34" s="32"/>
      <c r="CQ34" s="32"/>
      <c r="CR34" s="32"/>
      <c r="CS34" s="36" t="s">
        <v>100</v>
      </c>
      <c r="CT34" s="32"/>
      <c r="CU34" s="32"/>
      <c r="CV34" s="32"/>
      <c r="CW34" s="32"/>
      <c r="CX34" s="32"/>
      <c r="CY34" s="32"/>
      <c r="CZ34" s="32"/>
      <c r="DA34" s="36" t="s">
        <v>100</v>
      </c>
      <c r="DB34" s="32"/>
      <c r="DC34" s="32"/>
      <c r="DD34" s="32"/>
      <c r="DE34" s="32"/>
      <c r="DF34" s="32"/>
      <c r="DG34" s="32"/>
      <c r="DH34" s="32"/>
      <c r="DI34" s="32"/>
      <c r="DJ34" s="32"/>
      <c r="DK34" s="69"/>
    </row>
    <row r="35" spans="1:165" x14ac:dyDescent="0.3">
      <c r="U35" s="22"/>
      <c r="V35" s="77" t="s">
        <v>132</v>
      </c>
      <c r="W35" s="481"/>
      <c r="X35" s="48" t="s">
        <v>82</v>
      </c>
      <c r="Y35" s="73"/>
      <c r="Z35" s="32"/>
      <c r="AA35" s="36"/>
      <c r="AB35" s="32"/>
      <c r="AC35" s="32"/>
      <c r="AD35" s="36"/>
      <c r="AE35" s="32"/>
      <c r="AF35" s="32"/>
      <c r="AG35" s="32"/>
      <c r="AH35" s="36"/>
      <c r="AI35" s="32"/>
      <c r="AJ35" s="32"/>
      <c r="AK35" s="32"/>
      <c r="AL35" s="37"/>
      <c r="AM35" s="36"/>
      <c r="AN35" s="32"/>
      <c r="AO35" s="36"/>
      <c r="AP35" s="36"/>
      <c r="AQ35" s="32"/>
      <c r="AR35" s="36"/>
      <c r="AS35" s="36"/>
      <c r="AT35" s="32"/>
      <c r="AU35" s="36"/>
      <c r="AV35" s="32"/>
      <c r="AW35" s="36"/>
      <c r="AX35" s="36"/>
      <c r="AY35" s="36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M35" s="10">
        <v>48</v>
      </c>
      <c r="BN35" s="70"/>
      <c r="BO35" s="21"/>
      <c r="BP35" s="16"/>
      <c r="BQ35" s="16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6" t="s">
        <v>100</v>
      </c>
      <c r="CH35" s="32"/>
      <c r="CI35" s="32"/>
      <c r="CJ35" s="32"/>
      <c r="CK35" s="32"/>
      <c r="CL35" s="32"/>
      <c r="CM35" s="32"/>
      <c r="CN35" s="36" t="s">
        <v>100</v>
      </c>
      <c r="CO35" s="36" t="s">
        <v>100</v>
      </c>
      <c r="CP35" s="32"/>
      <c r="CQ35" s="32"/>
      <c r="CR35" s="36" t="s">
        <v>100</v>
      </c>
      <c r="CS35" s="36" t="s">
        <v>100</v>
      </c>
      <c r="CT35" s="32"/>
      <c r="CU35" s="32"/>
      <c r="CV35" s="37" t="s">
        <v>101</v>
      </c>
      <c r="CW35" s="32"/>
      <c r="CX35" s="32"/>
      <c r="CY35" s="32"/>
      <c r="CZ35" s="32"/>
      <c r="DA35" s="37" t="s">
        <v>101</v>
      </c>
      <c r="DB35" s="36" t="s">
        <v>100</v>
      </c>
      <c r="DC35" s="32"/>
      <c r="DD35" s="32"/>
      <c r="DE35" s="32"/>
      <c r="DF35" s="32"/>
      <c r="DG35" s="32"/>
      <c r="DH35" s="32"/>
      <c r="DI35" s="32"/>
      <c r="DJ35" s="32"/>
      <c r="DK35" s="69"/>
    </row>
    <row r="36" spans="1:165" x14ac:dyDescent="0.3">
      <c r="U36" s="22"/>
      <c r="V36" s="77" t="s">
        <v>133</v>
      </c>
      <c r="W36" s="481"/>
      <c r="X36" s="48" t="s">
        <v>62</v>
      </c>
      <c r="Y36" s="73"/>
      <c r="Z36" s="32"/>
      <c r="AA36" s="32"/>
      <c r="AB36" s="32"/>
      <c r="AC36" s="32"/>
      <c r="AD36" s="32"/>
      <c r="AE36" s="32"/>
      <c r="AF36" s="32"/>
      <c r="AG36" s="32"/>
      <c r="AH36" s="32"/>
      <c r="AI36" s="36"/>
      <c r="AJ36" s="32"/>
      <c r="AK36" s="37"/>
      <c r="AL36" s="37"/>
      <c r="AM36" s="32"/>
      <c r="AN36" s="32"/>
      <c r="AO36" s="32"/>
      <c r="AP36" s="32"/>
      <c r="AQ36" s="36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M36" s="10">
        <v>49</v>
      </c>
      <c r="BN36" s="14"/>
      <c r="BO36" s="21"/>
      <c r="BP36" s="16"/>
      <c r="BQ36" s="16"/>
      <c r="BR36" s="32"/>
      <c r="BS36" s="32"/>
      <c r="BT36" s="32"/>
      <c r="BU36" s="32"/>
      <c r="BV36" s="32"/>
      <c r="BW36" s="32"/>
      <c r="BX36" s="32"/>
      <c r="BY36" s="37" t="s">
        <v>101</v>
      </c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7" t="s">
        <v>101</v>
      </c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7" t="s">
        <v>101</v>
      </c>
      <c r="CV36" s="32"/>
      <c r="CW36" s="32"/>
      <c r="CX36" s="32"/>
      <c r="CY36" s="32"/>
      <c r="CZ36" s="36" t="s">
        <v>100</v>
      </c>
      <c r="DA36" s="32"/>
      <c r="DB36" s="32"/>
      <c r="DC36" s="69"/>
      <c r="DD36" s="32"/>
      <c r="DE36" s="32"/>
      <c r="DF36" s="32"/>
      <c r="DG36" s="32"/>
      <c r="DH36" s="32"/>
      <c r="DI36" s="32"/>
      <c r="DJ36" s="32"/>
      <c r="DK36" s="69"/>
    </row>
    <row r="37" spans="1:165" x14ac:dyDescent="0.3">
      <c r="V37" s="77" t="s">
        <v>134</v>
      </c>
      <c r="W37" s="481"/>
      <c r="X37" s="46" t="s">
        <v>63</v>
      </c>
      <c r="Y37" s="49"/>
      <c r="Z37" s="36"/>
      <c r="AA37" s="32"/>
      <c r="AB37" s="32"/>
      <c r="AC37" s="32"/>
      <c r="AD37" s="32"/>
      <c r="AE37" s="36"/>
      <c r="AF37" s="36"/>
      <c r="AG37" s="32"/>
      <c r="AH37" s="36"/>
      <c r="AI37" s="36"/>
      <c r="AJ37" s="37"/>
      <c r="AK37" s="32"/>
      <c r="AL37" s="32"/>
      <c r="AM37" s="32"/>
      <c r="AN37" s="32"/>
      <c r="AO37" s="32"/>
      <c r="AP37" s="32"/>
      <c r="AQ37" s="32"/>
      <c r="AR37" s="32"/>
      <c r="AS37" s="36"/>
      <c r="AT37" s="32"/>
      <c r="AU37" s="32"/>
      <c r="AV37" s="32"/>
      <c r="AW37" s="32"/>
      <c r="AX37" s="36"/>
      <c r="AY37" s="32"/>
      <c r="AZ37" s="36"/>
      <c r="BA37" s="36"/>
      <c r="BB37" s="32"/>
      <c r="BC37" s="32"/>
      <c r="BD37" s="32"/>
      <c r="BE37" s="32"/>
      <c r="BF37" s="32"/>
      <c r="BG37" s="32"/>
      <c r="BH37" s="37"/>
      <c r="BI37" s="37"/>
      <c r="BM37" s="10">
        <v>50</v>
      </c>
      <c r="BN37" s="21"/>
      <c r="BO37" s="14"/>
      <c r="BP37" s="16"/>
      <c r="BQ37" s="16"/>
      <c r="BR37" s="29"/>
      <c r="BS37" s="29"/>
      <c r="BT37" s="29"/>
      <c r="BU37" s="29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6" t="s">
        <v>100</v>
      </c>
      <c r="CR37" s="32"/>
      <c r="CS37" s="36" t="s">
        <v>100</v>
      </c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</row>
    <row r="38" spans="1:165" x14ac:dyDescent="0.3">
      <c r="V38" s="77" t="s">
        <v>135</v>
      </c>
      <c r="W38" s="481"/>
      <c r="X38" s="46" t="s">
        <v>64</v>
      </c>
      <c r="Y38" s="49"/>
      <c r="Z38" s="32"/>
      <c r="AA38" s="32"/>
      <c r="AB38" s="32"/>
      <c r="AC38" s="32"/>
      <c r="AD38" s="32"/>
      <c r="AE38" s="36"/>
      <c r="AF38" s="36"/>
      <c r="AG38" s="32"/>
      <c r="AH38" s="32"/>
      <c r="AI38" s="32"/>
      <c r="AJ38" s="32"/>
      <c r="AK38" s="32"/>
      <c r="AL38" s="32"/>
      <c r="AM38" s="32"/>
      <c r="AN38" s="36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7"/>
      <c r="AZ38" s="36"/>
      <c r="BA38" s="32"/>
      <c r="BB38" s="36"/>
      <c r="BC38" s="32"/>
      <c r="BD38" s="32"/>
      <c r="BE38" s="36"/>
      <c r="BF38" s="32"/>
      <c r="BG38" s="32"/>
      <c r="BH38" s="32"/>
      <c r="BI38" s="32"/>
      <c r="BM38" s="10">
        <v>51</v>
      </c>
      <c r="BN38" s="21"/>
      <c r="BO38" s="14"/>
      <c r="BP38" s="16"/>
      <c r="BQ38" s="16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6" t="s">
        <v>100</v>
      </c>
      <c r="CM38" s="32"/>
      <c r="CN38" s="36" t="s">
        <v>100</v>
      </c>
      <c r="CO38" s="36" t="s">
        <v>100</v>
      </c>
      <c r="CP38" s="32"/>
      <c r="CQ38" s="36" t="s">
        <v>100</v>
      </c>
      <c r="CR38" s="32"/>
      <c r="CS38" s="32"/>
      <c r="CT38" s="32"/>
      <c r="CU38" s="36" t="s">
        <v>100</v>
      </c>
      <c r="CV38" s="36" t="s">
        <v>100</v>
      </c>
      <c r="CW38" s="32"/>
      <c r="CX38" s="32"/>
      <c r="CY38" s="32"/>
      <c r="CZ38" s="32"/>
      <c r="DA38" s="32"/>
      <c r="DB38" s="36" t="s">
        <v>100</v>
      </c>
      <c r="DC38" s="32"/>
      <c r="DD38" s="32"/>
      <c r="DE38" s="32"/>
      <c r="DF38" s="32"/>
      <c r="DG38" s="32"/>
      <c r="DH38" s="32"/>
      <c r="DI38" s="32"/>
      <c r="DJ38" s="32"/>
      <c r="DK38" s="69"/>
    </row>
    <row r="39" spans="1:165" x14ac:dyDescent="0.3">
      <c r="V39" s="77" t="s">
        <v>136</v>
      </c>
      <c r="W39" s="480"/>
      <c r="X39" s="45" t="s">
        <v>65</v>
      </c>
      <c r="Y39" s="50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56"/>
      <c r="AY39" s="35"/>
      <c r="AZ39" s="35"/>
      <c r="BA39" s="56"/>
      <c r="BB39" s="35"/>
      <c r="BC39" s="35"/>
      <c r="BD39" s="35"/>
      <c r="BE39" s="35"/>
      <c r="BF39" s="35"/>
      <c r="BG39" s="35"/>
      <c r="BH39" s="35"/>
      <c r="BI39" s="35"/>
      <c r="BM39" s="10">
        <v>52</v>
      </c>
      <c r="BN39" s="21"/>
      <c r="BO39" s="14"/>
      <c r="BP39" s="16"/>
      <c r="BQ39" s="16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6" t="s">
        <v>100</v>
      </c>
      <c r="DA39" s="32"/>
      <c r="DB39" s="32"/>
      <c r="DC39" s="69"/>
      <c r="DD39" s="32"/>
      <c r="DE39" s="32"/>
      <c r="DF39" s="32"/>
      <c r="DG39" s="32"/>
      <c r="DH39" s="32"/>
      <c r="DI39" s="32"/>
      <c r="DJ39" s="32"/>
      <c r="DK39" s="69"/>
    </row>
    <row r="40" spans="1:165" x14ac:dyDescent="0.3">
      <c r="V40" s="77" t="s">
        <v>138</v>
      </c>
      <c r="W40" s="479" t="s">
        <v>26</v>
      </c>
      <c r="X40" s="46" t="s">
        <v>66</v>
      </c>
      <c r="Y40" s="49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DO40" s="77" t="s">
        <v>106</v>
      </c>
      <c r="DP40" s="77" t="s">
        <v>107</v>
      </c>
      <c r="DQ40" s="77" t="s">
        <v>108</v>
      </c>
      <c r="DR40" s="77" t="s">
        <v>137</v>
      </c>
      <c r="DS40" s="77" t="s">
        <v>109</v>
      </c>
      <c r="DT40" s="77" t="s">
        <v>110</v>
      </c>
      <c r="DU40" s="77" t="s">
        <v>111</v>
      </c>
      <c r="DV40" s="77" t="s">
        <v>112</v>
      </c>
      <c r="DW40" s="77" t="s">
        <v>113</v>
      </c>
      <c r="DX40" s="77" t="s">
        <v>114</v>
      </c>
      <c r="DY40" s="77" t="s">
        <v>115</v>
      </c>
      <c r="DZ40" s="77" t="s">
        <v>116</v>
      </c>
      <c r="EA40" s="77" t="s">
        <v>117</v>
      </c>
      <c r="EB40" s="77" t="s">
        <v>118</v>
      </c>
      <c r="EC40" s="77" t="s">
        <v>119</v>
      </c>
      <c r="ED40" s="77" t="s">
        <v>120</v>
      </c>
      <c r="EE40" s="77" t="s">
        <v>121</v>
      </c>
      <c r="EF40" s="77" t="s">
        <v>122</v>
      </c>
      <c r="EG40" s="77" t="s">
        <v>123</v>
      </c>
      <c r="EH40" s="77" t="s">
        <v>124</v>
      </c>
      <c r="EI40" s="77" t="s">
        <v>125</v>
      </c>
      <c r="EJ40" s="77" t="s">
        <v>126</v>
      </c>
      <c r="EK40" s="77" t="s">
        <v>127</v>
      </c>
      <c r="EL40" s="77" t="s">
        <v>128</v>
      </c>
      <c r="EM40" s="77" t="s">
        <v>129</v>
      </c>
      <c r="EN40" s="77" t="s">
        <v>130</v>
      </c>
      <c r="EO40" s="77" t="s">
        <v>131</v>
      </c>
      <c r="EP40" s="77" t="s">
        <v>132</v>
      </c>
      <c r="EQ40" s="77" t="s">
        <v>133</v>
      </c>
      <c r="ER40" s="77" t="s">
        <v>134</v>
      </c>
      <c r="ES40" s="77" t="s">
        <v>135</v>
      </c>
      <c r="ET40" s="77" t="s">
        <v>136</v>
      </c>
      <c r="EU40" s="77" t="s">
        <v>138</v>
      </c>
      <c r="EV40" s="77" t="s">
        <v>139</v>
      </c>
      <c r="EW40" s="77" t="s">
        <v>140</v>
      </c>
      <c r="EX40" s="77" t="s">
        <v>141</v>
      </c>
      <c r="EY40" s="77" t="s">
        <v>142</v>
      </c>
      <c r="EZ40" s="77" t="s">
        <v>143</v>
      </c>
      <c r="FA40" s="77" t="s">
        <v>144</v>
      </c>
      <c r="FB40" s="77" t="s">
        <v>145</v>
      </c>
      <c r="FC40" s="77" t="s">
        <v>146</v>
      </c>
      <c r="FD40" s="77" t="s">
        <v>147</v>
      </c>
      <c r="FE40" s="77" t="s">
        <v>148</v>
      </c>
      <c r="FF40" s="77" t="s">
        <v>149</v>
      </c>
      <c r="FG40" s="77" t="s">
        <v>150</v>
      </c>
      <c r="FH40" s="77" t="s">
        <v>151</v>
      </c>
    </row>
    <row r="41" spans="1:165" x14ac:dyDescent="0.3">
      <c r="V41" s="77" t="s">
        <v>139</v>
      </c>
      <c r="W41" s="481"/>
      <c r="X41" s="46" t="s">
        <v>67</v>
      </c>
      <c r="Y41" s="49"/>
      <c r="Z41" s="36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N41" t="s">
        <v>96</v>
      </c>
      <c r="BR41">
        <f>COUNTIF(BR$4:BR$21,"a")+COUNTIF(BR$4:BR$21,"b")+COUNTIF(BR$4:BR$21,"c")</f>
        <v>0</v>
      </c>
      <c r="BS41">
        <f t="shared" ref="BS41:DK41" si="0">COUNTIF(BS$4:BS$21,"a")+COUNTIF(BS$4:BS$21,"b")+COUNTIF(BS$4:BS$21,"c")</f>
        <v>0</v>
      </c>
      <c r="BT41">
        <f t="shared" si="0"/>
        <v>2</v>
      </c>
      <c r="BU41">
        <f t="shared" si="0"/>
        <v>0</v>
      </c>
      <c r="BV41">
        <f t="shared" si="0"/>
        <v>0</v>
      </c>
      <c r="BW41">
        <f t="shared" si="0"/>
        <v>2</v>
      </c>
      <c r="BX41">
        <f t="shared" si="0"/>
        <v>0</v>
      </c>
      <c r="BY41">
        <f t="shared" si="0"/>
        <v>3</v>
      </c>
      <c r="BZ41">
        <f t="shared" si="0"/>
        <v>1</v>
      </c>
      <c r="CA41">
        <f t="shared" si="0"/>
        <v>0</v>
      </c>
      <c r="CB41">
        <f t="shared" si="0"/>
        <v>2</v>
      </c>
      <c r="CC41">
        <f t="shared" si="0"/>
        <v>0</v>
      </c>
      <c r="CD41">
        <f t="shared" si="0"/>
        <v>0</v>
      </c>
      <c r="CE41">
        <f t="shared" si="0"/>
        <v>3</v>
      </c>
      <c r="CF41">
        <f t="shared" si="0"/>
        <v>2</v>
      </c>
      <c r="CG41">
        <f>COUNTIF(CG$4:CG$21,"a")+COUNTIF(CG$4:CG$21,"b")+COUNTIF(CG$4:CG$21,"c")</f>
        <v>3</v>
      </c>
      <c r="CH41">
        <f t="shared" si="0"/>
        <v>0</v>
      </c>
      <c r="CI41">
        <f t="shared" si="0"/>
        <v>1</v>
      </c>
      <c r="CJ41">
        <f t="shared" si="0"/>
        <v>9</v>
      </c>
      <c r="CK41">
        <f t="shared" si="0"/>
        <v>0</v>
      </c>
      <c r="CL41">
        <f t="shared" si="0"/>
        <v>3</v>
      </c>
      <c r="CM41">
        <f t="shared" si="0"/>
        <v>5</v>
      </c>
      <c r="CN41">
        <f t="shared" si="0"/>
        <v>6</v>
      </c>
      <c r="CO41">
        <f t="shared" si="0"/>
        <v>6</v>
      </c>
      <c r="CP41">
        <f t="shared" si="0"/>
        <v>0</v>
      </c>
      <c r="CQ41">
        <f t="shared" si="0"/>
        <v>4</v>
      </c>
      <c r="CR41">
        <f t="shared" si="0"/>
        <v>2</v>
      </c>
      <c r="CS41">
        <f t="shared" si="0"/>
        <v>6</v>
      </c>
      <c r="CT41">
        <f t="shared" si="0"/>
        <v>4</v>
      </c>
      <c r="CU41">
        <f t="shared" si="0"/>
        <v>7</v>
      </c>
      <c r="CV41">
        <f t="shared" si="0"/>
        <v>2</v>
      </c>
      <c r="CW41">
        <f t="shared" si="0"/>
        <v>1</v>
      </c>
      <c r="CX41">
        <f t="shared" si="0"/>
        <v>0</v>
      </c>
      <c r="CY41">
        <f t="shared" si="0"/>
        <v>1</v>
      </c>
      <c r="CZ41">
        <f t="shared" si="0"/>
        <v>1</v>
      </c>
      <c r="DA41">
        <f t="shared" si="0"/>
        <v>5</v>
      </c>
      <c r="DB41">
        <f t="shared" si="0"/>
        <v>3</v>
      </c>
      <c r="DC41">
        <f t="shared" si="0"/>
        <v>4</v>
      </c>
      <c r="DD41">
        <f t="shared" si="0"/>
        <v>0</v>
      </c>
      <c r="DE41">
        <f t="shared" si="0"/>
        <v>0</v>
      </c>
      <c r="DF41">
        <f t="shared" si="0"/>
        <v>2</v>
      </c>
      <c r="DG41">
        <f t="shared" si="0"/>
        <v>0</v>
      </c>
      <c r="DH41">
        <f t="shared" si="0"/>
        <v>0</v>
      </c>
      <c r="DI41">
        <f t="shared" si="0"/>
        <v>0</v>
      </c>
      <c r="DJ41">
        <f t="shared" si="0"/>
        <v>1</v>
      </c>
      <c r="DK41">
        <f t="shared" si="0"/>
        <v>0</v>
      </c>
      <c r="DM41">
        <v>21</v>
      </c>
      <c r="DN41" t="s">
        <v>96</v>
      </c>
      <c r="DO41">
        <v>0</v>
      </c>
      <c r="DP41">
        <v>0</v>
      </c>
      <c r="DQ41">
        <v>3</v>
      </c>
      <c r="DR41">
        <v>0</v>
      </c>
      <c r="DS41">
        <v>0</v>
      </c>
      <c r="DT41">
        <v>2</v>
      </c>
      <c r="DU41">
        <v>0</v>
      </c>
      <c r="DV41">
        <v>1</v>
      </c>
      <c r="DW41">
        <v>2</v>
      </c>
      <c r="DX41">
        <v>0</v>
      </c>
      <c r="DY41">
        <v>4</v>
      </c>
      <c r="DZ41">
        <v>0</v>
      </c>
      <c r="EA41">
        <v>0</v>
      </c>
      <c r="EB41">
        <v>2</v>
      </c>
      <c r="EC41">
        <v>2</v>
      </c>
      <c r="ED41">
        <v>7</v>
      </c>
      <c r="EE41">
        <v>0</v>
      </c>
      <c r="EF41">
        <v>1</v>
      </c>
      <c r="EG41">
        <v>5</v>
      </c>
      <c r="EH41">
        <v>0</v>
      </c>
      <c r="EI41">
        <v>4</v>
      </c>
      <c r="EJ41">
        <v>3</v>
      </c>
      <c r="EK41">
        <v>4</v>
      </c>
      <c r="EL41">
        <v>4</v>
      </c>
      <c r="EM41">
        <v>1</v>
      </c>
      <c r="EN41">
        <v>4</v>
      </c>
      <c r="EO41">
        <v>5</v>
      </c>
      <c r="EP41">
        <v>12</v>
      </c>
      <c r="EQ41">
        <v>3</v>
      </c>
      <c r="ER41">
        <v>5</v>
      </c>
      <c r="ES41">
        <v>4</v>
      </c>
      <c r="ET41">
        <v>1</v>
      </c>
      <c r="EU41">
        <v>0</v>
      </c>
      <c r="EV41">
        <v>0</v>
      </c>
      <c r="EW41">
        <v>0</v>
      </c>
      <c r="EX41">
        <v>6</v>
      </c>
      <c r="EY41">
        <v>5</v>
      </c>
      <c r="EZ41">
        <v>3</v>
      </c>
      <c r="FA41">
        <v>0</v>
      </c>
      <c r="FB41">
        <v>0</v>
      </c>
      <c r="FC41">
        <v>2</v>
      </c>
      <c r="FD41">
        <v>1</v>
      </c>
      <c r="FE41">
        <v>0</v>
      </c>
      <c r="FF41">
        <v>0</v>
      </c>
      <c r="FG41">
        <v>1</v>
      </c>
      <c r="FH41">
        <v>0</v>
      </c>
      <c r="FI41">
        <f>SUM(DO41:FH41)</f>
        <v>97</v>
      </c>
    </row>
    <row r="42" spans="1:165" x14ac:dyDescent="0.3">
      <c r="V42" s="77" t="s">
        <v>140</v>
      </c>
      <c r="W42" s="481"/>
      <c r="X42" s="46" t="s">
        <v>68</v>
      </c>
      <c r="Y42" s="49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6"/>
      <c r="AT42" s="32"/>
      <c r="AU42" s="32"/>
      <c r="AV42" s="36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6"/>
      <c r="BH42" s="36"/>
      <c r="BI42" s="32"/>
      <c r="BN42" t="s">
        <v>97</v>
      </c>
      <c r="BR42" s="76">
        <f>COUNTIF(BR$4:BR$18,"a")+COUNTIF(BR$4:BR$18,"b")+COUNTIF(BR$4:BR$18,"c")</f>
        <v>0</v>
      </c>
      <c r="BS42" s="76">
        <f t="shared" ref="BS42:DK42" si="1">COUNTIF(BS$4:BS$18,"a")+COUNTIF(BS$4:BS$18,"b")+COUNTIF(BS$4:BS$18,"c")</f>
        <v>0</v>
      </c>
      <c r="BT42" s="76">
        <f t="shared" si="1"/>
        <v>1</v>
      </c>
      <c r="BU42" s="76">
        <f t="shared" si="1"/>
        <v>0</v>
      </c>
      <c r="BV42" s="76">
        <f t="shared" si="1"/>
        <v>0</v>
      </c>
      <c r="BW42" s="76">
        <f t="shared" si="1"/>
        <v>2</v>
      </c>
      <c r="BX42" s="76">
        <f t="shared" si="1"/>
        <v>0</v>
      </c>
      <c r="BY42" s="76">
        <f t="shared" si="1"/>
        <v>3</v>
      </c>
      <c r="BZ42" s="76">
        <f t="shared" si="1"/>
        <v>1</v>
      </c>
      <c r="CA42" s="76">
        <f t="shared" si="1"/>
        <v>0</v>
      </c>
      <c r="CB42" s="76">
        <f t="shared" si="1"/>
        <v>1</v>
      </c>
      <c r="CC42" s="76">
        <f t="shared" si="1"/>
        <v>0</v>
      </c>
      <c r="CD42" s="76">
        <f t="shared" si="1"/>
        <v>0</v>
      </c>
      <c r="CE42" s="76">
        <f t="shared" si="1"/>
        <v>2</v>
      </c>
      <c r="CF42" s="76">
        <f t="shared" si="1"/>
        <v>2</v>
      </c>
      <c r="CG42" s="76">
        <f t="shared" si="1"/>
        <v>2</v>
      </c>
      <c r="CH42" s="76">
        <f t="shared" si="1"/>
        <v>0</v>
      </c>
      <c r="CI42" s="76">
        <f t="shared" si="1"/>
        <v>1</v>
      </c>
      <c r="CJ42" s="76">
        <f t="shared" si="1"/>
        <v>9</v>
      </c>
      <c r="CK42" s="76">
        <f t="shared" si="1"/>
        <v>0</v>
      </c>
      <c r="CL42" s="76">
        <f t="shared" si="1"/>
        <v>2</v>
      </c>
      <c r="CM42" s="76">
        <f t="shared" si="1"/>
        <v>4</v>
      </c>
      <c r="CN42" s="76">
        <f t="shared" si="1"/>
        <v>5</v>
      </c>
      <c r="CO42" s="76">
        <f t="shared" si="1"/>
        <v>5</v>
      </c>
      <c r="CP42" s="76">
        <f t="shared" si="1"/>
        <v>0</v>
      </c>
      <c r="CQ42" s="76">
        <f t="shared" si="1"/>
        <v>2</v>
      </c>
      <c r="CR42" s="76">
        <f t="shared" si="1"/>
        <v>1</v>
      </c>
      <c r="CS42" s="76">
        <f t="shared" si="1"/>
        <v>4</v>
      </c>
      <c r="CT42" s="76">
        <f t="shared" si="1"/>
        <v>3</v>
      </c>
      <c r="CU42" s="76">
        <f t="shared" si="1"/>
        <v>7</v>
      </c>
      <c r="CV42" s="76">
        <f t="shared" si="1"/>
        <v>2</v>
      </c>
      <c r="CW42" s="76">
        <f t="shared" si="1"/>
        <v>1</v>
      </c>
      <c r="CX42" s="76">
        <f t="shared" si="1"/>
        <v>0</v>
      </c>
      <c r="CY42" s="76">
        <f t="shared" si="1"/>
        <v>1</v>
      </c>
      <c r="CZ42" s="76">
        <f t="shared" si="1"/>
        <v>1</v>
      </c>
      <c r="DA42" s="76">
        <f t="shared" si="1"/>
        <v>4</v>
      </c>
      <c r="DB42" s="76">
        <f t="shared" si="1"/>
        <v>3</v>
      </c>
      <c r="DC42" s="76">
        <f t="shared" si="1"/>
        <v>4</v>
      </c>
      <c r="DD42" s="76">
        <f t="shared" si="1"/>
        <v>0</v>
      </c>
      <c r="DE42" s="76">
        <f t="shared" si="1"/>
        <v>0</v>
      </c>
      <c r="DF42" s="76">
        <f t="shared" si="1"/>
        <v>1</v>
      </c>
      <c r="DG42" s="76">
        <f t="shared" si="1"/>
        <v>0</v>
      </c>
      <c r="DH42" s="76">
        <f t="shared" si="1"/>
        <v>0</v>
      </c>
      <c r="DI42" s="76">
        <f t="shared" si="1"/>
        <v>0</v>
      </c>
      <c r="DJ42" s="76">
        <f t="shared" si="1"/>
        <v>1</v>
      </c>
      <c r="DK42" s="76">
        <f t="shared" si="1"/>
        <v>0</v>
      </c>
      <c r="DL42" s="27"/>
      <c r="DM42" s="27">
        <v>15</v>
      </c>
      <c r="DN42" s="27" t="s">
        <v>97</v>
      </c>
      <c r="DO42" s="27">
        <v>0</v>
      </c>
      <c r="DP42">
        <v>0</v>
      </c>
      <c r="DQ42">
        <v>2</v>
      </c>
      <c r="DR42">
        <v>0</v>
      </c>
      <c r="DS42">
        <v>0</v>
      </c>
      <c r="DT42">
        <v>2</v>
      </c>
      <c r="DU42">
        <v>0</v>
      </c>
      <c r="DV42">
        <v>2</v>
      </c>
      <c r="DW42">
        <v>2</v>
      </c>
      <c r="DX42">
        <v>0</v>
      </c>
      <c r="DY42">
        <v>2</v>
      </c>
      <c r="DZ42">
        <v>0</v>
      </c>
      <c r="EA42">
        <v>0</v>
      </c>
      <c r="EB42">
        <v>2</v>
      </c>
      <c r="EC42">
        <v>2</v>
      </c>
      <c r="ED42">
        <v>4</v>
      </c>
      <c r="EE42">
        <v>0</v>
      </c>
      <c r="EF42">
        <v>0</v>
      </c>
      <c r="EG42">
        <v>6</v>
      </c>
      <c r="EH42">
        <v>0</v>
      </c>
      <c r="EI42">
        <v>1</v>
      </c>
      <c r="EJ42">
        <v>5</v>
      </c>
      <c r="EK42">
        <v>7</v>
      </c>
      <c r="EL42">
        <v>7</v>
      </c>
      <c r="EM42">
        <v>1</v>
      </c>
      <c r="EN42">
        <v>2</v>
      </c>
      <c r="EO42">
        <v>2</v>
      </c>
      <c r="EP42">
        <v>5</v>
      </c>
      <c r="EQ42">
        <v>1</v>
      </c>
      <c r="ER42">
        <v>5</v>
      </c>
      <c r="ES42">
        <v>2</v>
      </c>
      <c r="ET42">
        <v>1</v>
      </c>
      <c r="EU42">
        <v>0</v>
      </c>
      <c r="EV42">
        <v>1</v>
      </c>
      <c r="EW42">
        <v>2</v>
      </c>
      <c r="EX42">
        <v>6</v>
      </c>
      <c r="EY42">
        <v>3</v>
      </c>
      <c r="EZ42">
        <v>3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f t="shared" ref="FI42:FI43" si="2">SUM(DO42:FH42)</f>
        <v>79</v>
      </c>
    </row>
    <row r="43" spans="1:165" x14ac:dyDescent="0.3">
      <c r="V43" s="77" t="s">
        <v>141</v>
      </c>
      <c r="W43" s="481"/>
      <c r="X43" s="46" t="s">
        <v>69</v>
      </c>
      <c r="Y43" s="49"/>
      <c r="Z43" s="36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6"/>
      <c r="AP43" s="36"/>
      <c r="AQ43" s="32"/>
      <c r="AR43" s="36"/>
      <c r="AS43" s="36"/>
      <c r="AT43" s="32"/>
      <c r="AU43" s="36"/>
      <c r="AV43" s="32"/>
      <c r="AW43" s="36"/>
      <c r="AX43" s="32"/>
      <c r="AY43" s="37"/>
      <c r="AZ43" s="32"/>
      <c r="BA43" s="32"/>
      <c r="BB43" s="32"/>
      <c r="BC43" s="32"/>
      <c r="BD43" s="36"/>
      <c r="BE43" s="32"/>
      <c r="BF43" s="32"/>
      <c r="BG43" s="32"/>
      <c r="BH43" s="32"/>
      <c r="BI43" s="32"/>
      <c r="BN43" t="s">
        <v>98</v>
      </c>
      <c r="BR43">
        <f>COUNTIF(BR$4:BR$9,"a")+COUNTIF(BR$4:BR$9,"b")+COUNTIF(BR4:BR9,"c")</f>
        <v>0</v>
      </c>
      <c r="BS43">
        <f t="shared" ref="BS43:DK43" si="3">COUNTIF(BS$4:BS$9,"a")+COUNTIF(BS$4:BS$9,"b")+COUNTIF(BS4:BS9,"c")</f>
        <v>0</v>
      </c>
      <c r="BT43">
        <f t="shared" si="3"/>
        <v>0</v>
      </c>
      <c r="BU43">
        <f>COUNTIF(BU$4:BU$9,"a")+COUNTIF(BU$4:BU$9,"b")+COUNTIF(BU4:BU9,"c")</f>
        <v>0</v>
      </c>
      <c r="BV43">
        <f t="shared" si="3"/>
        <v>0</v>
      </c>
      <c r="BW43">
        <f t="shared" si="3"/>
        <v>1</v>
      </c>
      <c r="BX43">
        <f t="shared" si="3"/>
        <v>0</v>
      </c>
      <c r="BY43">
        <f t="shared" si="3"/>
        <v>2</v>
      </c>
      <c r="BZ43">
        <f t="shared" si="3"/>
        <v>1</v>
      </c>
      <c r="CA43">
        <f t="shared" si="3"/>
        <v>0</v>
      </c>
      <c r="CB43">
        <f t="shared" si="3"/>
        <v>0</v>
      </c>
      <c r="CC43">
        <f t="shared" si="3"/>
        <v>0</v>
      </c>
      <c r="CD43">
        <f t="shared" si="3"/>
        <v>0</v>
      </c>
      <c r="CE43">
        <f t="shared" si="3"/>
        <v>0</v>
      </c>
      <c r="CF43">
        <f t="shared" si="3"/>
        <v>0</v>
      </c>
      <c r="CG43">
        <f t="shared" si="3"/>
        <v>0</v>
      </c>
      <c r="CH43">
        <f t="shared" si="3"/>
        <v>0</v>
      </c>
      <c r="CI43">
        <f t="shared" si="3"/>
        <v>0</v>
      </c>
      <c r="CJ43">
        <f t="shared" si="3"/>
        <v>5</v>
      </c>
      <c r="CK43">
        <f t="shared" si="3"/>
        <v>0</v>
      </c>
      <c r="CL43">
        <f t="shared" si="3"/>
        <v>0</v>
      </c>
      <c r="CM43">
        <f t="shared" si="3"/>
        <v>3</v>
      </c>
      <c r="CN43">
        <f t="shared" si="3"/>
        <v>3</v>
      </c>
      <c r="CO43">
        <f t="shared" si="3"/>
        <v>3</v>
      </c>
      <c r="CP43">
        <f t="shared" si="3"/>
        <v>0</v>
      </c>
      <c r="CQ43">
        <f t="shared" si="3"/>
        <v>1</v>
      </c>
      <c r="CR43">
        <f t="shared" si="3"/>
        <v>0</v>
      </c>
      <c r="CS43">
        <f t="shared" si="3"/>
        <v>0</v>
      </c>
      <c r="CT43">
        <f t="shared" si="3"/>
        <v>1</v>
      </c>
      <c r="CU43">
        <f t="shared" si="3"/>
        <v>2</v>
      </c>
      <c r="CV43">
        <f t="shared" si="3"/>
        <v>0</v>
      </c>
      <c r="CW43">
        <f t="shared" si="3"/>
        <v>1</v>
      </c>
      <c r="CX43">
        <f t="shared" si="3"/>
        <v>0</v>
      </c>
      <c r="CY43">
        <f t="shared" si="3"/>
        <v>0</v>
      </c>
      <c r="CZ43">
        <f t="shared" si="3"/>
        <v>0</v>
      </c>
      <c r="DA43">
        <f t="shared" si="3"/>
        <v>1</v>
      </c>
      <c r="DB43">
        <f t="shared" si="3"/>
        <v>0</v>
      </c>
      <c r="DC43">
        <f t="shared" si="3"/>
        <v>1</v>
      </c>
      <c r="DD43">
        <f t="shared" si="3"/>
        <v>0</v>
      </c>
      <c r="DE43">
        <f t="shared" si="3"/>
        <v>0</v>
      </c>
      <c r="DF43">
        <f t="shared" si="3"/>
        <v>0</v>
      </c>
      <c r="DG43">
        <f t="shared" si="3"/>
        <v>0</v>
      </c>
      <c r="DH43">
        <f t="shared" si="3"/>
        <v>0</v>
      </c>
      <c r="DI43">
        <f t="shared" si="3"/>
        <v>0</v>
      </c>
      <c r="DJ43">
        <f t="shared" si="3"/>
        <v>0</v>
      </c>
      <c r="DK43">
        <f t="shared" si="3"/>
        <v>0</v>
      </c>
      <c r="DM43">
        <v>6</v>
      </c>
      <c r="DN43" t="s">
        <v>98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2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3</v>
      </c>
      <c r="EK43">
        <v>3</v>
      </c>
      <c r="EL43">
        <v>3</v>
      </c>
      <c r="EM43">
        <v>0</v>
      </c>
      <c r="EN43">
        <v>1</v>
      </c>
      <c r="EO43">
        <v>0</v>
      </c>
      <c r="EP43">
        <v>0</v>
      </c>
      <c r="EQ43">
        <v>1</v>
      </c>
      <c r="ER43">
        <v>2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f t="shared" si="2"/>
        <v>25</v>
      </c>
    </row>
    <row r="44" spans="1:165" x14ac:dyDescent="0.3">
      <c r="V44" s="77" t="s">
        <v>142</v>
      </c>
      <c r="W44" s="481"/>
      <c r="X44" s="46" t="s">
        <v>70</v>
      </c>
      <c r="Y44" s="49"/>
      <c r="Z44" s="32"/>
      <c r="AA44" s="32"/>
      <c r="AB44" s="32"/>
      <c r="AC44" s="32"/>
      <c r="AD44" s="32"/>
      <c r="AE44" s="36"/>
      <c r="AF44" s="36"/>
      <c r="AG44" s="32"/>
      <c r="AH44" s="32"/>
      <c r="AI44" s="32"/>
      <c r="AJ44" s="32"/>
      <c r="AK44" s="32"/>
      <c r="AL44" s="32"/>
      <c r="AM44" s="32"/>
      <c r="AN44" s="32"/>
      <c r="AO44" s="36"/>
      <c r="AP44" s="32"/>
      <c r="AQ44" s="32"/>
      <c r="AR44" s="32"/>
      <c r="AS44" s="32"/>
      <c r="AT44" s="36"/>
      <c r="AU44" s="32"/>
      <c r="AV44" s="32"/>
      <c r="AW44" s="32"/>
      <c r="AX44" s="32"/>
      <c r="AY44" s="36"/>
      <c r="AZ44" s="36"/>
      <c r="BA44" s="32"/>
      <c r="BB44" s="32"/>
      <c r="BC44" s="32"/>
      <c r="BD44" s="32"/>
      <c r="BE44" s="36"/>
      <c r="BF44" s="32"/>
      <c r="BG44" s="32"/>
      <c r="BH44" s="32"/>
      <c r="BI44" s="32"/>
      <c r="BN44" t="s">
        <v>99</v>
      </c>
      <c r="BR44" s="76">
        <f>COUNTIF(BR4:BR26,"a")+COUNTIF(BR4:BR26,"b")+COUNTIF(BR4:BR26,"c")</f>
        <v>1</v>
      </c>
      <c r="BS44" s="76">
        <f t="shared" ref="BS44:DK44" si="4">COUNTIF(BS4:BS26,"a")+COUNTIF(BS4:BS26,"b")+COUNTIF(BS4:BS26,"c")</f>
        <v>0</v>
      </c>
      <c r="BT44" s="76">
        <f t="shared" si="4"/>
        <v>3</v>
      </c>
      <c r="BU44" s="76">
        <f t="shared" si="4"/>
        <v>1</v>
      </c>
      <c r="BV44" s="76">
        <f t="shared" si="4"/>
        <v>1</v>
      </c>
      <c r="BW44" s="76">
        <f t="shared" si="4"/>
        <v>3</v>
      </c>
      <c r="BX44" s="76">
        <f t="shared" si="4"/>
        <v>0</v>
      </c>
      <c r="BY44" s="76">
        <f t="shared" si="4"/>
        <v>4</v>
      </c>
      <c r="BZ44" s="76">
        <f t="shared" si="4"/>
        <v>2</v>
      </c>
      <c r="CA44" s="76">
        <f t="shared" si="4"/>
        <v>0</v>
      </c>
      <c r="CB44" s="76">
        <f t="shared" si="4"/>
        <v>3</v>
      </c>
      <c r="CC44" s="76">
        <f t="shared" si="4"/>
        <v>0</v>
      </c>
      <c r="CD44" s="76">
        <f t="shared" si="4"/>
        <v>0</v>
      </c>
      <c r="CE44" s="76">
        <f t="shared" si="4"/>
        <v>3</v>
      </c>
      <c r="CF44" s="76">
        <f t="shared" si="4"/>
        <v>2</v>
      </c>
      <c r="CG44" s="76">
        <f t="shared" si="4"/>
        <v>5</v>
      </c>
      <c r="CH44" s="76">
        <f t="shared" si="4"/>
        <v>0</v>
      </c>
      <c r="CI44" s="76">
        <f t="shared" si="4"/>
        <v>1</v>
      </c>
      <c r="CJ44" s="76">
        <f t="shared" si="4"/>
        <v>12</v>
      </c>
      <c r="CK44" s="76">
        <f t="shared" si="4"/>
        <v>1</v>
      </c>
      <c r="CL44" s="76">
        <f t="shared" si="4"/>
        <v>3</v>
      </c>
      <c r="CM44" s="76">
        <f t="shared" si="4"/>
        <v>5</v>
      </c>
      <c r="CN44" s="76">
        <f t="shared" si="4"/>
        <v>7</v>
      </c>
      <c r="CO44" s="76">
        <f t="shared" si="4"/>
        <v>7</v>
      </c>
      <c r="CP44" s="76">
        <f t="shared" si="4"/>
        <v>0</v>
      </c>
      <c r="CQ44" s="76">
        <f t="shared" si="4"/>
        <v>6</v>
      </c>
      <c r="CR44" s="76">
        <f t="shared" si="4"/>
        <v>4</v>
      </c>
      <c r="CS44" s="76">
        <f t="shared" si="4"/>
        <v>8</v>
      </c>
      <c r="CT44" s="76">
        <f t="shared" si="4"/>
        <v>4</v>
      </c>
      <c r="CU44" s="76">
        <f t="shared" si="4"/>
        <v>8</v>
      </c>
      <c r="CV44" s="76">
        <f t="shared" si="4"/>
        <v>2</v>
      </c>
      <c r="CW44" s="76">
        <f t="shared" si="4"/>
        <v>2</v>
      </c>
      <c r="CX44" s="76">
        <f t="shared" si="4"/>
        <v>0</v>
      </c>
      <c r="CY44" s="76">
        <f t="shared" si="4"/>
        <v>1</v>
      </c>
      <c r="CZ44" s="76">
        <f t="shared" si="4"/>
        <v>1</v>
      </c>
      <c r="DA44" s="76">
        <f t="shared" si="4"/>
        <v>6</v>
      </c>
      <c r="DB44" s="76">
        <f t="shared" si="4"/>
        <v>3</v>
      </c>
      <c r="DC44" s="76">
        <f t="shared" si="4"/>
        <v>4</v>
      </c>
      <c r="DD44" s="76">
        <f t="shared" si="4"/>
        <v>0</v>
      </c>
      <c r="DE44" s="76">
        <f t="shared" si="4"/>
        <v>0</v>
      </c>
      <c r="DF44" s="76">
        <f t="shared" si="4"/>
        <v>2</v>
      </c>
      <c r="DG44" s="76">
        <f t="shared" si="4"/>
        <v>1</v>
      </c>
      <c r="DH44" s="76">
        <f t="shared" si="4"/>
        <v>0</v>
      </c>
      <c r="DI44" s="76">
        <f t="shared" si="4"/>
        <v>0</v>
      </c>
      <c r="DJ44" s="76">
        <f t="shared" si="4"/>
        <v>1</v>
      </c>
      <c r="DK44" s="76">
        <f t="shared" si="4"/>
        <v>0</v>
      </c>
      <c r="DM44">
        <v>23</v>
      </c>
      <c r="DN44" t="s">
        <v>99</v>
      </c>
      <c r="DO44">
        <v>1</v>
      </c>
      <c r="DP44">
        <v>0</v>
      </c>
      <c r="DQ44">
        <v>3</v>
      </c>
      <c r="DR44">
        <v>2</v>
      </c>
      <c r="DS44">
        <v>1</v>
      </c>
      <c r="DT44">
        <v>2</v>
      </c>
      <c r="DU44">
        <v>0</v>
      </c>
      <c r="DV44">
        <v>5</v>
      </c>
      <c r="DW44">
        <v>1</v>
      </c>
      <c r="DX44">
        <v>0</v>
      </c>
      <c r="DY44">
        <v>6</v>
      </c>
      <c r="DZ44">
        <v>0</v>
      </c>
      <c r="EA44">
        <v>0</v>
      </c>
      <c r="EB44">
        <v>3</v>
      </c>
      <c r="EC44">
        <v>2</v>
      </c>
      <c r="ED44">
        <v>5</v>
      </c>
      <c r="EE44">
        <v>0</v>
      </c>
      <c r="EF44">
        <v>1</v>
      </c>
      <c r="EG44">
        <v>11</v>
      </c>
      <c r="EH44">
        <v>1</v>
      </c>
      <c r="EI44">
        <v>3</v>
      </c>
      <c r="EJ44">
        <v>3</v>
      </c>
      <c r="EK44">
        <v>5</v>
      </c>
      <c r="EL44">
        <v>5</v>
      </c>
      <c r="EM44">
        <v>0</v>
      </c>
      <c r="EN44">
        <v>7</v>
      </c>
      <c r="EO44">
        <v>4</v>
      </c>
      <c r="EP44">
        <v>9</v>
      </c>
      <c r="EQ44">
        <v>4</v>
      </c>
      <c r="ER44">
        <v>8</v>
      </c>
      <c r="ES44">
        <v>4</v>
      </c>
      <c r="ET44">
        <v>1</v>
      </c>
      <c r="EU44">
        <v>0</v>
      </c>
      <c r="EV44">
        <v>1</v>
      </c>
      <c r="EW44">
        <v>2</v>
      </c>
      <c r="EX44">
        <v>6</v>
      </c>
      <c r="EY44">
        <v>4</v>
      </c>
      <c r="EZ44">
        <v>3</v>
      </c>
      <c r="FA44">
        <v>1</v>
      </c>
      <c r="FB44">
        <v>0</v>
      </c>
      <c r="FC44">
        <v>2</v>
      </c>
      <c r="FD44">
        <v>1</v>
      </c>
      <c r="FE44">
        <v>0</v>
      </c>
      <c r="FF44">
        <v>0</v>
      </c>
      <c r="FG44">
        <v>1</v>
      </c>
      <c r="FH44">
        <v>0</v>
      </c>
      <c r="FI44">
        <f>SUM(DO44:FH44)</f>
        <v>118</v>
      </c>
    </row>
    <row r="45" spans="1:165" x14ac:dyDescent="0.3">
      <c r="V45" s="77" t="s">
        <v>143</v>
      </c>
      <c r="W45" s="481"/>
      <c r="X45" s="46" t="s">
        <v>79</v>
      </c>
      <c r="Y45" s="49"/>
      <c r="Z45" s="31"/>
      <c r="AA45" s="31"/>
      <c r="AB45" s="32"/>
      <c r="AC45" s="32"/>
      <c r="AD45" s="32"/>
      <c r="AE45" s="36"/>
      <c r="AF45" s="36"/>
      <c r="AG45" s="32"/>
      <c r="AH45" s="32"/>
      <c r="AI45" s="32"/>
      <c r="AJ45" s="32"/>
      <c r="AK45" s="32"/>
      <c r="AL45" s="69"/>
      <c r="AM45" s="69"/>
      <c r="AN45" s="32"/>
      <c r="AO45" s="32"/>
      <c r="AP45" s="32"/>
      <c r="AQ45" s="32"/>
      <c r="AR45" s="32"/>
      <c r="AS45" s="32"/>
      <c r="AT45" s="36"/>
      <c r="AU45" s="32"/>
      <c r="AV45" s="32"/>
      <c r="AW45" s="32"/>
      <c r="AX45" s="32"/>
      <c r="AY45" s="32"/>
      <c r="AZ45" s="32"/>
      <c r="BA45" s="32"/>
      <c r="BB45" s="32"/>
      <c r="BC45" s="32"/>
      <c r="BD45" s="36"/>
      <c r="BE45" s="32"/>
      <c r="BF45" s="69"/>
      <c r="BG45" s="69"/>
      <c r="BH45" s="69"/>
      <c r="BI45" s="69"/>
    </row>
    <row r="46" spans="1:165" x14ac:dyDescent="0.3">
      <c r="V46" s="77" t="s">
        <v>144</v>
      </c>
      <c r="W46" s="481"/>
      <c r="X46" s="46" t="s">
        <v>71</v>
      </c>
      <c r="Y46" s="49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6"/>
      <c r="BC46" s="32"/>
      <c r="BD46" s="32"/>
      <c r="BE46" s="32"/>
      <c r="BF46" s="32"/>
      <c r="BG46" s="32"/>
      <c r="BH46" s="32"/>
      <c r="BI46" s="32"/>
      <c r="DO46" s="77" t="s">
        <v>106</v>
      </c>
      <c r="DP46" s="77" t="s">
        <v>107</v>
      </c>
      <c r="DQ46" s="77" t="s">
        <v>108</v>
      </c>
      <c r="DR46" s="77" t="s">
        <v>137</v>
      </c>
      <c r="DS46" s="77" t="s">
        <v>109</v>
      </c>
      <c r="DT46" s="77" t="s">
        <v>110</v>
      </c>
      <c r="DU46" s="77" t="s">
        <v>111</v>
      </c>
      <c r="DV46" s="77" t="s">
        <v>112</v>
      </c>
      <c r="DW46" s="77" t="s">
        <v>113</v>
      </c>
      <c r="DX46" s="77" t="s">
        <v>114</v>
      </c>
      <c r="DY46" s="77" t="s">
        <v>115</v>
      </c>
      <c r="DZ46" s="77" t="s">
        <v>116</v>
      </c>
      <c r="EA46" s="77" t="s">
        <v>117</v>
      </c>
      <c r="EB46" s="77" t="s">
        <v>118</v>
      </c>
      <c r="EC46" s="77" t="s">
        <v>119</v>
      </c>
      <c r="ED46" s="77" t="s">
        <v>120</v>
      </c>
      <c r="EE46" s="77" t="s">
        <v>121</v>
      </c>
      <c r="EF46" s="77" t="s">
        <v>122</v>
      </c>
      <c r="EG46" s="77" t="s">
        <v>123</v>
      </c>
      <c r="EH46" s="77" t="s">
        <v>124</v>
      </c>
      <c r="EI46" s="77" t="s">
        <v>125</v>
      </c>
      <c r="EJ46" s="77" t="s">
        <v>126</v>
      </c>
      <c r="EK46" s="77" t="s">
        <v>127</v>
      </c>
      <c r="EL46" s="77" t="s">
        <v>128</v>
      </c>
      <c r="EM46" s="77" t="s">
        <v>129</v>
      </c>
      <c r="EN46" s="77" t="s">
        <v>130</v>
      </c>
      <c r="EO46" s="77" t="s">
        <v>131</v>
      </c>
      <c r="EP46" s="77" t="s">
        <v>132</v>
      </c>
      <c r="EQ46" s="77" t="s">
        <v>133</v>
      </c>
      <c r="ER46" s="77" t="s">
        <v>134</v>
      </c>
      <c r="ES46" s="77" t="s">
        <v>135</v>
      </c>
      <c r="ET46" s="77" t="s">
        <v>136</v>
      </c>
      <c r="EU46" s="77" t="s">
        <v>138</v>
      </c>
      <c r="EV46" s="77" t="s">
        <v>139</v>
      </c>
      <c r="EW46" s="77" t="s">
        <v>140</v>
      </c>
      <c r="EX46" s="77" t="s">
        <v>141</v>
      </c>
      <c r="EY46" s="77" t="s">
        <v>142</v>
      </c>
      <c r="EZ46" s="77" t="s">
        <v>143</v>
      </c>
      <c r="FA46" s="77" t="s">
        <v>144</v>
      </c>
      <c r="FB46" s="77" t="s">
        <v>145</v>
      </c>
      <c r="FC46" s="77" t="s">
        <v>146</v>
      </c>
      <c r="FD46" s="77" t="s">
        <v>147</v>
      </c>
      <c r="FE46" s="77" t="s">
        <v>148</v>
      </c>
      <c r="FF46" s="77" t="s">
        <v>149</v>
      </c>
      <c r="FG46" s="77" t="s">
        <v>150</v>
      </c>
      <c r="FH46" s="77" t="s">
        <v>151</v>
      </c>
    </row>
    <row r="47" spans="1:165" x14ac:dyDescent="0.3">
      <c r="V47" s="77" t="s">
        <v>145</v>
      </c>
      <c r="W47" s="481"/>
      <c r="X47" s="46" t="s">
        <v>72</v>
      </c>
      <c r="Y47" s="49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DN47" t="s">
        <v>96</v>
      </c>
      <c r="DO47">
        <f>DO41/$DM41</f>
        <v>0</v>
      </c>
      <c r="DP47">
        <f t="shared" ref="DP47:FH47" si="5">DP41/$DM41</f>
        <v>0</v>
      </c>
      <c r="DQ47">
        <f t="shared" si="5"/>
        <v>0.14285714285714285</v>
      </c>
      <c r="DR47">
        <f t="shared" si="5"/>
        <v>0</v>
      </c>
      <c r="DS47">
        <f t="shared" si="5"/>
        <v>0</v>
      </c>
      <c r="DT47">
        <f t="shared" si="5"/>
        <v>9.5238095238095233E-2</v>
      </c>
      <c r="DU47">
        <f t="shared" si="5"/>
        <v>0</v>
      </c>
      <c r="DV47">
        <f t="shared" si="5"/>
        <v>4.7619047619047616E-2</v>
      </c>
      <c r="DW47">
        <f t="shared" si="5"/>
        <v>9.5238095238095233E-2</v>
      </c>
      <c r="DX47">
        <f t="shared" si="5"/>
        <v>0</v>
      </c>
      <c r="DY47">
        <f t="shared" si="5"/>
        <v>0.19047619047619047</v>
      </c>
      <c r="DZ47">
        <f t="shared" si="5"/>
        <v>0</v>
      </c>
      <c r="EA47">
        <f t="shared" si="5"/>
        <v>0</v>
      </c>
      <c r="EB47">
        <f t="shared" si="5"/>
        <v>9.5238095238095233E-2</v>
      </c>
      <c r="EC47">
        <f t="shared" si="5"/>
        <v>9.5238095238095233E-2</v>
      </c>
      <c r="ED47">
        <f t="shared" si="5"/>
        <v>0.33333333333333331</v>
      </c>
      <c r="EE47">
        <f t="shared" si="5"/>
        <v>0</v>
      </c>
      <c r="EF47">
        <f t="shared" si="5"/>
        <v>4.7619047619047616E-2</v>
      </c>
      <c r="EG47">
        <f t="shared" si="5"/>
        <v>0.23809523809523808</v>
      </c>
      <c r="EH47">
        <f t="shared" si="5"/>
        <v>0</v>
      </c>
      <c r="EI47">
        <f t="shared" si="5"/>
        <v>0.19047619047619047</v>
      </c>
      <c r="EJ47">
        <f t="shared" si="5"/>
        <v>0.14285714285714285</v>
      </c>
      <c r="EK47">
        <f t="shared" si="5"/>
        <v>0.19047619047619047</v>
      </c>
      <c r="EL47">
        <f t="shared" si="5"/>
        <v>0.19047619047619047</v>
      </c>
      <c r="EM47">
        <f t="shared" si="5"/>
        <v>4.7619047619047616E-2</v>
      </c>
      <c r="EN47">
        <f t="shared" si="5"/>
        <v>0.19047619047619047</v>
      </c>
      <c r="EO47">
        <f t="shared" si="5"/>
        <v>0.23809523809523808</v>
      </c>
      <c r="EP47">
        <f t="shared" si="5"/>
        <v>0.5714285714285714</v>
      </c>
      <c r="EQ47">
        <f t="shared" si="5"/>
        <v>0.14285714285714285</v>
      </c>
      <c r="ER47">
        <f t="shared" si="5"/>
        <v>0.23809523809523808</v>
      </c>
      <c r="ES47">
        <f t="shared" si="5"/>
        <v>0.19047619047619047</v>
      </c>
      <c r="ET47">
        <f t="shared" si="5"/>
        <v>4.7619047619047616E-2</v>
      </c>
      <c r="EU47">
        <f t="shared" si="5"/>
        <v>0</v>
      </c>
      <c r="EV47">
        <f t="shared" si="5"/>
        <v>0</v>
      </c>
      <c r="EW47">
        <f t="shared" si="5"/>
        <v>0</v>
      </c>
      <c r="EX47">
        <f t="shared" si="5"/>
        <v>0.2857142857142857</v>
      </c>
      <c r="EY47">
        <f t="shared" si="5"/>
        <v>0.23809523809523808</v>
      </c>
      <c r="EZ47">
        <f t="shared" si="5"/>
        <v>0.14285714285714285</v>
      </c>
      <c r="FA47">
        <f t="shared" si="5"/>
        <v>0</v>
      </c>
      <c r="FB47">
        <f t="shared" si="5"/>
        <v>0</v>
      </c>
      <c r="FC47">
        <f t="shared" si="5"/>
        <v>9.5238095238095233E-2</v>
      </c>
      <c r="FD47">
        <f t="shared" si="5"/>
        <v>4.7619047619047616E-2</v>
      </c>
      <c r="FE47">
        <f t="shared" si="5"/>
        <v>0</v>
      </c>
      <c r="FF47">
        <f t="shared" si="5"/>
        <v>0</v>
      </c>
      <c r="FG47">
        <f t="shared" si="5"/>
        <v>4.7619047619047616E-2</v>
      </c>
      <c r="FH47">
        <f t="shared" si="5"/>
        <v>0</v>
      </c>
      <c r="FI47">
        <f>SUM(DO47:FH47)</f>
        <v>4.6190476190476177</v>
      </c>
    </row>
    <row r="48" spans="1:165" x14ac:dyDescent="0.3">
      <c r="V48" s="77" t="s">
        <v>146</v>
      </c>
      <c r="W48" s="481"/>
      <c r="X48" s="46" t="s">
        <v>73</v>
      </c>
      <c r="Y48" s="49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6"/>
      <c r="AP48" s="36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O48" t="s">
        <v>103</v>
      </c>
      <c r="BP48" t="s">
        <v>104</v>
      </c>
      <c r="BQ48" t="s">
        <v>105</v>
      </c>
      <c r="DN48" s="27" t="s">
        <v>97</v>
      </c>
      <c r="DO48">
        <f t="shared" ref="DO48:FH48" si="6">DO42/$DM42</f>
        <v>0</v>
      </c>
      <c r="DP48">
        <f t="shared" si="6"/>
        <v>0</v>
      </c>
      <c r="DQ48">
        <f t="shared" si="6"/>
        <v>0.13333333333333333</v>
      </c>
      <c r="DR48">
        <f t="shared" si="6"/>
        <v>0</v>
      </c>
      <c r="DS48">
        <f t="shared" si="6"/>
        <v>0</v>
      </c>
      <c r="DT48">
        <f t="shared" si="6"/>
        <v>0.13333333333333333</v>
      </c>
      <c r="DU48">
        <f t="shared" si="6"/>
        <v>0</v>
      </c>
      <c r="DV48">
        <f t="shared" si="6"/>
        <v>0.13333333333333333</v>
      </c>
      <c r="DW48">
        <f t="shared" si="6"/>
        <v>0.13333333333333333</v>
      </c>
      <c r="DX48">
        <f t="shared" si="6"/>
        <v>0</v>
      </c>
      <c r="DY48">
        <f t="shared" si="6"/>
        <v>0.13333333333333333</v>
      </c>
      <c r="DZ48">
        <f t="shared" si="6"/>
        <v>0</v>
      </c>
      <c r="EA48">
        <f t="shared" si="6"/>
        <v>0</v>
      </c>
      <c r="EB48">
        <f t="shared" si="6"/>
        <v>0.13333333333333333</v>
      </c>
      <c r="EC48">
        <f t="shared" si="6"/>
        <v>0.13333333333333333</v>
      </c>
      <c r="ED48">
        <f t="shared" si="6"/>
        <v>0.26666666666666666</v>
      </c>
      <c r="EE48">
        <f t="shared" si="6"/>
        <v>0</v>
      </c>
      <c r="EF48">
        <f t="shared" si="6"/>
        <v>0</v>
      </c>
      <c r="EG48">
        <f t="shared" si="6"/>
        <v>0.4</v>
      </c>
      <c r="EH48">
        <f t="shared" si="6"/>
        <v>0</v>
      </c>
      <c r="EI48">
        <f t="shared" si="6"/>
        <v>6.6666666666666666E-2</v>
      </c>
      <c r="EJ48">
        <f t="shared" si="6"/>
        <v>0.33333333333333331</v>
      </c>
      <c r="EK48">
        <f t="shared" si="6"/>
        <v>0.46666666666666667</v>
      </c>
      <c r="EL48">
        <f t="shared" si="6"/>
        <v>0.46666666666666667</v>
      </c>
      <c r="EM48">
        <f t="shared" si="6"/>
        <v>6.6666666666666666E-2</v>
      </c>
      <c r="EN48">
        <f t="shared" si="6"/>
        <v>0.13333333333333333</v>
      </c>
      <c r="EO48">
        <f t="shared" si="6"/>
        <v>0.13333333333333333</v>
      </c>
      <c r="EP48">
        <f t="shared" si="6"/>
        <v>0.33333333333333331</v>
      </c>
      <c r="EQ48">
        <f t="shared" si="6"/>
        <v>6.6666666666666666E-2</v>
      </c>
      <c r="ER48">
        <f t="shared" si="6"/>
        <v>0.33333333333333331</v>
      </c>
      <c r="ES48">
        <f t="shared" si="6"/>
        <v>0.13333333333333333</v>
      </c>
      <c r="ET48">
        <f t="shared" si="6"/>
        <v>6.6666666666666666E-2</v>
      </c>
      <c r="EU48">
        <f t="shared" si="6"/>
        <v>0</v>
      </c>
      <c r="EV48">
        <f t="shared" si="6"/>
        <v>6.6666666666666666E-2</v>
      </c>
      <c r="EW48">
        <f t="shared" si="6"/>
        <v>0.13333333333333333</v>
      </c>
      <c r="EX48">
        <f t="shared" si="6"/>
        <v>0.4</v>
      </c>
      <c r="EY48">
        <f t="shared" si="6"/>
        <v>0.2</v>
      </c>
      <c r="EZ48">
        <f t="shared" si="6"/>
        <v>0.2</v>
      </c>
      <c r="FA48">
        <f t="shared" si="6"/>
        <v>0</v>
      </c>
      <c r="FB48">
        <f t="shared" si="6"/>
        <v>0</v>
      </c>
      <c r="FC48">
        <f t="shared" si="6"/>
        <v>6.6666666666666666E-2</v>
      </c>
      <c r="FD48">
        <f t="shared" si="6"/>
        <v>0</v>
      </c>
      <c r="FE48">
        <f t="shared" si="6"/>
        <v>0</v>
      </c>
      <c r="FF48">
        <f t="shared" si="6"/>
        <v>0</v>
      </c>
      <c r="FG48">
        <f t="shared" si="6"/>
        <v>0</v>
      </c>
      <c r="FH48">
        <f t="shared" si="6"/>
        <v>0</v>
      </c>
      <c r="FI48">
        <f t="shared" ref="FI48:FI50" si="7">SUM(DO48:FH48)</f>
        <v>5.2666666666666684</v>
      </c>
    </row>
    <row r="49" spans="22:165" x14ac:dyDescent="0.3">
      <c r="V49" s="77" t="s">
        <v>147</v>
      </c>
      <c r="W49" s="480"/>
      <c r="X49" s="46" t="s">
        <v>74</v>
      </c>
      <c r="Y49" s="49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6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N49" t="s">
        <v>87</v>
      </c>
      <c r="BO49">
        <f>COUNTIF($BN$4:$DK$15,$BO$48)</f>
        <v>49</v>
      </c>
      <c r="BP49">
        <f>COUNTIF($BN$4:$DK$15,$BP$48)</f>
        <v>9</v>
      </c>
      <c r="BQ49">
        <f>COUNTIF($BN$4:$DK$15,$BQ$48)</f>
        <v>1</v>
      </c>
      <c r="DN49" t="s">
        <v>98</v>
      </c>
      <c r="DO49">
        <f t="shared" ref="DO49:FH49" si="8">DO43/$DM43</f>
        <v>0</v>
      </c>
      <c r="DP49">
        <f t="shared" si="8"/>
        <v>0</v>
      </c>
      <c r="DQ49">
        <f t="shared" si="8"/>
        <v>0</v>
      </c>
      <c r="DR49">
        <f t="shared" si="8"/>
        <v>0</v>
      </c>
      <c r="DS49">
        <f t="shared" si="8"/>
        <v>0</v>
      </c>
      <c r="DT49">
        <f t="shared" si="8"/>
        <v>0.16666666666666666</v>
      </c>
      <c r="DU49">
        <f t="shared" si="8"/>
        <v>0</v>
      </c>
      <c r="DV49">
        <f t="shared" si="8"/>
        <v>0.33333333333333331</v>
      </c>
      <c r="DW49">
        <f t="shared" si="8"/>
        <v>0.16666666666666666</v>
      </c>
      <c r="DX49">
        <f t="shared" si="8"/>
        <v>0</v>
      </c>
      <c r="DY49">
        <f t="shared" si="8"/>
        <v>0</v>
      </c>
      <c r="DZ49">
        <f t="shared" si="8"/>
        <v>0</v>
      </c>
      <c r="EA49">
        <f t="shared" si="8"/>
        <v>0</v>
      </c>
      <c r="EB49">
        <f t="shared" si="8"/>
        <v>0</v>
      </c>
      <c r="EC49">
        <f t="shared" si="8"/>
        <v>0</v>
      </c>
      <c r="ED49">
        <f t="shared" si="8"/>
        <v>0</v>
      </c>
      <c r="EE49">
        <f t="shared" si="8"/>
        <v>0</v>
      </c>
      <c r="EF49">
        <f t="shared" si="8"/>
        <v>0</v>
      </c>
      <c r="EG49">
        <f t="shared" si="8"/>
        <v>0.83333333333333337</v>
      </c>
      <c r="EH49">
        <f t="shared" si="8"/>
        <v>0</v>
      </c>
      <c r="EI49">
        <f t="shared" si="8"/>
        <v>0</v>
      </c>
      <c r="EJ49">
        <f t="shared" si="8"/>
        <v>0.5</v>
      </c>
      <c r="EK49">
        <f t="shared" si="8"/>
        <v>0.5</v>
      </c>
      <c r="EL49">
        <f t="shared" si="8"/>
        <v>0.5</v>
      </c>
      <c r="EM49">
        <f t="shared" si="8"/>
        <v>0</v>
      </c>
      <c r="EN49">
        <f t="shared" si="8"/>
        <v>0.16666666666666666</v>
      </c>
      <c r="EO49">
        <f t="shared" si="8"/>
        <v>0</v>
      </c>
      <c r="EP49">
        <f t="shared" si="8"/>
        <v>0</v>
      </c>
      <c r="EQ49">
        <f t="shared" si="8"/>
        <v>0.16666666666666666</v>
      </c>
      <c r="ER49">
        <f t="shared" si="8"/>
        <v>0.33333333333333331</v>
      </c>
      <c r="ES49">
        <f t="shared" si="8"/>
        <v>0</v>
      </c>
      <c r="ET49">
        <f t="shared" si="8"/>
        <v>0.16666666666666666</v>
      </c>
      <c r="EU49">
        <f t="shared" si="8"/>
        <v>0</v>
      </c>
      <c r="EV49">
        <f t="shared" si="8"/>
        <v>0</v>
      </c>
      <c r="EW49">
        <f t="shared" si="8"/>
        <v>0</v>
      </c>
      <c r="EX49">
        <f t="shared" si="8"/>
        <v>0.16666666666666666</v>
      </c>
      <c r="EY49">
        <f t="shared" si="8"/>
        <v>0</v>
      </c>
      <c r="EZ49">
        <f t="shared" si="8"/>
        <v>0.16666666666666666</v>
      </c>
      <c r="FA49">
        <f t="shared" si="8"/>
        <v>0</v>
      </c>
      <c r="FB49">
        <f t="shared" si="8"/>
        <v>0</v>
      </c>
      <c r="FC49">
        <f t="shared" si="8"/>
        <v>0</v>
      </c>
      <c r="FD49">
        <f t="shared" si="8"/>
        <v>0</v>
      </c>
      <c r="FE49">
        <f t="shared" si="8"/>
        <v>0</v>
      </c>
      <c r="FF49">
        <f t="shared" si="8"/>
        <v>0</v>
      </c>
      <c r="FG49">
        <f t="shared" si="8"/>
        <v>0</v>
      </c>
      <c r="FH49">
        <f t="shared" si="8"/>
        <v>0</v>
      </c>
      <c r="FI49">
        <f t="shared" si="7"/>
        <v>4.1666666666666661</v>
      </c>
    </row>
    <row r="50" spans="22:165" x14ac:dyDescent="0.3">
      <c r="V50" s="77" t="s">
        <v>148</v>
      </c>
      <c r="W50" s="479" t="s">
        <v>27</v>
      </c>
      <c r="X50" s="44" t="s">
        <v>75</v>
      </c>
      <c r="Y50" s="5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N50" t="s">
        <v>88</v>
      </c>
      <c r="BO50">
        <f>COUNTIF($BN$4:$DK$9,$BO$48)</f>
        <v>20</v>
      </c>
      <c r="BP50">
        <f>COUNTIF($BN$4:$DK$9,$BP$48)</f>
        <v>5</v>
      </c>
      <c r="BQ50">
        <f>COUNTIF($BN$4:$DK$9,$BQ$48)</f>
        <v>0</v>
      </c>
      <c r="DN50" t="s">
        <v>99</v>
      </c>
      <c r="DO50">
        <f t="shared" ref="DO50:FH50" si="9">DO44/$DM44</f>
        <v>4.3478260869565216E-2</v>
      </c>
      <c r="DP50">
        <f t="shared" si="9"/>
        <v>0</v>
      </c>
      <c r="DQ50">
        <f t="shared" si="9"/>
        <v>0.13043478260869565</v>
      </c>
      <c r="DR50">
        <f t="shared" si="9"/>
        <v>8.6956521739130432E-2</v>
      </c>
      <c r="DS50">
        <f t="shared" si="9"/>
        <v>4.3478260869565216E-2</v>
      </c>
      <c r="DT50">
        <f t="shared" si="9"/>
        <v>8.6956521739130432E-2</v>
      </c>
      <c r="DU50">
        <f t="shared" si="9"/>
        <v>0</v>
      </c>
      <c r="DV50">
        <f t="shared" si="9"/>
        <v>0.21739130434782608</v>
      </c>
      <c r="DW50">
        <f t="shared" si="9"/>
        <v>4.3478260869565216E-2</v>
      </c>
      <c r="DX50">
        <f t="shared" si="9"/>
        <v>0</v>
      </c>
      <c r="DY50">
        <f t="shared" si="9"/>
        <v>0.2608695652173913</v>
      </c>
      <c r="DZ50">
        <f t="shared" si="9"/>
        <v>0</v>
      </c>
      <c r="EA50">
        <f t="shared" si="9"/>
        <v>0</v>
      </c>
      <c r="EB50">
        <f t="shared" si="9"/>
        <v>0.13043478260869565</v>
      </c>
      <c r="EC50">
        <f t="shared" si="9"/>
        <v>8.6956521739130432E-2</v>
      </c>
      <c r="ED50">
        <f t="shared" si="9"/>
        <v>0.21739130434782608</v>
      </c>
      <c r="EE50">
        <f t="shared" si="9"/>
        <v>0</v>
      </c>
      <c r="EF50">
        <f t="shared" si="9"/>
        <v>4.3478260869565216E-2</v>
      </c>
      <c r="EG50">
        <f t="shared" si="9"/>
        <v>0.47826086956521741</v>
      </c>
      <c r="EH50">
        <f t="shared" si="9"/>
        <v>4.3478260869565216E-2</v>
      </c>
      <c r="EI50">
        <f t="shared" si="9"/>
        <v>0.13043478260869565</v>
      </c>
      <c r="EJ50">
        <f t="shared" si="9"/>
        <v>0.13043478260869565</v>
      </c>
      <c r="EK50">
        <f t="shared" si="9"/>
        <v>0.21739130434782608</v>
      </c>
      <c r="EL50">
        <f t="shared" si="9"/>
        <v>0.21739130434782608</v>
      </c>
      <c r="EM50">
        <f t="shared" si="9"/>
        <v>0</v>
      </c>
      <c r="EN50">
        <f t="shared" si="9"/>
        <v>0.30434782608695654</v>
      </c>
      <c r="EO50">
        <f t="shared" si="9"/>
        <v>0.17391304347826086</v>
      </c>
      <c r="EP50">
        <f t="shared" si="9"/>
        <v>0.39130434782608697</v>
      </c>
      <c r="EQ50">
        <f t="shared" si="9"/>
        <v>0.17391304347826086</v>
      </c>
      <c r="ER50">
        <f t="shared" si="9"/>
        <v>0.34782608695652173</v>
      </c>
      <c r="ES50">
        <f t="shared" si="9"/>
        <v>0.17391304347826086</v>
      </c>
      <c r="ET50">
        <f t="shared" si="9"/>
        <v>4.3478260869565216E-2</v>
      </c>
      <c r="EU50">
        <f t="shared" si="9"/>
        <v>0</v>
      </c>
      <c r="EV50">
        <f t="shared" si="9"/>
        <v>4.3478260869565216E-2</v>
      </c>
      <c r="EW50">
        <f t="shared" si="9"/>
        <v>8.6956521739130432E-2</v>
      </c>
      <c r="EX50">
        <f t="shared" si="9"/>
        <v>0.2608695652173913</v>
      </c>
      <c r="EY50">
        <f t="shared" si="9"/>
        <v>0.17391304347826086</v>
      </c>
      <c r="EZ50">
        <f t="shared" si="9"/>
        <v>0.13043478260869565</v>
      </c>
      <c r="FA50">
        <f t="shared" si="9"/>
        <v>4.3478260869565216E-2</v>
      </c>
      <c r="FB50">
        <f t="shared" si="9"/>
        <v>0</v>
      </c>
      <c r="FC50">
        <f t="shared" si="9"/>
        <v>8.6956521739130432E-2</v>
      </c>
      <c r="FD50">
        <f t="shared" si="9"/>
        <v>4.3478260869565216E-2</v>
      </c>
      <c r="FE50">
        <f t="shared" si="9"/>
        <v>0</v>
      </c>
      <c r="FF50">
        <f t="shared" si="9"/>
        <v>0</v>
      </c>
      <c r="FG50">
        <f t="shared" si="9"/>
        <v>4.3478260869565216E-2</v>
      </c>
      <c r="FH50">
        <f t="shared" si="9"/>
        <v>0</v>
      </c>
      <c r="FI50">
        <f t="shared" si="7"/>
        <v>5.1304347826086971</v>
      </c>
    </row>
    <row r="51" spans="22:165" x14ac:dyDescent="0.3">
      <c r="V51" s="77" t="s">
        <v>149</v>
      </c>
      <c r="W51" s="480"/>
      <c r="X51" s="45" t="s">
        <v>76</v>
      </c>
      <c r="Y51" s="50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N51" t="s">
        <v>89</v>
      </c>
      <c r="BO51">
        <f>COUNTIF(BO16:DK31,$BO48)</f>
        <v>68</v>
      </c>
      <c r="BP51">
        <f>COUNTIF(BP16:DL31,BP48)</f>
        <v>6</v>
      </c>
      <c r="BQ51">
        <f>COUNTIF(BQ16:DO31,BQ48)</f>
        <v>8</v>
      </c>
    </row>
    <row r="52" spans="22:165" x14ac:dyDescent="0.3">
      <c r="V52" s="77" t="s">
        <v>150</v>
      </c>
      <c r="W52" s="479" t="s">
        <v>28</v>
      </c>
      <c r="X52" s="46" t="s">
        <v>77</v>
      </c>
      <c r="Y52" s="49"/>
      <c r="Z52" s="29"/>
      <c r="AA52" s="29"/>
      <c r="AB52" s="32"/>
      <c r="AC52" s="32"/>
      <c r="AD52" s="32"/>
      <c r="AE52" s="32"/>
      <c r="AF52" s="36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N52" t="s">
        <v>90</v>
      </c>
      <c r="BO52">
        <f>COUNTIF(BP10:DK10,BO$48)</f>
        <v>4</v>
      </c>
      <c r="BP52">
        <f>COUNTIF(BQ10:DL10,BP$48)</f>
        <v>0</v>
      </c>
      <c r="BQ52">
        <f>COUNTIF(BR10:DO10,BQ$48)</f>
        <v>0</v>
      </c>
    </row>
    <row r="53" spans="22:165" x14ac:dyDescent="0.3">
      <c r="V53" s="77" t="s">
        <v>151</v>
      </c>
      <c r="W53" s="480"/>
      <c r="X53" s="45" t="s">
        <v>78</v>
      </c>
      <c r="Y53" s="50"/>
      <c r="Z53" s="57"/>
      <c r="AA53" s="57"/>
      <c r="AB53" s="57"/>
      <c r="AC53" s="57"/>
      <c r="AD53" s="35"/>
      <c r="AE53" s="57"/>
      <c r="AF53" s="57"/>
      <c r="AG53" s="57"/>
      <c r="AH53" s="57"/>
      <c r="AI53" s="58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N53" t="s">
        <v>91</v>
      </c>
      <c r="BO53">
        <f>COUNTIF(BP16:DK19,BO$48)</f>
        <v>15</v>
      </c>
      <c r="BP53">
        <f>COUNTIF(BQ16:DL19,BP$48)</f>
        <v>3</v>
      </c>
      <c r="BQ53">
        <f>COUNTIF(BR16:DO19,BQ$48)</f>
        <v>0</v>
      </c>
    </row>
    <row r="54" spans="22:165" x14ac:dyDescent="0.3">
      <c r="BN54" t="s">
        <v>92</v>
      </c>
      <c r="BO54">
        <f>COUNTIF(BR32:DK32,BO$48)</f>
        <v>4</v>
      </c>
      <c r="BP54">
        <f>COUNTIF(BS32:DL32,BP$48)</f>
        <v>0</v>
      </c>
      <c r="BQ54">
        <f>COUNTIF(BT32:DO32,BQ$48)</f>
        <v>0</v>
      </c>
    </row>
    <row r="55" spans="22:165" x14ac:dyDescent="0.3">
      <c r="BN55" t="s">
        <v>93</v>
      </c>
      <c r="BO55">
        <f>COUNTIF(BR10:DK11,BO$48)</f>
        <v>10</v>
      </c>
      <c r="BP55">
        <f>COUNTIF(BS10:DL11,BP$48)</f>
        <v>0</v>
      </c>
      <c r="BQ55">
        <f>COUNTIF(BT10:DO11,BQ$48)</f>
        <v>0</v>
      </c>
    </row>
    <row r="56" spans="22:165" x14ac:dyDescent="0.3">
      <c r="BN56" t="s">
        <v>94</v>
      </c>
      <c r="BO56">
        <f>COUNTIF($BN$4:$DK$15,$BO$48)</f>
        <v>49</v>
      </c>
      <c r="BP56">
        <f>COUNTIF($BN$4:$DK$15,$BP$48)</f>
        <v>9</v>
      </c>
      <c r="BQ56">
        <f>COUNTIF($BN$4:$DK$15,$BQ$48)</f>
        <v>1</v>
      </c>
    </row>
    <row r="57" spans="22:165" x14ac:dyDescent="0.3">
      <c r="BN57" t="s">
        <v>95</v>
      </c>
      <c r="BO57">
        <f>COUNTIF($BN$4:$DK$15,$BO$48)</f>
        <v>49</v>
      </c>
      <c r="BP57">
        <f>COUNTIF($BN$4:$DK$15,$BP$48)</f>
        <v>9</v>
      </c>
      <c r="BQ57">
        <f>COUNTIF($BN$4:$DK$15,$BQ$48)</f>
        <v>1</v>
      </c>
    </row>
  </sheetData>
  <sortState ref="BN4:DK39">
    <sortCondition descending="1" sortBy="cellColor" ref="BP4:BP39" dxfId="9"/>
  </sortState>
  <mergeCells count="9">
    <mergeCell ref="I1:J1"/>
    <mergeCell ref="W40:W49"/>
    <mergeCell ref="W50:W51"/>
    <mergeCell ref="W52:W53"/>
    <mergeCell ref="W8:W9"/>
    <mergeCell ref="W10:W11"/>
    <mergeCell ref="W12:W17"/>
    <mergeCell ref="W18:W29"/>
    <mergeCell ref="W30:W39"/>
  </mergeCells>
  <phoneticPr fontId="1"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T102"/>
  <sheetViews>
    <sheetView showRuler="0" topLeftCell="AU1" zoomScale="87" workbookViewId="0">
      <selection activeCell="D2" sqref="D2:CD24"/>
    </sheetView>
  </sheetViews>
  <sheetFormatPr baseColWidth="12" defaultRowHeight="20" x14ac:dyDescent="0.3"/>
  <cols>
    <col min="1" max="1" width="25.28515625" style="54" bestFit="1" customWidth="1"/>
    <col min="2" max="2" width="37.28515625" style="28" bestFit="1" customWidth="1"/>
    <col min="3" max="3" width="37.28515625" style="28" customWidth="1"/>
    <col min="4" max="89" width="5.140625" style="164" customWidth="1"/>
    <col min="90" max="112" width="5.140625" style="165" customWidth="1"/>
  </cols>
  <sheetData>
    <row r="1" spans="1:150" x14ac:dyDescent="0.3">
      <c r="A1" s="78"/>
      <c r="B1" s="46"/>
      <c r="C1" s="49"/>
      <c r="D1" s="482">
        <v>4</v>
      </c>
      <c r="E1" s="483"/>
      <c r="F1" s="483">
        <v>5</v>
      </c>
      <c r="G1" s="483"/>
      <c r="H1" s="182">
        <v>6</v>
      </c>
      <c r="I1" s="182">
        <v>7</v>
      </c>
      <c r="J1" s="483">
        <v>8</v>
      </c>
      <c r="K1" s="483"/>
      <c r="L1" s="483">
        <v>9</v>
      </c>
      <c r="M1" s="483"/>
      <c r="N1" s="483"/>
      <c r="O1" s="483">
        <v>10</v>
      </c>
      <c r="P1" s="483"/>
      <c r="Q1" s="483">
        <v>11</v>
      </c>
      <c r="R1" s="483"/>
      <c r="S1" s="483">
        <v>12</v>
      </c>
      <c r="T1" s="483"/>
      <c r="U1" s="483">
        <v>13</v>
      </c>
      <c r="V1" s="483"/>
      <c r="W1" s="483">
        <v>14</v>
      </c>
      <c r="X1" s="483"/>
      <c r="Y1" s="182">
        <v>15</v>
      </c>
      <c r="Z1" s="182">
        <v>16</v>
      </c>
      <c r="AA1" s="182">
        <v>17</v>
      </c>
      <c r="AB1" s="483">
        <v>18</v>
      </c>
      <c r="AC1" s="483"/>
      <c r="AD1" s="483"/>
      <c r="AE1" s="483" t="s">
        <v>224</v>
      </c>
      <c r="AF1" s="483"/>
      <c r="AG1" s="483"/>
      <c r="AH1" s="483"/>
      <c r="AI1" s="483"/>
      <c r="AJ1" s="483"/>
      <c r="AK1" s="483">
        <v>20</v>
      </c>
      <c r="AL1" s="483"/>
      <c r="AM1" s="182">
        <v>21</v>
      </c>
      <c r="AN1" s="483">
        <v>22</v>
      </c>
      <c r="AO1" s="483"/>
      <c r="AP1" s="483">
        <v>23</v>
      </c>
      <c r="AQ1" s="483"/>
      <c r="AR1" s="483">
        <v>24</v>
      </c>
      <c r="AS1" s="483"/>
      <c r="AT1" s="483"/>
      <c r="AU1" s="182">
        <v>25</v>
      </c>
      <c r="AV1" s="182">
        <v>26</v>
      </c>
      <c r="AW1" s="483">
        <v>27</v>
      </c>
      <c r="AX1" s="483"/>
      <c r="AY1" s="483">
        <v>30</v>
      </c>
      <c r="AZ1" s="483"/>
      <c r="BA1" s="483"/>
      <c r="BB1" s="483">
        <v>31</v>
      </c>
      <c r="BC1" s="483"/>
      <c r="BD1" s="483"/>
      <c r="BE1" s="483"/>
      <c r="BF1" s="483"/>
      <c r="BG1" s="483"/>
      <c r="BH1" s="483">
        <v>32</v>
      </c>
      <c r="BI1" s="483"/>
      <c r="BJ1" s="483"/>
      <c r="BK1" s="483"/>
      <c r="BL1" s="483"/>
      <c r="BM1" s="483">
        <v>33</v>
      </c>
      <c r="BN1" s="483"/>
      <c r="BO1" s="483"/>
      <c r="BP1" s="483"/>
      <c r="BQ1" s="483"/>
      <c r="BR1" s="483"/>
      <c r="BS1" s="483">
        <v>34</v>
      </c>
      <c r="BT1" s="483"/>
      <c r="BU1" s="483"/>
      <c r="BV1" s="483"/>
      <c r="BW1" s="483"/>
      <c r="BX1" s="182">
        <v>35</v>
      </c>
      <c r="BY1" s="483">
        <v>36</v>
      </c>
      <c r="BZ1" s="483"/>
      <c r="CA1" s="483">
        <v>37</v>
      </c>
      <c r="CB1" s="483"/>
      <c r="CC1" s="483"/>
      <c r="CD1" s="483"/>
      <c r="CE1" s="483">
        <v>38</v>
      </c>
      <c r="CF1" s="483"/>
      <c r="CG1" s="483"/>
      <c r="CH1" s="483">
        <v>39</v>
      </c>
      <c r="CI1" s="483"/>
      <c r="CJ1" s="483"/>
      <c r="CK1" s="182">
        <v>40</v>
      </c>
      <c r="CL1" s="484">
        <v>41</v>
      </c>
      <c r="CM1" s="484"/>
      <c r="CN1" s="484"/>
      <c r="CO1" s="484">
        <v>42</v>
      </c>
      <c r="CP1" s="484"/>
      <c r="CQ1" s="484"/>
      <c r="CR1" s="484">
        <v>43</v>
      </c>
      <c r="CS1" s="484"/>
      <c r="CT1" s="484"/>
      <c r="CU1" s="183">
        <v>44</v>
      </c>
      <c r="CV1" s="183">
        <v>45</v>
      </c>
      <c r="CW1" s="484">
        <v>46</v>
      </c>
      <c r="CX1" s="484"/>
      <c r="CY1" s="484"/>
      <c r="CZ1" s="484">
        <v>47</v>
      </c>
      <c r="DA1" s="484"/>
      <c r="DB1" s="484">
        <v>48</v>
      </c>
      <c r="DC1" s="484"/>
      <c r="DD1" s="183">
        <v>49</v>
      </c>
      <c r="DE1" s="183">
        <v>50</v>
      </c>
      <c r="DF1" s="484">
        <v>51</v>
      </c>
      <c r="DG1" s="484"/>
      <c r="DH1" s="183">
        <v>52</v>
      </c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154"/>
      <c r="ET1" s="42"/>
    </row>
    <row r="2" spans="1:150" x14ac:dyDescent="0.3">
      <c r="A2" s="157"/>
      <c r="B2" s="45"/>
      <c r="C2" s="49" t="s">
        <v>371</v>
      </c>
      <c r="D2" s="164" t="s">
        <v>219</v>
      </c>
      <c r="E2" s="164" t="s">
        <v>217</v>
      </c>
      <c r="F2" s="164" t="s">
        <v>282</v>
      </c>
      <c r="G2" s="164" t="s">
        <v>212</v>
      </c>
      <c r="H2" s="164" t="s">
        <v>279</v>
      </c>
      <c r="I2" s="165" t="s">
        <v>305</v>
      </c>
      <c r="J2" s="164" t="s">
        <v>249</v>
      </c>
      <c r="K2" s="164" t="s">
        <v>250</v>
      </c>
      <c r="L2" s="164" t="s">
        <v>253</v>
      </c>
      <c r="M2" s="164" t="s">
        <v>246</v>
      </c>
      <c r="N2" s="164" t="s">
        <v>270</v>
      </c>
      <c r="O2" s="165" t="s">
        <v>296</v>
      </c>
      <c r="P2" s="164" t="s">
        <v>235</v>
      </c>
      <c r="Q2" s="164" t="s">
        <v>245</v>
      </c>
      <c r="R2" s="164" t="s">
        <v>231</v>
      </c>
      <c r="S2" s="164" t="s">
        <v>244</v>
      </c>
      <c r="T2" s="164" t="s">
        <v>230</v>
      </c>
      <c r="U2" s="165" t="s">
        <v>285</v>
      </c>
      <c r="V2" s="164" t="s">
        <v>269</v>
      </c>
      <c r="W2" s="164" t="s">
        <v>256</v>
      </c>
      <c r="X2" s="164" t="s">
        <v>257</v>
      </c>
      <c r="Y2" s="164" t="s">
        <v>261</v>
      </c>
      <c r="Z2" s="164" t="s">
        <v>267</v>
      </c>
      <c r="AA2" s="164" t="s">
        <v>268</v>
      </c>
      <c r="AB2" s="164" t="s">
        <v>278</v>
      </c>
      <c r="AC2" s="164" t="s">
        <v>213</v>
      </c>
      <c r="AD2" s="164" t="s">
        <v>259</v>
      </c>
      <c r="AE2" s="403" t="s">
        <v>127</v>
      </c>
      <c r="AF2" s="165" t="s">
        <v>290</v>
      </c>
      <c r="AG2" s="165" t="s">
        <v>291</v>
      </c>
      <c r="AH2" s="165" t="s">
        <v>295</v>
      </c>
      <c r="AI2" s="165" t="s">
        <v>302</v>
      </c>
      <c r="AJ2" s="403" t="s">
        <v>109</v>
      </c>
      <c r="AK2" s="164" t="s">
        <v>252</v>
      </c>
      <c r="AL2" s="165" t="s">
        <v>306</v>
      </c>
      <c r="AM2" s="164" t="s">
        <v>210</v>
      </c>
      <c r="AN2" s="164" t="s">
        <v>229</v>
      </c>
      <c r="AO2" s="164" t="s">
        <v>233</v>
      </c>
      <c r="AP2" s="164" t="s">
        <v>234</v>
      </c>
      <c r="AQ2" s="164" t="s">
        <v>236</v>
      </c>
      <c r="AR2" s="164" t="s">
        <v>254</v>
      </c>
      <c r="AS2" s="164" t="s">
        <v>255</v>
      </c>
      <c r="AT2" s="164" t="s">
        <v>262</v>
      </c>
      <c r="AU2" s="164" t="s">
        <v>281</v>
      </c>
      <c r="AV2" s="164" t="s">
        <v>283</v>
      </c>
      <c r="AW2" s="165" t="s">
        <v>304</v>
      </c>
      <c r="AX2" s="164" t="s">
        <v>247</v>
      </c>
      <c r="AY2" s="164" t="s">
        <v>223</v>
      </c>
      <c r="AZ2" s="164" t="s">
        <v>225</v>
      </c>
      <c r="BA2" s="164" t="s">
        <v>228</v>
      </c>
      <c r="BB2" s="164" t="s">
        <v>272</v>
      </c>
      <c r="BC2" s="403" t="s">
        <v>138</v>
      </c>
      <c r="BD2" s="164" t="s">
        <v>226</v>
      </c>
      <c r="BE2" s="164" t="s">
        <v>266</v>
      </c>
      <c r="BF2" s="164" t="s">
        <v>251</v>
      </c>
      <c r="BG2" s="164" t="s">
        <v>258</v>
      </c>
      <c r="BH2" s="164" t="s">
        <v>280</v>
      </c>
      <c r="BI2" s="164" t="s">
        <v>241</v>
      </c>
      <c r="BJ2" s="164" t="s">
        <v>242</v>
      </c>
      <c r="BK2" s="164" t="s">
        <v>243</v>
      </c>
      <c r="BL2" s="165" t="s">
        <v>284</v>
      </c>
      <c r="BM2" s="164" t="s">
        <v>277</v>
      </c>
      <c r="BN2" s="165" t="s">
        <v>293</v>
      </c>
      <c r="BO2" s="165" t="s">
        <v>294</v>
      </c>
      <c r="BP2" s="164" t="s">
        <v>260</v>
      </c>
      <c r="BQ2" s="164" t="s">
        <v>248</v>
      </c>
      <c r="BR2" s="403" t="s">
        <v>115</v>
      </c>
      <c r="BS2" s="164" t="s">
        <v>218</v>
      </c>
      <c r="BT2" s="164" t="s">
        <v>220</v>
      </c>
      <c r="BU2" s="164" t="s">
        <v>221</v>
      </c>
      <c r="BV2" s="164" t="s">
        <v>227</v>
      </c>
      <c r="BW2" s="164" t="s">
        <v>237</v>
      </c>
      <c r="BX2" s="164" t="s">
        <v>238</v>
      </c>
      <c r="BY2" s="164" t="s">
        <v>265</v>
      </c>
      <c r="BZ2" s="164" t="s">
        <v>271</v>
      </c>
      <c r="CA2" s="164" t="s">
        <v>273</v>
      </c>
      <c r="CB2" s="165" t="s">
        <v>286</v>
      </c>
      <c r="CC2" s="165" t="s">
        <v>298</v>
      </c>
      <c r="CD2" s="165" t="s">
        <v>300</v>
      </c>
      <c r="CE2" s="182" t="s">
        <v>205</v>
      </c>
      <c r="CF2" s="182" t="s">
        <v>206</v>
      </c>
      <c r="CG2" s="182" t="s">
        <v>148</v>
      </c>
      <c r="CH2" s="182" t="s">
        <v>149</v>
      </c>
      <c r="CI2" s="182" t="s">
        <v>150</v>
      </c>
      <c r="CJ2" s="182" t="s">
        <v>151</v>
      </c>
      <c r="CK2" s="182" t="s">
        <v>207</v>
      </c>
      <c r="CL2" s="164" t="s">
        <v>208</v>
      </c>
      <c r="CM2" s="164" t="s">
        <v>209</v>
      </c>
      <c r="CN2" s="164" t="s">
        <v>211</v>
      </c>
      <c r="CO2" s="164" t="s">
        <v>214</v>
      </c>
      <c r="CP2" s="164" t="s">
        <v>215</v>
      </c>
      <c r="CQ2" s="164" t="s">
        <v>216</v>
      </c>
      <c r="CR2" s="164" t="s">
        <v>222</v>
      </c>
      <c r="CS2" s="164" t="s">
        <v>232</v>
      </c>
      <c r="CT2" s="164" t="s">
        <v>239</v>
      </c>
      <c r="CU2" s="164" t="s">
        <v>240</v>
      </c>
      <c r="CV2" s="164" t="s">
        <v>263</v>
      </c>
      <c r="CW2" s="164" t="s">
        <v>264</v>
      </c>
      <c r="CX2" s="164" t="s">
        <v>274</v>
      </c>
      <c r="CY2" s="164" t="s">
        <v>275</v>
      </c>
      <c r="CZ2" s="164" t="s">
        <v>276</v>
      </c>
      <c r="DA2" s="165" t="s">
        <v>287</v>
      </c>
      <c r="DB2" s="165" t="s">
        <v>288</v>
      </c>
      <c r="DC2" s="165" t="s">
        <v>289</v>
      </c>
      <c r="DD2" s="165" t="s">
        <v>292</v>
      </c>
      <c r="DE2" s="165" t="s">
        <v>297</v>
      </c>
      <c r="DF2" s="165" t="s">
        <v>299</v>
      </c>
      <c r="DG2" s="165" t="s">
        <v>301</v>
      </c>
      <c r="DH2" s="165" t="s">
        <v>303</v>
      </c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6"/>
      <c r="ET2" s="42"/>
    </row>
    <row r="3" spans="1:150" s="38" customFormat="1" x14ac:dyDescent="0.3">
      <c r="A3" s="481" t="s">
        <v>36</v>
      </c>
      <c r="B3" s="46" t="s">
        <v>37</v>
      </c>
      <c r="C3" s="49">
        <f>COUNTIF(D3:O3,1)</f>
        <v>5</v>
      </c>
      <c r="D3" s="436">
        <v>1</v>
      </c>
      <c r="E3" s="436">
        <v>1</v>
      </c>
      <c r="F3" s="472">
        <v>1</v>
      </c>
      <c r="G3" s="510">
        <v>1</v>
      </c>
      <c r="H3" s="436">
        <v>1</v>
      </c>
      <c r="I3" s="450"/>
      <c r="J3" s="432"/>
      <c r="K3" s="432"/>
      <c r="L3" s="433"/>
      <c r="M3" s="432"/>
      <c r="N3" s="434"/>
      <c r="O3" s="446"/>
      <c r="P3" s="432"/>
      <c r="Q3" s="433"/>
      <c r="R3" s="434"/>
      <c r="S3" s="432"/>
      <c r="T3" s="432"/>
      <c r="U3" s="512"/>
      <c r="V3" s="434"/>
      <c r="W3" s="432"/>
      <c r="X3" s="432"/>
      <c r="Y3" s="435"/>
      <c r="Z3" s="432"/>
      <c r="AA3" s="435"/>
      <c r="AB3" s="432"/>
      <c r="AC3" s="432"/>
      <c r="AD3" s="432"/>
      <c r="AE3" s="433"/>
      <c r="AF3" s="446"/>
      <c r="AG3" s="446"/>
      <c r="AH3" s="446"/>
      <c r="AI3" s="446"/>
      <c r="AJ3" s="434"/>
      <c r="AK3" s="432"/>
      <c r="AL3" s="446"/>
      <c r="AM3" s="435"/>
      <c r="AN3" s="432"/>
      <c r="AO3" s="432"/>
      <c r="AP3" s="433"/>
      <c r="AQ3" s="434"/>
      <c r="AR3" s="432"/>
      <c r="AS3" s="432"/>
      <c r="AT3" s="432"/>
      <c r="AU3" s="435"/>
      <c r="AV3" s="432"/>
      <c r="AW3" s="448"/>
      <c r="AX3" s="434"/>
      <c r="AY3" s="432"/>
      <c r="AZ3" s="432"/>
      <c r="BA3" s="432"/>
      <c r="BB3" s="433"/>
      <c r="BC3" s="432"/>
      <c r="BD3" s="432"/>
      <c r="BE3" s="432"/>
      <c r="BF3" s="432"/>
      <c r="BG3" s="434"/>
      <c r="BH3" s="432"/>
      <c r="BI3" s="432"/>
      <c r="BJ3" s="432"/>
      <c r="BK3" s="432"/>
      <c r="BL3" s="447"/>
      <c r="BM3" s="433"/>
      <c r="BN3" s="446"/>
      <c r="BO3" s="446"/>
      <c r="BP3" s="432"/>
      <c r="BQ3" s="432"/>
      <c r="BR3" s="434"/>
      <c r="BS3" s="432"/>
      <c r="BT3" s="432"/>
      <c r="BU3" s="432"/>
      <c r="BV3" s="432"/>
      <c r="BW3" s="432"/>
      <c r="BX3" s="435"/>
      <c r="BY3" s="432"/>
      <c r="BZ3" s="432"/>
      <c r="CA3" s="433"/>
      <c r="CB3" s="447"/>
      <c r="CC3" s="446"/>
      <c r="CD3" s="449"/>
      <c r="CE3" s="432"/>
      <c r="CF3" s="432"/>
      <c r="CG3" s="432"/>
      <c r="CH3" s="433"/>
      <c r="CI3" s="432"/>
      <c r="CJ3" s="434"/>
      <c r="CK3" s="432"/>
      <c r="CL3" s="433"/>
      <c r="CM3" s="432"/>
      <c r="CN3" s="434"/>
      <c r="CO3" s="432"/>
      <c r="CP3" s="432"/>
      <c r="CQ3" s="432"/>
      <c r="CR3" s="433"/>
      <c r="CS3" s="432"/>
      <c r="CT3" s="434"/>
      <c r="CU3" s="432"/>
      <c r="CV3" s="435"/>
      <c r="CW3" s="432"/>
      <c r="CX3" s="432"/>
      <c r="CY3" s="432"/>
      <c r="CZ3" s="433"/>
      <c r="DA3" s="449"/>
      <c r="DB3" s="446"/>
      <c r="DC3" s="446"/>
      <c r="DD3" s="450"/>
      <c r="DE3" s="446"/>
      <c r="DF3" s="448"/>
      <c r="DG3" s="449"/>
      <c r="DH3" s="450"/>
      <c r="DI3" s="61" t="s">
        <v>80</v>
      </c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</row>
    <row r="4" spans="1:150" s="33" customFormat="1" x14ac:dyDescent="0.3">
      <c r="A4" s="480"/>
      <c r="B4" s="45" t="s">
        <v>38</v>
      </c>
      <c r="C4" s="49">
        <f t="shared" ref="C4:C48" si="0">COUNTIF(D4:O4,1)</f>
        <v>1</v>
      </c>
      <c r="D4" s="437"/>
      <c r="E4" s="437"/>
      <c r="F4" s="438"/>
      <c r="G4" s="439"/>
      <c r="H4" s="475">
        <v>1</v>
      </c>
      <c r="I4" s="455"/>
      <c r="J4" s="437"/>
      <c r="K4" s="437"/>
      <c r="L4" s="438"/>
      <c r="M4" s="437"/>
      <c r="N4" s="439"/>
      <c r="O4" s="451"/>
      <c r="P4" s="437"/>
      <c r="Q4" s="438"/>
      <c r="R4" s="439"/>
      <c r="S4" s="437"/>
      <c r="T4" s="437"/>
      <c r="U4" s="513"/>
      <c r="V4" s="439"/>
      <c r="W4" s="437"/>
      <c r="X4" s="437"/>
      <c r="Y4" s="440"/>
      <c r="Z4" s="437"/>
      <c r="AA4" s="440"/>
      <c r="AB4" s="437"/>
      <c r="AC4" s="437"/>
      <c r="AD4" s="437"/>
      <c r="AE4" s="438"/>
      <c r="AF4" s="451"/>
      <c r="AG4" s="451"/>
      <c r="AH4" s="451"/>
      <c r="AI4" s="451"/>
      <c r="AJ4" s="439"/>
      <c r="AK4" s="437"/>
      <c r="AL4" s="451"/>
      <c r="AM4" s="440"/>
      <c r="AN4" s="437"/>
      <c r="AO4" s="437"/>
      <c r="AP4" s="438"/>
      <c r="AQ4" s="439"/>
      <c r="AR4" s="437"/>
      <c r="AS4" s="437"/>
      <c r="AT4" s="437"/>
      <c r="AU4" s="440"/>
      <c r="AV4" s="437"/>
      <c r="AW4" s="452"/>
      <c r="AX4" s="439"/>
      <c r="AY4" s="437"/>
      <c r="AZ4" s="437"/>
      <c r="BA4" s="437"/>
      <c r="BB4" s="438"/>
      <c r="BC4" s="437"/>
      <c r="BD4" s="437"/>
      <c r="BE4" s="437"/>
      <c r="BF4" s="437"/>
      <c r="BG4" s="439"/>
      <c r="BH4" s="437"/>
      <c r="BI4" s="437"/>
      <c r="BJ4" s="437"/>
      <c r="BK4" s="437"/>
      <c r="BL4" s="441"/>
      <c r="BM4" s="438"/>
      <c r="BN4" s="451"/>
      <c r="BO4" s="451"/>
      <c r="BP4" s="437"/>
      <c r="BQ4" s="437"/>
      <c r="BR4" s="439"/>
      <c r="BS4" s="437"/>
      <c r="BT4" s="437"/>
      <c r="BU4" s="437"/>
      <c r="BV4" s="437"/>
      <c r="BW4" s="437"/>
      <c r="BX4" s="440"/>
      <c r="BY4" s="437"/>
      <c r="BZ4" s="437"/>
      <c r="CA4" s="438"/>
      <c r="CB4" s="454">
        <v>1</v>
      </c>
      <c r="CC4" s="454">
        <v>1</v>
      </c>
      <c r="CD4" s="474">
        <v>1</v>
      </c>
      <c r="CE4" s="437"/>
      <c r="CF4" s="437"/>
      <c r="CG4" s="437"/>
      <c r="CH4" s="438"/>
      <c r="CI4" s="437"/>
      <c r="CJ4" s="439"/>
      <c r="CK4" s="437"/>
      <c r="CL4" s="438"/>
      <c r="CM4" s="437"/>
      <c r="CN4" s="439"/>
      <c r="CO4" s="437"/>
      <c r="CP4" s="437"/>
      <c r="CQ4" s="437"/>
      <c r="CR4" s="438"/>
      <c r="CS4" s="437"/>
      <c r="CT4" s="439"/>
      <c r="CU4" s="437"/>
      <c r="CV4" s="440"/>
      <c r="CW4" s="437"/>
      <c r="CX4" s="437"/>
      <c r="CY4" s="437"/>
      <c r="CZ4" s="438"/>
      <c r="DA4" s="473"/>
      <c r="DB4" s="441"/>
      <c r="DC4" s="441"/>
      <c r="DD4" s="455"/>
      <c r="DE4" s="451"/>
      <c r="DF4" s="452"/>
      <c r="DG4" s="453"/>
      <c r="DH4" s="455"/>
      <c r="DI4" s="62" t="s">
        <v>34</v>
      </c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</row>
    <row r="5" spans="1:150" x14ac:dyDescent="0.3">
      <c r="A5" s="479" t="s">
        <v>39</v>
      </c>
      <c r="B5" s="46" t="s">
        <v>40</v>
      </c>
      <c r="C5" s="49">
        <f t="shared" si="0"/>
        <v>3</v>
      </c>
      <c r="D5" s="377">
        <v>1</v>
      </c>
      <c r="E5" s="377">
        <v>1</v>
      </c>
      <c r="F5" s="445">
        <v>1</v>
      </c>
      <c r="G5" s="443"/>
      <c r="H5" s="374"/>
      <c r="I5" s="458"/>
      <c r="J5" s="374"/>
      <c r="K5" s="374"/>
      <c r="L5" s="442"/>
      <c r="M5" s="374"/>
      <c r="N5" s="443"/>
      <c r="O5" s="379"/>
      <c r="P5" s="374"/>
      <c r="Q5" s="442"/>
      <c r="R5" s="443"/>
      <c r="S5" s="374"/>
      <c r="T5" s="374"/>
      <c r="U5" s="514"/>
      <c r="V5" s="443"/>
      <c r="W5" s="374"/>
      <c r="X5" s="374"/>
      <c r="Y5" s="444"/>
      <c r="Z5" s="374"/>
      <c r="AA5" s="444"/>
      <c r="AB5" s="374"/>
      <c r="AC5" s="374"/>
      <c r="AD5" s="374"/>
      <c r="AE5" s="442"/>
      <c r="AF5" s="379"/>
      <c r="AG5" s="379"/>
      <c r="AH5" s="379"/>
      <c r="AI5" s="379"/>
      <c r="AJ5" s="443"/>
      <c r="AK5" s="374"/>
      <c r="AL5" s="379"/>
      <c r="AM5" s="444"/>
      <c r="AN5" s="374"/>
      <c r="AO5" s="374"/>
      <c r="AP5" s="442"/>
      <c r="AQ5" s="443"/>
      <c r="AR5" s="374"/>
      <c r="AS5" s="374"/>
      <c r="AT5" s="374"/>
      <c r="AU5" s="444"/>
      <c r="AV5" s="374"/>
      <c r="AW5" s="456"/>
      <c r="AX5" s="443"/>
      <c r="AY5" s="374"/>
      <c r="AZ5" s="374"/>
      <c r="BA5" s="374"/>
      <c r="BB5" s="442"/>
      <c r="BC5" s="374"/>
      <c r="BD5" s="374"/>
      <c r="BE5" s="374"/>
      <c r="BF5" s="374"/>
      <c r="BG5" s="443"/>
      <c r="BH5" s="374"/>
      <c r="BI5" s="374"/>
      <c r="BJ5" s="374"/>
      <c r="BK5" s="374"/>
      <c r="BL5" s="380"/>
      <c r="BM5" s="442"/>
      <c r="BN5" s="379"/>
      <c r="BO5" s="379"/>
      <c r="BP5" s="374"/>
      <c r="BQ5" s="374"/>
      <c r="BR5" s="443"/>
      <c r="BS5" s="374"/>
      <c r="BT5" s="374"/>
      <c r="BU5" s="374"/>
      <c r="BV5" s="374"/>
      <c r="BW5" s="374"/>
      <c r="BX5" s="444"/>
      <c r="BY5" s="374"/>
      <c r="BZ5" s="374"/>
      <c r="CA5" s="442"/>
      <c r="CB5" s="380"/>
      <c r="CC5" s="379"/>
      <c r="CD5" s="457"/>
      <c r="CE5" s="374"/>
      <c r="CF5" s="374"/>
      <c r="CG5" s="374"/>
      <c r="CH5" s="442"/>
      <c r="CI5" s="374"/>
      <c r="CJ5" s="443"/>
      <c r="CK5" s="374"/>
      <c r="CL5" s="442"/>
      <c r="CM5" s="374"/>
      <c r="CN5" s="443"/>
      <c r="CO5" s="374"/>
      <c r="CP5" s="374"/>
      <c r="CQ5" s="374"/>
      <c r="CR5" s="442"/>
      <c r="CS5" s="374"/>
      <c r="CT5" s="443"/>
      <c r="CU5" s="374"/>
      <c r="CV5" s="444"/>
      <c r="CW5" s="374"/>
      <c r="CX5" s="374"/>
      <c r="CY5" s="374"/>
      <c r="CZ5" s="442"/>
      <c r="DA5" s="457"/>
      <c r="DB5" s="379"/>
      <c r="DC5" s="379"/>
      <c r="DD5" s="458"/>
      <c r="DE5" s="379"/>
      <c r="DF5" s="456"/>
      <c r="DG5" s="457"/>
      <c r="DH5" s="458"/>
      <c r="DI5" s="64" t="s">
        <v>35</v>
      </c>
      <c r="DJ5" s="63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</row>
    <row r="6" spans="1:150" x14ac:dyDescent="0.3">
      <c r="A6" s="480"/>
      <c r="B6" s="46" t="s">
        <v>41</v>
      </c>
      <c r="C6" s="49">
        <f t="shared" si="0"/>
        <v>2</v>
      </c>
      <c r="D6" s="377">
        <v>1</v>
      </c>
      <c r="E6" s="377">
        <v>1</v>
      </c>
      <c r="F6" s="442"/>
      <c r="G6" s="443"/>
      <c r="H6" s="374"/>
      <c r="I6" s="458"/>
      <c r="J6" s="374"/>
      <c r="K6" s="374"/>
      <c r="L6" s="442"/>
      <c r="M6" s="374"/>
      <c r="N6" s="443"/>
      <c r="O6" s="379"/>
      <c r="P6" s="374"/>
      <c r="Q6" s="442"/>
      <c r="R6" s="443"/>
      <c r="S6" s="374"/>
      <c r="T6" s="374"/>
      <c r="U6" s="514"/>
      <c r="V6" s="443"/>
      <c r="W6" s="374"/>
      <c r="X6" s="374"/>
      <c r="Y6" s="444"/>
      <c r="Z6" s="374"/>
      <c r="AA6" s="444"/>
      <c r="AB6" s="374"/>
      <c r="AC6" s="374"/>
      <c r="AD6" s="374"/>
      <c r="AE6" s="405"/>
      <c r="AF6" s="379"/>
      <c r="AG6" s="379"/>
      <c r="AH6" s="379"/>
      <c r="AI6" s="379"/>
      <c r="AJ6" s="406"/>
      <c r="AK6" s="374"/>
      <c r="AL6" s="379"/>
      <c r="AM6" s="444"/>
      <c r="AN6" s="374"/>
      <c r="AO6" s="374"/>
      <c r="AP6" s="442"/>
      <c r="AQ6" s="443"/>
      <c r="AR6" s="374"/>
      <c r="AS6" s="374"/>
      <c r="AT6" s="374"/>
      <c r="AU6" s="444"/>
      <c r="AV6" s="374"/>
      <c r="AW6" s="456"/>
      <c r="AX6" s="443"/>
      <c r="AY6" s="374"/>
      <c r="AZ6" s="374"/>
      <c r="BA6" s="374"/>
      <c r="BB6" s="442"/>
      <c r="BC6" s="375"/>
      <c r="BD6" s="374"/>
      <c r="BE6" s="374"/>
      <c r="BF6" s="374"/>
      <c r="BG6" s="443"/>
      <c r="BH6" s="374"/>
      <c r="BI6" s="374"/>
      <c r="BJ6" s="374"/>
      <c r="BK6" s="374"/>
      <c r="BL6" s="381">
        <v>1</v>
      </c>
      <c r="BM6" s="442"/>
      <c r="BN6" s="379"/>
      <c r="BO6" s="379"/>
      <c r="BP6" s="374"/>
      <c r="BQ6" s="377">
        <v>1</v>
      </c>
      <c r="BR6" s="406"/>
      <c r="BS6" s="374"/>
      <c r="BT6" s="374"/>
      <c r="BU6" s="374"/>
      <c r="BV6" s="374"/>
      <c r="BW6" s="374"/>
      <c r="BX6" s="444"/>
      <c r="BY6" s="374"/>
      <c r="BZ6" s="374"/>
      <c r="CA6" s="442"/>
      <c r="CB6" s="380"/>
      <c r="CC6" s="379"/>
      <c r="CD6" s="457"/>
      <c r="CE6" s="382"/>
      <c r="CF6" s="375"/>
      <c r="CG6" s="375"/>
      <c r="CH6" s="405"/>
      <c r="CI6" s="375"/>
      <c r="CJ6" s="406"/>
      <c r="CK6" s="375"/>
      <c r="CL6" s="442"/>
      <c r="CM6" s="374"/>
      <c r="CN6" s="443"/>
      <c r="CO6" s="374"/>
      <c r="CP6" s="374"/>
      <c r="CQ6" s="374"/>
      <c r="CR6" s="442"/>
      <c r="CS6" s="374"/>
      <c r="CT6" s="443"/>
      <c r="CU6" s="374"/>
      <c r="CV6" s="444"/>
      <c r="CW6" s="374"/>
      <c r="CX6" s="374"/>
      <c r="CY6" s="374"/>
      <c r="CZ6" s="442"/>
      <c r="DA6" s="457"/>
      <c r="DB6" s="379"/>
      <c r="DC6" s="379"/>
      <c r="DD6" s="458"/>
      <c r="DE6" s="379"/>
      <c r="DF6" s="456"/>
      <c r="DG6" s="457"/>
      <c r="DH6" s="458"/>
      <c r="DI6" s="66" t="s">
        <v>85</v>
      </c>
    </row>
    <row r="7" spans="1:150" s="38" customFormat="1" x14ac:dyDescent="0.3">
      <c r="A7" s="479" t="s">
        <v>42</v>
      </c>
      <c r="B7" s="44" t="s">
        <v>53</v>
      </c>
      <c r="C7" s="49">
        <f t="shared" si="0"/>
        <v>2</v>
      </c>
      <c r="D7" s="411">
        <v>1</v>
      </c>
      <c r="E7" s="411">
        <v>1</v>
      </c>
      <c r="F7" s="408"/>
      <c r="G7" s="409"/>
      <c r="H7" s="407"/>
      <c r="I7" s="462"/>
      <c r="J7" s="407"/>
      <c r="K7" s="407"/>
      <c r="L7" s="408"/>
      <c r="M7" s="407"/>
      <c r="N7" s="409"/>
      <c r="O7" s="459"/>
      <c r="P7" s="407"/>
      <c r="Q7" s="408"/>
      <c r="R7" s="409"/>
      <c r="S7" s="407"/>
      <c r="T7" s="407"/>
      <c r="U7" s="460"/>
      <c r="V7" s="409"/>
      <c r="W7" s="407"/>
      <c r="X7" s="407"/>
      <c r="Y7" s="410"/>
      <c r="Z7" s="407"/>
      <c r="AA7" s="410"/>
      <c r="AB7" s="407"/>
      <c r="AC7" s="407"/>
      <c r="AD7" s="407"/>
      <c r="AE7" s="408"/>
      <c r="AF7" s="459"/>
      <c r="AG7" s="459"/>
      <c r="AH7" s="459"/>
      <c r="AI7" s="459"/>
      <c r="AJ7" s="409"/>
      <c r="AK7" s="407"/>
      <c r="AL7" s="459"/>
      <c r="AM7" s="410"/>
      <c r="AN7" s="407"/>
      <c r="AO7" s="407"/>
      <c r="AP7" s="408"/>
      <c r="AQ7" s="409"/>
      <c r="AR7" s="407"/>
      <c r="AS7" s="407"/>
      <c r="AT7" s="407"/>
      <c r="AU7" s="410"/>
      <c r="AV7" s="407"/>
      <c r="AW7" s="460"/>
      <c r="AX7" s="409"/>
      <c r="AY7" s="407"/>
      <c r="AZ7" s="407"/>
      <c r="BA7" s="407"/>
      <c r="BB7" s="408"/>
      <c r="BC7" s="407"/>
      <c r="BD7" s="407"/>
      <c r="BE7" s="407"/>
      <c r="BF7" s="407"/>
      <c r="BG7" s="409"/>
      <c r="BH7" s="407"/>
      <c r="BI7" s="407"/>
      <c r="BJ7" s="407"/>
      <c r="BK7" s="407"/>
      <c r="BL7" s="459"/>
      <c r="BM7" s="408"/>
      <c r="BN7" s="459"/>
      <c r="BO7" s="459"/>
      <c r="BP7" s="407"/>
      <c r="BQ7" s="407"/>
      <c r="BR7" s="409"/>
      <c r="BS7" s="407"/>
      <c r="BT7" s="407"/>
      <c r="BU7" s="407"/>
      <c r="BV7" s="407"/>
      <c r="BW7" s="407"/>
      <c r="BX7" s="410"/>
      <c r="BY7" s="407"/>
      <c r="BZ7" s="407"/>
      <c r="CA7" s="408"/>
      <c r="CB7" s="459"/>
      <c r="CC7" s="459"/>
      <c r="CD7" s="461"/>
      <c r="CE7" s="407"/>
      <c r="CF7" s="407"/>
      <c r="CG7" s="407"/>
      <c r="CH7" s="408"/>
      <c r="CI7" s="407"/>
      <c r="CJ7" s="409"/>
      <c r="CK7" s="407"/>
      <c r="CL7" s="408"/>
      <c r="CM7" s="407"/>
      <c r="CN7" s="409"/>
      <c r="CO7" s="407"/>
      <c r="CP7" s="407"/>
      <c r="CQ7" s="407"/>
      <c r="CR7" s="408"/>
      <c r="CS7" s="407"/>
      <c r="CT7" s="409"/>
      <c r="CU7" s="407"/>
      <c r="CV7" s="410"/>
      <c r="CW7" s="407"/>
      <c r="CX7" s="407"/>
      <c r="CY7" s="407"/>
      <c r="CZ7" s="408"/>
      <c r="DA7" s="461"/>
      <c r="DB7" s="459"/>
      <c r="DC7" s="459"/>
      <c r="DD7" s="462"/>
      <c r="DE7" s="459"/>
      <c r="DF7" s="460"/>
      <c r="DG7" s="461"/>
      <c r="DH7" s="462"/>
    </row>
    <row r="8" spans="1:150" s="30" customFormat="1" x14ac:dyDescent="0.3">
      <c r="A8" s="481"/>
      <c r="B8" s="46" t="s">
        <v>43</v>
      </c>
      <c r="C8" s="49">
        <f t="shared" si="0"/>
        <v>0</v>
      </c>
      <c r="D8" s="375"/>
      <c r="E8" s="375"/>
      <c r="F8" s="405"/>
      <c r="G8" s="406"/>
      <c r="H8" s="375"/>
      <c r="I8" s="465"/>
      <c r="J8" s="375"/>
      <c r="K8" s="375"/>
      <c r="L8" s="405"/>
      <c r="M8" s="375"/>
      <c r="N8" s="406"/>
      <c r="O8" s="378"/>
      <c r="P8" s="375"/>
      <c r="Q8" s="405"/>
      <c r="R8" s="406"/>
      <c r="S8" s="375"/>
      <c r="T8" s="375"/>
      <c r="U8" s="463"/>
      <c r="V8" s="406"/>
      <c r="W8" s="375"/>
      <c r="X8" s="375"/>
      <c r="Y8" s="404"/>
      <c r="Z8" s="375"/>
      <c r="AA8" s="404"/>
      <c r="AB8" s="375"/>
      <c r="AC8" s="375"/>
      <c r="AD8" s="376" t="s">
        <v>370</v>
      </c>
      <c r="AE8" s="405"/>
      <c r="AF8" s="378"/>
      <c r="AG8" s="378"/>
      <c r="AH8" s="378"/>
      <c r="AI8" s="378"/>
      <c r="AJ8" s="406"/>
      <c r="AK8" s="375"/>
      <c r="AL8" s="378"/>
      <c r="AM8" s="404"/>
      <c r="AN8" s="375"/>
      <c r="AO8" s="375"/>
      <c r="AP8" s="405"/>
      <c r="AQ8" s="406"/>
      <c r="AR8" s="375"/>
      <c r="AS8" s="375"/>
      <c r="AT8" s="375"/>
      <c r="AU8" s="404"/>
      <c r="AV8" s="375"/>
      <c r="AW8" s="463"/>
      <c r="AX8" s="406"/>
      <c r="AY8" s="375"/>
      <c r="AZ8" s="375"/>
      <c r="BA8" s="375"/>
      <c r="BB8" s="405"/>
      <c r="BC8" s="375"/>
      <c r="BD8" s="375"/>
      <c r="BE8" s="375"/>
      <c r="BF8" s="375"/>
      <c r="BG8" s="406"/>
      <c r="BH8" s="375"/>
      <c r="BI8" s="375"/>
      <c r="BJ8" s="375"/>
      <c r="BK8" s="375"/>
      <c r="BL8" s="378"/>
      <c r="BM8" s="412">
        <v>1</v>
      </c>
      <c r="BN8" s="378"/>
      <c r="BO8" s="378"/>
      <c r="BP8" s="376">
        <v>1</v>
      </c>
      <c r="BQ8" s="375"/>
      <c r="BR8" s="406"/>
      <c r="BS8" s="375"/>
      <c r="BT8" s="375"/>
      <c r="BU8" s="375"/>
      <c r="BV8" s="375"/>
      <c r="BW8" s="375"/>
      <c r="BX8" s="404"/>
      <c r="BY8" s="375"/>
      <c r="BZ8" s="375"/>
      <c r="CA8" s="405"/>
      <c r="CB8" s="378"/>
      <c r="CC8" s="378"/>
      <c r="CD8" s="464"/>
      <c r="CE8" s="375"/>
      <c r="CF8" s="375"/>
      <c r="CG8" s="375"/>
      <c r="CH8" s="405"/>
      <c r="CI8" s="375"/>
      <c r="CJ8" s="406"/>
      <c r="CK8" s="375"/>
      <c r="CL8" s="405"/>
      <c r="CM8" s="375"/>
      <c r="CN8" s="406"/>
      <c r="CO8" s="375"/>
      <c r="CP8" s="375"/>
      <c r="CQ8" s="375"/>
      <c r="CR8" s="405"/>
      <c r="CS8" s="375"/>
      <c r="CT8" s="406"/>
      <c r="CU8" s="375"/>
      <c r="CV8" s="404"/>
      <c r="CW8" s="375"/>
      <c r="CX8" s="375"/>
      <c r="CY8" s="375"/>
      <c r="CZ8" s="405"/>
      <c r="DA8" s="464"/>
      <c r="DB8" s="378"/>
      <c r="DC8" s="378"/>
      <c r="DD8" s="465"/>
      <c r="DE8" s="378"/>
      <c r="DF8" s="463"/>
      <c r="DG8" s="464"/>
      <c r="DH8" s="465"/>
    </row>
    <row r="9" spans="1:150" s="30" customFormat="1" x14ac:dyDescent="0.3">
      <c r="A9" s="481"/>
      <c r="B9" s="46" t="s">
        <v>44</v>
      </c>
      <c r="C9" s="49">
        <f t="shared" si="0"/>
        <v>0</v>
      </c>
      <c r="D9" s="375"/>
      <c r="E9" s="375"/>
      <c r="F9" s="405"/>
      <c r="G9" s="406"/>
      <c r="H9" s="375"/>
      <c r="I9" s="465"/>
      <c r="J9" s="375"/>
      <c r="K9" s="375"/>
      <c r="L9" s="405"/>
      <c r="M9" s="375"/>
      <c r="N9" s="406"/>
      <c r="O9" s="378"/>
      <c r="P9" s="375"/>
      <c r="Q9" s="405"/>
      <c r="R9" s="406"/>
      <c r="S9" s="375"/>
      <c r="T9" s="375"/>
      <c r="U9" s="463"/>
      <c r="V9" s="406"/>
      <c r="W9" s="375"/>
      <c r="X9" s="375"/>
      <c r="Y9" s="404"/>
      <c r="Z9" s="375"/>
      <c r="AA9" s="404"/>
      <c r="AB9" s="375"/>
      <c r="AC9" s="375"/>
      <c r="AD9" s="375"/>
      <c r="AE9" s="405"/>
      <c r="AF9" s="378"/>
      <c r="AG9" s="378"/>
      <c r="AH9" s="378"/>
      <c r="AI9" s="378"/>
      <c r="AJ9" s="406"/>
      <c r="AK9" s="375"/>
      <c r="AL9" s="378"/>
      <c r="AM9" s="404"/>
      <c r="AN9" s="375"/>
      <c r="AO9" s="375"/>
      <c r="AP9" s="405"/>
      <c r="AQ9" s="406"/>
      <c r="AR9" s="375"/>
      <c r="AS9" s="375"/>
      <c r="AT9" s="375"/>
      <c r="AU9" s="404"/>
      <c r="AV9" s="375"/>
      <c r="AW9" s="463"/>
      <c r="AX9" s="406"/>
      <c r="AY9" s="375"/>
      <c r="AZ9" s="375"/>
      <c r="BA9" s="375"/>
      <c r="BB9" s="405"/>
      <c r="BC9" s="375"/>
      <c r="BD9" s="375"/>
      <c r="BE9" s="375"/>
      <c r="BF9" s="375"/>
      <c r="BG9" s="406"/>
      <c r="BH9" s="375"/>
      <c r="BI9" s="375"/>
      <c r="BJ9" s="375"/>
      <c r="BK9" s="375"/>
      <c r="BL9" s="378"/>
      <c r="BM9" s="405"/>
      <c r="BN9" s="378"/>
      <c r="BO9" s="378"/>
      <c r="BP9" s="375"/>
      <c r="BQ9" s="375"/>
      <c r="BR9" s="406"/>
      <c r="BS9" s="375"/>
      <c r="BT9" s="375"/>
      <c r="BU9" s="375"/>
      <c r="BV9" s="375"/>
      <c r="BW9" s="375"/>
      <c r="BX9" s="404"/>
      <c r="BY9" s="375"/>
      <c r="BZ9" s="375"/>
      <c r="CA9" s="405"/>
      <c r="CB9" s="378"/>
      <c r="CC9" s="378"/>
      <c r="CD9" s="464"/>
      <c r="CE9" s="375"/>
      <c r="CF9" s="375"/>
      <c r="CG9" s="375"/>
      <c r="CH9" s="405"/>
      <c r="CI9" s="375"/>
      <c r="CJ9" s="406"/>
      <c r="CK9" s="375"/>
      <c r="CL9" s="405"/>
      <c r="CM9" s="375"/>
      <c r="CN9" s="406"/>
      <c r="CO9" s="375"/>
      <c r="CP9" s="375"/>
      <c r="CQ9" s="375"/>
      <c r="CR9" s="405"/>
      <c r="CS9" s="375"/>
      <c r="CT9" s="406"/>
      <c r="CU9" s="375"/>
      <c r="CV9" s="404"/>
      <c r="CW9" s="375"/>
      <c r="CX9" s="375"/>
      <c r="CY9" s="375"/>
      <c r="CZ9" s="405"/>
      <c r="DA9" s="464"/>
      <c r="DB9" s="378"/>
      <c r="DC9" s="378"/>
      <c r="DD9" s="465"/>
      <c r="DE9" s="378"/>
      <c r="DF9" s="463"/>
      <c r="DG9" s="464"/>
      <c r="DH9" s="465"/>
    </row>
    <row r="10" spans="1:150" s="30" customFormat="1" x14ac:dyDescent="0.3">
      <c r="A10" s="481"/>
      <c r="B10" s="46" t="s">
        <v>45</v>
      </c>
      <c r="C10" s="49">
        <f t="shared" si="0"/>
        <v>2</v>
      </c>
      <c r="D10" s="376">
        <v>1</v>
      </c>
      <c r="E10" s="375"/>
      <c r="F10" s="405"/>
      <c r="G10" s="406"/>
      <c r="H10" s="375"/>
      <c r="I10" s="465"/>
      <c r="J10" s="375"/>
      <c r="K10" s="375"/>
      <c r="L10" s="405"/>
      <c r="M10" s="376">
        <v>1</v>
      </c>
      <c r="N10" s="406"/>
      <c r="O10" s="378"/>
      <c r="P10" s="375"/>
      <c r="Q10" s="405"/>
      <c r="R10" s="406"/>
      <c r="S10" s="375"/>
      <c r="T10" s="375"/>
      <c r="U10" s="463"/>
      <c r="V10" s="406"/>
      <c r="W10" s="375"/>
      <c r="X10" s="375"/>
      <c r="Y10" s="404"/>
      <c r="Z10" s="375"/>
      <c r="AA10" s="404"/>
      <c r="AB10" s="375"/>
      <c r="AC10" s="375"/>
      <c r="AD10" s="376" t="s">
        <v>370</v>
      </c>
      <c r="AE10" s="412">
        <v>1</v>
      </c>
      <c r="AF10" s="376">
        <v>1</v>
      </c>
      <c r="AG10" s="376">
        <v>1</v>
      </c>
      <c r="AH10" s="376">
        <v>1</v>
      </c>
      <c r="AI10" s="376">
        <v>1</v>
      </c>
      <c r="AJ10" s="406"/>
      <c r="AK10" s="375"/>
      <c r="AL10" s="378"/>
      <c r="AM10" s="404"/>
      <c r="AN10" s="375"/>
      <c r="AO10" s="375"/>
      <c r="AP10" s="405"/>
      <c r="AQ10" s="406"/>
      <c r="AR10" s="375"/>
      <c r="AS10" s="375"/>
      <c r="AT10" s="375"/>
      <c r="AU10" s="404"/>
      <c r="AV10" s="375"/>
      <c r="AW10" s="463"/>
      <c r="AX10" s="406"/>
      <c r="AY10" s="375"/>
      <c r="AZ10" s="375"/>
      <c r="BA10" s="375"/>
      <c r="BB10" s="405"/>
      <c r="BC10" s="375"/>
      <c r="BD10" s="375"/>
      <c r="BE10" s="375"/>
      <c r="BF10" s="375"/>
      <c r="BG10" s="406"/>
      <c r="BH10" s="375"/>
      <c r="BI10" s="375"/>
      <c r="BJ10" s="375"/>
      <c r="BK10" s="375"/>
      <c r="BL10" s="378"/>
      <c r="BM10" s="405"/>
      <c r="BN10" s="378"/>
      <c r="BO10" s="378"/>
      <c r="BP10" s="375"/>
      <c r="BQ10" s="375"/>
      <c r="BR10" s="406"/>
      <c r="BS10" s="375"/>
      <c r="BT10" s="375"/>
      <c r="BU10" s="375"/>
      <c r="BV10" s="375"/>
      <c r="BW10" s="375"/>
      <c r="BX10" s="404"/>
      <c r="BY10" s="375"/>
      <c r="BZ10" s="375"/>
      <c r="CA10" s="405"/>
      <c r="CB10" s="378"/>
      <c r="CC10" s="378"/>
      <c r="CD10" s="464"/>
      <c r="CE10" s="375"/>
      <c r="CF10" s="375"/>
      <c r="CG10" s="375"/>
      <c r="CH10" s="405"/>
      <c r="CI10" s="375"/>
      <c r="CJ10" s="406"/>
      <c r="CK10" s="375"/>
      <c r="CL10" s="405"/>
      <c r="CM10" s="375"/>
      <c r="CN10" s="406"/>
      <c r="CO10" s="375"/>
      <c r="CP10" s="375"/>
      <c r="CQ10" s="375"/>
      <c r="CR10" s="405"/>
      <c r="CS10" s="375"/>
      <c r="CT10" s="406"/>
      <c r="CU10" s="375"/>
      <c r="CV10" s="404"/>
      <c r="CW10" s="375"/>
      <c r="CX10" s="375"/>
      <c r="CY10" s="375"/>
      <c r="CZ10" s="405"/>
      <c r="DA10" s="464"/>
      <c r="DB10" s="378"/>
      <c r="DC10" s="378"/>
      <c r="DD10" s="465"/>
      <c r="DE10" s="378"/>
      <c r="DF10" s="463"/>
      <c r="DG10" s="464"/>
      <c r="DH10" s="465"/>
    </row>
    <row r="11" spans="1:150" s="30" customFormat="1" x14ac:dyDescent="0.3">
      <c r="A11" s="481"/>
      <c r="B11" s="46" t="s">
        <v>52</v>
      </c>
      <c r="C11" s="49">
        <f t="shared" si="0"/>
        <v>0</v>
      </c>
      <c r="D11" s="375"/>
      <c r="E11" s="375"/>
      <c r="F11" s="405"/>
      <c r="G11" s="406"/>
      <c r="H11" s="375"/>
      <c r="I11" s="465"/>
      <c r="J11" s="375"/>
      <c r="K11" s="375"/>
      <c r="L11" s="405"/>
      <c r="M11" s="375"/>
      <c r="N11" s="406"/>
      <c r="O11" s="378"/>
      <c r="P11" s="375"/>
      <c r="Q11" s="405"/>
      <c r="R11" s="406"/>
      <c r="S11" s="375"/>
      <c r="T11" s="375"/>
      <c r="U11" s="463"/>
      <c r="V11" s="406"/>
      <c r="W11" s="375"/>
      <c r="X11" s="375"/>
      <c r="Y11" s="404"/>
      <c r="Z11" s="375"/>
      <c r="AA11" s="404"/>
      <c r="AB11" s="376" t="s">
        <v>370</v>
      </c>
      <c r="AC11" s="375"/>
      <c r="AD11" s="375"/>
      <c r="AE11" s="405"/>
      <c r="AF11" s="378"/>
      <c r="AG11" s="378"/>
      <c r="AH11" s="378"/>
      <c r="AI11" s="378"/>
      <c r="AJ11" s="406"/>
      <c r="AK11" s="375"/>
      <c r="AL11" s="378"/>
      <c r="AM11" s="404"/>
      <c r="AN11" s="375"/>
      <c r="AO11" s="375"/>
      <c r="AP11" s="405"/>
      <c r="AQ11" s="406"/>
      <c r="AR11" s="375"/>
      <c r="AS11" s="375"/>
      <c r="AT11" s="375"/>
      <c r="AU11" s="404"/>
      <c r="AV11" s="375"/>
      <c r="AW11" s="463"/>
      <c r="AX11" s="406"/>
      <c r="AY11" s="375"/>
      <c r="AZ11" s="375"/>
      <c r="BA11" s="375"/>
      <c r="BB11" s="405"/>
      <c r="BC11" s="375"/>
      <c r="BD11" s="375"/>
      <c r="BE11" s="375"/>
      <c r="BF11" s="376">
        <v>1</v>
      </c>
      <c r="BG11" s="413">
        <v>1</v>
      </c>
      <c r="BH11" s="376">
        <v>1</v>
      </c>
      <c r="BI11" s="375"/>
      <c r="BJ11" s="375"/>
      <c r="BK11" s="375"/>
      <c r="BL11" s="376">
        <v>1</v>
      </c>
      <c r="BM11" s="405"/>
      <c r="BN11" s="378"/>
      <c r="BO11" s="378"/>
      <c r="BP11" s="375"/>
      <c r="BQ11" s="375"/>
      <c r="BR11" s="406"/>
      <c r="BS11" s="375"/>
      <c r="BT11" s="375"/>
      <c r="BU11" s="375"/>
      <c r="BV11" s="375"/>
      <c r="BW11" s="375"/>
      <c r="BX11" s="404"/>
      <c r="BY11" s="375"/>
      <c r="BZ11" s="375"/>
      <c r="CA11" s="405"/>
      <c r="CB11" s="378"/>
      <c r="CC11" s="378"/>
      <c r="CD11" s="464"/>
      <c r="CE11" s="375"/>
      <c r="CF11" s="375"/>
      <c r="CG11" s="375"/>
      <c r="CH11" s="405"/>
      <c r="CI11" s="375"/>
      <c r="CJ11" s="406"/>
      <c r="CK11" s="375"/>
      <c r="CL11" s="405"/>
      <c r="CM11" s="375"/>
      <c r="CN11" s="406"/>
      <c r="CO11" s="375"/>
      <c r="CP11" s="375"/>
      <c r="CQ11" s="375"/>
      <c r="CR11" s="405"/>
      <c r="CS11" s="375"/>
      <c r="CT11" s="406"/>
      <c r="CU11" s="375"/>
      <c r="CV11" s="404"/>
      <c r="CW11" s="375"/>
      <c r="CX11" s="375"/>
      <c r="CY11" s="375"/>
      <c r="CZ11" s="405"/>
      <c r="DA11" s="464"/>
      <c r="DB11" s="378"/>
      <c r="DC11" s="378"/>
      <c r="DD11" s="465"/>
      <c r="DE11" s="378"/>
      <c r="DF11" s="463"/>
      <c r="DG11" s="464"/>
      <c r="DH11" s="465"/>
    </row>
    <row r="12" spans="1:150" s="33" customFormat="1" x14ac:dyDescent="0.3">
      <c r="A12" s="480"/>
      <c r="B12" s="45" t="s">
        <v>33</v>
      </c>
      <c r="C12" s="49">
        <f t="shared" si="0"/>
        <v>0</v>
      </c>
      <c r="D12" s="415"/>
      <c r="E12" s="415"/>
      <c r="F12" s="416"/>
      <c r="G12" s="417"/>
      <c r="H12" s="415"/>
      <c r="I12" s="469"/>
      <c r="J12" s="415"/>
      <c r="K12" s="415"/>
      <c r="L12" s="416"/>
      <c r="M12" s="415"/>
      <c r="N12" s="417"/>
      <c r="O12" s="466"/>
      <c r="P12" s="415"/>
      <c r="Q12" s="416"/>
      <c r="R12" s="417"/>
      <c r="S12" s="419">
        <v>1</v>
      </c>
      <c r="T12" s="415"/>
      <c r="U12" s="467"/>
      <c r="V12" s="417"/>
      <c r="W12" s="415"/>
      <c r="X12" s="415"/>
      <c r="Y12" s="418"/>
      <c r="Z12" s="415"/>
      <c r="AA12" s="418"/>
      <c r="AB12" s="415"/>
      <c r="AC12" s="415"/>
      <c r="AD12" s="415"/>
      <c r="AE12" s="416"/>
      <c r="AF12" s="466"/>
      <c r="AG12" s="466"/>
      <c r="AH12" s="466"/>
      <c r="AI12" s="466"/>
      <c r="AJ12" s="417"/>
      <c r="AK12" s="415"/>
      <c r="AL12" s="466"/>
      <c r="AM12" s="418"/>
      <c r="AN12" s="415"/>
      <c r="AO12" s="415"/>
      <c r="AP12" s="416"/>
      <c r="AQ12" s="417"/>
      <c r="AR12" s="415"/>
      <c r="AS12" s="415"/>
      <c r="AT12" s="415"/>
      <c r="AU12" s="418"/>
      <c r="AV12" s="415"/>
      <c r="AW12" s="467"/>
      <c r="AX12" s="417"/>
      <c r="AY12" s="415"/>
      <c r="AZ12" s="415"/>
      <c r="BA12" s="415"/>
      <c r="BB12" s="416"/>
      <c r="BC12" s="415"/>
      <c r="BD12" s="415"/>
      <c r="BE12" s="415"/>
      <c r="BF12" s="415"/>
      <c r="BG12" s="417"/>
      <c r="BH12" s="415"/>
      <c r="BI12" s="415"/>
      <c r="BJ12" s="415"/>
      <c r="BK12" s="415"/>
      <c r="BL12" s="419">
        <v>1</v>
      </c>
      <c r="BM12" s="511">
        <v>1</v>
      </c>
      <c r="BN12" s="419">
        <v>1</v>
      </c>
      <c r="BO12" s="419">
        <v>1</v>
      </c>
      <c r="BP12" s="415"/>
      <c r="BQ12" s="415"/>
      <c r="BR12" s="417"/>
      <c r="BS12" s="415"/>
      <c r="BT12" s="415"/>
      <c r="BU12" s="415"/>
      <c r="BV12" s="415"/>
      <c r="BW12" s="415"/>
      <c r="BX12" s="418"/>
      <c r="BY12" s="415"/>
      <c r="BZ12" s="415"/>
      <c r="CA12" s="416"/>
      <c r="CB12" s="466"/>
      <c r="CC12" s="466"/>
      <c r="CD12" s="468"/>
      <c r="CE12" s="415"/>
      <c r="CF12" s="415"/>
      <c r="CG12" s="415"/>
      <c r="CH12" s="416"/>
      <c r="CI12" s="415"/>
      <c r="CJ12" s="417"/>
      <c r="CK12" s="415"/>
      <c r="CL12" s="416"/>
      <c r="CM12" s="415"/>
      <c r="CN12" s="417"/>
      <c r="CO12" s="415"/>
      <c r="CP12" s="415"/>
      <c r="CQ12" s="415"/>
      <c r="CR12" s="416"/>
      <c r="CS12" s="415"/>
      <c r="CT12" s="417"/>
      <c r="CU12" s="415"/>
      <c r="CV12" s="418"/>
      <c r="CW12" s="415"/>
      <c r="CX12" s="415"/>
      <c r="CY12" s="415"/>
      <c r="CZ12" s="416"/>
      <c r="DA12" s="468"/>
      <c r="DB12" s="466"/>
      <c r="DC12" s="466"/>
      <c r="DD12" s="469"/>
      <c r="DE12" s="466"/>
      <c r="DF12" s="467"/>
      <c r="DG12" s="468"/>
      <c r="DH12" s="469"/>
    </row>
    <row r="13" spans="1:150" x14ac:dyDescent="0.3">
      <c r="A13" s="479" t="s">
        <v>24</v>
      </c>
      <c r="B13" s="46" t="s">
        <v>46</v>
      </c>
      <c r="C13" s="49">
        <f t="shared" si="0"/>
        <v>1</v>
      </c>
      <c r="D13" s="375"/>
      <c r="E13" s="375"/>
      <c r="F13" s="412" t="s">
        <v>370</v>
      </c>
      <c r="G13" s="406"/>
      <c r="H13" s="375"/>
      <c r="I13" s="465"/>
      <c r="J13" s="375"/>
      <c r="K13" s="375"/>
      <c r="L13" s="405"/>
      <c r="M13" s="375"/>
      <c r="N13" s="406"/>
      <c r="O13" s="378"/>
      <c r="P13" s="375"/>
      <c r="Q13" s="405"/>
      <c r="R13" s="406"/>
      <c r="S13" s="376" t="s">
        <v>370</v>
      </c>
      <c r="T13" s="375"/>
      <c r="U13" s="463"/>
      <c r="V13" s="406"/>
      <c r="W13" s="375"/>
      <c r="X13" s="375"/>
      <c r="Y13" s="404"/>
      <c r="Z13" s="375"/>
      <c r="AA13" s="404"/>
      <c r="AB13" s="376" t="s">
        <v>370</v>
      </c>
      <c r="AC13" s="375"/>
      <c r="AD13" s="376" t="s">
        <v>370</v>
      </c>
      <c r="AE13" s="405"/>
      <c r="AF13" s="378"/>
      <c r="AG13" s="378"/>
      <c r="AH13" s="378"/>
      <c r="AI13" s="378"/>
      <c r="AJ13" s="413" t="s">
        <v>370</v>
      </c>
      <c r="AK13" s="376" t="s">
        <v>370</v>
      </c>
      <c r="AL13" s="376" t="s">
        <v>370</v>
      </c>
      <c r="AM13" s="404"/>
      <c r="AN13" s="375"/>
      <c r="AO13" s="375"/>
      <c r="AP13" s="405"/>
      <c r="AQ13" s="406"/>
      <c r="AR13" s="375"/>
      <c r="AS13" s="375"/>
      <c r="AT13" s="375"/>
      <c r="AU13" s="404"/>
      <c r="AV13" s="375"/>
      <c r="AW13" s="463"/>
      <c r="AX13" s="406"/>
      <c r="AY13" s="375"/>
      <c r="AZ13" s="375"/>
      <c r="BA13" s="375"/>
      <c r="BB13" s="405"/>
      <c r="BC13" s="375"/>
      <c r="BD13" s="375"/>
      <c r="BE13" s="375"/>
      <c r="BF13" s="375"/>
      <c r="BG13" s="406"/>
      <c r="BH13" s="375"/>
      <c r="BI13" s="375"/>
      <c r="BJ13" s="375"/>
      <c r="BK13" s="375"/>
      <c r="BL13" s="376" t="s">
        <v>370</v>
      </c>
      <c r="BM13" s="405"/>
      <c r="BN13" s="376" t="s">
        <v>370</v>
      </c>
      <c r="BO13" s="378"/>
      <c r="BP13" s="376" t="s">
        <v>370</v>
      </c>
      <c r="BQ13" s="376" t="s">
        <v>370</v>
      </c>
      <c r="BR13" s="413" t="s">
        <v>370</v>
      </c>
      <c r="BS13" s="376" t="s">
        <v>370</v>
      </c>
      <c r="BT13" s="376" t="s">
        <v>370</v>
      </c>
      <c r="BU13" s="376" t="s">
        <v>370</v>
      </c>
      <c r="BV13" s="376" t="s">
        <v>370</v>
      </c>
      <c r="BW13" s="376" t="s">
        <v>370</v>
      </c>
      <c r="BX13" s="414" t="s">
        <v>370</v>
      </c>
      <c r="BY13" s="376" t="s">
        <v>370</v>
      </c>
      <c r="BZ13" s="376" t="s">
        <v>370</v>
      </c>
      <c r="CA13" s="412" t="s">
        <v>370</v>
      </c>
      <c r="CB13" s="378"/>
      <c r="CC13" s="378"/>
      <c r="CD13" s="464"/>
      <c r="CE13" s="383"/>
      <c r="CF13" s="375"/>
      <c r="CG13" s="375"/>
      <c r="CH13" s="405"/>
      <c r="CI13" s="375"/>
      <c r="CJ13" s="406"/>
      <c r="CK13" s="375"/>
      <c r="CL13" s="405"/>
      <c r="CM13" s="375"/>
      <c r="CN13" s="406"/>
      <c r="CO13" s="375"/>
      <c r="CP13" s="375"/>
      <c r="CQ13" s="375"/>
      <c r="CR13" s="405"/>
      <c r="CS13" s="375"/>
      <c r="CT13" s="406"/>
      <c r="CU13" s="375"/>
      <c r="CV13" s="404"/>
      <c r="CW13" s="375"/>
      <c r="CX13" s="375"/>
      <c r="CY13" s="375"/>
      <c r="CZ13" s="405"/>
      <c r="DA13" s="464"/>
      <c r="DB13" s="378"/>
      <c r="DC13" s="378"/>
      <c r="DD13" s="465"/>
      <c r="DE13" s="378"/>
      <c r="DF13" s="463"/>
      <c r="DG13" s="464"/>
      <c r="DH13" s="465"/>
    </row>
    <row r="14" spans="1:150" x14ac:dyDescent="0.3">
      <c r="A14" s="481"/>
      <c r="B14" s="46" t="s">
        <v>47</v>
      </c>
      <c r="C14" s="49">
        <f t="shared" si="0"/>
        <v>1</v>
      </c>
      <c r="D14" s="375"/>
      <c r="E14" s="375"/>
      <c r="F14" s="405"/>
      <c r="G14" s="406"/>
      <c r="H14" s="375"/>
      <c r="I14" s="414">
        <v>1</v>
      </c>
      <c r="J14" s="375"/>
      <c r="K14" s="375"/>
      <c r="L14" s="405"/>
      <c r="M14" s="375"/>
      <c r="N14" s="406"/>
      <c r="O14" s="378"/>
      <c r="P14" s="375"/>
      <c r="Q14" s="405"/>
      <c r="R14" s="406"/>
      <c r="S14" s="375"/>
      <c r="T14" s="375"/>
      <c r="U14" s="463"/>
      <c r="V14" s="406"/>
      <c r="W14" s="375"/>
      <c r="X14" s="375"/>
      <c r="Y14" s="404"/>
      <c r="Z14" s="375"/>
      <c r="AA14" s="404"/>
      <c r="AB14" s="375"/>
      <c r="AC14" s="375"/>
      <c r="AD14" s="375"/>
      <c r="AE14" s="405"/>
      <c r="AF14" s="378"/>
      <c r="AG14" s="378"/>
      <c r="AH14" s="378"/>
      <c r="AI14" s="378"/>
      <c r="AJ14" s="406"/>
      <c r="AK14" s="375"/>
      <c r="AL14" s="378"/>
      <c r="AM14" s="404"/>
      <c r="AN14" s="375"/>
      <c r="AO14" s="375"/>
      <c r="AP14" s="405"/>
      <c r="AQ14" s="406"/>
      <c r="AR14" s="375"/>
      <c r="AS14" s="375"/>
      <c r="AT14" s="375"/>
      <c r="AU14" s="404"/>
      <c r="AV14" s="375"/>
      <c r="AW14" s="463"/>
      <c r="AX14" s="406"/>
      <c r="AY14" s="375"/>
      <c r="AZ14" s="375"/>
      <c r="BA14" s="375"/>
      <c r="BB14" s="405"/>
      <c r="BC14" s="375"/>
      <c r="BD14" s="375"/>
      <c r="BE14" s="375"/>
      <c r="BF14" s="375"/>
      <c r="BG14" s="406"/>
      <c r="BH14" s="375"/>
      <c r="BI14" s="375"/>
      <c r="BJ14" s="375"/>
      <c r="BK14" s="375"/>
      <c r="BL14" s="378"/>
      <c r="BM14" s="405"/>
      <c r="BN14" s="378"/>
      <c r="BO14" s="378"/>
      <c r="BP14" s="375"/>
      <c r="BQ14" s="375"/>
      <c r="BR14" s="406"/>
      <c r="BS14" s="375"/>
      <c r="BT14" s="375"/>
      <c r="BU14" s="375"/>
      <c r="BV14" s="375"/>
      <c r="BW14" s="375"/>
      <c r="BX14" s="404"/>
      <c r="BY14" s="375"/>
      <c r="BZ14" s="375"/>
      <c r="CA14" s="405"/>
      <c r="CB14" s="378"/>
      <c r="CC14" s="378"/>
      <c r="CD14" s="464"/>
      <c r="CE14" s="375"/>
      <c r="CF14" s="375"/>
      <c r="CG14" s="375"/>
      <c r="CH14" s="405"/>
      <c r="CI14" s="375"/>
      <c r="CJ14" s="406"/>
      <c r="CK14" s="375"/>
      <c r="CL14" s="405"/>
      <c r="CM14" s="375"/>
      <c r="CN14" s="406"/>
      <c r="CO14" s="375"/>
      <c r="CP14" s="375"/>
      <c r="CQ14" s="375"/>
      <c r="CR14" s="405"/>
      <c r="CS14" s="375"/>
      <c r="CT14" s="406"/>
      <c r="CU14" s="375"/>
      <c r="CV14" s="404"/>
      <c r="CW14" s="375"/>
      <c r="CX14" s="375"/>
      <c r="CY14" s="375"/>
      <c r="CZ14" s="405"/>
      <c r="DA14" s="464"/>
      <c r="DB14" s="378"/>
      <c r="DC14" s="378"/>
      <c r="DD14" s="465"/>
      <c r="DE14" s="378"/>
      <c r="DF14" s="463"/>
      <c r="DG14" s="464"/>
      <c r="DH14" s="465"/>
    </row>
    <row r="15" spans="1:150" x14ac:dyDescent="0.3">
      <c r="A15" s="481"/>
      <c r="B15" s="46" t="s">
        <v>48</v>
      </c>
      <c r="C15" s="49">
        <f t="shared" si="0"/>
        <v>0</v>
      </c>
      <c r="D15" s="375"/>
      <c r="E15" s="375"/>
      <c r="F15" s="405"/>
      <c r="G15" s="406"/>
      <c r="H15" s="375"/>
      <c r="I15" s="465"/>
      <c r="J15" s="375"/>
      <c r="K15" s="375"/>
      <c r="L15" s="405"/>
      <c r="M15" s="375"/>
      <c r="N15" s="406"/>
      <c r="O15" s="378"/>
      <c r="P15" s="375"/>
      <c r="Q15" s="405"/>
      <c r="R15" s="406"/>
      <c r="S15" s="375"/>
      <c r="T15" s="375"/>
      <c r="U15" s="463"/>
      <c r="V15" s="406"/>
      <c r="W15" s="375"/>
      <c r="X15" s="375"/>
      <c r="Y15" s="404"/>
      <c r="Z15" s="375"/>
      <c r="AA15" s="404"/>
      <c r="AB15" s="375"/>
      <c r="AC15" s="375"/>
      <c r="AD15" s="375"/>
      <c r="AE15" s="405"/>
      <c r="AF15" s="378"/>
      <c r="AG15" s="378"/>
      <c r="AH15" s="378"/>
      <c r="AI15" s="378"/>
      <c r="AJ15" s="406"/>
      <c r="AK15" s="375"/>
      <c r="AL15" s="378"/>
      <c r="AM15" s="404"/>
      <c r="AN15" s="375"/>
      <c r="AO15" s="375"/>
      <c r="AP15" s="405"/>
      <c r="AQ15" s="406"/>
      <c r="AR15" s="375"/>
      <c r="AS15" s="375"/>
      <c r="AT15" s="375"/>
      <c r="AU15" s="404"/>
      <c r="AV15" s="375"/>
      <c r="AW15" s="463"/>
      <c r="AX15" s="406"/>
      <c r="AY15" s="375"/>
      <c r="AZ15" s="375"/>
      <c r="BA15" s="375"/>
      <c r="BB15" s="405"/>
      <c r="BC15" s="375"/>
      <c r="BD15" s="375"/>
      <c r="BE15" s="375"/>
      <c r="BF15" s="375"/>
      <c r="BG15" s="406"/>
      <c r="BH15" s="375"/>
      <c r="BI15" s="375"/>
      <c r="BJ15" s="375"/>
      <c r="BK15" s="375"/>
      <c r="BL15" s="378"/>
      <c r="BM15" s="405"/>
      <c r="BN15" s="378"/>
      <c r="BO15" s="378"/>
      <c r="BP15" s="375"/>
      <c r="BQ15" s="375"/>
      <c r="BR15" s="406"/>
      <c r="BS15" s="375"/>
      <c r="BT15" s="375"/>
      <c r="BU15" s="375"/>
      <c r="BV15" s="375"/>
      <c r="BW15" s="375"/>
      <c r="BX15" s="404"/>
      <c r="BY15" s="375"/>
      <c r="BZ15" s="375"/>
      <c r="CA15" s="405"/>
      <c r="CB15" s="378"/>
      <c r="CC15" s="378"/>
      <c r="CD15" s="464"/>
      <c r="CE15" s="375"/>
      <c r="CF15" s="375"/>
      <c r="CG15" s="375"/>
      <c r="CH15" s="405"/>
      <c r="CI15" s="375"/>
      <c r="CJ15" s="406"/>
      <c r="CK15" s="375"/>
      <c r="CL15" s="405"/>
      <c r="CM15" s="375"/>
      <c r="CN15" s="406"/>
      <c r="CO15" s="375"/>
      <c r="CP15" s="375"/>
      <c r="CQ15" s="375"/>
      <c r="CR15" s="405"/>
      <c r="CS15" s="375"/>
      <c r="CT15" s="406"/>
      <c r="CU15" s="375"/>
      <c r="CV15" s="404"/>
      <c r="CW15" s="375"/>
      <c r="CX15" s="375"/>
      <c r="CY15" s="375"/>
      <c r="CZ15" s="405"/>
      <c r="DA15" s="464"/>
      <c r="DB15" s="378"/>
      <c r="DC15" s="378"/>
      <c r="DD15" s="465"/>
      <c r="DE15" s="378"/>
      <c r="DF15" s="463"/>
      <c r="DG15" s="464"/>
      <c r="DH15" s="465"/>
    </row>
    <row r="16" spans="1:150" x14ac:dyDescent="0.3">
      <c r="A16" s="481"/>
      <c r="B16" s="46" t="s">
        <v>49</v>
      </c>
      <c r="C16" s="49">
        <f t="shared" si="0"/>
        <v>0</v>
      </c>
      <c r="D16" s="375"/>
      <c r="E16" s="375"/>
      <c r="F16" s="405"/>
      <c r="G16" s="406"/>
      <c r="H16" s="375"/>
      <c r="I16" s="465"/>
      <c r="J16" s="375"/>
      <c r="K16" s="375"/>
      <c r="L16" s="405"/>
      <c r="M16" s="375"/>
      <c r="N16" s="406"/>
      <c r="O16" s="378"/>
      <c r="P16" s="375"/>
      <c r="Q16" s="405"/>
      <c r="R16" s="406"/>
      <c r="S16" s="375"/>
      <c r="T16" s="375"/>
      <c r="U16" s="463"/>
      <c r="V16" s="406"/>
      <c r="W16" s="375"/>
      <c r="X16" s="375"/>
      <c r="Y16" s="404"/>
      <c r="Z16" s="375"/>
      <c r="AA16" s="404"/>
      <c r="AB16" s="375"/>
      <c r="AC16" s="375"/>
      <c r="AD16" s="376" t="s">
        <v>370</v>
      </c>
      <c r="AE16" s="405"/>
      <c r="AF16" s="378"/>
      <c r="AG16" s="378"/>
      <c r="AH16" s="378"/>
      <c r="AI16" s="378"/>
      <c r="AJ16" s="406"/>
      <c r="AK16" s="375"/>
      <c r="AL16" s="378"/>
      <c r="AM16" s="404"/>
      <c r="AN16" s="375"/>
      <c r="AO16" s="375"/>
      <c r="AP16" s="405"/>
      <c r="AQ16" s="406"/>
      <c r="AR16" s="375"/>
      <c r="AS16" s="375"/>
      <c r="AT16" s="375"/>
      <c r="AU16" s="404"/>
      <c r="AV16" s="375"/>
      <c r="AW16" s="463"/>
      <c r="AX16" s="413">
        <v>1</v>
      </c>
      <c r="AY16" s="375"/>
      <c r="AZ16" s="375"/>
      <c r="BA16" s="375"/>
      <c r="BB16" s="405"/>
      <c r="BC16" s="375"/>
      <c r="BD16" s="375"/>
      <c r="BE16" s="375"/>
      <c r="BF16" s="375"/>
      <c r="BG16" s="406"/>
      <c r="BH16" s="375"/>
      <c r="BI16" s="375"/>
      <c r="BJ16" s="375"/>
      <c r="BK16" s="375"/>
      <c r="BL16" s="378"/>
      <c r="BM16" s="405"/>
      <c r="BN16" s="378"/>
      <c r="BO16" s="378"/>
      <c r="BP16" s="376">
        <v>1</v>
      </c>
      <c r="BQ16" s="375"/>
      <c r="BR16" s="406"/>
      <c r="BS16" s="375"/>
      <c r="BT16" s="375"/>
      <c r="BU16" s="375"/>
      <c r="BV16" s="375"/>
      <c r="BW16" s="375"/>
      <c r="BX16" s="404"/>
      <c r="BY16" s="375"/>
      <c r="BZ16" s="375"/>
      <c r="CA16" s="405"/>
      <c r="CB16" s="378"/>
      <c r="CC16" s="378"/>
      <c r="CD16" s="464"/>
      <c r="CE16" s="375"/>
      <c r="CF16" s="375"/>
      <c r="CG16" s="375"/>
      <c r="CH16" s="405"/>
      <c r="CI16" s="375"/>
      <c r="CJ16" s="406"/>
      <c r="CK16" s="375"/>
      <c r="CL16" s="405"/>
      <c r="CM16" s="375"/>
      <c r="CN16" s="406"/>
      <c r="CO16" s="375"/>
      <c r="CP16" s="375"/>
      <c r="CQ16" s="375"/>
      <c r="CR16" s="405"/>
      <c r="CS16" s="375"/>
      <c r="CT16" s="406"/>
      <c r="CU16" s="375"/>
      <c r="CV16" s="404"/>
      <c r="CW16" s="375"/>
      <c r="CX16" s="375"/>
      <c r="CY16" s="375"/>
      <c r="CZ16" s="405"/>
      <c r="DA16" s="464"/>
      <c r="DB16" s="378"/>
      <c r="DC16" s="378"/>
      <c r="DD16" s="465"/>
      <c r="DE16" s="378"/>
      <c r="DF16" s="463"/>
      <c r="DG16" s="464"/>
      <c r="DH16" s="465"/>
    </row>
    <row r="17" spans="1:112" x14ac:dyDescent="0.3">
      <c r="A17" s="481"/>
      <c r="B17" s="46" t="s">
        <v>50</v>
      </c>
      <c r="C17" s="49">
        <f t="shared" si="0"/>
        <v>0</v>
      </c>
      <c r="D17" s="375"/>
      <c r="E17" s="375"/>
      <c r="F17" s="405"/>
      <c r="G17" s="406"/>
      <c r="H17" s="375"/>
      <c r="I17" s="465"/>
      <c r="J17" s="375"/>
      <c r="K17" s="375"/>
      <c r="L17" s="405"/>
      <c r="M17" s="375"/>
      <c r="N17" s="406"/>
      <c r="O17" s="378"/>
      <c r="P17" s="375"/>
      <c r="Q17" s="405"/>
      <c r="R17" s="406"/>
      <c r="S17" s="376">
        <v>1</v>
      </c>
      <c r="T17" s="375"/>
      <c r="U17" s="463"/>
      <c r="V17" s="406"/>
      <c r="W17" s="375"/>
      <c r="X17" s="375"/>
      <c r="Y17" s="404"/>
      <c r="Z17" s="375"/>
      <c r="AA17" s="404"/>
      <c r="AB17" s="375"/>
      <c r="AC17" s="375"/>
      <c r="AD17" s="375"/>
      <c r="AE17" s="405"/>
      <c r="AF17" s="378"/>
      <c r="AG17" s="378"/>
      <c r="AH17" s="378"/>
      <c r="AI17" s="378"/>
      <c r="AJ17" s="406"/>
      <c r="AK17" s="375"/>
      <c r="AL17" s="378"/>
      <c r="AM17" s="404"/>
      <c r="AN17" s="375"/>
      <c r="AO17" s="375"/>
      <c r="AP17" s="405"/>
      <c r="AQ17" s="406"/>
      <c r="AR17" s="375"/>
      <c r="AS17" s="375"/>
      <c r="AT17" s="375"/>
      <c r="AU17" s="404"/>
      <c r="AV17" s="375"/>
      <c r="AW17" s="463"/>
      <c r="AX17" s="406"/>
      <c r="AY17" s="375"/>
      <c r="AZ17" s="375"/>
      <c r="BA17" s="375"/>
      <c r="BB17" s="405"/>
      <c r="BC17" s="376">
        <v>1</v>
      </c>
      <c r="BD17" s="375"/>
      <c r="BE17" s="375"/>
      <c r="BF17" s="375"/>
      <c r="BG17" s="406"/>
      <c r="BH17" s="375"/>
      <c r="BI17" s="375"/>
      <c r="BJ17" s="375"/>
      <c r="BK17" s="375"/>
      <c r="BL17" s="376">
        <v>1</v>
      </c>
      <c r="BM17" s="412">
        <v>1</v>
      </c>
      <c r="BN17" s="376">
        <v>1</v>
      </c>
      <c r="BO17" s="376">
        <v>1</v>
      </c>
      <c r="BP17" s="375"/>
      <c r="BQ17" s="375"/>
      <c r="BR17" s="406"/>
      <c r="BS17" s="375"/>
      <c r="BT17" s="375"/>
      <c r="BU17" s="375"/>
      <c r="BV17" s="375"/>
      <c r="BW17" s="375"/>
      <c r="BX17" s="404"/>
      <c r="BY17" s="375"/>
      <c r="BZ17" s="375"/>
      <c r="CA17" s="405"/>
      <c r="CB17" s="378"/>
      <c r="CC17" s="378"/>
      <c r="CD17" s="464"/>
      <c r="CE17" s="375"/>
      <c r="CF17" s="375"/>
      <c r="CG17" s="375"/>
      <c r="CH17" s="405"/>
      <c r="CI17" s="375"/>
      <c r="CJ17" s="406"/>
      <c r="CK17" s="375"/>
      <c r="CL17" s="405"/>
      <c r="CM17" s="375"/>
      <c r="CN17" s="406"/>
      <c r="CO17" s="375"/>
      <c r="CP17" s="375"/>
      <c r="CQ17" s="375"/>
      <c r="CR17" s="405"/>
      <c r="CS17" s="375"/>
      <c r="CT17" s="406"/>
      <c r="CU17" s="375"/>
      <c r="CV17" s="404"/>
      <c r="CW17" s="375"/>
      <c r="CX17" s="375"/>
      <c r="CY17" s="375"/>
      <c r="CZ17" s="405"/>
      <c r="DA17" s="464"/>
      <c r="DB17" s="378"/>
      <c r="DC17" s="378"/>
      <c r="DD17" s="465"/>
      <c r="DE17" s="378"/>
      <c r="DF17" s="463"/>
      <c r="DG17" s="464"/>
      <c r="DH17" s="465"/>
    </row>
    <row r="18" spans="1:112" x14ac:dyDescent="0.3">
      <c r="A18" s="481"/>
      <c r="B18" s="46" t="s">
        <v>51</v>
      </c>
      <c r="C18" s="49">
        <f t="shared" si="0"/>
        <v>0</v>
      </c>
      <c r="D18" s="375"/>
      <c r="E18" s="375"/>
      <c r="F18" s="405"/>
      <c r="G18" s="406"/>
      <c r="H18" s="375"/>
      <c r="I18" s="465"/>
      <c r="J18" s="375"/>
      <c r="K18" s="375"/>
      <c r="L18" s="405"/>
      <c r="M18" s="375"/>
      <c r="N18" s="406"/>
      <c r="O18" s="378"/>
      <c r="P18" s="375"/>
      <c r="Q18" s="405"/>
      <c r="R18" s="406"/>
      <c r="S18" s="375"/>
      <c r="T18" s="375"/>
      <c r="U18" s="463"/>
      <c r="V18" s="413">
        <v>1</v>
      </c>
      <c r="W18" s="375"/>
      <c r="X18" s="375"/>
      <c r="Y18" s="404"/>
      <c r="Z18" s="375"/>
      <c r="AA18" s="404"/>
      <c r="AB18" s="376" t="s">
        <v>370</v>
      </c>
      <c r="AC18" s="376">
        <v>1</v>
      </c>
      <c r="AD18" s="375"/>
      <c r="AE18" s="405"/>
      <c r="AF18" s="378"/>
      <c r="AG18" s="378"/>
      <c r="AH18" s="378"/>
      <c r="AI18" s="378"/>
      <c r="AJ18" s="406"/>
      <c r="AK18" s="375"/>
      <c r="AL18" s="378"/>
      <c r="AM18" s="404"/>
      <c r="AN18" s="375"/>
      <c r="AO18" s="375"/>
      <c r="AP18" s="405"/>
      <c r="AQ18" s="406"/>
      <c r="AR18" s="375"/>
      <c r="AS18" s="375"/>
      <c r="AT18" s="375"/>
      <c r="AU18" s="404"/>
      <c r="AV18" s="375"/>
      <c r="AW18" s="463"/>
      <c r="AX18" s="406"/>
      <c r="AY18" s="375"/>
      <c r="AZ18" s="375"/>
      <c r="BA18" s="375"/>
      <c r="BB18" s="405"/>
      <c r="BC18" s="375"/>
      <c r="BD18" s="375"/>
      <c r="BE18" s="375"/>
      <c r="BF18" s="376">
        <v>1</v>
      </c>
      <c r="BG18" s="413">
        <v>1</v>
      </c>
      <c r="BH18" s="376">
        <v>1</v>
      </c>
      <c r="BI18" s="376">
        <v>1</v>
      </c>
      <c r="BJ18" s="376">
        <v>1</v>
      </c>
      <c r="BK18" s="376">
        <v>1</v>
      </c>
      <c r="BL18" s="378"/>
      <c r="BM18" s="405"/>
      <c r="BN18" s="378"/>
      <c r="BO18" s="378"/>
      <c r="BP18" s="375"/>
      <c r="BQ18" s="375"/>
      <c r="BR18" s="406"/>
      <c r="BS18" s="375"/>
      <c r="BT18" s="375"/>
      <c r="BU18" s="375"/>
      <c r="BV18" s="375"/>
      <c r="BW18" s="375"/>
      <c r="BX18" s="404"/>
      <c r="BY18" s="375"/>
      <c r="BZ18" s="375"/>
      <c r="CA18" s="405"/>
      <c r="CB18" s="378"/>
      <c r="CC18" s="378"/>
      <c r="CD18" s="464"/>
      <c r="CE18" s="375"/>
      <c r="CF18" s="375"/>
      <c r="CG18" s="375"/>
      <c r="CH18" s="405"/>
      <c r="CI18" s="375"/>
      <c r="CJ18" s="406"/>
      <c r="CK18" s="375"/>
      <c r="CL18" s="405"/>
      <c r="CM18" s="375"/>
      <c r="CN18" s="406"/>
      <c r="CO18" s="375"/>
      <c r="CP18" s="375"/>
      <c r="CQ18" s="375"/>
      <c r="CR18" s="405"/>
      <c r="CS18" s="375"/>
      <c r="CT18" s="406"/>
      <c r="CU18" s="375"/>
      <c r="CV18" s="404"/>
      <c r="CW18" s="375"/>
      <c r="CX18" s="375"/>
      <c r="CY18" s="375"/>
      <c r="CZ18" s="405"/>
      <c r="DA18" s="464"/>
      <c r="DB18" s="378"/>
      <c r="DC18" s="378"/>
      <c r="DD18" s="465"/>
      <c r="DE18" s="378"/>
      <c r="DF18" s="463"/>
      <c r="DG18" s="464"/>
      <c r="DH18" s="465"/>
    </row>
    <row r="19" spans="1:112" x14ac:dyDescent="0.3">
      <c r="A19" s="481"/>
      <c r="B19" s="46" t="s">
        <v>54</v>
      </c>
      <c r="C19" s="49">
        <f t="shared" si="0"/>
        <v>0</v>
      </c>
      <c r="D19" s="375"/>
      <c r="E19" s="375"/>
      <c r="F19" s="405"/>
      <c r="G19" s="406"/>
      <c r="H19" s="375"/>
      <c r="I19" s="465"/>
      <c r="J19" s="375"/>
      <c r="K19" s="375"/>
      <c r="L19" s="405"/>
      <c r="M19" s="375"/>
      <c r="N19" s="406"/>
      <c r="O19" s="378"/>
      <c r="P19" s="375"/>
      <c r="Q19" s="405"/>
      <c r="R19" s="413">
        <v>1</v>
      </c>
      <c r="S19" s="375"/>
      <c r="T19" s="375"/>
      <c r="U19" s="463"/>
      <c r="V19" s="406"/>
      <c r="W19" s="375"/>
      <c r="X19" s="375"/>
      <c r="Y19" s="404"/>
      <c r="Z19" s="375"/>
      <c r="AA19" s="404"/>
      <c r="AB19" s="375"/>
      <c r="AC19" s="375"/>
      <c r="AD19" s="375"/>
      <c r="AE19" s="405"/>
      <c r="AF19" s="378"/>
      <c r="AG19" s="378"/>
      <c r="AH19" s="378"/>
      <c r="AI19" s="378"/>
      <c r="AJ19" s="406"/>
      <c r="AK19" s="375"/>
      <c r="AL19" s="378"/>
      <c r="AM19" s="404"/>
      <c r="AN19" s="375"/>
      <c r="AO19" s="375"/>
      <c r="AP19" s="405"/>
      <c r="AQ19" s="406"/>
      <c r="AR19" s="375"/>
      <c r="AS19" s="375"/>
      <c r="AT19" s="375"/>
      <c r="AU19" s="404"/>
      <c r="AV19" s="375"/>
      <c r="AW19" s="463"/>
      <c r="AX19" s="406"/>
      <c r="AY19" s="375"/>
      <c r="AZ19" s="375"/>
      <c r="BA19" s="375"/>
      <c r="BB19" s="405"/>
      <c r="BC19" s="375"/>
      <c r="BD19" s="376">
        <v>1</v>
      </c>
      <c r="BE19" s="376">
        <v>1</v>
      </c>
      <c r="BF19" s="375"/>
      <c r="BG19" s="406"/>
      <c r="BH19" s="375"/>
      <c r="BI19" s="375"/>
      <c r="BJ19" s="375"/>
      <c r="BK19" s="375"/>
      <c r="BL19" s="378"/>
      <c r="BM19" s="405"/>
      <c r="BN19" s="378"/>
      <c r="BO19" s="378"/>
      <c r="BP19" s="375"/>
      <c r="BQ19" s="375"/>
      <c r="BR19" s="406"/>
      <c r="BS19" s="375"/>
      <c r="BT19" s="375"/>
      <c r="BU19" s="375"/>
      <c r="BV19" s="375"/>
      <c r="BW19" s="375"/>
      <c r="BX19" s="404"/>
      <c r="BY19" s="375"/>
      <c r="BZ19" s="375"/>
      <c r="CA19" s="405"/>
      <c r="CB19" s="378"/>
      <c r="CC19" s="378"/>
      <c r="CD19" s="464"/>
      <c r="CE19" s="375"/>
      <c r="CF19" s="375"/>
      <c r="CG19" s="375"/>
      <c r="CH19" s="405"/>
      <c r="CI19" s="375"/>
      <c r="CJ19" s="406"/>
      <c r="CK19" s="375"/>
      <c r="CL19" s="405"/>
      <c r="CM19" s="375"/>
      <c r="CN19" s="406"/>
      <c r="CO19" s="375"/>
      <c r="CP19" s="375"/>
      <c r="CQ19" s="375"/>
      <c r="CR19" s="405"/>
      <c r="CS19" s="375"/>
      <c r="CT19" s="406"/>
      <c r="CU19" s="375"/>
      <c r="CV19" s="404"/>
      <c r="CW19" s="375"/>
      <c r="CX19" s="375"/>
      <c r="CY19" s="375"/>
      <c r="CZ19" s="405"/>
      <c r="DA19" s="464"/>
      <c r="DB19" s="378"/>
      <c r="DC19" s="378"/>
      <c r="DD19" s="465"/>
      <c r="DE19" s="378"/>
      <c r="DF19" s="463"/>
      <c r="DG19" s="464"/>
      <c r="DH19" s="465"/>
    </row>
    <row r="20" spans="1:112" x14ac:dyDescent="0.3">
      <c r="A20" s="481"/>
      <c r="B20" s="46" t="s">
        <v>55</v>
      </c>
      <c r="C20" s="49">
        <f t="shared" si="0"/>
        <v>0</v>
      </c>
      <c r="D20" s="375"/>
      <c r="E20" s="375"/>
      <c r="F20" s="405"/>
      <c r="G20" s="406"/>
      <c r="H20" s="375"/>
      <c r="I20" s="465"/>
      <c r="J20" s="375"/>
      <c r="K20" s="375"/>
      <c r="L20" s="405"/>
      <c r="M20" s="375"/>
      <c r="N20" s="406"/>
      <c r="O20" s="378"/>
      <c r="P20" s="375"/>
      <c r="Q20" s="405"/>
      <c r="R20" s="406"/>
      <c r="S20" s="375"/>
      <c r="T20" s="375"/>
      <c r="U20" s="463"/>
      <c r="V20" s="406"/>
      <c r="W20" s="375"/>
      <c r="X20" s="375"/>
      <c r="Y20" s="404"/>
      <c r="Z20" s="375"/>
      <c r="AA20" s="404"/>
      <c r="AB20" s="375"/>
      <c r="AC20" s="375"/>
      <c r="AD20" s="375"/>
      <c r="AE20" s="405"/>
      <c r="AF20" s="378"/>
      <c r="AG20" s="378"/>
      <c r="AH20" s="378"/>
      <c r="AI20" s="378"/>
      <c r="AJ20" s="406"/>
      <c r="AK20" s="375"/>
      <c r="AL20" s="378"/>
      <c r="AM20" s="404"/>
      <c r="AN20" s="375"/>
      <c r="AO20" s="375"/>
      <c r="AP20" s="405"/>
      <c r="AQ20" s="406"/>
      <c r="AR20" s="375"/>
      <c r="AS20" s="375"/>
      <c r="AT20" s="375"/>
      <c r="AU20" s="404"/>
      <c r="AV20" s="375"/>
      <c r="AW20" s="463"/>
      <c r="AX20" s="406"/>
      <c r="AY20" s="375"/>
      <c r="AZ20" s="375"/>
      <c r="BA20" s="375"/>
      <c r="BB20" s="405"/>
      <c r="BC20" s="376">
        <v>1</v>
      </c>
      <c r="BD20" s="375"/>
      <c r="BE20" s="375"/>
      <c r="BF20" s="375"/>
      <c r="BG20" s="406"/>
      <c r="BH20" s="375"/>
      <c r="BI20" s="375"/>
      <c r="BJ20" s="375"/>
      <c r="BK20" s="375"/>
      <c r="BL20" s="378"/>
      <c r="BM20" s="405"/>
      <c r="BN20" s="378"/>
      <c r="BO20" s="378"/>
      <c r="BP20" s="375"/>
      <c r="BQ20" s="375"/>
      <c r="BR20" s="406"/>
      <c r="BS20" s="375"/>
      <c r="BT20" s="375"/>
      <c r="BU20" s="375"/>
      <c r="BV20" s="375"/>
      <c r="BW20" s="375"/>
      <c r="BX20" s="404"/>
      <c r="BY20" s="375"/>
      <c r="BZ20" s="375"/>
      <c r="CA20" s="405"/>
      <c r="CB20" s="378"/>
      <c r="CC20" s="378"/>
      <c r="CD20" s="464"/>
      <c r="CE20" s="375"/>
      <c r="CF20" s="375"/>
      <c r="CG20" s="375"/>
      <c r="CH20" s="405"/>
      <c r="CI20" s="375"/>
      <c r="CJ20" s="406"/>
      <c r="CK20" s="375"/>
      <c r="CL20" s="405"/>
      <c r="CM20" s="375"/>
      <c r="CN20" s="406"/>
      <c r="CO20" s="375"/>
      <c r="CP20" s="375"/>
      <c r="CQ20" s="375"/>
      <c r="CR20" s="405"/>
      <c r="CS20" s="375"/>
      <c r="CT20" s="406"/>
      <c r="CU20" s="375"/>
      <c r="CV20" s="404"/>
      <c r="CW20" s="375"/>
      <c r="CX20" s="375"/>
      <c r="CY20" s="375"/>
      <c r="CZ20" s="405"/>
      <c r="DA20" s="464"/>
      <c r="DB20" s="378"/>
      <c r="DC20" s="378"/>
      <c r="DD20" s="465"/>
      <c r="DE20" s="378"/>
      <c r="DF20" s="463"/>
      <c r="DG20" s="464"/>
      <c r="DH20" s="465"/>
    </row>
    <row r="21" spans="1:112" x14ac:dyDescent="0.3">
      <c r="A21" s="481"/>
      <c r="B21" s="46" t="s">
        <v>56</v>
      </c>
      <c r="C21" s="49">
        <f t="shared" si="0"/>
        <v>6</v>
      </c>
      <c r="D21" s="376">
        <v>1</v>
      </c>
      <c r="E21" s="376" t="s">
        <v>370</v>
      </c>
      <c r="F21" s="405"/>
      <c r="G21" s="406"/>
      <c r="H21" s="375"/>
      <c r="I21" s="414" t="s">
        <v>370</v>
      </c>
      <c r="J21" s="375"/>
      <c r="K21" s="375"/>
      <c r="L21" s="405"/>
      <c r="M21" s="376" t="s">
        <v>370</v>
      </c>
      <c r="N21" s="413" t="s">
        <v>370</v>
      </c>
      <c r="O21" s="376" t="s">
        <v>370</v>
      </c>
      <c r="P21" s="375"/>
      <c r="Q21" s="405"/>
      <c r="R21" s="406"/>
      <c r="S21" s="375"/>
      <c r="T21" s="375"/>
      <c r="U21" s="463"/>
      <c r="V21" s="406"/>
      <c r="W21" s="375"/>
      <c r="X21" s="375"/>
      <c r="Y21" s="404"/>
      <c r="Z21" s="375"/>
      <c r="AA21" s="404"/>
      <c r="AB21" s="376" t="s">
        <v>370</v>
      </c>
      <c r="AC21" s="376" t="s">
        <v>370</v>
      </c>
      <c r="AD21" s="376" t="s">
        <v>370</v>
      </c>
      <c r="AE21" s="412" t="s">
        <v>370</v>
      </c>
      <c r="AF21" s="376" t="s">
        <v>370</v>
      </c>
      <c r="AG21" s="376" t="s">
        <v>370</v>
      </c>
      <c r="AH21" s="376" t="s">
        <v>370</v>
      </c>
      <c r="AI21" s="376" t="s">
        <v>370</v>
      </c>
      <c r="AJ21" s="413" t="s">
        <v>370</v>
      </c>
      <c r="AK21" s="376" t="s">
        <v>370</v>
      </c>
      <c r="AL21" s="376" t="s">
        <v>370</v>
      </c>
      <c r="AM21" s="414" t="s">
        <v>370</v>
      </c>
      <c r="AN21" s="376" t="s">
        <v>370</v>
      </c>
      <c r="AO21" s="376" t="s">
        <v>370</v>
      </c>
      <c r="AP21" s="412" t="s">
        <v>370</v>
      </c>
      <c r="AQ21" s="413" t="s">
        <v>370</v>
      </c>
      <c r="AR21" s="376" t="s">
        <v>370</v>
      </c>
      <c r="AS21" s="376" t="s">
        <v>370</v>
      </c>
      <c r="AT21" s="376" t="s">
        <v>370</v>
      </c>
      <c r="AU21" s="414" t="s">
        <v>370</v>
      </c>
      <c r="AV21" s="376" t="s">
        <v>370</v>
      </c>
      <c r="AW21" s="412" t="s">
        <v>370</v>
      </c>
      <c r="AX21" s="406"/>
      <c r="AY21" s="375"/>
      <c r="AZ21" s="375"/>
      <c r="BA21" s="375"/>
      <c r="BB21" s="405"/>
      <c r="BC21" s="375"/>
      <c r="BD21" s="375"/>
      <c r="BE21" s="375"/>
      <c r="BF21" s="375"/>
      <c r="BG21" s="406"/>
      <c r="BH21" s="375"/>
      <c r="BI21" s="375"/>
      <c r="BJ21" s="375"/>
      <c r="BK21" s="375"/>
      <c r="BL21" s="378"/>
      <c r="BM21" s="405"/>
      <c r="BN21" s="378"/>
      <c r="BO21" s="378"/>
      <c r="BP21" s="375"/>
      <c r="BQ21" s="375"/>
      <c r="BR21" s="406"/>
      <c r="BS21" s="375"/>
      <c r="BT21" s="375"/>
      <c r="BU21" s="375"/>
      <c r="BV21" s="375"/>
      <c r="BW21" s="375"/>
      <c r="BX21" s="404"/>
      <c r="BY21" s="375"/>
      <c r="BZ21" s="375"/>
      <c r="CA21" s="405"/>
      <c r="CB21" s="378"/>
      <c r="CC21" s="378"/>
      <c r="CD21" s="464"/>
      <c r="CE21" s="375"/>
      <c r="CF21" s="375"/>
      <c r="CG21" s="375"/>
      <c r="CH21" s="405"/>
      <c r="CI21" s="375"/>
      <c r="CJ21" s="406"/>
      <c r="CK21" s="375"/>
      <c r="CL21" s="405"/>
      <c r="CM21" s="375"/>
      <c r="CN21" s="406"/>
      <c r="CO21" s="375"/>
      <c r="CP21" s="375"/>
      <c r="CQ21" s="375"/>
      <c r="CR21" s="405"/>
      <c r="CS21" s="375"/>
      <c r="CT21" s="406"/>
      <c r="CU21" s="375"/>
      <c r="CV21" s="404"/>
      <c r="CW21" s="375"/>
      <c r="CX21" s="375"/>
      <c r="CY21" s="375"/>
      <c r="CZ21" s="405"/>
      <c r="DA21" s="464"/>
      <c r="DB21" s="378"/>
      <c r="DC21" s="378"/>
      <c r="DD21" s="465"/>
      <c r="DE21" s="378"/>
      <c r="DF21" s="463"/>
      <c r="DG21" s="464"/>
      <c r="DH21" s="465"/>
    </row>
    <row r="22" spans="1:112" x14ac:dyDescent="0.3">
      <c r="A22" s="481"/>
      <c r="B22" s="46" t="s">
        <v>57</v>
      </c>
      <c r="C22" s="49">
        <f t="shared" si="0"/>
        <v>4</v>
      </c>
      <c r="D22" s="376">
        <v>1</v>
      </c>
      <c r="E22" s="375"/>
      <c r="F22" s="405"/>
      <c r="G22" s="406"/>
      <c r="H22" s="375"/>
      <c r="I22" s="465"/>
      <c r="J22" s="376">
        <v>1</v>
      </c>
      <c r="K22" s="376">
        <v>1</v>
      </c>
      <c r="L22" s="412">
        <v>1</v>
      </c>
      <c r="M22" s="375"/>
      <c r="N22" s="406"/>
      <c r="O22" s="378"/>
      <c r="P22" s="375"/>
      <c r="Q22" s="405"/>
      <c r="R22" s="406"/>
      <c r="S22" s="375"/>
      <c r="T22" s="375"/>
      <c r="U22" s="463"/>
      <c r="V22" s="413">
        <v>1</v>
      </c>
      <c r="W22" s="376">
        <v>1</v>
      </c>
      <c r="X22" s="376">
        <v>1</v>
      </c>
      <c r="Y22" s="414">
        <v>1</v>
      </c>
      <c r="Z22" s="376">
        <v>1</v>
      </c>
      <c r="AA22" s="414">
        <v>1</v>
      </c>
      <c r="AB22" s="375"/>
      <c r="AC22" s="375"/>
      <c r="AD22" s="375"/>
      <c r="AE22" s="405"/>
      <c r="AF22" s="378"/>
      <c r="AG22" s="378"/>
      <c r="AH22" s="378"/>
      <c r="AI22" s="378"/>
      <c r="AJ22" s="406"/>
      <c r="AK22" s="375"/>
      <c r="AL22" s="378"/>
      <c r="AM22" s="404"/>
      <c r="AN22" s="375"/>
      <c r="AO22" s="375"/>
      <c r="AP22" s="405"/>
      <c r="AQ22" s="406"/>
      <c r="AR22" s="375"/>
      <c r="AS22" s="375"/>
      <c r="AT22" s="375"/>
      <c r="AU22" s="404"/>
      <c r="AV22" s="375"/>
      <c r="AW22" s="463"/>
      <c r="AX22" s="406"/>
      <c r="AY22" s="375"/>
      <c r="AZ22" s="375"/>
      <c r="BA22" s="375"/>
      <c r="BB22" s="405"/>
      <c r="BC22" s="375"/>
      <c r="BD22" s="375"/>
      <c r="BE22" s="375"/>
      <c r="BF22" s="375"/>
      <c r="BG22" s="406"/>
      <c r="BH22" s="375"/>
      <c r="BI22" s="375"/>
      <c r="BJ22" s="375"/>
      <c r="BK22" s="375"/>
      <c r="BL22" s="378"/>
      <c r="BM22" s="405"/>
      <c r="BN22" s="378"/>
      <c r="BO22" s="378"/>
      <c r="BP22" s="375"/>
      <c r="BQ22" s="375"/>
      <c r="BR22" s="406"/>
      <c r="BS22" s="375"/>
      <c r="BT22" s="375"/>
      <c r="BU22" s="375"/>
      <c r="BV22" s="375"/>
      <c r="BW22" s="375"/>
      <c r="BX22" s="404"/>
      <c r="BY22" s="375"/>
      <c r="BZ22" s="375"/>
      <c r="CA22" s="405"/>
      <c r="CB22" s="378"/>
      <c r="CC22" s="378"/>
      <c r="CD22" s="464"/>
      <c r="CE22" s="375"/>
      <c r="CF22" s="375"/>
      <c r="CG22" s="375"/>
      <c r="CH22" s="405"/>
      <c r="CI22" s="375"/>
      <c r="CJ22" s="406"/>
      <c r="CK22" s="375"/>
      <c r="CL22" s="405"/>
      <c r="CM22" s="375"/>
      <c r="CN22" s="406"/>
      <c r="CO22" s="375"/>
      <c r="CP22" s="375"/>
      <c r="CQ22" s="375"/>
      <c r="CR22" s="405"/>
      <c r="CS22" s="375"/>
      <c r="CT22" s="406"/>
      <c r="CU22" s="375"/>
      <c r="CV22" s="404"/>
      <c r="CW22" s="375"/>
      <c r="CX22" s="375"/>
      <c r="CY22" s="375"/>
      <c r="CZ22" s="405"/>
      <c r="DA22" s="464"/>
      <c r="DB22" s="378"/>
      <c r="DC22" s="378"/>
      <c r="DD22" s="465"/>
      <c r="DE22" s="378"/>
      <c r="DF22" s="463"/>
      <c r="DG22" s="464"/>
      <c r="DH22" s="465"/>
    </row>
    <row r="23" spans="1:112" x14ac:dyDescent="0.3">
      <c r="A23" s="481"/>
      <c r="B23" s="46" t="s">
        <v>58</v>
      </c>
      <c r="C23" s="49">
        <f t="shared" si="0"/>
        <v>3</v>
      </c>
      <c r="D23" s="375"/>
      <c r="E23" s="375"/>
      <c r="F23" s="405"/>
      <c r="G23" s="406"/>
      <c r="H23" s="375"/>
      <c r="I23" s="465"/>
      <c r="J23" s="376">
        <v>1</v>
      </c>
      <c r="K23" s="376">
        <v>1</v>
      </c>
      <c r="L23" s="412">
        <v>1</v>
      </c>
      <c r="M23" s="375"/>
      <c r="N23" s="406"/>
      <c r="O23" s="378"/>
      <c r="P23" s="376">
        <v>1</v>
      </c>
      <c r="Q23" s="412">
        <v>1</v>
      </c>
      <c r="R23" s="406"/>
      <c r="S23" s="375"/>
      <c r="T23" s="375"/>
      <c r="U23" s="463"/>
      <c r="V23" s="413">
        <v>1</v>
      </c>
      <c r="W23" s="376">
        <v>1</v>
      </c>
      <c r="X23" s="376">
        <v>1</v>
      </c>
      <c r="Y23" s="414">
        <v>1</v>
      </c>
      <c r="Z23" s="376">
        <v>1</v>
      </c>
      <c r="AA23" s="414">
        <v>1</v>
      </c>
      <c r="AB23" s="375"/>
      <c r="AC23" s="375"/>
      <c r="AD23" s="375"/>
      <c r="AE23" s="405"/>
      <c r="AF23" s="378"/>
      <c r="AG23" s="378"/>
      <c r="AH23" s="378"/>
      <c r="AI23" s="378"/>
      <c r="AJ23" s="406"/>
      <c r="AK23" s="375"/>
      <c r="AL23" s="378"/>
      <c r="AM23" s="404"/>
      <c r="AN23" s="375"/>
      <c r="AO23" s="375"/>
      <c r="AP23" s="405"/>
      <c r="AQ23" s="406"/>
      <c r="AR23" s="375"/>
      <c r="AS23" s="375"/>
      <c r="AT23" s="375"/>
      <c r="AU23" s="404"/>
      <c r="AV23" s="375"/>
      <c r="AW23" s="463"/>
      <c r="AX23" s="413">
        <v>1</v>
      </c>
      <c r="AY23" s="376">
        <v>1</v>
      </c>
      <c r="AZ23" s="376">
        <v>1</v>
      </c>
      <c r="BA23" s="376">
        <v>1</v>
      </c>
      <c r="BB23" s="412">
        <v>1</v>
      </c>
      <c r="BC23" s="375"/>
      <c r="BD23" s="375"/>
      <c r="BE23" s="375"/>
      <c r="BF23" s="375"/>
      <c r="BG23" s="406"/>
      <c r="BH23" s="375"/>
      <c r="BI23" s="375"/>
      <c r="BJ23" s="375"/>
      <c r="BK23" s="375"/>
      <c r="BL23" s="378"/>
      <c r="BM23" s="405"/>
      <c r="BN23" s="378"/>
      <c r="BO23" s="378"/>
      <c r="BP23" s="375"/>
      <c r="BQ23" s="375"/>
      <c r="BR23" s="406"/>
      <c r="BS23" s="375"/>
      <c r="BT23" s="375"/>
      <c r="BU23" s="375"/>
      <c r="BV23" s="375"/>
      <c r="BW23" s="375"/>
      <c r="BX23" s="404"/>
      <c r="BY23" s="375"/>
      <c r="BZ23" s="375"/>
      <c r="CA23" s="405"/>
      <c r="CB23" s="378"/>
      <c r="CC23" s="378"/>
      <c r="CD23" s="464"/>
      <c r="CE23" s="375"/>
      <c r="CF23" s="375"/>
      <c r="CG23" s="375"/>
      <c r="CH23" s="405"/>
      <c r="CI23" s="375"/>
      <c r="CJ23" s="406"/>
      <c r="CK23" s="375"/>
      <c r="CL23" s="405"/>
      <c r="CM23" s="375"/>
      <c r="CN23" s="406"/>
      <c r="CO23" s="375"/>
      <c r="CP23" s="375"/>
      <c r="CQ23" s="375"/>
      <c r="CR23" s="405"/>
      <c r="CS23" s="375"/>
      <c r="CT23" s="406"/>
      <c r="CU23" s="375"/>
      <c r="CV23" s="404"/>
      <c r="CW23" s="375"/>
      <c r="CX23" s="375"/>
      <c r="CY23" s="375"/>
      <c r="CZ23" s="405"/>
      <c r="DA23" s="464"/>
      <c r="DB23" s="378"/>
      <c r="DC23" s="378"/>
      <c r="DD23" s="465"/>
      <c r="DE23" s="378"/>
      <c r="DF23" s="463"/>
      <c r="DG23" s="464"/>
      <c r="DH23" s="465"/>
    </row>
    <row r="24" spans="1:112" x14ac:dyDescent="0.3">
      <c r="A24" s="480"/>
      <c r="B24" s="46" t="s">
        <v>84</v>
      </c>
      <c r="C24" s="49">
        <f t="shared" si="0"/>
        <v>6</v>
      </c>
      <c r="D24" s="375"/>
      <c r="E24" s="375"/>
      <c r="F24" s="463"/>
      <c r="G24" s="406"/>
      <c r="H24" s="375"/>
      <c r="I24" s="465"/>
      <c r="J24" s="376">
        <v>1</v>
      </c>
      <c r="K24" s="376">
        <v>1</v>
      </c>
      <c r="L24" s="412">
        <v>1</v>
      </c>
      <c r="M24" s="376">
        <v>1</v>
      </c>
      <c r="N24" s="413">
        <v>1</v>
      </c>
      <c r="O24" s="376">
        <v>1</v>
      </c>
      <c r="P24" s="376">
        <v>1</v>
      </c>
      <c r="Q24" s="412">
        <v>1</v>
      </c>
      <c r="R24" s="413">
        <v>1</v>
      </c>
      <c r="S24" s="376">
        <v>1</v>
      </c>
      <c r="T24" s="376">
        <v>1</v>
      </c>
      <c r="U24" s="412">
        <v>1</v>
      </c>
      <c r="V24" s="406"/>
      <c r="W24" s="375"/>
      <c r="X24" s="375"/>
      <c r="Y24" s="404"/>
      <c r="Z24" s="375"/>
      <c r="AA24" s="404"/>
      <c r="AB24" s="375"/>
      <c r="AC24" s="375"/>
      <c r="AD24" s="375"/>
      <c r="AE24" s="405"/>
      <c r="AF24" s="378"/>
      <c r="AG24" s="378"/>
      <c r="AH24" s="378"/>
      <c r="AI24" s="378"/>
      <c r="AJ24" s="406"/>
      <c r="AK24" s="375"/>
      <c r="AL24" s="378"/>
      <c r="AM24" s="404"/>
      <c r="AN24" s="375"/>
      <c r="AO24" s="375"/>
      <c r="AP24" s="405"/>
      <c r="AQ24" s="406"/>
      <c r="AR24" s="375"/>
      <c r="AS24" s="375"/>
      <c r="AT24" s="375"/>
      <c r="AU24" s="404"/>
      <c r="AV24" s="378"/>
      <c r="AW24" s="463"/>
      <c r="AX24" s="406"/>
      <c r="AY24" s="375"/>
      <c r="AZ24" s="375"/>
      <c r="BA24" s="375"/>
      <c r="BB24" s="405"/>
      <c r="BC24" s="375"/>
      <c r="BD24" s="375"/>
      <c r="BE24" s="375"/>
      <c r="BF24" s="375"/>
      <c r="BG24" s="406"/>
      <c r="BH24" s="375"/>
      <c r="BI24" s="375"/>
      <c r="BJ24" s="375"/>
      <c r="BK24" s="375"/>
      <c r="BL24" s="378"/>
      <c r="BM24" s="405"/>
      <c r="BN24" s="378"/>
      <c r="BO24" s="378"/>
      <c r="BP24" s="375"/>
      <c r="BQ24" s="375"/>
      <c r="BR24" s="406"/>
      <c r="BS24" s="375"/>
      <c r="BT24" s="375"/>
      <c r="BU24" s="375"/>
      <c r="BV24" s="375"/>
      <c r="BW24" s="375"/>
      <c r="BX24" s="404"/>
      <c r="BY24" s="375"/>
      <c r="BZ24" s="375"/>
      <c r="CA24" s="405"/>
      <c r="CB24" s="378"/>
      <c r="CC24" s="378"/>
      <c r="CD24" s="464"/>
      <c r="CE24" s="375"/>
      <c r="CF24" s="375"/>
      <c r="CG24" s="375"/>
      <c r="CH24" s="405"/>
      <c r="CI24" s="375"/>
      <c r="CJ24" s="417"/>
      <c r="CK24" s="415"/>
      <c r="CL24" s="405"/>
      <c r="CM24" s="375"/>
      <c r="CN24" s="406"/>
      <c r="CO24" s="375"/>
      <c r="CP24" s="375"/>
      <c r="CQ24" s="375"/>
      <c r="CR24" s="405"/>
      <c r="CS24" s="375"/>
      <c r="CT24" s="406"/>
      <c r="CU24" s="375"/>
      <c r="CV24" s="404"/>
      <c r="CW24" s="375"/>
      <c r="CX24" s="375"/>
      <c r="CY24" s="375"/>
      <c r="CZ24" s="405"/>
      <c r="DA24" s="464"/>
      <c r="DB24" s="378"/>
      <c r="DC24" s="378"/>
      <c r="DD24" s="465"/>
      <c r="DE24" s="378"/>
      <c r="DF24" s="463"/>
      <c r="DG24" s="464"/>
      <c r="DH24" s="465"/>
    </row>
    <row r="25" spans="1:112" s="38" customFormat="1" hidden="1" x14ac:dyDescent="0.3">
      <c r="A25" s="479" t="s">
        <v>25</v>
      </c>
      <c r="B25" s="44" t="s">
        <v>59</v>
      </c>
      <c r="C25" s="49">
        <f t="shared" si="0"/>
        <v>1</v>
      </c>
      <c r="D25" s="407"/>
      <c r="E25" s="407"/>
      <c r="F25" s="408"/>
      <c r="G25" s="409"/>
      <c r="H25" s="459"/>
      <c r="I25" s="410"/>
      <c r="J25" s="407"/>
      <c r="K25" s="407"/>
      <c r="L25" s="408"/>
      <c r="M25" s="407"/>
      <c r="N25" s="420">
        <v>1</v>
      </c>
      <c r="O25" s="407"/>
      <c r="P25" s="411">
        <v>1</v>
      </c>
      <c r="Q25" s="408"/>
      <c r="R25" s="409"/>
      <c r="S25" s="407"/>
      <c r="T25" s="407"/>
      <c r="U25" s="408"/>
      <c r="V25" s="409"/>
      <c r="W25" s="459"/>
      <c r="X25" s="459"/>
      <c r="Y25" s="410"/>
      <c r="Z25" s="407"/>
      <c r="AA25" s="410"/>
      <c r="AB25" s="407"/>
      <c r="AC25" s="407"/>
      <c r="AD25" s="407"/>
      <c r="AE25" s="408"/>
      <c r="AF25" s="407"/>
      <c r="AG25" s="407"/>
      <c r="AH25" s="407"/>
      <c r="AI25" s="407"/>
      <c r="AJ25" s="409"/>
      <c r="AK25" s="407"/>
      <c r="AL25" s="407"/>
      <c r="AM25" s="410"/>
      <c r="AN25" s="459"/>
      <c r="AO25" s="459"/>
      <c r="AP25" s="460"/>
      <c r="AQ25" s="461"/>
      <c r="AR25" s="459"/>
      <c r="AS25" s="459"/>
      <c r="AT25" s="459"/>
      <c r="AU25" s="410"/>
      <c r="AV25" s="407"/>
      <c r="AW25" s="408"/>
      <c r="AX25" s="409"/>
      <c r="AY25" s="407"/>
      <c r="AZ25" s="407"/>
      <c r="BA25" s="407"/>
      <c r="BB25" s="408"/>
      <c r="BC25" s="407"/>
      <c r="BD25" s="407"/>
      <c r="BE25" s="407"/>
      <c r="BF25" s="407"/>
      <c r="BG25" s="409"/>
      <c r="BH25" s="407"/>
      <c r="BI25" s="407"/>
      <c r="BJ25" s="411">
        <v>1</v>
      </c>
      <c r="BK25" s="407"/>
      <c r="BL25" s="407"/>
      <c r="BM25" s="408"/>
      <c r="BN25" s="407"/>
      <c r="BO25" s="407"/>
      <c r="BP25" s="407"/>
      <c r="BQ25" s="407"/>
      <c r="BR25" s="409"/>
      <c r="BS25" s="407"/>
      <c r="BT25" s="407"/>
      <c r="BU25" s="407"/>
      <c r="BV25" s="407"/>
      <c r="BW25" s="407"/>
      <c r="BX25" s="410"/>
      <c r="BY25" s="407"/>
      <c r="BZ25" s="407"/>
      <c r="CA25" s="408"/>
      <c r="CB25" s="407"/>
      <c r="CC25" s="407"/>
      <c r="CD25" s="409"/>
      <c r="CE25" s="407"/>
      <c r="CF25" s="407"/>
      <c r="CG25" s="407"/>
      <c r="CH25" s="408"/>
      <c r="CI25" s="407"/>
      <c r="CJ25" s="406"/>
      <c r="CK25" s="375"/>
      <c r="CL25" s="408"/>
      <c r="CM25" s="407"/>
      <c r="CN25" s="409"/>
      <c r="CO25" s="407"/>
      <c r="CP25" s="407"/>
      <c r="CQ25" s="407"/>
      <c r="CR25" s="408"/>
      <c r="CS25" s="407"/>
      <c r="CT25" s="409"/>
      <c r="CU25" s="407"/>
      <c r="CV25" s="462"/>
      <c r="CW25" s="459"/>
      <c r="CX25" s="459"/>
      <c r="CY25" s="459"/>
      <c r="CZ25" s="460"/>
      <c r="DA25" s="461"/>
      <c r="DB25" s="459"/>
      <c r="DC25" s="459"/>
      <c r="DD25" s="462"/>
      <c r="DE25" s="459"/>
      <c r="DF25" s="460"/>
      <c r="DG25" s="461"/>
      <c r="DH25" s="462"/>
    </row>
    <row r="26" spans="1:112" s="30" customFormat="1" hidden="1" x14ac:dyDescent="0.3">
      <c r="A26" s="481"/>
      <c r="B26" s="47" t="s">
        <v>60</v>
      </c>
      <c r="C26" s="49">
        <f t="shared" si="0"/>
        <v>1</v>
      </c>
      <c r="D26" s="375"/>
      <c r="E26" s="375"/>
      <c r="F26" s="405"/>
      <c r="G26" s="406"/>
      <c r="H26" s="378"/>
      <c r="I26" s="404"/>
      <c r="J26" s="375"/>
      <c r="K26" s="375"/>
      <c r="L26" s="405"/>
      <c r="M26" s="375"/>
      <c r="N26" s="413">
        <v>1</v>
      </c>
      <c r="O26" s="375"/>
      <c r="P26" s="376">
        <v>1</v>
      </c>
      <c r="Q26" s="405"/>
      <c r="R26" s="406"/>
      <c r="S26" s="375"/>
      <c r="T26" s="375"/>
      <c r="U26" s="405"/>
      <c r="V26" s="406"/>
      <c r="W26" s="378"/>
      <c r="X26" s="376">
        <v>1</v>
      </c>
      <c r="Y26" s="404"/>
      <c r="Z26" s="375"/>
      <c r="AA26" s="404"/>
      <c r="AB26" s="375"/>
      <c r="AC26" s="375"/>
      <c r="AD26" s="375"/>
      <c r="AE26" s="405"/>
      <c r="AF26" s="375"/>
      <c r="AG26" s="375"/>
      <c r="AH26" s="375"/>
      <c r="AI26" s="375"/>
      <c r="AJ26" s="406"/>
      <c r="AK26" s="375"/>
      <c r="AL26" s="375"/>
      <c r="AM26" s="404"/>
      <c r="AN26" s="378"/>
      <c r="AO26" s="378"/>
      <c r="AP26" s="463"/>
      <c r="AQ26" s="464"/>
      <c r="AR26" s="378"/>
      <c r="AS26" s="378"/>
      <c r="AT26" s="378"/>
      <c r="AU26" s="404"/>
      <c r="AV26" s="375"/>
      <c r="AW26" s="405"/>
      <c r="AX26" s="406"/>
      <c r="AY26" s="375"/>
      <c r="AZ26" s="375"/>
      <c r="BA26" s="375"/>
      <c r="BB26" s="405"/>
      <c r="BC26" s="375"/>
      <c r="BD26" s="375"/>
      <c r="BE26" s="375"/>
      <c r="BF26" s="375"/>
      <c r="BG26" s="406"/>
      <c r="BH26" s="375"/>
      <c r="BI26" s="375"/>
      <c r="BJ26" s="376">
        <v>1</v>
      </c>
      <c r="BK26" s="375"/>
      <c r="BL26" s="375"/>
      <c r="BM26" s="405"/>
      <c r="BN26" s="375"/>
      <c r="BO26" s="375"/>
      <c r="BP26" s="375"/>
      <c r="BQ26" s="375"/>
      <c r="BR26" s="406"/>
      <c r="BS26" s="375"/>
      <c r="BT26" s="375"/>
      <c r="BU26" s="375"/>
      <c r="BV26" s="375"/>
      <c r="BW26" s="375"/>
      <c r="BX26" s="404"/>
      <c r="BY26" s="375"/>
      <c r="BZ26" s="375"/>
      <c r="CA26" s="405"/>
      <c r="CB26" s="375"/>
      <c r="CC26" s="375"/>
      <c r="CD26" s="406"/>
      <c r="CE26" s="375"/>
      <c r="CF26" s="375"/>
      <c r="CG26" s="375"/>
      <c r="CH26" s="405"/>
      <c r="CI26" s="375"/>
      <c r="CJ26" s="406"/>
      <c r="CK26" s="375"/>
      <c r="CL26" s="405"/>
      <c r="CM26" s="375"/>
      <c r="CN26" s="406"/>
      <c r="CO26" s="375"/>
      <c r="CP26" s="375"/>
      <c r="CQ26" s="375"/>
      <c r="CR26" s="405"/>
      <c r="CS26" s="375"/>
      <c r="CT26" s="406"/>
      <c r="CU26" s="375"/>
      <c r="CV26" s="465"/>
      <c r="CW26" s="378"/>
      <c r="CX26" s="378"/>
      <c r="CY26" s="378"/>
      <c r="CZ26" s="463"/>
      <c r="DA26" s="413">
        <v>1</v>
      </c>
      <c r="DB26" s="378"/>
      <c r="DC26" s="378"/>
      <c r="DD26" s="465"/>
      <c r="DE26" s="378"/>
      <c r="DF26" s="463"/>
      <c r="DG26" s="464"/>
      <c r="DH26" s="465"/>
    </row>
    <row r="27" spans="1:112" s="30" customFormat="1" hidden="1" x14ac:dyDescent="0.3">
      <c r="A27" s="481"/>
      <c r="B27" s="46" t="s">
        <v>83</v>
      </c>
      <c r="C27" s="49">
        <f t="shared" si="0"/>
        <v>0</v>
      </c>
      <c r="D27" s="375"/>
      <c r="E27" s="375"/>
      <c r="F27" s="405"/>
      <c r="G27" s="406"/>
      <c r="H27" s="378"/>
      <c r="I27" s="404"/>
      <c r="J27" s="375"/>
      <c r="K27" s="375"/>
      <c r="L27" s="405"/>
      <c r="M27" s="375"/>
      <c r="N27" s="406"/>
      <c r="O27" s="375"/>
      <c r="P27" s="375"/>
      <c r="Q27" s="405"/>
      <c r="R27" s="406"/>
      <c r="S27" s="375"/>
      <c r="T27" s="375"/>
      <c r="U27" s="405"/>
      <c r="V27" s="406"/>
      <c r="W27" s="378"/>
      <c r="X27" s="376">
        <v>1</v>
      </c>
      <c r="Y27" s="404"/>
      <c r="Z27" s="375"/>
      <c r="AA27" s="404"/>
      <c r="AB27" s="375"/>
      <c r="AC27" s="375"/>
      <c r="AD27" s="376">
        <v>1</v>
      </c>
      <c r="AE27" s="405"/>
      <c r="AF27" s="375"/>
      <c r="AG27" s="375"/>
      <c r="AH27" s="375"/>
      <c r="AI27" s="375"/>
      <c r="AJ27" s="406"/>
      <c r="AK27" s="375"/>
      <c r="AL27" s="375"/>
      <c r="AM27" s="404"/>
      <c r="AN27" s="378"/>
      <c r="AO27" s="378"/>
      <c r="AP27" s="463"/>
      <c r="AQ27" s="464"/>
      <c r="AR27" s="378"/>
      <c r="AS27" s="378"/>
      <c r="AT27" s="378"/>
      <c r="AU27" s="404"/>
      <c r="AV27" s="375"/>
      <c r="AW27" s="405"/>
      <c r="AX27" s="406"/>
      <c r="AY27" s="375"/>
      <c r="AZ27" s="375"/>
      <c r="BA27" s="375"/>
      <c r="BB27" s="405"/>
      <c r="BC27" s="375"/>
      <c r="BD27" s="375"/>
      <c r="BE27" s="375"/>
      <c r="BF27" s="375"/>
      <c r="BG27" s="406"/>
      <c r="BH27" s="375"/>
      <c r="BI27" s="375"/>
      <c r="BJ27" s="375"/>
      <c r="BK27" s="375"/>
      <c r="BL27" s="375"/>
      <c r="BM27" s="405"/>
      <c r="BN27" s="375"/>
      <c r="BO27" s="375"/>
      <c r="BP27" s="375"/>
      <c r="BQ27" s="375"/>
      <c r="BR27" s="406"/>
      <c r="BS27" s="375"/>
      <c r="BT27" s="375"/>
      <c r="BU27" s="375"/>
      <c r="BV27" s="375"/>
      <c r="BW27" s="375"/>
      <c r="BX27" s="404"/>
      <c r="BY27" s="375"/>
      <c r="BZ27" s="375"/>
      <c r="CA27" s="405"/>
      <c r="CB27" s="375"/>
      <c r="CC27" s="375"/>
      <c r="CD27" s="406"/>
      <c r="CE27" s="375"/>
      <c r="CF27" s="375"/>
      <c r="CG27" s="375"/>
      <c r="CH27" s="405"/>
      <c r="CI27" s="375"/>
      <c r="CJ27" s="406"/>
      <c r="CK27" s="375"/>
      <c r="CL27" s="405"/>
      <c r="CM27" s="375"/>
      <c r="CN27" s="406"/>
      <c r="CO27" s="375"/>
      <c r="CP27" s="375"/>
      <c r="CQ27" s="375"/>
      <c r="CR27" s="405"/>
      <c r="CS27" s="375"/>
      <c r="CT27" s="406"/>
      <c r="CU27" s="375"/>
      <c r="CV27" s="465"/>
      <c r="CW27" s="378"/>
      <c r="CX27" s="378"/>
      <c r="CY27" s="378"/>
      <c r="CZ27" s="463"/>
      <c r="DA27" s="464"/>
      <c r="DB27" s="378"/>
      <c r="DC27" s="378"/>
      <c r="DD27" s="465"/>
      <c r="DE27" s="378"/>
      <c r="DF27" s="463"/>
      <c r="DG27" s="464"/>
      <c r="DH27" s="465"/>
    </row>
    <row r="28" spans="1:112" s="30" customFormat="1" hidden="1" x14ac:dyDescent="0.3">
      <c r="A28" s="481"/>
      <c r="B28" s="48" t="s">
        <v>61</v>
      </c>
      <c r="C28" s="49">
        <f t="shared" si="0"/>
        <v>5</v>
      </c>
      <c r="D28" s="375"/>
      <c r="E28" s="376" t="s">
        <v>370</v>
      </c>
      <c r="F28" s="405"/>
      <c r="G28" s="413" t="s">
        <v>370</v>
      </c>
      <c r="H28" s="378"/>
      <c r="I28" s="404"/>
      <c r="J28" s="375"/>
      <c r="K28" s="375"/>
      <c r="L28" s="412" t="s">
        <v>370</v>
      </c>
      <c r="M28" s="375"/>
      <c r="N28" s="413">
        <v>1</v>
      </c>
      <c r="O28" s="376">
        <v>1</v>
      </c>
      <c r="P28" s="375"/>
      <c r="Q28" s="405"/>
      <c r="R28" s="406"/>
      <c r="S28" s="376">
        <v>1</v>
      </c>
      <c r="T28" s="376">
        <v>1</v>
      </c>
      <c r="U28" s="405"/>
      <c r="V28" s="406"/>
      <c r="W28" s="378"/>
      <c r="X28" s="376">
        <v>1</v>
      </c>
      <c r="Y28" s="404"/>
      <c r="Z28" s="375"/>
      <c r="AA28" s="404"/>
      <c r="AB28" s="375"/>
      <c r="AC28" s="375"/>
      <c r="AD28" s="376">
        <v>1</v>
      </c>
      <c r="AE28" s="412">
        <v>1</v>
      </c>
      <c r="AF28" s="375"/>
      <c r="AG28" s="375"/>
      <c r="AH28" s="375"/>
      <c r="AI28" s="375"/>
      <c r="AJ28" s="413">
        <v>1</v>
      </c>
      <c r="AK28" s="375"/>
      <c r="AL28" s="375"/>
      <c r="AM28" s="404"/>
      <c r="AN28" s="378"/>
      <c r="AO28" s="378"/>
      <c r="AP28" s="463"/>
      <c r="AQ28" s="464"/>
      <c r="AR28" s="378"/>
      <c r="AS28" s="378"/>
      <c r="AT28" s="378"/>
      <c r="AU28" s="404"/>
      <c r="AV28" s="376">
        <v>1</v>
      </c>
      <c r="AW28" s="405"/>
      <c r="AX28" s="406"/>
      <c r="AY28" s="375"/>
      <c r="AZ28" s="375"/>
      <c r="BA28" s="375"/>
      <c r="BB28" s="405"/>
      <c r="BC28" s="376">
        <v>1</v>
      </c>
      <c r="BD28" s="375"/>
      <c r="BE28" s="375"/>
      <c r="BF28" s="375"/>
      <c r="BG28" s="406"/>
      <c r="BH28" s="375"/>
      <c r="BI28" s="375"/>
      <c r="BJ28" s="375"/>
      <c r="BK28" s="375"/>
      <c r="BL28" s="375"/>
      <c r="BM28" s="405"/>
      <c r="BN28" s="375"/>
      <c r="BO28" s="375"/>
      <c r="BP28" s="375"/>
      <c r="BQ28" s="375"/>
      <c r="BR28" s="413">
        <v>1</v>
      </c>
      <c r="BS28" s="375"/>
      <c r="BT28" s="376">
        <v>1</v>
      </c>
      <c r="BU28" s="376">
        <v>1</v>
      </c>
      <c r="BV28" s="375"/>
      <c r="BW28" s="375"/>
      <c r="BX28" s="404"/>
      <c r="BY28" s="375"/>
      <c r="BZ28" s="375"/>
      <c r="CA28" s="405"/>
      <c r="CB28" s="375"/>
      <c r="CC28" s="375"/>
      <c r="CD28" s="406"/>
      <c r="CE28" s="375"/>
      <c r="CF28" s="375"/>
      <c r="CG28" s="375"/>
      <c r="CH28" s="405"/>
      <c r="CI28" s="376">
        <v>1</v>
      </c>
      <c r="CJ28" s="406"/>
      <c r="CK28" s="375"/>
      <c r="CL28" s="405"/>
      <c r="CM28" s="375"/>
      <c r="CN28" s="406"/>
      <c r="CO28" s="375"/>
      <c r="CP28" s="376">
        <v>1</v>
      </c>
      <c r="CQ28" s="375"/>
      <c r="CR28" s="405"/>
      <c r="CS28" s="375"/>
      <c r="CT28" s="406"/>
      <c r="CU28" s="375"/>
      <c r="CV28" s="465"/>
      <c r="CW28" s="378"/>
      <c r="CX28" s="376">
        <v>1</v>
      </c>
      <c r="CY28" s="376">
        <v>1</v>
      </c>
      <c r="CZ28" s="412">
        <v>1</v>
      </c>
      <c r="DA28" s="413">
        <v>1</v>
      </c>
      <c r="DB28" s="378"/>
      <c r="DC28" s="376">
        <v>1</v>
      </c>
      <c r="DD28" s="465"/>
      <c r="DE28" s="378"/>
      <c r="DF28" s="463"/>
      <c r="DG28" s="464"/>
      <c r="DH28" s="465"/>
    </row>
    <row r="29" spans="1:112" s="30" customFormat="1" hidden="1" x14ac:dyDescent="0.3">
      <c r="A29" s="481"/>
      <c r="B29" s="48" t="s">
        <v>81</v>
      </c>
      <c r="C29" s="49">
        <f t="shared" si="0"/>
        <v>1</v>
      </c>
      <c r="D29" s="375"/>
      <c r="E29" s="375"/>
      <c r="F29" s="405"/>
      <c r="G29" s="406"/>
      <c r="H29" s="376" t="s">
        <v>370</v>
      </c>
      <c r="I29" s="404"/>
      <c r="J29" s="375"/>
      <c r="K29" s="375"/>
      <c r="L29" s="405"/>
      <c r="M29" s="375"/>
      <c r="N29" s="406"/>
      <c r="O29" s="375"/>
      <c r="P29" s="375"/>
      <c r="Q29" s="405"/>
      <c r="R29" s="406"/>
      <c r="S29" s="375"/>
      <c r="T29" s="376">
        <v>1</v>
      </c>
      <c r="U29" s="405"/>
      <c r="V29" s="413">
        <v>1</v>
      </c>
      <c r="W29" s="378"/>
      <c r="X29" s="378"/>
      <c r="Y29" s="404"/>
      <c r="Z29" s="375"/>
      <c r="AA29" s="404"/>
      <c r="AB29" s="375"/>
      <c r="AC29" s="375"/>
      <c r="AD29" s="375"/>
      <c r="AE29" s="405"/>
      <c r="AF29" s="375"/>
      <c r="AG29" s="375"/>
      <c r="AH29" s="375"/>
      <c r="AI29" s="375"/>
      <c r="AJ29" s="413">
        <v>1</v>
      </c>
      <c r="AK29" s="375"/>
      <c r="AL29" s="375"/>
      <c r="AM29" s="404"/>
      <c r="AN29" s="378"/>
      <c r="AO29" s="378"/>
      <c r="AP29" s="463"/>
      <c r="AQ29" s="464"/>
      <c r="AR29" s="376">
        <v>1</v>
      </c>
      <c r="AS29" s="378"/>
      <c r="AT29" s="378"/>
      <c r="AU29" s="404"/>
      <c r="AV29" s="375"/>
      <c r="AW29" s="405"/>
      <c r="AX29" s="406"/>
      <c r="AY29" s="375"/>
      <c r="AZ29" s="375"/>
      <c r="BA29" s="375"/>
      <c r="BB29" s="405"/>
      <c r="BC29" s="375"/>
      <c r="BD29" s="375"/>
      <c r="BE29" s="375"/>
      <c r="BF29" s="375"/>
      <c r="BG29" s="406"/>
      <c r="BH29" s="375"/>
      <c r="BI29" s="375"/>
      <c r="BJ29" s="375"/>
      <c r="BK29" s="375"/>
      <c r="BL29" s="375"/>
      <c r="BM29" s="405"/>
      <c r="BN29" s="375"/>
      <c r="BO29" s="375"/>
      <c r="BP29" s="375"/>
      <c r="BQ29" s="375"/>
      <c r="BR29" s="406"/>
      <c r="BS29" s="375"/>
      <c r="BT29" s="375"/>
      <c r="BU29" s="375"/>
      <c r="BV29" s="375"/>
      <c r="BW29" s="375"/>
      <c r="BX29" s="404"/>
      <c r="BY29" s="375"/>
      <c r="BZ29" s="375"/>
      <c r="CA29" s="405"/>
      <c r="CB29" s="375"/>
      <c r="CC29" s="376">
        <v>1</v>
      </c>
      <c r="CD29" s="406"/>
      <c r="CE29" s="375"/>
      <c r="CF29" s="375"/>
      <c r="CG29" s="375"/>
      <c r="CH29" s="405"/>
      <c r="CI29" s="376">
        <v>1</v>
      </c>
      <c r="CJ29" s="406"/>
      <c r="CK29" s="375"/>
      <c r="CL29" s="405"/>
      <c r="CM29" s="375"/>
      <c r="CN29" s="406"/>
      <c r="CO29" s="375"/>
      <c r="CP29" s="376">
        <v>1</v>
      </c>
      <c r="CQ29" s="375"/>
      <c r="CR29" s="405"/>
      <c r="CS29" s="375"/>
      <c r="CT29" s="406"/>
      <c r="CU29" s="375"/>
      <c r="CV29" s="414">
        <v>1</v>
      </c>
      <c r="CW29" s="378"/>
      <c r="CX29" s="376">
        <v>1</v>
      </c>
      <c r="CY29" s="378"/>
      <c r="CZ29" s="463"/>
      <c r="DA29" s="464"/>
      <c r="DB29" s="378"/>
      <c r="DC29" s="378"/>
      <c r="DD29" s="465"/>
      <c r="DE29" s="378"/>
      <c r="DF29" s="463"/>
      <c r="DG29" s="464"/>
      <c r="DH29" s="465"/>
    </row>
    <row r="30" spans="1:112" s="30" customFormat="1" hidden="1" x14ac:dyDescent="0.3">
      <c r="A30" s="481"/>
      <c r="B30" s="48" t="s">
        <v>82</v>
      </c>
      <c r="C30" s="49">
        <f t="shared" si="0"/>
        <v>6</v>
      </c>
      <c r="D30" s="376" t="s">
        <v>370</v>
      </c>
      <c r="E30" s="375"/>
      <c r="F30" s="405"/>
      <c r="G30" s="413" t="s">
        <v>370</v>
      </c>
      <c r="H30" s="375"/>
      <c r="I30" s="404"/>
      <c r="J30" s="376" t="s">
        <v>370</v>
      </c>
      <c r="K30" s="376" t="s">
        <v>370</v>
      </c>
      <c r="L30" s="405"/>
      <c r="M30" s="376" t="s">
        <v>370</v>
      </c>
      <c r="N30" s="406"/>
      <c r="O30" s="376">
        <v>1</v>
      </c>
      <c r="P30" s="375"/>
      <c r="Q30" s="412">
        <v>1</v>
      </c>
      <c r="R30" s="406"/>
      <c r="S30" s="375"/>
      <c r="T30" s="375"/>
      <c r="U30" s="405"/>
      <c r="V30" s="406"/>
      <c r="W30" s="378"/>
      <c r="X30" s="378"/>
      <c r="Y30" s="404"/>
      <c r="Z30" s="375"/>
      <c r="AA30" s="414">
        <v>1</v>
      </c>
      <c r="AB30" s="375"/>
      <c r="AC30" s="375"/>
      <c r="AD30" s="375"/>
      <c r="AE30" s="405"/>
      <c r="AF30" s="375"/>
      <c r="AG30" s="375"/>
      <c r="AH30" s="375"/>
      <c r="AI30" s="375"/>
      <c r="AJ30" s="406"/>
      <c r="AK30" s="375"/>
      <c r="AL30" s="375"/>
      <c r="AM30" s="404"/>
      <c r="AN30" s="378"/>
      <c r="AO30" s="378"/>
      <c r="AP30" s="463"/>
      <c r="AQ30" s="464"/>
      <c r="AR30" s="376">
        <v>1</v>
      </c>
      <c r="AS30" s="378"/>
      <c r="AT30" s="378"/>
      <c r="AU30" s="404"/>
      <c r="AV30" s="376">
        <v>1</v>
      </c>
      <c r="AW30" s="405"/>
      <c r="AX30" s="406"/>
      <c r="AY30" s="375"/>
      <c r="AZ30" s="375"/>
      <c r="BA30" s="375"/>
      <c r="BB30" s="405"/>
      <c r="BC30" s="376">
        <v>1</v>
      </c>
      <c r="BD30" s="376">
        <v>1</v>
      </c>
      <c r="BE30" s="375"/>
      <c r="BF30" s="376">
        <v>1</v>
      </c>
      <c r="BG30" s="406"/>
      <c r="BH30" s="375"/>
      <c r="BI30" s="375"/>
      <c r="BJ30" s="375"/>
      <c r="BK30" s="376">
        <v>1</v>
      </c>
      <c r="BL30" s="375"/>
      <c r="BM30" s="405"/>
      <c r="BN30" s="375"/>
      <c r="BO30" s="375"/>
      <c r="BP30" s="375"/>
      <c r="BQ30" s="375"/>
      <c r="BR30" s="406"/>
      <c r="BS30" s="375"/>
      <c r="BT30" s="375"/>
      <c r="BU30" s="375"/>
      <c r="BV30" s="376">
        <v>1</v>
      </c>
      <c r="BW30" s="376">
        <v>1</v>
      </c>
      <c r="BX30" s="414">
        <v>1</v>
      </c>
      <c r="BY30" s="375"/>
      <c r="BZ30" s="375"/>
      <c r="CA30" s="405"/>
      <c r="CB30" s="375"/>
      <c r="CC30" s="376">
        <v>1</v>
      </c>
      <c r="CD30" s="406"/>
      <c r="CE30" s="375"/>
      <c r="CF30" s="375"/>
      <c r="CG30" s="376">
        <v>1</v>
      </c>
      <c r="CH30" s="405"/>
      <c r="CI30" s="375"/>
      <c r="CJ30" s="406"/>
      <c r="CK30" s="375"/>
      <c r="CL30" s="405"/>
      <c r="CM30" s="375"/>
      <c r="CN30" s="413">
        <v>1</v>
      </c>
      <c r="CO30" s="375"/>
      <c r="CP30" s="375"/>
      <c r="CQ30" s="376">
        <v>1</v>
      </c>
      <c r="CR30" s="412">
        <v>1</v>
      </c>
      <c r="CS30" s="375"/>
      <c r="CT30" s="406"/>
      <c r="CU30" s="376">
        <v>1</v>
      </c>
      <c r="CV30" s="465"/>
      <c r="CW30" s="378"/>
      <c r="CX30" s="378"/>
      <c r="CY30" s="378"/>
      <c r="CZ30" s="463"/>
      <c r="DA30" s="464"/>
      <c r="DB30" s="378"/>
      <c r="DC30" s="378"/>
      <c r="DD30" s="465"/>
      <c r="DE30" s="378"/>
      <c r="DF30" s="463"/>
      <c r="DG30" s="464"/>
      <c r="DH30" s="465"/>
    </row>
    <row r="31" spans="1:112" s="30" customFormat="1" hidden="1" x14ac:dyDescent="0.3">
      <c r="A31" s="481"/>
      <c r="B31" s="48" t="s">
        <v>62</v>
      </c>
      <c r="C31" s="49">
        <f t="shared" si="0"/>
        <v>1</v>
      </c>
      <c r="D31" s="375"/>
      <c r="E31" s="375"/>
      <c r="F31" s="405"/>
      <c r="G31" s="406"/>
      <c r="H31" s="378"/>
      <c r="I31" s="404"/>
      <c r="J31" s="375"/>
      <c r="K31" s="375"/>
      <c r="L31" s="405"/>
      <c r="M31" s="375"/>
      <c r="N31" s="413">
        <v>1</v>
      </c>
      <c r="O31" s="375"/>
      <c r="P31" s="375"/>
      <c r="Q31" s="405"/>
      <c r="R31" s="406"/>
      <c r="S31" s="375"/>
      <c r="T31" s="375"/>
      <c r="U31" s="405"/>
      <c r="V31" s="406"/>
      <c r="W31" s="378"/>
      <c r="X31" s="378"/>
      <c r="Y31" s="404"/>
      <c r="Z31" s="375"/>
      <c r="AA31" s="404"/>
      <c r="AB31" s="375"/>
      <c r="AC31" s="375"/>
      <c r="AD31" s="375"/>
      <c r="AE31" s="405"/>
      <c r="AF31" s="375"/>
      <c r="AG31" s="375"/>
      <c r="AH31" s="375"/>
      <c r="AI31" s="375"/>
      <c r="AJ31" s="406"/>
      <c r="AK31" s="375"/>
      <c r="AL31" s="375"/>
      <c r="AM31" s="404"/>
      <c r="AN31" s="378"/>
      <c r="AO31" s="378"/>
      <c r="AP31" s="463"/>
      <c r="AQ31" s="464"/>
      <c r="AR31" s="378"/>
      <c r="AS31" s="378"/>
      <c r="AT31" s="378"/>
      <c r="AU31" s="404"/>
      <c r="AV31" s="375"/>
      <c r="AW31" s="405"/>
      <c r="AX31" s="413">
        <v>1</v>
      </c>
      <c r="AY31" s="375"/>
      <c r="AZ31" s="375"/>
      <c r="BA31" s="375"/>
      <c r="BB31" s="405"/>
      <c r="BC31" s="375"/>
      <c r="BD31" s="375"/>
      <c r="BE31" s="375"/>
      <c r="BF31" s="375"/>
      <c r="BG31" s="406"/>
      <c r="BH31" s="375"/>
      <c r="BI31" s="375"/>
      <c r="BJ31" s="375"/>
      <c r="BK31" s="375"/>
      <c r="BL31" s="375"/>
      <c r="BM31" s="405"/>
      <c r="BN31" s="376">
        <v>1</v>
      </c>
      <c r="BO31" s="375"/>
      <c r="BP31" s="375"/>
      <c r="BQ31" s="375"/>
      <c r="BR31" s="406"/>
      <c r="BS31" s="376">
        <v>1</v>
      </c>
      <c r="BT31" s="375"/>
      <c r="BU31" s="375"/>
      <c r="BV31" s="375"/>
      <c r="BW31" s="375"/>
      <c r="BX31" s="404"/>
      <c r="BY31" s="375"/>
      <c r="BZ31" s="375"/>
      <c r="CA31" s="412">
        <v>1</v>
      </c>
      <c r="CB31" s="376">
        <v>1</v>
      </c>
      <c r="CC31" s="375"/>
      <c r="CD31" s="413">
        <v>1</v>
      </c>
      <c r="CE31" s="376">
        <v>1</v>
      </c>
      <c r="CF31" s="376">
        <v>1</v>
      </c>
      <c r="CG31" s="375"/>
      <c r="CH31" s="405"/>
      <c r="CI31" s="375"/>
      <c r="CJ31" s="413">
        <v>1</v>
      </c>
      <c r="CK31" s="376">
        <v>1</v>
      </c>
      <c r="CL31" s="412">
        <v>1</v>
      </c>
      <c r="CM31" s="376">
        <v>1</v>
      </c>
      <c r="CN31" s="413">
        <v>1</v>
      </c>
      <c r="CO31" s="375"/>
      <c r="CP31" s="375"/>
      <c r="CQ31" s="375"/>
      <c r="CR31" s="405"/>
      <c r="CS31" s="375"/>
      <c r="CT31" s="406"/>
      <c r="CU31" s="375"/>
      <c r="CV31" s="465"/>
      <c r="CW31" s="378"/>
      <c r="CX31" s="378"/>
      <c r="CY31" s="378"/>
      <c r="CZ31" s="463"/>
      <c r="DA31" s="464"/>
      <c r="DB31" s="378"/>
      <c r="DC31" s="378"/>
      <c r="DD31" s="465"/>
      <c r="DE31" s="378"/>
      <c r="DF31" s="463"/>
      <c r="DG31" s="464"/>
      <c r="DH31" s="465"/>
    </row>
    <row r="32" spans="1:112" s="30" customFormat="1" hidden="1" x14ac:dyDescent="0.3">
      <c r="A32" s="481"/>
      <c r="B32" s="46" t="s">
        <v>63</v>
      </c>
      <c r="C32" s="49">
        <f t="shared" si="0"/>
        <v>3</v>
      </c>
      <c r="D32" s="376" t="s">
        <v>370</v>
      </c>
      <c r="E32" s="376" t="s">
        <v>370</v>
      </c>
      <c r="F32" s="405"/>
      <c r="G32" s="406"/>
      <c r="H32" s="376" t="s">
        <v>370</v>
      </c>
      <c r="I32" s="404"/>
      <c r="J32" s="375"/>
      <c r="K32" s="375"/>
      <c r="L32" s="405"/>
      <c r="M32" s="375"/>
      <c r="N32" s="406"/>
      <c r="O32" s="375"/>
      <c r="P32" s="375"/>
      <c r="Q32" s="405"/>
      <c r="R32" s="406"/>
      <c r="S32" s="375"/>
      <c r="T32" s="375"/>
      <c r="U32" s="405"/>
      <c r="V32" s="406"/>
      <c r="W32" s="378"/>
      <c r="X32" s="378"/>
      <c r="Y32" s="414">
        <v>1</v>
      </c>
      <c r="Z32" s="376">
        <v>1</v>
      </c>
      <c r="AA32" s="404"/>
      <c r="AB32" s="376">
        <v>1</v>
      </c>
      <c r="AC32" s="376">
        <v>1</v>
      </c>
      <c r="AD32" s="376">
        <v>1</v>
      </c>
      <c r="AE32" s="412">
        <v>1</v>
      </c>
      <c r="AF32" s="376">
        <v>1</v>
      </c>
      <c r="AG32" s="376">
        <v>1</v>
      </c>
      <c r="AH32" s="376">
        <v>1</v>
      </c>
      <c r="AI32" s="376">
        <v>1</v>
      </c>
      <c r="AJ32" s="406"/>
      <c r="AK32" s="376">
        <v>1</v>
      </c>
      <c r="AL32" s="376">
        <v>1</v>
      </c>
      <c r="AM32" s="414">
        <v>1</v>
      </c>
      <c r="AN32" s="376">
        <v>1</v>
      </c>
      <c r="AO32" s="376">
        <v>1</v>
      </c>
      <c r="AP32" s="412">
        <v>1</v>
      </c>
      <c r="AQ32" s="464"/>
      <c r="AR32" s="376">
        <v>1</v>
      </c>
      <c r="AS32" s="376">
        <v>1</v>
      </c>
      <c r="AT32" s="376">
        <v>1</v>
      </c>
      <c r="AU32" s="404"/>
      <c r="AV32" s="375"/>
      <c r="AW32" s="405"/>
      <c r="AX32" s="406"/>
      <c r="AY32" s="375"/>
      <c r="AZ32" s="375"/>
      <c r="BA32" s="375"/>
      <c r="BB32" s="405"/>
      <c r="BC32" s="375"/>
      <c r="BD32" s="375"/>
      <c r="BE32" s="375"/>
      <c r="BF32" s="375"/>
      <c r="BG32" s="406"/>
      <c r="BH32" s="375"/>
      <c r="BI32" s="375"/>
      <c r="BJ32" s="376">
        <v>1</v>
      </c>
      <c r="BK32" s="375"/>
      <c r="BL32" s="375"/>
      <c r="BM32" s="405"/>
      <c r="BN32" s="375"/>
      <c r="BO32" s="375"/>
      <c r="BP32" s="375"/>
      <c r="BQ32" s="375"/>
      <c r="BR32" s="406"/>
      <c r="BS32" s="375"/>
      <c r="BT32" s="375"/>
      <c r="BU32" s="375"/>
      <c r="BV32" s="375"/>
      <c r="BW32" s="375"/>
      <c r="BX32" s="404"/>
      <c r="BY32" s="375"/>
      <c r="BZ32" s="375"/>
      <c r="CA32" s="405"/>
      <c r="CB32" s="375"/>
      <c r="CC32" s="375"/>
      <c r="CD32" s="406"/>
      <c r="CE32" s="375"/>
      <c r="CF32" s="375"/>
      <c r="CG32" s="375"/>
      <c r="CH32" s="405"/>
      <c r="CI32" s="375"/>
      <c r="CJ32" s="406"/>
      <c r="CK32" s="375"/>
      <c r="CL32" s="405"/>
      <c r="CM32" s="375"/>
      <c r="CN32" s="406"/>
      <c r="CO32" s="375"/>
      <c r="CP32" s="375"/>
      <c r="CQ32" s="375"/>
      <c r="CR32" s="405"/>
      <c r="CS32" s="375"/>
      <c r="CT32" s="406"/>
      <c r="CU32" s="375"/>
      <c r="CV32" s="465"/>
      <c r="CW32" s="378"/>
      <c r="CX32" s="378"/>
      <c r="CY32" s="378"/>
      <c r="CZ32" s="463"/>
      <c r="DA32" s="464"/>
      <c r="DB32" s="378"/>
      <c r="DC32" s="378"/>
      <c r="DD32" s="465"/>
      <c r="DE32" s="378"/>
      <c r="DF32" s="463"/>
      <c r="DG32" s="464"/>
      <c r="DH32" s="465"/>
    </row>
    <row r="33" spans="1:112" s="30" customFormat="1" hidden="1" x14ac:dyDescent="0.3">
      <c r="A33" s="481"/>
      <c r="B33" s="46" t="s">
        <v>64</v>
      </c>
      <c r="C33" s="49">
        <f t="shared" si="0"/>
        <v>1</v>
      </c>
      <c r="D33" s="376" t="s">
        <v>370</v>
      </c>
      <c r="E33" s="375"/>
      <c r="F33" s="405"/>
      <c r="G33" s="406"/>
      <c r="H33" s="378"/>
      <c r="I33" s="404"/>
      <c r="J33" s="375"/>
      <c r="K33" s="375"/>
      <c r="L33" s="405"/>
      <c r="M33" s="375"/>
      <c r="N33" s="406"/>
      <c r="O33" s="375"/>
      <c r="P33" s="375"/>
      <c r="Q33" s="405"/>
      <c r="R33" s="406"/>
      <c r="S33" s="375"/>
      <c r="T33" s="375"/>
      <c r="U33" s="405"/>
      <c r="V33" s="406"/>
      <c r="W33" s="378"/>
      <c r="X33" s="378"/>
      <c r="Y33" s="404"/>
      <c r="Z33" s="376">
        <v>1</v>
      </c>
      <c r="AA33" s="404"/>
      <c r="AB33" s="375"/>
      <c r="AC33" s="375"/>
      <c r="AD33" s="375"/>
      <c r="AE33" s="405"/>
      <c r="AF33" s="375"/>
      <c r="AG33" s="375"/>
      <c r="AH33" s="375"/>
      <c r="AI33" s="375"/>
      <c r="AJ33" s="406"/>
      <c r="AK33" s="375"/>
      <c r="AL33" s="375"/>
      <c r="AM33" s="404"/>
      <c r="AN33" s="378"/>
      <c r="AO33" s="378"/>
      <c r="AP33" s="463"/>
      <c r="AQ33" s="464"/>
      <c r="AR33" s="378"/>
      <c r="AS33" s="378"/>
      <c r="AT33" s="378"/>
      <c r="AU33" s="404"/>
      <c r="AV33" s="375"/>
      <c r="AW33" s="405"/>
      <c r="AX33" s="406"/>
      <c r="AY33" s="376">
        <v>1</v>
      </c>
      <c r="AZ33" s="375"/>
      <c r="BA33" s="375"/>
      <c r="BB33" s="405"/>
      <c r="BC33" s="376">
        <v>1</v>
      </c>
      <c r="BD33" s="375"/>
      <c r="BE33" s="375"/>
      <c r="BF33" s="375"/>
      <c r="BG33" s="406"/>
      <c r="BH33" s="375"/>
      <c r="BI33" s="375"/>
      <c r="BJ33" s="375"/>
      <c r="BK33" s="375"/>
      <c r="BL33" s="376">
        <v>1</v>
      </c>
      <c r="BM33" s="412">
        <v>1</v>
      </c>
      <c r="BN33" s="375"/>
      <c r="BO33" s="376">
        <v>1</v>
      </c>
      <c r="BP33" s="375"/>
      <c r="BQ33" s="375"/>
      <c r="BR33" s="406"/>
      <c r="BS33" s="376">
        <v>1</v>
      </c>
      <c r="BT33" s="375"/>
      <c r="BU33" s="375"/>
      <c r="BV33" s="375"/>
      <c r="BW33" s="375"/>
      <c r="BX33" s="404"/>
      <c r="BY33" s="376">
        <v>1</v>
      </c>
      <c r="BZ33" s="376">
        <v>1</v>
      </c>
      <c r="CA33" s="405"/>
      <c r="CB33" s="375"/>
      <c r="CC33" s="375"/>
      <c r="CD33" s="406"/>
      <c r="CE33" s="375"/>
      <c r="CF33" s="375"/>
      <c r="CG33" s="375"/>
      <c r="CH33" s="405"/>
      <c r="CI33" s="375"/>
      <c r="CJ33" s="406"/>
      <c r="CK33" s="375"/>
      <c r="CL33" s="405"/>
      <c r="CM33" s="375"/>
      <c r="CN33" s="406"/>
      <c r="CO33" s="375"/>
      <c r="CP33" s="375"/>
      <c r="CQ33" s="375"/>
      <c r="CR33" s="405"/>
      <c r="CS33" s="375"/>
      <c r="CT33" s="406"/>
      <c r="CU33" s="375"/>
      <c r="CV33" s="465"/>
      <c r="CW33" s="378"/>
      <c r="CX33" s="378"/>
      <c r="CY33" s="378"/>
      <c r="CZ33" s="412">
        <v>1</v>
      </c>
      <c r="DA33" s="464"/>
      <c r="DB33" s="378"/>
      <c r="DC33" s="376">
        <v>1</v>
      </c>
      <c r="DD33" s="465"/>
      <c r="DE33" s="378"/>
      <c r="DF33" s="463"/>
      <c r="DG33" s="464"/>
      <c r="DH33" s="465"/>
    </row>
    <row r="34" spans="1:112" s="33" customFormat="1" hidden="1" x14ac:dyDescent="0.3">
      <c r="A34" s="480"/>
      <c r="B34" s="45" t="s">
        <v>65</v>
      </c>
      <c r="C34" s="49">
        <f t="shared" si="0"/>
        <v>0</v>
      </c>
      <c r="D34" s="415"/>
      <c r="E34" s="415"/>
      <c r="F34" s="416"/>
      <c r="G34" s="417"/>
      <c r="H34" s="466"/>
      <c r="I34" s="418"/>
      <c r="J34" s="415"/>
      <c r="K34" s="415"/>
      <c r="L34" s="416"/>
      <c r="M34" s="415"/>
      <c r="N34" s="417"/>
      <c r="O34" s="415"/>
      <c r="P34" s="415"/>
      <c r="Q34" s="416"/>
      <c r="R34" s="417"/>
      <c r="S34" s="415"/>
      <c r="T34" s="415"/>
      <c r="U34" s="416"/>
      <c r="V34" s="417"/>
      <c r="W34" s="466"/>
      <c r="X34" s="466"/>
      <c r="Y34" s="418"/>
      <c r="Z34" s="415"/>
      <c r="AA34" s="421">
        <v>1</v>
      </c>
      <c r="AB34" s="415"/>
      <c r="AC34" s="415"/>
      <c r="AD34" s="415"/>
      <c r="AE34" s="416"/>
      <c r="AF34" s="415"/>
      <c r="AG34" s="415"/>
      <c r="AH34" s="415"/>
      <c r="AI34" s="415"/>
      <c r="AJ34" s="417"/>
      <c r="AK34" s="419">
        <v>1</v>
      </c>
      <c r="AL34" s="415"/>
      <c r="AM34" s="418"/>
      <c r="AN34" s="466"/>
      <c r="AO34" s="466"/>
      <c r="AP34" s="467"/>
      <c r="AQ34" s="468"/>
      <c r="AR34" s="466"/>
      <c r="AS34" s="466"/>
      <c r="AT34" s="466"/>
      <c r="AU34" s="418"/>
      <c r="AV34" s="415"/>
      <c r="AW34" s="416"/>
      <c r="AX34" s="417"/>
      <c r="AY34" s="415"/>
      <c r="AZ34" s="415"/>
      <c r="BA34" s="415"/>
      <c r="BB34" s="416"/>
      <c r="BC34" s="415"/>
      <c r="BD34" s="415"/>
      <c r="BE34" s="415"/>
      <c r="BF34" s="415"/>
      <c r="BG34" s="417"/>
      <c r="BH34" s="415"/>
      <c r="BI34" s="415"/>
      <c r="BJ34" s="415"/>
      <c r="BK34" s="415"/>
      <c r="BL34" s="415"/>
      <c r="BM34" s="416"/>
      <c r="BN34" s="415"/>
      <c r="BO34" s="415"/>
      <c r="BP34" s="415"/>
      <c r="BQ34" s="415"/>
      <c r="BR34" s="417"/>
      <c r="BS34" s="415"/>
      <c r="BT34" s="415"/>
      <c r="BU34" s="415"/>
      <c r="BV34" s="415"/>
      <c r="BW34" s="415"/>
      <c r="BX34" s="418"/>
      <c r="BY34" s="415"/>
      <c r="BZ34" s="415"/>
      <c r="CA34" s="416"/>
      <c r="CB34" s="415"/>
      <c r="CC34" s="415"/>
      <c r="CD34" s="417"/>
      <c r="CE34" s="415"/>
      <c r="CF34" s="415"/>
      <c r="CG34" s="415"/>
      <c r="CH34" s="416"/>
      <c r="CI34" s="415"/>
      <c r="CJ34" s="417"/>
      <c r="CK34" s="415"/>
      <c r="CL34" s="405"/>
      <c r="CM34" s="375"/>
      <c r="CN34" s="406"/>
      <c r="CO34" s="415"/>
      <c r="CP34" s="415"/>
      <c r="CQ34" s="415"/>
      <c r="CR34" s="416"/>
      <c r="CS34" s="415"/>
      <c r="CT34" s="417"/>
      <c r="CU34" s="415"/>
      <c r="CV34" s="469"/>
      <c r="CW34" s="466"/>
      <c r="CX34" s="466"/>
      <c r="CY34" s="466"/>
      <c r="CZ34" s="467"/>
      <c r="DA34" s="468"/>
      <c r="DB34" s="466"/>
      <c r="DC34" s="466"/>
      <c r="DD34" s="469"/>
      <c r="DE34" s="466"/>
      <c r="DF34" s="467"/>
      <c r="DG34" s="468"/>
      <c r="DH34" s="469"/>
    </row>
    <row r="35" spans="1:112" hidden="1" x14ac:dyDescent="0.3">
      <c r="A35" s="479" t="s">
        <v>26</v>
      </c>
      <c r="B35" s="46" t="s">
        <v>66</v>
      </c>
      <c r="C35" s="49">
        <f t="shared" si="0"/>
        <v>0</v>
      </c>
      <c r="D35" s="375"/>
      <c r="E35" s="375"/>
      <c r="F35" s="405"/>
      <c r="G35" s="406"/>
      <c r="H35" s="378"/>
      <c r="I35" s="404"/>
      <c r="J35" s="375"/>
      <c r="K35" s="375"/>
      <c r="L35" s="405"/>
      <c r="M35" s="375"/>
      <c r="N35" s="406"/>
      <c r="O35" s="375"/>
      <c r="P35" s="375"/>
      <c r="Q35" s="405"/>
      <c r="R35" s="406"/>
      <c r="S35" s="375"/>
      <c r="T35" s="375"/>
      <c r="U35" s="405"/>
      <c r="V35" s="406"/>
      <c r="W35" s="378"/>
      <c r="X35" s="378"/>
      <c r="Y35" s="404"/>
      <c r="Z35" s="375"/>
      <c r="AA35" s="404"/>
      <c r="AB35" s="375"/>
      <c r="AC35" s="375"/>
      <c r="AD35" s="375"/>
      <c r="AE35" s="405"/>
      <c r="AF35" s="375"/>
      <c r="AG35" s="375"/>
      <c r="AH35" s="375"/>
      <c r="AI35" s="375"/>
      <c r="AJ35" s="406"/>
      <c r="AK35" s="375"/>
      <c r="AL35" s="375"/>
      <c r="AM35" s="404"/>
      <c r="AN35" s="378"/>
      <c r="AO35" s="378"/>
      <c r="AP35" s="463"/>
      <c r="AQ35" s="464"/>
      <c r="AR35" s="378"/>
      <c r="AS35" s="378"/>
      <c r="AT35" s="378"/>
      <c r="AU35" s="404"/>
      <c r="AV35" s="375"/>
      <c r="AW35" s="405"/>
      <c r="AX35" s="406"/>
      <c r="AY35" s="375"/>
      <c r="AZ35" s="375"/>
      <c r="BA35" s="375"/>
      <c r="BB35" s="405"/>
      <c r="BC35" s="375"/>
      <c r="BD35" s="375"/>
      <c r="BE35" s="375"/>
      <c r="BF35" s="375"/>
      <c r="BG35" s="406"/>
      <c r="BH35" s="375"/>
      <c r="BI35" s="375"/>
      <c r="BJ35" s="375"/>
      <c r="BK35" s="375"/>
      <c r="BL35" s="375"/>
      <c r="BM35" s="405"/>
      <c r="BN35" s="375"/>
      <c r="BO35" s="375"/>
      <c r="BP35" s="375"/>
      <c r="BQ35" s="375"/>
      <c r="BR35" s="406"/>
      <c r="BS35" s="375"/>
      <c r="BT35" s="375"/>
      <c r="BU35" s="375"/>
      <c r="BV35" s="375"/>
      <c r="BW35" s="375"/>
      <c r="BX35" s="404"/>
      <c r="BY35" s="375"/>
      <c r="BZ35" s="375"/>
      <c r="CA35" s="405"/>
      <c r="CB35" s="375"/>
      <c r="CC35" s="375"/>
      <c r="CD35" s="406"/>
      <c r="CE35" s="375"/>
      <c r="CF35" s="375"/>
      <c r="CG35" s="375"/>
      <c r="CH35" s="405"/>
      <c r="CI35" s="375"/>
      <c r="CJ35" s="406"/>
      <c r="CK35" s="375"/>
      <c r="CL35" s="405"/>
      <c r="CM35" s="375"/>
      <c r="CN35" s="406"/>
      <c r="CO35" s="375"/>
      <c r="CP35" s="375"/>
      <c r="CQ35" s="375"/>
      <c r="CR35" s="405"/>
      <c r="CS35" s="375"/>
      <c r="CT35" s="406"/>
      <c r="CU35" s="375"/>
      <c r="CV35" s="465"/>
      <c r="CW35" s="378"/>
      <c r="CX35" s="378"/>
      <c r="CY35" s="378"/>
      <c r="CZ35" s="463"/>
      <c r="DA35" s="464"/>
      <c r="DB35" s="378"/>
      <c r="DC35" s="378"/>
      <c r="DD35" s="465"/>
      <c r="DE35" s="378"/>
      <c r="DF35" s="463"/>
      <c r="DG35" s="464"/>
      <c r="DH35" s="465"/>
    </row>
    <row r="36" spans="1:112" hidden="1" x14ac:dyDescent="0.3">
      <c r="A36" s="481"/>
      <c r="B36" s="46" t="s">
        <v>67</v>
      </c>
      <c r="C36" s="49">
        <f t="shared" si="0"/>
        <v>0</v>
      </c>
      <c r="D36" s="375"/>
      <c r="E36" s="375"/>
      <c r="F36" s="405"/>
      <c r="G36" s="406"/>
      <c r="H36" s="378"/>
      <c r="I36" s="404"/>
      <c r="J36" s="375"/>
      <c r="K36" s="375"/>
      <c r="L36" s="405"/>
      <c r="M36" s="375"/>
      <c r="N36" s="406"/>
      <c r="O36" s="375"/>
      <c r="P36" s="375"/>
      <c r="Q36" s="405"/>
      <c r="R36" s="406"/>
      <c r="S36" s="375"/>
      <c r="T36" s="375"/>
      <c r="U36" s="405"/>
      <c r="V36" s="406"/>
      <c r="W36" s="378"/>
      <c r="X36" s="378"/>
      <c r="Y36" s="404"/>
      <c r="Z36" s="375"/>
      <c r="AA36" s="404"/>
      <c r="AB36" s="375"/>
      <c r="AC36" s="375"/>
      <c r="AD36" s="375"/>
      <c r="AE36" s="405"/>
      <c r="AF36" s="375"/>
      <c r="AG36" s="375"/>
      <c r="AH36" s="375"/>
      <c r="AI36" s="375"/>
      <c r="AJ36" s="406"/>
      <c r="AK36" s="375"/>
      <c r="AL36" s="375"/>
      <c r="AM36" s="404"/>
      <c r="AN36" s="378"/>
      <c r="AO36" s="378"/>
      <c r="AP36" s="463"/>
      <c r="AQ36" s="464"/>
      <c r="AR36" s="378"/>
      <c r="AS36" s="378"/>
      <c r="AT36" s="378"/>
      <c r="AU36" s="404"/>
      <c r="AV36" s="375"/>
      <c r="AW36" s="405"/>
      <c r="AX36" s="406"/>
      <c r="AY36" s="375"/>
      <c r="AZ36" s="375"/>
      <c r="BA36" s="375"/>
      <c r="BB36" s="405"/>
      <c r="BC36" s="375"/>
      <c r="BD36" s="375"/>
      <c r="BE36" s="375"/>
      <c r="BF36" s="375"/>
      <c r="BG36" s="406"/>
      <c r="BH36" s="375"/>
      <c r="BI36" s="375"/>
      <c r="BJ36" s="375"/>
      <c r="BK36" s="375"/>
      <c r="BL36" s="375"/>
      <c r="BM36" s="405"/>
      <c r="BN36" s="375"/>
      <c r="BO36" s="375"/>
      <c r="BP36" s="375"/>
      <c r="BQ36" s="375"/>
      <c r="BR36" s="406"/>
      <c r="BS36" s="375"/>
      <c r="BT36" s="375"/>
      <c r="BU36" s="375"/>
      <c r="BV36" s="375"/>
      <c r="BW36" s="375"/>
      <c r="BX36" s="404"/>
      <c r="BY36" s="375"/>
      <c r="BZ36" s="375"/>
      <c r="CA36" s="405"/>
      <c r="CB36" s="375"/>
      <c r="CC36" s="375"/>
      <c r="CD36" s="406"/>
      <c r="CE36" s="375"/>
      <c r="CF36" s="375"/>
      <c r="CG36" s="375"/>
      <c r="CH36" s="405"/>
      <c r="CI36" s="375"/>
      <c r="CJ36" s="406"/>
      <c r="CK36" s="375"/>
      <c r="CL36" s="405"/>
      <c r="CM36" s="375"/>
      <c r="CN36" s="406"/>
      <c r="CO36" s="375"/>
      <c r="CP36" s="375"/>
      <c r="CQ36" s="375"/>
      <c r="CR36" s="405"/>
      <c r="CS36" s="375"/>
      <c r="CT36" s="406"/>
      <c r="CU36" s="375"/>
      <c r="CV36" s="465"/>
      <c r="CW36" s="378"/>
      <c r="CX36" s="378"/>
      <c r="CY36" s="378"/>
      <c r="CZ36" s="463"/>
      <c r="DA36" s="464"/>
      <c r="DB36" s="378"/>
      <c r="DC36" s="378"/>
      <c r="DD36" s="465"/>
      <c r="DE36" s="378"/>
      <c r="DF36" s="463"/>
      <c r="DG36" s="464"/>
      <c r="DH36" s="465"/>
    </row>
    <row r="37" spans="1:112" hidden="1" x14ac:dyDescent="0.3">
      <c r="A37" s="481"/>
      <c r="B37" s="46" t="s">
        <v>68</v>
      </c>
      <c r="C37" s="49">
        <f t="shared" si="0"/>
        <v>1</v>
      </c>
      <c r="D37" s="375"/>
      <c r="E37" s="375"/>
      <c r="F37" s="405"/>
      <c r="G37" s="406"/>
      <c r="H37" s="376" t="s">
        <v>370</v>
      </c>
      <c r="I37" s="404"/>
      <c r="J37" s="375"/>
      <c r="K37" s="375"/>
      <c r="L37" s="405"/>
      <c r="M37" s="375"/>
      <c r="N37" s="406"/>
      <c r="O37" s="375"/>
      <c r="P37" s="375"/>
      <c r="Q37" s="405"/>
      <c r="R37" s="406"/>
      <c r="S37" s="375"/>
      <c r="T37" s="375"/>
      <c r="U37" s="405"/>
      <c r="V37" s="406"/>
      <c r="W37" s="378"/>
      <c r="X37" s="378"/>
      <c r="Y37" s="404"/>
      <c r="Z37" s="375"/>
      <c r="AA37" s="404"/>
      <c r="AB37" s="375"/>
      <c r="AC37" s="375"/>
      <c r="AD37" s="375"/>
      <c r="AE37" s="412">
        <v>1</v>
      </c>
      <c r="AF37" s="375"/>
      <c r="AG37" s="375"/>
      <c r="AH37" s="375"/>
      <c r="AI37" s="375"/>
      <c r="AJ37" s="406"/>
      <c r="AK37" s="375"/>
      <c r="AL37" s="375"/>
      <c r="AM37" s="404"/>
      <c r="AN37" s="378"/>
      <c r="AO37" s="378"/>
      <c r="AP37" s="463"/>
      <c r="AQ37" s="464"/>
      <c r="AR37" s="378"/>
      <c r="AS37" s="378"/>
      <c r="AT37" s="376">
        <v>1</v>
      </c>
      <c r="AU37" s="404"/>
      <c r="AV37" s="375"/>
      <c r="AW37" s="405"/>
      <c r="AX37" s="406"/>
      <c r="AY37" s="375"/>
      <c r="AZ37" s="375"/>
      <c r="BA37" s="375"/>
      <c r="BB37" s="405"/>
      <c r="BC37" s="375"/>
      <c r="BD37" s="375"/>
      <c r="BE37" s="376">
        <v>1</v>
      </c>
      <c r="BF37" s="375"/>
      <c r="BG37" s="406"/>
      <c r="BH37" s="375"/>
      <c r="BI37" s="375"/>
      <c r="BJ37" s="375"/>
      <c r="BK37" s="375"/>
      <c r="BL37" s="375"/>
      <c r="BM37" s="405"/>
      <c r="BN37" s="375"/>
      <c r="BO37" s="375"/>
      <c r="BP37" s="375"/>
      <c r="BQ37" s="375"/>
      <c r="BR37" s="406"/>
      <c r="BS37" s="375"/>
      <c r="BT37" s="375"/>
      <c r="BU37" s="375"/>
      <c r="BV37" s="375"/>
      <c r="BW37" s="375"/>
      <c r="BX37" s="404"/>
      <c r="BY37" s="375"/>
      <c r="BZ37" s="375"/>
      <c r="CA37" s="405"/>
      <c r="CB37" s="375"/>
      <c r="CC37" s="375"/>
      <c r="CD37" s="406"/>
      <c r="CE37" s="375"/>
      <c r="CF37" s="375"/>
      <c r="CG37" s="375"/>
      <c r="CH37" s="405"/>
      <c r="CI37" s="375"/>
      <c r="CJ37" s="406"/>
      <c r="CK37" s="375"/>
      <c r="CL37" s="405"/>
      <c r="CM37" s="375"/>
      <c r="CN37" s="406"/>
      <c r="CO37" s="375"/>
      <c r="CP37" s="375"/>
      <c r="CQ37" s="375"/>
      <c r="CR37" s="405"/>
      <c r="CS37" s="375"/>
      <c r="CT37" s="406"/>
      <c r="CU37" s="375"/>
      <c r="CV37" s="465"/>
      <c r="CW37" s="378"/>
      <c r="CX37" s="378"/>
      <c r="CY37" s="378"/>
      <c r="CZ37" s="463"/>
      <c r="DA37" s="464"/>
      <c r="DB37" s="378"/>
      <c r="DC37" s="378"/>
      <c r="DD37" s="465"/>
      <c r="DE37" s="378"/>
      <c r="DF37" s="463"/>
      <c r="DG37" s="464"/>
      <c r="DH37" s="414">
        <v>1</v>
      </c>
    </row>
    <row r="38" spans="1:112" hidden="1" x14ac:dyDescent="0.3">
      <c r="A38" s="481"/>
      <c r="B38" s="46" t="s">
        <v>69</v>
      </c>
      <c r="C38" s="49">
        <f t="shared" si="0"/>
        <v>0</v>
      </c>
      <c r="D38" s="375"/>
      <c r="E38" s="375"/>
      <c r="F38" s="405"/>
      <c r="G38" s="406"/>
      <c r="H38" s="378"/>
      <c r="I38" s="404"/>
      <c r="J38" s="375"/>
      <c r="K38" s="375"/>
      <c r="L38" s="405"/>
      <c r="M38" s="375"/>
      <c r="N38" s="406"/>
      <c r="O38" s="375"/>
      <c r="P38" s="375"/>
      <c r="Q38" s="405"/>
      <c r="R38" s="406"/>
      <c r="S38" s="375"/>
      <c r="T38" s="375"/>
      <c r="U38" s="405"/>
      <c r="V38" s="406"/>
      <c r="W38" s="378"/>
      <c r="X38" s="378"/>
      <c r="Y38" s="404"/>
      <c r="Z38" s="375"/>
      <c r="AA38" s="404"/>
      <c r="AB38" s="375"/>
      <c r="AC38" s="375"/>
      <c r="AD38" s="375"/>
      <c r="AE38" s="405"/>
      <c r="AF38" s="375"/>
      <c r="AG38" s="375"/>
      <c r="AH38" s="375"/>
      <c r="AI38" s="375"/>
      <c r="AJ38" s="406"/>
      <c r="AK38" s="375"/>
      <c r="AL38" s="375"/>
      <c r="AM38" s="404"/>
      <c r="AN38" s="378"/>
      <c r="AO38" s="378"/>
      <c r="AP38" s="463"/>
      <c r="AQ38" s="464"/>
      <c r="AR38" s="378"/>
      <c r="AS38" s="378"/>
      <c r="AT38" s="378"/>
      <c r="AU38" s="404"/>
      <c r="AV38" s="375"/>
      <c r="AW38" s="405"/>
      <c r="AX38" s="406"/>
      <c r="AY38" s="375"/>
      <c r="AZ38" s="375"/>
      <c r="BA38" s="375"/>
      <c r="BB38" s="405"/>
      <c r="BC38" s="375"/>
      <c r="BD38" s="375"/>
      <c r="BE38" s="375"/>
      <c r="BF38" s="375"/>
      <c r="BG38" s="406"/>
      <c r="BH38" s="375"/>
      <c r="BI38" s="375"/>
      <c r="BJ38" s="375"/>
      <c r="BK38" s="375"/>
      <c r="BL38" s="375"/>
      <c r="BM38" s="405"/>
      <c r="BN38" s="375"/>
      <c r="BO38" s="376">
        <v>1</v>
      </c>
      <c r="BP38" s="375"/>
      <c r="BQ38" s="375"/>
      <c r="BR38" s="406"/>
      <c r="BS38" s="375"/>
      <c r="BT38" s="375"/>
      <c r="BU38" s="375"/>
      <c r="BV38" s="375"/>
      <c r="BW38" s="375"/>
      <c r="BX38" s="404"/>
      <c r="BY38" s="375"/>
      <c r="BZ38" s="375"/>
      <c r="CA38" s="405"/>
      <c r="CB38" s="375"/>
      <c r="CC38" s="375"/>
      <c r="CD38" s="406"/>
      <c r="CE38" s="375"/>
      <c r="CF38" s="375"/>
      <c r="CG38" s="375"/>
      <c r="CH38" s="405"/>
      <c r="CI38" s="375"/>
      <c r="CJ38" s="406"/>
      <c r="CK38" s="375"/>
      <c r="CL38" s="405"/>
      <c r="CM38" s="375"/>
      <c r="CN38" s="406"/>
      <c r="CO38" s="375"/>
      <c r="CP38" s="375"/>
      <c r="CQ38" s="375"/>
      <c r="CR38" s="405"/>
      <c r="CS38" s="375"/>
      <c r="CT38" s="406"/>
      <c r="CU38" s="375"/>
      <c r="CV38" s="465"/>
      <c r="CW38" s="378"/>
      <c r="CX38" s="378"/>
      <c r="CY38" s="378"/>
      <c r="CZ38" s="463"/>
      <c r="DA38" s="464"/>
      <c r="DB38" s="378"/>
      <c r="DC38" s="378"/>
      <c r="DD38" s="465"/>
      <c r="DE38" s="378"/>
      <c r="DF38" s="463"/>
      <c r="DG38" s="464"/>
      <c r="DH38" s="465"/>
    </row>
    <row r="39" spans="1:112" hidden="1" x14ac:dyDescent="0.3">
      <c r="A39" s="481"/>
      <c r="B39" s="46" t="s">
        <v>70</v>
      </c>
      <c r="C39" s="49">
        <f t="shared" si="0"/>
        <v>1</v>
      </c>
      <c r="D39" s="376">
        <v>1</v>
      </c>
      <c r="E39" s="375"/>
      <c r="F39" s="405"/>
      <c r="G39" s="406"/>
      <c r="H39" s="378"/>
      <c r="I39" s="404"/>
      <c r="J39" s="375"/>
      <c r="K39" s="375"/>
      <c r="L39" s="405"/>
      <c r="M39" s="375"/>
      <c r="N39" s="406"/>
      <c r="O39" s="375"/>
      <c r="P39" s="375"/>
      <c r="Q39" s="405"/>
      <c r="R39" s="406"/>
      <c r="S39" s="375"/>
      <c r="T39" s="375"/>
      <c r="U39" s="405"/>
      <c r="V39" s="406"/>
      <c r="W39" s="378"/>
      <c r="X39" s="378"/>
      <c r="Y39" s="404"/>
      <c r="Z39" s="375"/>
      <c r="AA39" s="404"/>
      <c r="AB39" s="375"/>
      <c r="AC39" s="375"/>
      <c r="AD39" s="375"/>
      <c r="AE39" s="405"/>
      <c r="AF39" s="375"/>
      <c r="AG39" s="375"/>
      <c r="AH39" s="375"/>
      <c r="AI39" s="375"/>
      <c r="AJ39" s="406"/>
      <c r="AK39" s="375"/>
      <c r="AL39" s="375"/>
      <c r="AM39" s="404"/>
      <c r="AN39" s="378"/>
      <c r="AO39" s="378"/>
      <c r="AP39" s="463"/>
      <c r="AQ39" s="464"/>
      <c r="AR39" s="378"/>
      <c r="AS39" s="378"/>
      <c r="AT39" s="378"/>
      <c r="AU39" s="404"/>
      <c r="AV39" s="375"/>
      <c r="AW39" s="405"/>
      <c r="AX39" s="406"/>
      <c r="AY39" s="375"/>
      <c r="AZ39" s="376">
        <v>1</v>
      </c>
      <c r="BA39" s="375"/>
      <c r="BB39" s="412">
        <v>1</v>
      </c>
      <c r="BC39" s="375"/>
      <c r="BD39" s="375"/>
      <c r="BE39" s="375"/>
      <c r="BF39" s="375"/>
      <c r="BG39" s="413">
        <v>1</v>
      </c>
      <c r="BH39" s="375"/>
      <c r="BI39" s="375"/>
      <c r="BJ39" s="375"/>
      <c r="BK39" s="375"/>
      <c r="BL39" s="375"/>
      <c r="BM39" s="412">
        <v>1</v>
      </c>
      <c r="BN39" s="375"/>
      <c r="BO39" s="375"/>
      <c r="BP39" s="375"/>
      <c r="BQ39" s="375"/>
      <c r="BR39" s="413">
        <v>1</v>
      </c>
      <c r="BS39" s="376">
        <v>1</v>
      </c>
      <c r="BT39" s="375"/>
      <c r="BU39" s="375"/>
      <c r="BV39" s="375"/>
      <c r="BW39" s="375"/>
      <c r="BX39" s="404"/>
      <c r="BY39" s="375"/>
      <c r="BZ39" s="375"/>
      <c r="CA39" s="405"/>
      <c r="CB39" s="375"/>
      <c r="CC39" s="375"/>
      <c r="CD39" s="406"/>
      <c r="CE39" s="375"/>
      <c r="CF39" s="375"/>
      <c r="CG39" s="375"/>
      <c r="CH39" s="405"/>
      <c r="CI39" s="375"/>
      <c r="CJ39" s="406"/>
      <c r="CK39" s="375"/>
      <c r="CL39" s="405"/>
      <c r="CM39" s="375"/>
      <c r="CN39" s="406"/>
      <c r="CO39" s="375"/>
      <c r="CP39" s="375"/>
      <c r="CQ39" s="375"/>
      <c r="CR39" s="405"/>
      <c r="CS39" s="375"/>
      <c r="CT39" s="406"/>
      <c r="CU39" s="375"/>
      <c r="CV39" s="465"/>
      <c r="CW39" s="378"/>
      <c r="CX39" s="378"/>
      <c r="CY39" s="378"/>
      <c r="CZ39" s="463"/>
      <c r="DA39" s="464"/>
      <c r="DB39" s="378"/>
      <c r="DC39" s="376">
        <v>1</v>
      </c>
      <c r="DD39" s="465"/>
      <c r="DE39" s="376">
        <v>1</v>
      </c>
      <c r="DF39" s="463"/>
      <c r="DG39" s="413">
        <v>1</v>
      </c>
      <c r="DH39" s="465"/>
    </row>
    <row r="40" spans="1:112" hidden="1" x14ac:dyDescent="0.3">
      <c r="A40" s="481"/>
      <c r="B40" s="46" t="s">
        <v>79</v>
      </c>
      <c r="C40" s="49">
        <f t="shared" si="0"/>
        <v>0</v>
      </c>
      <c r="D40" s="422"/>
      <c r="E40" s="375"/>
      <c r="F40" s="405"/>
      <c r="G40" s="406"/>
      <c r="H40" s="422"/>
      <c r="I40" s="423"/>
      <c r="J40" s="375"/>
      <c r="K40" s="375"/>
      <c r="L40" s="405"/>
      <c r="M40" s="375"/>
      <c r="N40" s="424"/>
      <c r="O40" s="422"/>
      <c r="P40" s="422"/>
      <c r="Q40" s="412">
        <v>1</v>
      </c>
      <c r="R40" s="406"/>
      <c r="S40" s="375"/>
      <c r="T40" s="375"/>
      <c r="U40" s="405"/>
      <c r="V40" s="406"/>
      <c r="W40" s="378"/>
      <c r="X40" s="378"/>
      <c r="Y40" s="425"/>
      <c r="Z40" s="375"/>
      <c r="AA40" s="404"/>
      <c r="AB40" s="375"/>
      <c r="AC40" s="375"/>
      <c r="AD40" s="375"/>
      <c r="AE40" s="405"/>
      <c r="AF40" s="422"/>
      <c r="AG40" s="375"/>
      <c r="AH40" s="375"/>
      <c r="AI40" s="375"/>
      <c r="AJ40" s="406"/>
      <c r="AK40" s="375"/>
      <c r="AL40" s="375"/>
      <c r="AM40" s="404"/>
      <c r="AN40" s="378"/>
      <c r="AO40" s="378"/>
      <c r="AP40" s="463"/>
      <c r="AQ40" s="464"/>
      <c r="AR40" s="422"/>
      <c r="AS40" s="422"/>
      <c r="AT40" s="422"/>
      <c r="AU40" s="404"/>
      <c r="AV40" s="422"/>
      <c r="AW40" s="405"/>
      <c r="AX40" s="406"/>
      <c r="AY40" s="375"/>
      <c r="AZ40" s="375"/>
      <c r="BA40" s="376">
        <v>1</v>
      </c>
      <c r="BB40" s="470">
        <v>1</v>
      </c>
      <c r="BC40" s="375"/>
      <c r="BD40" s="375"/>
      <c r="BE40" s="375"/>
      <c r="BF40" s="375"/>
      <c r="BG40" s="413">
        <v>1</v>
      </c>
      <c r="BH40" s="376">
        <v>1</v>
      </c>
      <c r="BI40" s="375"/>
      <c r="BJ40" s="375"/>
      <c r="BK40" s="375"/>
      <c r="BL40" s="375"/>
      <c r="BM40" s="412">
        <v>1</v>
      </c>
      <c r="BN40" s="375"/>
      <c r="BO40" s="375"/>
      <c r="BP40" s="375"/>
      <c r="BQ40" s="375"/>
      <c r="BR40" s="413">
        <v>1</v>
      </c>
      <c r="BS40" s="376">
        <v>1</v>
      </c>
      <c r="BT40" s="422"/>
      <c r="BU40" s="422"/>
      <c r="BV40" s="422"/>
      <c r="BW40" s="422"/>
      <c r="BX40" s="423"/>
      <c r="BY40" s="376">
        <v>1</v>
      </c>
      <c r="BZ40" s="376">
        <v>1</v>
      </c>
      <c r="CA40" s="405"/>
      <c r="CB40" s="375"/>
      <c r="CC40" s="375"/>
      <c r="CD40" s="406"/>
      <c r="CE40" s="376">
        <v>1</v>
      </c>
      <c r="CF40" s="376">
        <v>1</v>
      </c>
      <c r="CG40" s="375"/>
      <c r="CH40" s="405"/>
      <c r="CI40" s="375"/>
      <c r="CJ40" s="406"/>
      <c r="CK40" s="375"/>
      <c r="CL40" s="412">
        <v>1</v>
      </c>
      <c r="CM40" s="376">
        <v>1</v>
      </c>
      <c r="CN40" s="413">
        <v>1</v>
      </c>
      <c r="CO40" s="375"/>
      <c r="CP40" s="375"/>
      <c r="CQ40" s="375"/>
      <c r="CR40" s="405"/>
      <c r="CS40" s="375"/>
      <c r="CT40" s="406"/>
      <c r="CU40" s="375"/>
      <c r="CV40" s="465"/>
      <c r="CW40" s="376">
        <v>1</v>
      </c>
      <c r="CX40" s="378"/>
      <c r="CY40" s="378"/>
      <c r="CZ40" s="463"/>
      <c r="DA40" s="464"/>
      <c r="DB40" s="378"/>
      <c r="DC40" s="376">
        <v>1</v>
      </c>
      <c r="DD40" s="465"/>
      <c r="DE40" s="378"/>
      <c r="DF40" s="463"/>
      <c r="DG40" s="464"/>
      <c r="DH40" s="423"/>
    </row>
    <row r="41" spans="1:112" hidden="1" x14ac:dyDescent="0.3">
      <c r="A41" s="481"/>
      <c r="B41" s="46" t="s">
        <v>71</v>
      </c>
      <c r="C41" s="49">
        <f t="shared" si="0"/>
        <v>0</v>
      </c>
      <c r="D41" s="375"/>
      <c r="E41" s="375"/>
      <c r="F41" s="405"/>
      <c r="G41" s="406"/>
      <c r="H41" s="378"/>
      <c r="I41" s="404"/>
      <c r="J41" s="375"/>
      <c r="K41" s="375"/>
      <c r="L41" s="405"/>
      <c r="M41" s="375"/>
      <c r="N41" s="406"/>
      <c r="O41" s="375"/>
      <c r="P41" s="375"/>
      <c r="Q41" s="405"/>
      <c r="R41" s="406"/>
      <c r="S41" s="375"/>
      <c r="T41" s="375"/>
      <c r="U41" s="405"/>
      <c r="V41" s="406"/>
      <c r="W41" s="378"/>
      <c r="X41" s="378"/>
      <c r="Y41" s="404"/>
      <c r="Z41" s="375"/>
      <c r="AA41" s="404"/>
      <c r="AB41" s="375"/>
      <c r="AC41" s="375"/>
      <c r="AD41" s="375"/>
      <c r="AE41" s="405"/>
      <c r="AF41" s="375"/>
      <c r="AG41" s="375"/>
      <c r="AH41" s="375"/>
      <c r="AI41" s="375"/>
      <c r="AJ41" s="406"/>
      <c r="AK41" s="375"/>
      <c r="AL41" s="375"/>
      <c r="AM41" s="404"/>
      <c r="AN41" s="378"/>
      <c r="AO41" s="378"/>
      <c r="AP41" s="463"/>
      <c r="AQ41" s="464"/>
      <c r="AR41" s="378"/>
      <c r="AS41" s="378"/>
      <c r="AT41" s="378"/>
      <c r="AU41" s="414">
        <v>1</v>
      </c>
      <c r="AV41" s="375"/>
      <c r="AW41" s="405"/>
      <c r="AX41" s="406"/>
      <c r="AY41" s="375"/>
      <c r="AZ41" s="375"/>
      <c r="BA41" s="375"/>
      <c r="BB41" s="405"/>
      <c r="BC41" s="375"/>
      <c r="BD41" s="375"/>
      <c r="BE41" s="375"/>
      <c r="BF41" s="375"/>
      <c r="BG41" s="406"/>
      <c r="BH41" s="375"/>
      <c r="BI41" s="375"/>
      <c r="BJ41" s="375"/>
      <c r="BK41" s="375"/>
      <c r="BL41" s="375"/>
      <c r="BM41" s="405"/>
      <c r="BN41" s="375"/>
      <c r="BO41" s="376">
        <v>1</v>
      </c>
      <c r="BP41" s="375"/>
      <c r="BQ41" s="375"/>
      <c r="BR41" s="406"/>
      <c r="BS41" s="375"/>
      <c r="BT41" s="375"/>
      <c r="BU41" s="375"/>
      <c r="BV41" s="375"/>
      <c r="BW41" s="375"/>
      <c r="BX41" s="404"/>
      <c r="BY41" s="376">
        <v>1</v>
      </c>
      <c r="BZ41" s="375"/>
      <c r="CA41" s="405"/>
      <c r="CB41" s="375"/>
      <c r="CC41" s="375"/>
      <c r="CD41" s="406"/>
      <c r="CE41" s="375"/>
      <c r="CF41" s="375"/>
      <c r="CG41" s="375"/>
      <c r="CH41" s="405"/>
      <c r="CI41" s="375"/>
      <c r="CJ41" s="406"/>
      <c r="CK41" s="375"/>
      <c r="CL41" s="405"/>
      <c r="CM41" s="375"/>
      <c r="CN41" s="406"/>
      <c r="CO41" s="375"/>
      <c r="CP41" s="375"/>
      <c r="CQ41" s="375"/>
      <c r="CR41" s="405"/>
      <c r="CS41" s="375"/>
      <c r="CT41" s="406"/>
      <c r="CU41" s="375"/>
      <c r="CV41" s="465"/>
      <c r="CW41" s="378"/>
      <c r="CX41" s="378"/>
      <c r="CY41" s="378"/>
      <c r="CZ41" s="463"/>
      <c r="DA41" s="464"/>
      <c r="DB41" s="378"/>
      <c r="DC41" s="378"/>
      <c r="DD41" s="465"/>
      <c r="DE41" s="378"/>
      <c r="DF41" s="463"/>
      <c r="DG41" s="464"/>
      <c r="DH41" s="465"/>
    </row>
    <row r="42" spans="1:112" hidden="1" x14ac:dyDescent="0.3">
      <c r="A42" s="481"/>
      <c r="B42" s="46" t="s">
        <v>72</v>
      </c>
      <c r="C42" s="49">
        <f t="shared" si="0"/>
        <v>0</v>
      </c>
      <c r="D42" s="375"/>
      <c r="E42" s="375"/>
      <c r="F42" s="405"/>
      <c r="G42" s="406"/>
      <c r="H42" s="378"/>
      <c r="I42" s="404"/>
      <c r="J42" s="375"/>
      <c r="K42" s="375"/>
      <c r="L42" s="405"/>
      <c r="M42" s="375"/>
      <c r="N42" s="406"/>
      <c r="O42" s="375"/>
      <c r="P42" s="375"/>
      <c r="Q42" s="405"/>
      <c r="R42" s="406"/>
      <c r="S42" s="375"/>
      <c r="T42" s="375"/>
      <c r="U42" s="405"/>
      <c r="V42" s="406"/>
      <c r="W42" s="378"/>
      <c r="X42" s="378"/>
      <c r="Y42" s="404"/>
      <c r="Z42" s="375"/>
      <c r="AA42" s="404"/>
      <c r="AB42" s="375"/>
      <c r="AC42" s="375"/>
      <c r="AD42" s="375"/>
      <c r="AE42" s="405"/>
      <c r="AF42" s="375"/>
      <c r="AG42" s="375"/>
      <c r="AH42" s="375"/>
      <c r="AI42" s="375"/>
      <c r="AJ42" s="406"/>
      <c r="AK42" s="375"/>
      <c r="AL42" s="375"/>
      <c r="AM42" s="404"/>
      <c r="AN42" s="378"/>
      <c r="AO42" s="378"/>
      <c r="AP42" s="463"/>
      <c r="AQ42" s="464"/>
      <c r="AR42" s="378"/>
      <c r="AS42" s="378"/>
      <c r="AT42" s="378"/>
      <c r="AU42" s="404"/>
      <c r="AV42" s="375"/>
      <c r="AW42" s="405"/>
      <c r="AX42" s="406"/>
      <c r="AY42" s="375"/>
      <c r="AZ42" s="375"/>
      <c r="BA42" s="375"/>
      <c r="BB42" s="405"/>
      <c r="BC42" s="375"/>
      <c r="BD42" s="375"/>
      <c r="BE42" s="375"/>
      <c r="BF42" s="375"/>
      <c r="BG42" s="406"/>
      <c r="BH42" s="375"/>
      <c r="BI42" s="375"/>
      <c r="BJ42" s="375"/>
      <c r="BK42" s="375"/>
      <c r="BL42" s="375"/>
      <c r="BM42" s="405"/>
      <c r="BN42" s="375"/>
      <c r="BO42" s="375"/>
      <c r="BP42" s="375"/>
      <c r="BQ42" s="375"/>
      <c r="BR42" s="406"/>
      <c r="BS42" s="375"/>
      <c r="BT42" s="375"/>
      <c r="BU42" s="375"/>
      <c r="BV42" s="375"/>
      <c r="BW42" s="375"/>
      <c r="BX42" s="404"/>
      <c r="BY42" s="375"/>
      <c r="BZ42" s="375"/>
      <c r="CA42" s="405"/>
      <c r="CB42" s="375"/>
      <c r="CC42" s="375"/>
      <c r="CD42" s="406"/>
      <c r="CE42" s="375"/>
      <c r="CF42" s="375"/>
      <c r="CG42" s="375"/>
      <c r="CH42" s="405"/>
      <c r="CI42" s="375"/>
      <c r="CJ42" s="406"/>
      <c r="CK42" s="375"/>
      <c r="CL42" s="405"/>
      <c r="CM42" s="375"/>
      <c r="CN42" s="406"/>
      <c r="CO42" s="375"/>
      <c r="CP42" s="375"/>
      <c r="CQ42" s="375"/>
      <c r="CR42" s="405"/>
      <c r="CS42" s="375"/>
      <c r="CT42" s="406"/>
      <c r="CU42" s="375"/>
      <c r="CV42" s="465"/>
      <c r="CW42" s="378"/>
      <c r="CX42" s="378"/>
      <c r="CY42" s="378"/>
      <c r="CZ42" s="463"/>
      <c r="DA42" s="464"/>
      <c r="DB42" s="378"/>
      <c r="DC42" s="378"/>
      <c r="DD42" s="465"/>
      <c r="DE42" s="378"/>
      <c r="DF42" s="463"/>
      <c r="DG42" s="464"/>
      <c r="DH42" s="465"/>
    </row>
    <row r="43" spans="1:112" hidden="1" x14ac:dyDescent="0.3">
      <c r="A43" s="481"/>
      <c r="B43" s="46" t="s">
        <v>73</v>
      </c>
      <c r="C43" s="49">
        <f t="shared" si="0"/>
        <v>1</v>
      </c>
      <c r="D43" s="375"/>
      <c r="E43" s="375"/>
      <c r="F43" s="405"/>
      <c r="G43" s="413" t="s">
        <v>370</v>
      </c>
      <c r="H43" s="378"/>
      <c r="I43" s="404"/>
      <c r="J43" s="375"/>
      <c r="K43" s="375"/>
      <c r="L43" s="405"/>
      <c r="M43" s="375"/>
      <c r="N43" s="406"/>
      <c r="O43" s="375"/>
      <c r="P43" s="375"/>
      <c r="Q43" s="405"/>
      <c r="R43" s="406"/>
      <c r="S43" s="375"/>
      <c r="T43" s="375"/>
      <c r="U43" s="405"/>
      <c r="V43" s="406"/>
      <c r="W43" s="378"/>
      <c r="X43" s="378"/>
      <c r="Y43" s="404"/>
      <c r="Z43" s="375"/>
      <c r="AA43" s="404"/>
      <c r="AB43" s="375"/>
      <c r="AC43" s="375"/>
      <c r="AD43" s="375"/>
      <c r="AE43" s="405"/>
      <c r="AF43" s="375"/>
      <c r="AG43" s="375"/>
      <c r="AH43" s="375"/>
      <c r="AI43" s="375"/>
      <c r="AJ43" s="406"/>
      <c r="AK43" s="375"/>
      <c r="AL43" s="375"/>
      <c r="AM43" s="404"/>
      <c r="AN43" s="378"/>
      <c r="AO43" s="378"/>
      <c r="AP43" s="463"/>
      <c r="AQ43" s="464"/>
      <c r="AR43" s="378"/>
      <c r="AS43" s="378"/>
      <c r="AT43" s="378"/>
      <c r="AU43" s="414">
        <v>1</v>
      </c>
      <c r="AV43" s="375"/>
      <c r="AW43" s="405"/>
      <c r="AX43" s="406"/>
      <c r="AY43" s="375"/>
      <c r="AZ43" s="375"/>
      <c r="BA43" s="376">
        <v>1</v>
      </c>
      <c r="BB43" s="405"/>
      <c r="BC43" s="375"/>
      <c r="BD43" s="375"/>
      <c r="BE43" s="375"/>
      <c r="BF43" s="375"/>
      <c r="BG43" s="406"/>
      <c r="BH43" s="375"/>
      <c r="BI43" s="375"/>
      <c r="BJ43" s="375"/>
      <c r="BK43" s="375"/>
      <c r="BL43" s="375"/>
      <c r="BM43" s="405"/>
      <c r="BN43" s="375"/>
      <c r="BO43" s="375"/>
      <c r="BP43" s="375"/>
      <c r="BQ43" s="375"/>
      <c r="BR43" s="406"/>
      <c r="BS43" s="375"/>
      <c r="BT43" s="375"/>
      <c r="BU43" s="375"/>
      <c r="BV43" s="375"/>
      <c r="BW43" s="375"/>
      <c r="BX43" s="404"/>
      <c r="BY43" s="375"/>
      <c r="BZ43" s="375"/>
      <c r="CA43" s="405"/>
      <c r="CB43" s="375"/>
      <c r="CC43" s="376">
        <v>1</v>
      </c>
      <c r="CD43" s="406"/>
      <c r="CE43" s="375"/>
      <c r="CF43" s="375"/>
      <c r="CG43" s="376">
        <v>1</v>
      </c>
      <c r="CH43" s="405"/>
      <c r="CI43" s="375"/>
      <c r="CJ43" s="406"/>
      <c r="CK43" s="375"/>
      <c r="CL43" s="405"/>
      <c r="CM43" s="375"/>
      <c r="CN43" s="413">
        <v>1</v>
      </c>
      <c r="CO43" s="375"/>
      <c r="CP43" s="375"/>
      <c r="CQ43" s="375"/>
      <c r="CR43" s="405"/>
      <c r="CS43" s="375"/>
      <c r="CT43" s="406"/>
      <c r="CU43" s="376">
        <v>1</v>
      </c>
      <c r="CV43" s="465"/>
      <c r="CW43" s="378"/>
      <c r="CX43" s="378"/>
      <c r="CY43" s="378"/>
      <c r="CZ43" s="463"/>
      <c r="DA43" s="464"/>
      <c r="DB43" s="378"/>
      <c r="DC43" s="378"/>
      <c r="DD43" s="465"/>
      <c r="DE43" s="378"/>
      <c r="DF43" s="463"/>
      <c r="DG43" s="464"/>
      <c r="DH43" s="465"/>
    </row>
    <row r="44" spans="1:112" hidden="1" x14ac:dyDescent="0.3">
      <c r="A44" s="480"/>
      <c r="B44" s="46" t="s">
        <v>74</v>
      </c>
      <c r="C44" s="49">
        <f t="shared" si="0"/>
        <v>0</v>
      </c>
      <c r="D44" s="375"/>
      <c r="E44" s="375"/>
      <c r="F44" s="405"/>
      <c r="G44" s="406"/>
      <c r="H44" s="378"/>
      <c r="I44" s="404"/>
      <c r="J44" s="375"/>
      <c r="K44" s="375"/>
      <c r="L44" s="405"/>
      <c r="M44" s="375"/>
      <c r="N44" s="406"/>
      <c r="O44" s="375"/>
      <c r="P44" s="375"/>
      <c r="Q44" s="405"/>
      <c r="R44" s="406"/>
      <c r="S44" s="375"/>
      <c r="T44" s="375"/>
      <c r="U44" s="405"/>
      <c r="V44" s="406"/>
      <c r="W44" s="378"/>
      <c r="X44" s="378"/>
      <c r="Y44" s="404"/>
      <c r="Z44" s="375"/>
      <c r="AA44" s="404"/>
      <c r="AB44" s="375"/>
      <c r="AC44" s="375"/>
      <c r="AD44" s="375"/>
      <c r="AE44" s="405"/>
      <c r="AF44" s="375"/>
      <c r="AG44" s="375"/>
      <c r="AH44" s="375"/>
      <c r="AI44" s="375"/>
      <c r="AJ44" s="406"/>
      <c r="AK44" s="376">
        <v>1</v>
      </c>
      <c r="AL44" s="375"/>
      <c r="AM44" s="404"/>
      <c r="AN44" s="376">
        <v>1</v>
      </c>
      <c r="AO44" s="376">
        <v>1</v>
      </c>
      <c r="AP44" s="463"/>
      <c r="AQ44" s="464"/>
      <c r="AR44" s="378"/>
      <c r="AS44" s="375"/>
      <c r="AT44" s="375"/>
      <c r="AU44" s="404"/>
      <c r="AV44" s="375"/>
      <c r="AW44" s="405"/>
      <c r="AX44" s="406"/>
      <c r="AY44" s="375"/>
      <c r="AZ44" s="375"/>
      <c r="BA44" s="375"/>
      <c r="BB44" s="405"/>
      <c r="BC44" s="375"/>
      <c r="BD44" s="375"/>
      <c r="BE44" s="375"/>
      <c r="BF44" s="375"/>
      <c r="BG44" s="406"/>
      <c r="BH44" s="375"/>
      <c r="BI44" s="375"/>
      <c r="BJ44" s="375"/>
      <c r="BK44" s="375"/>
      <c r="BL44" s="375"/>
      <c r="BM44" s="405"/>
      <c r="BN44" s="375"/>
      <c r="BO44" s="375"/>
      <c r="BP44" s="375"/>
      <c r="BQ44" s="375"/>
      <c r="BR44" s="406"/>
      <c r="BS44" s="375"/>
      <c r="BT44" s="375"/>
      <c r="BU44" s="375"/>
      <c r="BV44" s="375"/>
      <c r="BW44" s="375"/>
      <c r="BX44" s="404"/>
      <c r="BY44" s="375"/>
      <c r="BZ44" s="375"/>
      <c r="CA44" s="405"/>
      <c r="CB44" s="375"/>
      <c r="CC44" s="375"/>
      <c r="CD44" s="406"/>
      <c r="CE44" s="375"/>
      <c r="CF44" s="375"/>
      <c r="CG44" s="375"/>
      <c r="CH44" s="405"/>
      <c r="CI44" s="375"/>
      <c r="CJ44" s="406"/>
      <c r="CK44" s="375"/>
      <c r="CL44" s="405"/>
      <c r="CM44" s="375"/>
      <c r="CN44" s="406"/>
      <c r="CO44" s="375"/>
      <c r="CP44" s="375"/>
      <c r="CQ44" s="375"/>
      <c r="CR44" s="405"/>
      <c r="CS44" s="375"/>
      <c r="CT44" s="406"/>
      <c r="CU44" s="375"/>
      <c r="CV44" s="465"/>
      <c r="CW44" s="378"/>
      <c r="CX44" s="378"/>
      <c r="CY44" s="378"/>
      <c r="CZ44" s="463"/>
      <c r="DA44" s="464"/>
      <c r="DB44" s="378"/>
      <c r="DC44" s="378"/>
      <c r="DD44" s="465"/>
      <c r="DE44" s="378"/>
      <c r="DF44" s="463"/>
      <c r="DG44" s="464"/>
      <c r="DH44" s="465"/>
    </row>
    <row r="45" spans="1:112" s="38" customFormat="1" hidden="1" x14ac:dyDescent="0.3">
      <c r="A45" s="479" t="s">
        <v>27</v>
      </c>
      <c r="B45" s="44" t="s">
        <v>75</v>
      </c>
      <c r="C45" s="49">
        <f t="shared" si="0"/>
        <v>0</v>
      </c>
      <c r="D45" s="407"/>
      <c r="E45" s="407"/>
      <c r="F45" s="408"/>
      <c r="G45" s="409"/>
      <c r="H45" s="459"/>
      <c r="I45" s="410"/>
      <c r="J45" s="407"/>
      <c r="K45" s="407"/>
      <c r="L45" s="408"/>
      <c r="M45" s="407"/>
      <c r="N45" s="409"/>
      <c r="O45" s="407"/>
      <c r="P45" s="407"/>
      <c r="Q45" s="408"/>
      <c r="R45" s="409"/>
      <c r="S45" s="407"/>
      <c r="T45" s="407"/>
      <c r="U45" s="408"/>
      <c r="V45" s="409"/>
      <c r="W45" s="459"/>
      <c r="X45" s="459"/>
      <c r="Y45" s="410"/>
      <c r="Z45" s="407"/>
      <c r="AA45" s="410"/>
      <c r="AB45" s="407"/>
      <c r="AC45" s="407"/>
      <c r="AD45" s="407"/>
      <c r="AE45" s="408"/>
      <c r="AF45" s="407"/>
      <c r="AG45" s="407"/>
      <c r="AH45" s="407"/>
      <c r="AI45" s="407"/>
      <c r="AJ45" s="409"/>
      <c r="AK45" s="407"/>
      <c r="AL45" s="407"/>
      <c r="AM45" s="410"/>
      <c r="AN45" s="459"/>
      <c r="AO45" s="459"/>
      <c r="AP45" s="460"/>
      <c r="AQ45" s="461"/>
      <c r="AR45" s="459"/>
      <c r="AS45" s="459"/>
      <c r="AT45" s="459"/>
      <c r="AU45" s="410"/>
      <c r="AV45" s="407"/>
      <c r="AW45" s="408"/>
      <c r="AX45" s="409"/>
      <c r="AY45" s="407"/>
      <c r="AZ45" s="407"/>
      <c r="BA45" s="407"/>
      <c r="BB45" s="408"/>
      <c r="BC45" s="407"/>
      <c r="BD45" s="407"/>
      <c r="BE45" s="407"/>
      <c r="BF45" s="407"/>
      <c r="BG45" s="409"/>
      <c r="BH45" s="407"/>
      <c r="BI45" s="407"/>
      <c r="BJ45" s="407"/>
      <c r="BK45" s="407"/>
      <c r="BL45" s="407"/>
      <c r="BM45" s="408"/>
      <c r="BN45" s="407"/>
      <c r="BO45" s="407"/>
      <c r="BP45" s="407"/>
      <c r="BQ45" s="407"/>
      <c r="BR45" s="409"/>
      <c r="BS45" s="407"/>
      <c r="BT45" s="407"/>
      <c r="BU45" s="407"/>
      <c r="BV45" s="407"/>
      <c r="BW45" s="407"/>
      <c r="BX45" s="410"/>
      <c r="BY45" s="407"/>
      <c r="BZ45" s="407"/>
      <c r="CA45" s="408"/>
      <c r="CB45" s="407"/>
      <c r="CC45" s="407"/>
      <c r="CD45" s="409"/>
      <c r="CE45" s="407"/>
      <c r="CF45" s="407"/>
      <c r="CG45" s="407"/>
      <c r="CH45" s="408"/>
      <c r="CI45" s="407"/>
      <c r="CJ45" s="409"/>
      <c r="CK45" s="407"/>
      <c r="CL45" s="408"/>
      <c r="CM45" s="407"/>
      <c r="CN45" s="409"/>
      <c r="CO45" s="407"/>
      <c r="CP45" s="407"/>
      <c r="CQ45" s="407"/>
      <c r="CR45" s="408"/>
      <c r="CS45" s="407"/>
      <c r="CT45" s="409"/>
      <c r="CU45" s="407"/>
      <c r="CV45" s="462"/>
      <c r="CW45" s="459"/>
      <c r="CX45" s="459"/>
      <c r="CY45" s="459"/>
      <c r="CZ45" s="460"/>
      <c r="DA45" s="461"/>
      <c r="DB45" s="459"/>
      <c r="DC45" s="459"/>
      <c r="DD45" s="462"/>
      <c r="DE45" s="459"/>
      <c r="DF45" s="460"/>
      <c r="DG45" s="461"/>
      <c r="DH45" s="462"/>
    </row>
    <row r="46" spans="1:112" s="33" customFormat="1" hidden="1" x14ac:dyDescent="0.3">
      <c r="A46" s="480"/>
      <c r="B46" s="45" t="s">
        <v>76</v>
      </c>
      <c r="C46" s="49">
        <f t="shared" si="0"/>
        <v>0</v>
      </c>
      <c r="D46" s="415"/>
      <c r="E46" s="415"/>
      <c r="F46" s="416"/>
      <c r="G46" s="417"/>
      <c r="H46" s="466"/>
      <c r="I46" s="418"/>
      <c r="J46" s="415"/>
      <c r="K46" s="415"/>
      <c r="L46" s="416"/>
      <c r="M46" s="415"/>
      <c r="N46" s="417"/>
      <c r="O46" s="415"/>
      <c r="P46" s="415"/>
      <c r="Q46" s="416"/>
      <c r="R46" s="417"/>
      <c r="S46" s="415"/>
      <c r="T46" s="415"/>
      <c r="U46" s="416"/>
      <c r="V46" s="417"/>
      <c r="W46" s="466"/>
      <c r="X46" s="466"/>
      <c r="Y46" s="418"/>
      <c r="Z46" s="415"/>
      <c r="AA46" s="418"/>
      <c r="AB46" s="415"/>
      <c r="AC46" s="415"/>
      <c r="AD46" s="415"/>
      <c r="AE46" s="416"/>
      <c r="AF46" s="415"/>
      <c r="AG46" s="415"/>
      <c r="AH46" s="415"/>
      <c r="AI46" s="415"/>
      <c r="AJ46" s="417"/>
      <c r="AK46" s="415"/>
      <c r="AL46" s="415"/>
      <c r="AM46" s="418"/>
      <c r="AN46" s="466"/>
      <c r="AO46" s="466"/>
      <c r="AP46" s="467"/>
      <c r="AQ46" s="468"/>
      <c r="AR46" s="466"/>
      <c r="AS46" s="466"/>
      <c r="AT46" s="466"/>
      <c r="AU46" s="418"/>
      <c r="AV46" s="415"/>
      <c r="AW46" s="416"/>
      <c r="AX46" s="417"/>
      <c r="AY46" s="415"/>
      <c r="AZ46" s="415"/>
      <c r="BA46" s="415"/>
      <c r="BB46" s="416"/>
      <c r="BC46" s="415"/>
      <c r="BD46" s="415"/>
      <c r="BE46" s="415"/>
      <c r="BF46" s="415"/>
      <c r="BG46" s="417"/>
      <c r="BH46" s="415"/>
      <c r="BI46" s="415"/>
      <c r="BJ46" s="415"/>
      <c r="BK46" s="415"/>
      <c r="BL46" s="415"/>
      <c r="BM46" s="416"/>
      <c r="BN46" s="415"/>
      <c r="BO46" s="415"/>
      <c r="BP46" s="415"/>
      <c r="BQ46" s="415"/>
      <c r="BR46" s="417"/>
      <c r="BS46" s="415"/>
      <c r="BT46" s="415"/>
      <c r="BU46" s="415"/>
      <c r="BV46" s="415"/>
      <c r="BW46" s="415"/>
      <c r="BX46" s="418"/>
      <c r="BY46" s="415"/>
      <c r="BZ46" s="415"/>
      <c r="CA46" s="416"/>
      <c r="CB46" s="415"/>
      <c r="CC46" s="415"/>
      <c r="CD46" s="417"/>
      <c r="CE46" s="415"/>
      <c r="CF46" s="415"/>
      <c r="CG46" s="415"/>
      <c r="CH46" s="416"/>
      <c r="CI46" s="415"/>
      <c r="CJ46" s="417"/>
      <c r="CK46" s="415"/>
      <c r="CL46" s="405"/>
      <c r="CM46" s="375"/>
      <c r="CN46" s="417"/>
      <c r="CO46" s="415"/>
      <c r="CP46" s="415"/>
      <c r="CQ46" s="415"/>
      <c r="CR46" s="416"/>
      <c r="CS46" s="415"/>
      <c r="CT46" s="417"/>
      <c r="CU46" s="415"/>
      <c r="CV46" s="469"/>
      <c r="CW46" s="466"/>
      <c r="CX46" s="466"/>
      <c r="CY46" s="466"/>
      <c r="CZ46" s="467"/>
      <c r="DA46" s="468"/>
      <c r="DB46" s="466"/>
      <c r="DC46" s="466"/>
      <c r="DD46" s="469"/>
      <c r="DE46" s="466"/>
      <c r="DF46" s="467"/>
      <c r="DG46" s="468"/>
      <c r="DH46" s="469"/>
    </row>
    <row r="47" spans="1:112" hidden="1" x14ac:dyDescent="0.3">
      <c r="A47" s="479" t="s">
        <v>28</v>
      </c>
      <c r="B47" s="46" t="s">
        <v>77</v>
      </c>
      <c r="C47" s="49">
        <f t="shared" si="0"/>
        <v>0</v>
      </c>
      <c r="D47" s="375"/>
      <c r="E47" s="375"/>
      <c r="F47" s="405"/>
      <c r="G47" s="406"/>
      <c r="H47" s="378"/>
      <c r="I47" s="404"/>
      <c r="J47" s="375"/>
      <c r="K47" s="375"/>
      <c r="L47" s="405"/>
      <c r="M47" s="375"/>
      <c r="N47" s="406"/>
      <c r="O47" s="375"/>
      <c r="P47" s="375"/>
      <c r="Q47" s="405"/>
      <c r="R47" s="406"/>
      <c r="S47" s="375"/>
      <c r="T47" s="375"/>
      <c r="U47" s="405"/>
      <c r="V47" s="406"/>
      <c r="W47" s="378"/>
      <c r="X47" s="378"/>
      <c r="Y47" s="404"/>
      <c r="Z47" s="375"/>
      <c r="AA47" s="404"/>
      <c r="AB47" s="376">
        <v>1</v>
      </c>
      <c r="AC47" s="375"/>
      <c r="AD47" s="375"/>
      <c r="AE47" s="405"/>
      <c r="AF47" s="375"/>
      <c r="AG47" s="375"/>
      <c r="AH47" s="375"/>
      <c r="AI47" s="375"/>
      <c r="AJ47" s="406"/>
      <c r="AK47" s="375"/>
      <c r="AL47" s="375"/>
      <c r="AM47" s="404"/>
      <c r="AN47" s="378"/>
      <c r="AO47" s="378"/>
      <c r="AP47" s="463"/>
      <c r="AQ47" s="464"/>
      <c r="AR47" s="378"/>
      <c r="AS47" s="378"/>
      <c r="AT47" s="378"/>
      <c r="AU47" s="404"/>
      <c r="AV47" s="375"/>
      <c r="AW47" s="405"/>
      <c r="AX47" s="406"/>
      <c r="AY47" s="375"/>
      <c r="AZ47" s="375"/>
      <c r="BA47" s="375"/>
      <c r="BB47" s="405"/>
      <c r="BC47" s="375"/>
      <c r="BD47" s="375"/>
      <c r="BE47" s="375"/>
      <c r="BF47" s="375"/>
      <c r="BG47" s="406"/>
      <c r="BH47" s="375"/>
      <c r="BI47" s="375"/>
      <c r="BJ47" s="375"/>
      <c r="BK47" s="375"/>
      <c r="BL47" s="375"/>
      <c r="BM47" s="405"/>
      <c r="BN47" s="375"/>
      <c r="BO47" s="375"/>
      <c r="BP47" s="375"/>
      <c r="BQ47" s="375"/>
      <c r="BR47" s="406"/>
      <c r="BS47" s="375"/>
      <c r="BT47" s="375"/>
      <c r="BU47" s="375"/>
      <c r="BV47" s="375"/>
      <c r="BW47" s="375"/>
      <c r="BX47" s="404"/>
      <c r="BY47" s="375"/>
      <c r="BZ47" s="375"/>
      <c r="CA47" s="405"/>
      <c r="CB47" s="375"/>
      <c r="CC47" s="375"/>
      <c r="CD47" s="406"/>
      <c r="CE47" s="375"/>
      <c r="CF47" s="375"/>
      <c r="CG47" s="375"/>
      <c r="CH47" s="405"/>
      <c r="CI47" s="375"/>
      <c r="CJ47" s="406"/>
      <c r="CK47" s="375"/>
      <c r="CL47" s="408"/>
      <c r="CM47" s="407"/>
      <c r="CN47" s="406"/>
      <c r="CO47" s="408"/>
      <c r="CP47" s="407"/>
      <c r="CQ47" s="407"/>
      <c r="CR47" s="408"/>
      <c r="CS47" s="407"/>
      <c r="CT47" s="409"/>
      <c r="CU47" s="407"/>
      <c r="CV47" s="462"/>
      <c r="CW47" s="459"/>
      <c r="CX47" s="459"/>
      <c r="CY47" s="461"/>
      <c r="CZ47" s="463"/>
      <c r="DA47" s="464"/>
      <c r="DB47" s="378"/>
      <c r="DC47" s="378"/>
      <c r="DD47" s="465"/>
      <c r="DE47" s="378"/>
      <c r="DF47" s="463"/>
      <c r="DG47" s="464"/>
      <c r="DH47" s="465"/>
    </row>
    <row r="48" spans="1:112" hidden="1" x14ac:dyDescent="0.3">
      <c r="A48" s="480"/>
      <c r="B48" s="45" t="s">
        <v>78</v>
      </c>
      <c r="C48" s="49">
        <f t="shared" si="0"/>
        <v>0</v>
      </c>
      <c r="D48" s="415"/>
      <c r="E48" s="426"/>
      <c r="F48" s="427"/>
      <c r="G48" s="428"/>
      <c r="H48" s="426"/>
      <c r="I48" s="429"/>
      <c r="J48" s="426"/>
      <c r="K48" s="426"/>
      <c r="L48" s="427"/>
      <c r="M48" s="426"/>
      <c r="N48" s="428"/>
      <c r="O48" s="426"/>
      <c r="P48" s="426"/>
      <c r="Q48" s="427"/>
      <c r="R48" s="428"/>
      <c r="S48" s="426"/>
      <c r="T48" s="426"/>
      <c r="U48" s="427"/>
      <c r="V48" s="428"/>
      <c r="W48" s="426"/>
      <c r="X48" s="426"/>
      <c r="Y48" s="429"/>
      <c r="Z48" s="426"/>
      <c r="AA48" s="429"/>
      <c r="AB48" s="426"/>
      <c r="AC48" s="426"/>
      <c r="AD48" s="426"/>
      <c r="AE48" s="427"/>
      <c r="AF48" s="426"/>
      <c r="AG48" s="426"/>
      <c r="AH48" s="426"/>
      <c r="AI48" s="426"/>
      <c r="AJ48" s="428"/>
      <c r="AK48" s="426"/>
      <c r="AL48" s="426"/>
      <c r="AM48" s="429"/>
      <c r="AN48" s="426"/>
      <c r="AO48" s="426"/>
      <c r="AP48" s="427"/>
      <c r="AQ48" s="428"/>
      <c r="AR48" s="426"/>
      <c r="AS48" s="426"/>
      <c r="AT48" s="426"/>
      <c r="AU48" s="429"/>
      <c r="AV48" s="426"/>
      <c r="AW48" s="427"/>
      <c r="AX48" s="428"/>
      <c r="AY48" s="426"/>
      <c r="AZ48" s="426"/>
      <c r="BA48" s="426"/>
      <c r="BB48" s="427"/>
      <c r="BC48" s="415"/>
      <c r="BD48" s="415"/>
      <c r="BE48" s="426"/>
      <c r="BF48" s="426"/>
      <c r="BG48" s="430"/>
      <c r="BH48" s="431"/>
      <c r="BI48" s="426"/>
      <c r="BJ48" s="426"/>
      <c r="BK48" s="426"/>
      <c r="BL48" s="426"/>
      <c r="BM48" s="427"/>
      <c r="BN48" s="426"/>
      <c r="BO48" s="426"/>
      <c r="BP48" s="426"/>
      <c r="BQ48" s="426"/>
      <c r="BR48" s="428"/>
      <c r="BS48" s="426"/>
      <c r="BT48" s="426"/>
      <c r="BU48" s="426"/>
      <c r="BV48" s="426"/>
      <c r="BW48" s="426"/>
      <c r="BX48" s="429"/>
      <c r="BY48" s="426"/>
      <c r="BZ48" s="426"/>
      <c r="CA48" s="427"/>
      <c r="CB48" s="426"/>
      <c r="CC48" s="426"/>
      <c r="CD48" s="428"/>
      <c r="CE48" s="426"/>
      <c r="CF48" s="426"/>
      <c r="CG48" s="426"/>
      <c r="CH48" s="427"/>
      <c r="CI48" s="426"/>
      <c r="CJ48" s="428"/>
      <c r="CK48" s="426"/>
      <c r="CL48" s="427"/>
      <c r="CM48" s="426"/>
      <c r="CN48" s="428"/>
      <c r="CO48" s="427"/>
      <c r="CP48" s="426"/>
      <c r="CQ48" s="426"/>
      <c r="CR48" s="427"/>
      <c r="CS48" s="426"/>
      <c r="CT48" s="428"/>
      <c r="CU48" s="426"/>
      <c r="CV48" s="429"/>
      <c r="CW48" s="426"/>
      <c r="CX48" s="426"/>
      <c r="CY48" s="428"/>
      <c r="CZ48" s="427"/>
      <c r="DA48" s="428"/>
      <c r="DB48" s="426"/>
      <c r="DC48" s="426"/>
      <c r="DD48" s="429"/>
      <c r="DE48" s="426"/>
      <c r="DF48" s="427"/>
      <c r="DG48" s="428"/>
      <c r="DH48" s="429"/>
    </row>
    <row r="49" spans="2:25" hidden="1" x14ac:dyDescent="0.3"/>
    <row r="55" spans="2:25" x14ac:dyDescent="0.3">
      <c r="B55" s="498" t="s">
        <v>372</v>
      </c>
      <c r="C55" s="499"/>
      <c r="D55" s="481" t="s">
        <v>36</v>
      </c>
      <c r="E55" s="480"/>
      <c r="F55" s="479" t="s">
        <v>39</v>
      </c>
      <c r="G55" s="480"/>
      <c r="H55" s="479" t="s">
        <v>42</v>
      </c>
      <c r="I55" s="481"/>
      <c r="J55" s="481"/>
      <c r="K55" s="481"/>
      <c r="L55" s="481"/>
      <c r="M55" s="480"/>
      <c r="N55" s="479" t="s">
        <v>24</v>
      </c>
      <c r="O55" s="481"/>
      <c r="P55" s="481"/>
      <c r="Q55" s="481"/>
      <c r="R55" s="481"/>
      <c r="S55" s="481"/>
      <c r="T55" s="481"/>
      <c r="U55" s="481"/>
      <c r="V55" s="481"/>
      <c r="W55" s="481"/>
      <c r="X55" s="481"/>
      <c r="Y55" s="480"/>
    </row>
    <row r="56" spans="2:25" x14ac:dyDescent="0.3">
      <c r="B56" s="499"/>
      <c r="C56" s="499"/>
      <c r="D56" s="46" t="s">
        <v>37</v>
      </c>
      <c r="E56" s="45" t="s">
        <v>38</v>
      </c>
      <c r="F56" s="46" t="s">
        <v>40</v>
      </c>
      <c r="G56" s="46" t="s">
        <v>41</v>
      </c>
      <c r="H56" s="44" t="s">
        <v>53</v>
      </c>
      <c r="I56" s="46" t="s">
        <v>43</v>
      </c>
      <c r="J56" s="46" t="s">
        <v>44</v>
      </c>
      <c r="K56" s="46" t="s">
        <v>45</v>
      </c>
      <c r="L56" s="46" t="s">
        <v>52</v>
      </c>
      <c r="M56" s="45" t="s">
        <v>33</v>
      </c>
      <c r="N56" s="46" t="s">
        <v>46</v>
      </c>
      <c r="O56" s="46" t="s">
        <v>47</v>
      </c>
      <c r="P56" s="46" t="s">
        <v>48</v>
      </c>
      <c r="Q56" s="46" t="s">
        <v>49</v>
      </c>
      <c r="R56" s="46" t="s">
        <v>50</v>
      </c>
      <c r="S56" s="46" t="s">
        <v>51</v>
      </c>
      <c r="T56" s="46" t="s">
        <v>54</v>
      </c>
      <c r="U56" s="46" t="s">
        <v>55</v>
      </c>
      <c r="V56" s="46" t="s">
        <v>56</v>
      </c>
      <c r="W56" s="46" t="s">
        <v>57</v>
      </c>
      <c r="X56" s="46" t="s">
        <v>58</v>
      </c>
      <c r="Y56" s="46" t="s">
        <v>84</v>
      </c>
    </row>
    <row r="57" spans="2:25" x14ac:dyDescent="0.3">
      <c r="B57" s="481" t="s">
        <v>36</v>
      </c>
      <c r="C57" s="46" t="s">
        <v>37</v>
      </c>
      <c r="D57" s="164">
        <v>5</v>
      </c>
      <c r="E57" s="49">
        <v>1</v>
      </c>
      <c r="F57" s="164">
        <v>3</v>
      </c>
      <c r="G57" s="164">
        <v>2</v>
      </c>
      <c r="H57" s="164">
        <v>2</v>
      </c>
      <c r="I57" s="164">
        <v>0</v>
      </c>
      <c r="J57" s="164" t="s">
        <v>374</v>
      </c>
      <c r="K57" s="164">
        <v>1</v>
      </c>
      <c r="L57" s="164">
        <v>0</v>
      </c>
      <c r="M57" s="164">
        <v>0</v>
      </c>
      <c r="N57" s="164">
        <v>1</v>
      </c>
      <c r="O57" s="164" t="s">
        <v>374</v>
      </c>
      <c r="P57" s="164" t="s">
        <v>374</v>
      </c>
      <c r="Q57" s="164">
        <v>0</v>
      </c>
      <c r="R57" s="164">
        <v>0</v>
      </c>
      <c r="S57" s="164">
        <v>0</v>
      </c>
      <c r="T57" s="164">
        <v>0</v>
      </c>
      <c r="U57" s="164" t="s">
        <v>374</v>
      </c>
      <c r="V57" s="164">
        <v>2</v>
      </c>
      <c r="W57" s="164">
        <v>1</v>
      </c>
      <c r="X57" s="164">
        <v>0</v>
      </c>
      <c r="Y57" s="164">
        <v>0</v>
      </c>
    </row>
    <row r="58" spans="2:25" x14ac:dyDescent="0.3">
      <c r="B58" s="480"/>
      <c r="C58" s="45" t="s">
        <v>38</v>
      </c>
      <c r="D58" s="164">
        <v>1</v>
      </c>
      <c r="E58" s="49">
        <v>4</v>
      </c>
      <c r="F58" s="164">
        <v>0</v>
      </c>
      <c r="G58" s="164">
        <v>0</v>
      </c>
      <c r="H58" s="164">
        <v>0</v>
      </c>
      <c r="I58" s="164">
        <v>0</v>
      </c>
      <c r="J58" s="164" t="s">
        <v>374</v>
      </c>
      <c r="K58" s="164">
        <v>0</v>
      </c>
      <c r="L58" s="164">
        <v>0</v>
      </c>
      <c r="M58" s="164">
        <v>0</v>
      </c>
      <c r="N58" s="164">
        <v>0</v>
      </c>
      <c r="O58" s="164" t="s">
        <v>374</v>
      </c>
      <c r="P58" s="164" t="s">
        <v>374</v>
      </c>
      <c r="Q58" s="164">
        <v>0</v>
      </c>
      <c r="R58" s="164">
        <v>0</v>
      </c>
      <c r="S58" s="164">
        <v>0</v>
      </c>
      <c r="T58" s="164">
        <v>0</v>
      </c>
      <c r="U58" s="164" t="s">
        <v>374</v>
      </c>
      <c r="V58" s="164">
        <v>0</v>
      </c>
      <c r="W58" s="164">
        <v>0</v>
      </c>
      <c r="X58" s="164">
        <v>0</v>
      </c>
      <c r="Y58" s="164">
        <v>0</v>
      </c>
    </row>
    <row r="59" spans="2:25" x14ac:dyDescent="0.3">
      <c r="B59" s="479" t="s">
        <v>39</v>
      </c>
      <c r="C59" s="46" t="s">
        <v>40</v>
      </c>
      <c r="D59" s="164">
        <v>3</v>
      </c>
      <c r="E59" s="49">
        <v>0</v>
      </c>
      <c r="F59" s="164">
        <v>3</v>
      </c>
      <c r="G59" s="164">
        <v>2</v>
      </c>
      <c r="H59" s="164">
        <v>2</v>
      </c>
      <c r="I59" s="164">
        <v>0</v>
      </c>
      <c r="J59" s="164" t="s">
        <v>373</v>
      </c>
      <c r="K59" s="164">
        <v>1</v>
      </c>
      <c r="L59" s="164">
        <v>0</v>
      </c>
      <c r="M59" s="164">
        <v>0</v>
      </c>
      <c r="N59" s="164">
        <v>1</v>
      </c>
      <c r="O59" s="164" t="s">
        <v>374</v>
      </c>
      <c r="P59" s="164" t="s">
        <v>373</v>
      </c>
      <c r="Q59" s="164">
        <v>0</v>
      </c>
      <c r="R59" s="164">
        <v>0</v>
      </c>
      <c r="S59" s="164">
        <v>0</v>
      </c>
      <c r="T59" s="164">
        <v>0</v>
      </c>
      <c r="U59" s="164" t="s">
        <v>373</v>
      </c>
      <c r="V59" s="164">
        <v>2</v>
      </c>
      <c r="W59" s="164">
        <v>1</v>
      </c>
      <c r="X59" s="164">
        <v>0</v>
      </c>
      <c r="Y59" s="164">
        <v>0</v>
      </c>
    </row>
    <row r="60" spans="2:25" x14ac:dyDescent="0.3">
      <c r="B60" s="480"/>
      <c r="C60" s="46" t="s">
        <v>41</v>
      </c>
      <c r="D60" s="164">
        <v>2</v>
      </c>
      <c r="E60" s="49">
        <v>0</v>
      </c>
      <c r="F60" s="164">
        <v>2</v>
      </c>
      <c r="G60" s="164">
        <v>4</v>
      </c>
      <c r="H60" s="164">
        <v>2</v>
      </c>
      <c r="I60" s="164">
        <v>0</v>
      </c>
      <c r="J60" s="164" t="s">
        <v>373</v>
      </c>
      <c r="K60" s="164">
        <v>1</v>
      </c>
      <c r="L60" s="164">
        <v>1</v>
      </c>
      <c r="M60" s="164">
        <v>1</v>
      </c>
      <c r="N60" s="164">
        <v>2</v>
      </c>
      <c r="O60" s="164" t="s">
        <v>373</v>
      </c>
      <c r="P60" s="164" t="s">
        <v>373</v>
      </c>
      <c r="Q60" s="164">
        <v>0</v>
      </c>
      <c r="R60" s="164">
        <v>1</v>
      </c>
      <c r="S60" s="164">
        <v>0</v>
      </c>
      <c r="T60" s="164">
        <v>0</v>
      </c>
      <c r="U60" s="164" t="s">
        <v>373</v>
      </c>
      <c r="V60" s="164">
        <v>2</v>
      </c>
      <c r="W60" s="164">
        <v>1</v>
      </c>
      <c r="X60" s="164">
        <v>0</v>
      </c>
      <c r="Y60" s="164">
        <v>0</v>
      </c>
    </row>
    <row r="61" spans="2:25" x14ac:dyDescent="0.3">
      <c r="B61" s="479" t="s">
        <v>42</v>
      </c>
      <c r="C61" s="44" t="s">
        <v>53</v>
      </c>
      <c r="D61" s="164">
        <v>2</v>
      </c>
      <c r="E61" s="49">
        <v>0</v>
      </c>
      <c r="F61" s="164">
        <v>2</v>
      </c>
      <c r="G61" s="164">
        <v>2</v>
      </c>
      <c r="H61" s="164">
        <v>2</v>
      </c>
      <c r="I61" s="164">
        <v>0</v>
      </c>
      <c r="J61" s="164" t="s">
        <v>373</v>
      </c>
      <c r="K61" s="164">
        <v>1</v>
      </c>
      <c r="L61" s="164">
        <v>0</v>
      </c>
      <c r="M61" s="164">
        <v>0</v>
      </c>
      <c r="N61" s="164">
        <v>0</v>
      </c>
      <c r="O61" s="164" t="s">
        <v>373</v>
      </c>
      <c r="P61" s="164" t="s">
        <v>373</v>
      </c>
      <c r="Q61" s="164">
        <v>0</v>
      </c>
      <c r="R61" s="164">
        <v>0</v>
      </c>
      <c r="S61" s="164">
        <v>0</v>
      </c>
      <c r="T61" s="164">
        <v>0</v>
      </c>
      <c r="U61" s="164" t="s">
        <v>373</v>
      </c>
      <c r="V61" s="164">
        <v>2</v>
      </c>
      <c r="W61" s="164">
        <v>1</v>
      </c>
      <c r="X61" s="164">
        <v>0</v>
      </c>
      <c r="Y61" s="164">
        <v>0</v>
      </c>
    </row>
    <row r="62" spans="2:25" x14ac:dyDescent="0.3">
      <c r="B62" s="481"/>
      <c r="C62" s="46" t="s">
        <v>43</v>
      </c>
      <c r="D62" s="164">
        <v>0</v>
      </c>
      <c r="E62" s="49">
        <v>0</v>
      </c>
      <c r="F62" s="164">
        <v>0</v>
      </c>
      <c r="G62" s="164">
        <v>0</v>
      </c>
      <c r="H62" s="164">
        <v>0</v>
      </c>
      <c r="I62" s="164">
        <v>3</v>
      </c>
      <c r="J62" s="164" t="s">
        <v>373</v>
      </c>
      <c r="K62" s="164">
        <v>1</v>
      </c>
      <c r="L62" s="164">
        <v>0</v>
      </c>
      <c r="M62" s="164">
        <v>1</v>
      </c>
      <c r="N62" s="164">
        <v>2</v>
      </c>
      <c r="O62" s="164" t="s">
        <v>373</v>
      </c>
      <c r="P62" s="164" t="s">
        <v>373</v>
      </c>
      <c r="Q62" s="164">
        <v>2</v>
      </c>
      <c r="R62" s="164">
        <v>1</v>
      </c>
      <c r="S62" s="164">
        <v>0</v>
      </c>
      <c r="T62" s="164">
        <v>0</v>
      </c>
      <c r="U62" s="164" t="s">
        <v>373</v>
      </c>
      <c r="V62" s="164">
        <v>1</v>
      </c>
      <c r="W62" s="164">
        <v>0</v>
      </c>
      <c r="X62" s="164">
        <v>0</v>
      </c>
      <c r="Y62" s="164">
        <v>0</v>
      </c>
    </row>
    <row r="63" spans="2:25" x14ac:dyDescent="0.3">
      <c r="B63" s="481"/>
      <c r="C63" s="46" t="s">
        <v>44</v>
      </c>
      <c r="D63" s="164">
        <v>0</v>
      </c>
      <c r="E63" s="49">
        <v>0</v>
      </c>
      <c r="F63" s="164">
        <v>0</v>
      </c>
      <c r="G63" s="164">
        <v>0</v>
      </c>
      <c r="H63" s="164">
        <v>0</v>
      </c>
      <c r="I63" s="164">
        <v>0</v>
      </c>
      <c r="J63" s="164" t="s">
        <v>373</v>
      </c>
      <c r="K63" s="164">
        <v>0</v>
      </c>
      <c r="L63" s="164">
        <v>0</v>
      </c>
      <c r="M63" s="164">
        <v>0</v>
      </c>
      <c r="N63" s="164">
        <v>0</v>
      </c>
      <c r="O63" s="164" t="s">
        <v>373</v>
      </c>
      <c r="P63" s="164" t="s">
        <v>373</v>
      </c>
      <c r="Q63" s="164">
        <v>0</v>
      </c>
      <c r="R63" s="164">
        <v>0</v>
      </c>
      <c r="S63" s="164">
        <v>0</v>
      </c>
      <c r="T63" s="164">
        <v>0</v>
      </c>
      <c r="U63" s="164" t="s">
        <v>373</v>
      </c>
      <c r="V63" s="164">
        <v>0</v>
      </c>
      <c r="W63" s="164">
        <v>0</v>
      </c>
      <c r="X63" s="164">
        <v>0</v>
      </c>
      <c r="Y63" s="164">
        <v>0</v>
      </c>
    </row>
    <row r="64" spans="2:25" x14ac:dyDescent="0.3">
      <c r="B64" s="481"/>
      <c r="C64" s="46" t="s">
        <v>45</v>
      </c>
      <c r="D64" s="164">
        <v>1</v>
      </c>
      <c r="E64" s="49">
        <v>0</v>
      </c>
      <c r="F64" s="164">
        <v>1</v>
      </c>
      <c r="G64" s="164">
        <v>1</v>
      </c>
      <c r="H64" s="164">
        <v>1</v>
      </c>
      <c r="I64" s="164">
        <v>1</v>
      </c>
      <c r="J64" s="164" t="s">
        <v>373</v>
      </c>
      <c r="K64" s="164">
        <v>8</v>
      </c>
      <c r="L64" s="164">
        <v>0</v>
      </c>
      <c r="M64" s="164">
        <v>0</v>
      </c>
      <c r="N64" s="164">
        <v>1</v>
      </c>
      <c r="O64" s="164" t="s">
        <v>373</v>
      </c>
      <c r="P64" s="164" t="s">
        <v>373</v>
      </c>
      <c r="Q64" s="164">
        <v>1</v>
      </c>
      <c r="R64" s="164">
        <v>0</v>
      </c>
      <c r="S64" s="164">
        <v>0</v>
      </c>
      <c r="T64" s="164">
        <v>0</v>
      </c>
      <c r="U64" s="164" t="s">
        <v>373</v>
      </c>
      <c r="V64" s="164">
        <v>8</v>
      </c>
      <c r="W64" s="164">
        <v>1</v>
      </c>
      <c r="X64" s="164">
        <v>0</v>
      </c>
      <c r="Y64" s="164">
        <v>1</v>
      </c>
    </row>
    <row r="65" spans="2:25" x14ac:dyDescent="0.3">
      <c r="B65" s="481"/>
      <c r="C65" s="46" t="s">
        <v>52</v>
      </c>
      <c r="D65" s="164">
        <v>0</v>
      </c>
      <c r="E65" s="49">
        <v>0</v>
      </c>
      <c r="F65" s="164">
        <v>0</v>
      </c>
      <c r="G65" s="164">
        <v>1</v>
      </c>
      <c r="H65" s="164">
        <v>0</v>
      </c>
      <c r="I65" s="164">
        <v>0</v>
      </c>
      <c r="J65" s="164" t="s">
        <v>373</v>
      </c>
      <c r="K65" s="164">
        <v>0</v>
      </c>
      <c r="L65" s="164">
        <v>5</v>
      </c>
      <c r="M65" s="164">
        <v>1</v>
      </c>
      <c r="N65" s="164">
        <v>2</v>
      </c>
      <c r="O65" s="164" t="s">
        <v>373</v>
      </c>
      <c r="P65" s="164" t="s">
        <v>373</v>
      </c>
      <c r="Q65" s="164">
        <v>0</v>
      </c>
      <c r="R65" s="164">
        <v>1</v>
      </c>
      <c r="S65" s="164">
        <v>4</v>
      </c>
      <c r="T65" s="164">
        <v>0</v>
      </c>
      <c r="U65" s="164" t="s">
        <v>373</v>
      </c>
      <c r="V65" s="164">
        <v>1</v>
      </c>
      <c r="W65" s="164">
        <v>0</v>
      </c>
      <c r="X65" s="164">
        <v>0</v>
      </c>
      <c r="Y65" s="164">
        <v>0</v>
      </c>
    </row>
    <row r="66" spans="2:25" x14ac:dyDescent="0.3">
      <c r="B66" s="480"/>
      <c r="C66" s="45" t="s">
        <v>33</v>
      </c>
      <c r="D66" s="164">
        <v>0</v>
      </c>
      <c r="E66" s="49">
        <v>0</v>
      </c>
      <c r="F66" s="164">
        <v>0</v>
      </c>
      <c r="G66" s="164">
        <v>1</v>
      </c>
      <c r="H66" s="164">
        <v>0</v>
      </c>
      <c r="I66" s="164">
        <v>1</v>
      </c>
      <c r="J66" s="164" t="s">
        <v>373</v>
      </c>
      <c r="K66" s="164">
        <v>0</v>
      </c>
      <c r="L66" s="164">
        <v>1</v>
      </c>
      <c r="M66" s="164">
        <v>5</v>
      </c>
      <c r="N66" s="164">
        <v>3</v>
      </c>
      <c r="O66" s="164" t="s">
        <v>373</v>
      </c>
      <c r="P66" s="164" t="s">
        <v>373</v>
      </c>
      <c r="Q66" s="164">
        <v>0</v>
      </c>
      <c r="R66" s="164">
        <v>5</v>
      </c>
      <c r="S66" s="164">
        <v>0</v>
      </c>
      <c r="T66" s="164">
        <v>0</v>
      </c>
      <c r="U66" s="164" t="s">
        <v>373</v>
      </c>
      <c r="V66" s="164">
        <v>0</v>
      </c>
      <c r="W66" s="164">
        <v>0</v>
      </c>
      <c r="X66" s="164">
        <v>0</v>
      </c>
      <c r="Y66" s="164">
        <v>1</v>
      </c>
    </row>
    <row r="67" spans="2:25" x14ac:dyDescent="0.3">
      <c r="B67" s="479" t="s">
        <v>24</v>
      </c>
      <c r="C67" s="46" t="s">
        <v>46</v>
      </c>
      <c r="D67" s="164">
        <v>1</v>
      </c>
      <c r="E67" s="49">
        <v>0</v>
      </c>
      <c r="F67" s="164">
        <v>1</v>
      </c>
      <c r="G67" s="164">
        <v>2</v>
      </c>
      <c r="H67" s="164">
        <v>0</v>
      </c>
      <c r="I67" s="164">
        <v>2</v>
      </c>
      <c r="J67" s="164" t="s">
        <v>373</v>
      </c>
      <c r="K67" s="164">
        <v>1</v>
      </c>
      <c r="L67" s="164">
        <v>2</v>
      </c>
      <c r="M67" s="164">
        <v>3</v>
      </c>
      <c r="N67" s="164">
        <v>21</v>
      </c>
      <c r="O67" s="164" t="s">
        <v>373</v>
      </c>
      <c r="P67" s="164" t="s">
        <v>373</v>
      </c>
      <c r="Q67" s="164">
        <v>2</v>
      </c>
      <c r="R67" s="164">
        <v>3</v>
      </c>
      <c r="S67" s="164">
        <v>1</v>
      </c>
      <c r="T67" s="164">
        <v>0</v>
      </c>
      <c r="U67" s="164" t="s">
        <v>373</v>
      </c>
      <c r="V67" s="164">
        <v>5</v>
      </c>
      <c r="W67" s="164">
        <v>0</v>
      </c>
      <c r="X67" s="164">
        <v>0</v>
      </c>
      <c r="Y67" s="164">
        <v>1</v>
      </c>
    </row>
    <row r="68" spans="2:25" x14ac:dyDescent="0.3">
      <c r="B68" s="481"/>
      <c r="C68" s="46" t="s">
        <v>47</v>
      </c>
      <c r="D68" s="164">
        <v>0</v>
      </c>
      <c r="E68" s="49">
        <v>0</v>
      </c>
      <c r="F68" s="164">
        <v>0</v>
      </c>
      <c r="G68" s="164">
        <v>0</v>
      </c>
      <c r="H68" s="164">
        <v>0</v>
      </c>
      <c r="I68" s="164">
        <v>0</v>
      </c>
      <c r="J68" s="164" t="s">
        <v>373</v>
      </c>
      <c r="K68" s="164">
        <v>0</v>
      </c>
      <c r="L68" s="164">
        <v>0</v>
      </c>
      <c r="M68" s="164">
        <v>0</v>
      </c>
      <c r="N68" s="164">
        <v>0</v>
      </c>
      <c r="O68" s="164" t="s">
        <v>370</v>
      </c>
      <c r="P68" s="164" t="s">
        <v>373</v>
      </c>
      <c r="Q68" s="164">
        <v>0</v>
      </c>
      <c r="R68" s="164">
        <v>0</v>
      </c>
      <c r="S68" s="164">
        <v>0</v>
      </c>
      <c r="T68" s="164">
        <v>0</v>
      </c>
      <c r="U68" s="164" t="s">
        <v>373</v>
      </c>
      <c r="V68" s="164">
        <v>1</v>
      </c>
      <c r="W68" s="164">
        <v>0</v>
      </c>
      <c r="X68" s="164">
        <v>0</v>
      </c>
      <c r="Y68" s="164">
        <v>0</v>
      </c>
    </row>
    <row r="69" spans="2:25" x14ac:dyDescent="0.3">
      <c r="B69" s="481"/>
      <c r="C69" s="46" t="s">
        <v>48</v>
      </c>
      <c r="D69" s="164">
        <v>0</v>
      </c>
      <c r="E69" s="49">
        <v>0</v>
      </c>
      <c r="F69" s="164">
        <v>0</v>
      </c>
      <c r="G69" s="164">
        <v>0</v>
      </c>
      <c r="H69" s="164">
        <v>0</v>
      </c>
      <c r="I69" s="164">
        <v>0</v>
      </c>
      <c r="J69" s="164" t="s">
        <v>373</v>
      </c>
      <c r="K69" s="164">
        <v>0</v>
      </c>
      <c r="L69" s="164">
        <v>0</v>
      </c>
      <c r="M69" s="164">
        <v>0</v>
      </c>
      <c r="N69" s="164">
        <v>0</v>
      </c>
      <c r="O69" s="164" t="s">
        <v>373</v>
      </c>
      <c r="P69" s="164" t="s">
        <v>373</v>
      </c>
      <c r="Q69" s="164">
        <v>0</v>
      </c>
      <c r="R69" s="164">
        <v>0</v>
      </c>
      <c r="S69" s="164">
        <v>0</v>
      </c>
      <c r="T69" s="164">
        <v>0</v>
      </c>
      <c r="U69" s="164" t="s">
        <v>373</v>
      </c>
      <c r="V69" s="164">
        <v>0</v>
      </c>
      <c r="W69" s="164">
        <v>0</v>
      </c>
      <c r="X69" s="164">
        <v>0</v>
      </c>
      <c r="Y69" s="164">
        <v>0</v>
      </c>
    </row>
    <row r="70" spans="2:25" x14ac:dyDescent="0.3">
      <c r="B70" s="481"/>
      <c r="C70" s="46" t="s">
        <v>49</v>
      </c>
      <c r="D70" s="164">
        <v>0</v>
      </c>
      <c r="E70" s="49">
        <v>0</v>
      </c>
      <c r="F70" s="164">
        <v>0</v>
      </c>
      <c r="G70" s="164">
        <v>0</v>
      </c>
      <c r="H70" s="164">
        <v>0</v>
      </c>
      <c r="I70" s="164">
        <v>2</v>
      </c>
      <c r="J70" s="164" t="s">
        <v>373</v>
      </c>
      <c r="K70" s="164">
        <v>1</v>
      </c>
      <c r="L70" s="164">
        <v>0</v>
      </c>
      <c r="M70" s="164">
        <v>0</v>
      </c>
      <c r="N70" s="164">
        <v>2</v>
      </c>
      <c r="O70" s="164" t="s">
        <v>373</v>
      </c>
      <c r="P70" s="164" t="s">
        <v>373</v>
      </c>
      <c r="Q70" s="164">
        <v>3</v>
      </c>
      <c r="R70" s="164">
        <v>0</v>
      </c>
      <c r="S70" s="164">
        <v>0</v>
      </c>
      <c r="T70" s="164">
        <v>0</v>
      </c>
      <c r="U70" s="164" t="s">
        <v>373</v>
      </c>
      <c r="V70" s="164">
        <v>1</v>
      </c>
      <c r="W70" s="164">
        <v>0</v>
      </c>
      <c r="X70" s="164">
        <v>1</v>
      </c>
      <c r="Y70" s="164">
        <v>0</v>
      </c>
    </row>
    <row r="71" spans="2:25" x14ac:dyDescent="0.3">
      <c r="B71" s="481"/>
      <c r="C71" s="46" t="s">
        <v>50</v>
      </c>
      <c r="D71" s="164">
        <v>0</v>
      </c>
      <c r="E71" s="49">
        <v>0</v>
      </c>
      <c r="F71" s="164">
        <v>0</v>
      </c>
      <c r="G71" s="164">
        <v>1</v>
      </c>
      <c r="H71" s="164">
        <v>0</v>
      </c>
      <c r="I71" s="164">
        <v>1</v>
      </c>
      <c r="J71" s="164" t="s">
        <v>373</v>
      </c>
      <c r="K71" s="164">
        <v>0</v>
      </c>
      <c r="L71" s="164">
        <v>1</v>
      </c>
      <c r="M71" s="164">
        <v>5</v>
      </c>
      <c r="N71" s="164">
        <v>3</v>
      </c>
      <c r="O71" s="164" t="s">
        <v>373</v>
      </c>
      <c r="P71" s="164" t="s">
        <v>373</v>
      </c>
      <c r="Q71" s="164">
        <v>0</v>
      </c>
      <c r="R71" s="164">
        <v>6</v>
      </c>
      <c r="S71" s="164">
        <v>0</v>
      </c>
      <c r="T71" s="164">
        <v>0</v>
      </c>
      <c r="U71" s="164" t="s">
        <v>370</v>
      </c>
      <c r="V71" s="164">
        <v>0</v>
      </c>
      <c r="W71" s="164">
        <v>0</v>
      </c>
      <c r="X71" s="164">
        <v>0</v>
      </c>
      <c r="Y71" s="164">
        <v>1</v>
      </c>
    </row>
    <row r="72" spans="2:25" x14ac:dyDescent="0.3">
      <c r="B72" s="481"/>
      <c r="C72" s="46" t="s">
        <v>51</v>
      </c>
      <c r="D72" s="164">
        <v>0</v>
      </c>
      <c r="E72" s="49">
        <v>0</v>
      </c>
      <c r="F72" s="164">
        <v>0</v>
      </c>
      <c r="G72" s="164">
        <v>0</v>
      </c>
      <c r="H72" s="164">
        <v>0</v>
      </c>
      <c r="I72" s="164">
        <v>0</v>
      </c>
      <c r="J72" s="164" t="s">
        <v>373</v>
      </c>
      <c r="K72" s="164">
        <v>0</v>
      </c>
      <c r="L72" s="164">
        <v>4</v>
      </c>
      <c r="M72" s="164">
        <v>0</v>
      </c>
      <c r="N72" s="164">
        <v>1</v>
      </c>
      <c r="O72" s="164" t="s">
        <v>373</v>
      </c>
      <c r="P72" s="164" t="s">
        <v>373</v>
      </c>
      <c r="Q72" s="164">
        <v>0</v>
      </c>
      <c r="R72" s="164">
        <v>0</v>
      </c>
      <c r="S72" s="164">
        <v>9</v>
      </c>
      <c r="T72" s="164">
        <v>0</v>
      </c>
      <c r="U72" s="164" t="s">
        <v>373</v>
      </c>
      <c r="V72" s="164">
        <v>2</v>
      </c>
      <c r="W72" s="164">
        <v>1</v>
      </c>
      <c r="X72" s="164">
        <v>1</v>
      </c>
      <c r="Y72" s="164">
        <v>0</v>
      </c>
    </row>
    <row r="73" spans="2:25" x14ac:dyDescent="0.3">
      <c r="B73" s="481"/>
      <c r="C73" s="46" t="s">
        <v>54</v>
      </c>
      <c r="D73" s="164">
        <v>0</v>
      </c>
      <c r="E73" s="49">
        <v>0</v>
      </c>
      <c r="F73" s="164">
        <v>0</v>
      </c>
      <c r="G73" s="164">
        <v>0</v>
      </c>
      <c r="H73" s="164">
        <v>0</v>
      </c>
      <c r="I73" s="164">
        <v>0</v>
      </c>
      <c r="J73" s="164" t="s">
        <v>373</v>
      </c>
      <c r="K73" s="164">
        <v>0</v>
      </c>
      <c r="L73" s="164">
        <v>0</v>
      </c>
      <c r="M73" s="164">
        <v>0</v>
      </c>
      <c r="N73" s="164">
        <v>0</v>
      </c>
      <c r="O73" s="164" t="s">
        <v>373</v>
      </c>
      <c r="P73" s="164" t="s">
        <v>373</v>
      </c>
      <c r="Q73" s="164">
        <v>0</v>
      </c>
      <c r="R73" s="164">
        <v>0</v>
      </c>
      <c r="S73" s="164">
        <v>0</v>
      </c>
      <c r="T73" s="164">
        <v>3</v>
      </c>
      <c r="U73" s="164" t="s">
        <v>373</v>
      </c>
      <c r="V73" s="164">
        <v>0</v>
      </c>
      <c r="W73" s="164">
        <v>0</v>
      </c>
      <c r="X73" s="164">
        <v>0</v>
      </c>
      <c r="Y73" s="164">
        <v>1</v>
      </c>
    </row>
    <row r="74" spans="2:25" x14ac:dyDescent="0.3">
      <c r="B74" s="481"/>
      <c r="C74" s="46" t="s">
        <v>55</v>
      </c>
      <c r="D74" s="164">
        <v>0</v>
      </c>
      <c r="E74" s="49">
        <v>0</v>
      </c>
      <c r="F74" s="164">
        <v>0</v>
      </c>
      <c r="G74" s="164">
        <v>0</v>
      </c>
      <c r="H74" s="164">
        <v>0</v>
      </c>
      <c r="I74" s="164">
        <v>0</v>
      </c>
      <c r="J74" s="164" t="s">
        <v>373</v>
      </c>
      <c r="K74" s="164">
        <v>0</v>
      </c>
      <c r="L74" s="164">
        <v>0</v>
      </c>
      <c r="M74" s="164">
        <v>0</v>
      </c>
      <c r="N74" s="164">
        <v>0</v>
      </c>
      <c r="O74" s="164" t="s">
        <v>373</v>
      </c>
      <c r="P74" s="164" t="s">
        <v>373</v>
      </c>
      <c r="Q74" s="164">
        <v>0</v>
      </c>
      <c r="R74" s="164">
        <v>1</v>
      </c>
      <c r="S74" s="164">
        <v>0</v>
      </c>
      <c r="T74" s="164">
        <v>0</v>
      </c>
      <c r="U74" s="164" t="s">
        <v>370</v>
      </c>
      <c r="V74" s="164">
        <v>0</v>
      </c>
      <c r="W74" s="164">
        <v>0</v>
      </c>
      <c r="X74" s="164">
        <v>0</v>
      </c>
      <c r="Y74" s="164">
        <v>0</v>
      </c>
    </row>
    <row r="75" spans="2:25" x14ac:dyDescent="0.3">
      <c r="B75" s="481"/>
      <c r="C75" s="46" t="s">
        <v>56</v>
      </c>
      <c r="D75" s="164">
        <v>2</v>
      </c>
      <c r="E75" s="49">
        <v>0</v>
      </c>
      <c r="F75" s="164">
        <v>2</v>
      </c>
      <c r="G75" s="164">
        <v>2</v>
      </c>
      <c r="H75" s="164">
        <v>2</v>
      </c>
      <c r="I75" s="164">
        <v>1</v>
      </c>
      <c r="J75" s="164" t="s">
        <v>373</v>
      </c>
      <c r="K75" s="164">
        <v>8</v>
      </c>
      <c r="L75" s="164">
        <v>1</v>
      </c>
      <c r="M75" s="164">
        <v>0</v>
      </c>
      <c r="N75" s="164">
        <v>5</v>
      </c>
      <c r="O75" s="164" t="s">
        <v>370</v>
      </c>
      <c r="P75" s="164" t="s">
        <v>373</v>
      </c>
      <c r="Q75" s="164">
        <v>1</v>
      </c>
      <c r="R75" s="164">
        <v>0</v>
      </c>
      <c r="S75" s="164">
        <v>2</v>
      </c>
      <c r="T75" s="164">
        <v>0</v>
      </c>
      <c r="U75" s="164" t="s">
        <v>373</v>
      </c>
      <c r="V75" s="164">
        <v>28</v>
      </c>
      <c r="W75" s="164">
        <v>1</v>
      </c>
      <c r="X75" s="164">
        <v>0</v>
      </c>
      <c r="Y75" s="164">
        <v>3</v>
      </c>
    </row>
    <row r="76" spans="2:25" x14ac:dyDescent="0.3">
      <c r="B76" s="481"/>
      <c r="C76" s="46" t="s">
        <v>57</v>
      </c>
      <c r="D76" s="164">
        <v>1</v>
      </c>
      <c r="E76" s="49">
        <v>0</v>
      </c>
      <c r="F76" s="164">
        <v>1</v>
      </c>
      <c r="G76" s="164">
        <v>1</v>
      </c>
      <c r="H76" s="164">
        <v>1</v>
      </c>
      <c r="I76" s="164">
        <v>0</v>
      </c>
      <c r="J76" s="164" t="s">
        <v>373</v>
      </c>
      <c r="K76" s="164">
        <v>1</v>
      </c>
      <c r="L76" s="164">
        <v>0</v>
      </c>
      <c r="M76" s="164">
        <v>0</v>
      </c>
      <c r="N76" s="164">
        <v>0</v>
      </c>
      <c r="O76" s="164" t="s">
        <v>373</v>
      </c>
      <c r="P76" s="164" t="s">
        <v>373</v>
      </c>
      <c r="Q76" s="164">
        <v>0</v>
      </c>
      <c r="R76" s="164">
        <v>0</v>
      </c>
      <c r="S76" s="164">
        <v>1</v>
      </c>
      <c r="T76" s="164">
        <v>0</v>
      </c>
      <c r="U76" s="164" t="s">
        <v>373</v>
      </c>
      <c r="V76" s="164">
        <v>1</v>
      </c>
      <c r="W76" s="164">
        <v>10</v>
      </c>
      <c r="X76" s="164">
        <v>9</v>
      </c>
      <c r="Y76" s="164">
        <v>3</v>
      </c>
    </row>
    <row r="77" spans="2:25" x14ac:dyDescent="0.3">
      <c r="B77" s="481"/>
      <c r="C77" s="46" t="s">
        <v>58</v>
      </c>
      <c r="D77" s="164">
        <v>0</v>
      </c>
      <c r="E77" s="49">
        <v>0</v>
      </c>
      <c r="F77" s="164">
        <v>0</v>
      </c>
      <c r="G77" s="164">
        <v>0</v>
      </c>
      <c r="H77" s="164">
        <v>0</v>
      </c>
      <c r="I77" s="164">
        <v>0</v>
      </c>
      <c r="J77" s="164" t="s">
        <v>373</v>
      </c>
      <c r="K77" s="164">
        <v>0</v>
      </c>
      <c r="L77" s="164">
        <v>0</v>
      </c>
      <c r="M77" s="164">
        <v>0</v>
      </c>
      <c r="N77" s="164">
        <v>0</v>
      </c>
      <c r="O77" s="164" t="s">
        <v>373</v>
      </c>
      <c r="P77" s="164" t="s">
        <v>373</v>
      </c>
      <c r="Q77" s="164">
        <v>1</v>
      </c>
      <c r="R77" s="164">
        <v>0</v>
      </c>
      <c r="S77" s="164">
        <v>1</v>
      </c>
      <c r="T77" s="164">
        <v>0</v>
      </c>
      <c r="U77" s="164" t="s">
        <v>373</v>
      </c>
      <c r="V77" s="164">
        <v>0</v>
      </c>
      <c r="W77" s="164">
        <v>9</v>
      </c>
      <c r="X77" s="164">
        <v>16</v>
      </c>
      <c r="Y77" s="164">
        <v>5</v>
      </c>
    </row>
    <row r="78" spans="2:25" x14ac:dyDescent="0.3">
      <c r="B78" s="480"/>
      <c r="C78" s="46" t="s">
        <v>84</v>
      </c>
      <c r="D78" s="164">
        <v>0</v>
      </c>
      <c r="E78" s="49">
        <v>0</v>
      </c>
      <c r="F78" s="164">
        <v>0</v>
      </c>
      <c r="G78" s="164">
        <v>0</v>
      </c>
      <c r="H78" s="164">
        <v>0</v>
      </c>
      <c r="I78" s="164">
        <v>0</v>
      </c>
      <c r="J78" s="164" t="s">
        <v>373</v>
      </c>
      <c r="K78" s="164">
        <v>1</v>
      </c>
      <c r="L78" s="164">
        <v>0</v>
      </c>
      <c r="M78" s="164">
        <v>1</v>
      </c>
      <c r="N78" s="164">
        <v>1</v>
      </c>
      <c r="O78" s="164" t="s">
        <v>373</v>
      </c>
      <c r="P78" s="164" t="s">
        <v>373</v>
      </c>
      <c r="Q78" s="164">
        <v>0</v>
      </c>
      <c r="R78" s="164">
        <v>1</v>
      </c>
      <c r="S78" s="164">
        <v>0</v>
      </c>
      <c r="T78" s="164">
        <v>1</v>
      </c>
      <c r="U78" s="164" t="s">
        <v>373</v>
      </c>
      <c r="V78" s="164">
        <v>3</v>
      </c>
      <c r="W78" s="164">
        <v>3</v>
      </c>
      <c r="X78" s="164">
        <v>5</v>
      </c>
      <c r="Y78" s="164">
        <v>12</v>
      </c>
    </row>
    <row r="79" spans="2:25" x14ac:dyDescent="0.3">
      <c r="E79" s="49"/>
    </row>
    <row r="80" spans="2:25" x14ac:dyDescent="0.3">
      <c r="E80" s="49"/>
    </row>
    <row r="81" spans="5:5" x14ac:dyDescent="0.3">
      <c r="E81" s="49"/>
    </row>
    <row r="82" spans="5:5" x14ac:dyDescent="0.3">
      <c r="E82" s="49"/>
    </row>
    <row r="83" spans="5:5" x14ac:dyDescent="0.3">
      <c r="E83" s="49"/>
    </row>
    <row r="84" spans="5:5" x14ac:dyDescent="0.3">
      <c r="E84" s="49"/>
    </row>
    <row r="85" spans="5:5" x14ac:dyDescent="0.3">
      <c r="E85" s="49"/>
    </row>
    <row r="86" spans="5:5" x14ac:dyDescent="0.3">
      <c r="E86" s="49"/>
    </row>
    <row r="87" spans="5:5" x14ac:dyDescent="0.3">
      <c r="E87" s="49"/>
    </row>
    <row r="88" spans="5:5" x14ac:dyDescent="0.3">
      <c r="E88" s="49"/>
    </row>
    <row r="89" spans="5:5" x14ac:dyDescent="0.3">
      <c r="E89" s="49"/>
    </row>
    <row r="90" spans="5:5" x14ac:dyDescent="0.3">
      <c r="E90" s="49"/>
    </row>
    <row r="91" spans="5:5" x14ac:dyDescent="0.3">
      <c r="E91" s="49"/>
    </row>
    <row r="92" spans="5:5" x14ac:dyDescent="0.3">
      <c r="E92" s="49"/>
    </row>
    <row r="93" spans="5:5" x14ac:dyDescent="0.3">
      <c r="E93" s="49"/>
    </row>
    <row r="94" spans="5:5" x14ac:dyDescent="0.3">
      <c r="E94" s="49"/>
    </row>
    <row r="95" spans="5:5" x14ac:dyDescent="0.3">
      <c r="E95" s="49"/>
    </row>
    <row r="96" spans="5:5" x14ac:dyDescent="0.3">
      <c r="E96" s="49"/>
    </row>
    <row r="97" spans="5:5" x14ac:dyDescent="0.3">
      <c r="E97" s="49"/>
    </row>
    <row r="98" spans="5:5" x14ac:dyDescent="0.3">
      <c r="E98" s="49"/>
    </row>
    <row r="99" spans="5:5" x14ac:dyDescent="0.3">
      <c r="E99" s="49"/>
    </row>
    <row r="100" spans="5:5" x14ac:dyDescent="0.3">
      <c r="E100" s="49"/>
    </row>
    <row r="101" spans="5:5" x14ac:dyDescent="0.3">
      <c r="E101" s="49"/>
    </row>
    <row r="102" spans="5:5" x14ac:dyDescent="0.3">
      <c r="E102" s="49"/>
    </row>
  </sheetData>
  <sortState columnSort="1" ref="D2:CD24">
    <sortCondition sortBy="cellColor" ref="D3:CD3" dxfId="1"/>
  </sortState>
  <mergeCells count="49">
    <mergeCell ref="J1:K1"/>
    <mergeCell ref="L1:N1"/>
    <mergeCell ref="O1:P1"/>
    <mergeCell ref="Q1:R1"/>
    <mergeCell ref="A13:A24"/>
    <mergeCell ref="CH1:CJ1"/>
    <mergeCell ref="CL1:CN1"/>
    <mergeCell ref="CO1:CQ1"/>
    <mergeCell ref="CR1:CT1"/>
    <mergeCell ref="BH1:BL1"/>
    <mergeCell ref="BM1:BR1"/>
    <mergeCell ref="BS1:BW1"/>
    <mergeCell ref="BY1:BZ1"/>
    <mergeCell ref="CA1:CD1"/>
    <mergeCell ref="CE1:CG1"/>
    <mergeCell ref="AN1:AO1"/>
    <mergeCell ref="AP1:AQ1"/>
    <mergeCell ref="AR1:AT1"/>
    <mergeCell ref="AW1:AX1"/>
    <mergeCell ref="AY1:BA1"/>
    <mergeCell ref="DB1:DC1"/>
    <mergeCell ref="DF1:DG1"/>
    <mergeCell ref="A3:A4"/>
    <mergeCell ref="A5:A6"/>
    <mergeCell ref="A7:A12"/>
    <mergeCell ref="CW1:CY1"/>
    <mergeCell ref="CZ1:DA1"/>
    <mergeCell ref="BB1:BG1"/>
    <mergeCell ref="S1:T1"/>
    <mergeCell ref="U1:V1"/>
    <mergeCell ref="W1:X1"/>
    <mergeCell ref="AB1:AD1"/>
    <mergeCell ref="AE1:AJ1"/>
    <mergeCell ref="AK1:AL1"/>
    <mergeCell ref="D1:E1"/>
    <mergeCell ref="F1:G1"/>
    <mergeCell ref="N55:Y55"/>
    <mergeCell ref="B55:C56"/>
    <mergeCell ref="A25:A34"/>
    <mergeCell ref="A35:A44"/>
    <mergeCell ref="A45:A46"/>
    <mergeCell ref="A47:A48"/>
    <mergeCell ref="B61:B66"/>
    <mergeCell ref="B67:B78"/>
    <mergeCell ref="D55:E55"/>
    <mergeCell ref="F55:G55"/>
    <mergeCell ref="H55:M55"/>
    <mergeCell ref="B57:B58"/>
    <mergeCell ref="B59:B60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showRuler="0" workbookViewId="0">
      <selection activeCell="G49" sqref="G49"/>
    </sheetView>
  </sheetViews>
  <sheetFormatPr baseColWidth="12" defaultRowHeight="20" x14ac:dyDescent="0.3"/>
  <cols>
    <col min="2" max="2" width="4.5703125" style="471" bestFit="1" customWidth="1"/>
    <col min="3" max="3" width="37.28515625" bestFit="1" customWidth="1"/>
    <col min="4" max="25" width="4.7109375" customWidth="1"/>
    <col min="26" max="26" width="4" customWidth="1"/>
  </cols>
  <sheetData>
    <row r="1" spans="1:25" ht="40" x14ac:dyDescent="0.3">
      <c r="A1" s="476" t="s">
        <v>377</v>
      </c>
      <c r="B1" s="507" t="s">
        <v>382</v>
      </c>
      <c r="C1" s="509"/>
      <c r="D1" s="503" t="s">
        <v>36</v>
      </c>
      <c r="E1" s="503"/>
      <c r="F1" s="503" t="s">
        <v>375</v>
      </c>
      <c r="G1" s="503"/>
      <c r="H1" s="503" t="s">
        <v>376</v>
      </c>
      <c r="I1" s="503"/>
      <c r="J1" s="503"/>
      <c r="K1" s="503"/>
      <c r="L1" s="503"/>
      <c r="M1" s="503"/>
      <c r="N1" s="503" t="s">
        <v>24</v>
      </c>
      <c r="O1" s="502"/>
      <c r="P1" s="502"/>
      <c r="Q1" s="502"/>
      <c r="R1" s="502"/>
      <c r="S1" s="502"/>
      <c r="T1" s="502"/>
      <c r="U1" s="502"/>
      <c r="V1" s="502"/>
      <c r="W1" s="502"/>
      <c r="X1" s="502"/>
      <c r="Y1" s="502"/>
    </row>
    <row r="2" spans="1:25" x14ac:dyDescent="0.3">
      <c r="B2" s="505"/>
      <c r="C2" s="500"/>
      <c r="D2" s="204">
        <v>1.1000000000000001</v>
      </c>
      <c r="E2" s="204">
        <v>1.2</v>
      </c>
      <c r="F2" s="204">
        <v>2.1</v>
      </c>
      <c r="G2" s="204">
        <v>2.2000000000000002</v>
      </c>
      <c r="H2" s="204">
        <v>3.1</v>
      </c>
      <c r="I2" s="204">
        <v>3.2</v>
      </c>
      <c r="J2" s="204">
        <v>3.3</v>
      </c>
      <c r="K2" s="204">
        <v>3.4</v>
      </c>
      <c r="L2" s="204">
        <v>3.5</v>
      </c>
      <c r="M2" s="204">
        <v>3.6</v>
      </c>
      <c r="N2" s="204">
        <v>4.0999999999999996</v>
      </c>
      <c r="O2" s="204">
        <v>4.2</v>
      </c>
      <c r="P2" s="204">
        <v>4.3</v>
      </c>
      <c r="Q2" s="204">
        <v>4.4000000000000004</v>
      </c>
      <c r="R2" s="204">
        <v>4.5</v>
      </c>
      <c r="S2" s="204">
        <v>4.5999999999999996</v>
      </c>
      <c r="T2" s="204">
        <v>4.7</v>
      </c>
      <c r="U2" s="204">
        <v>4.8</v>
      </c>
      <c r="V2" s="204">
        <v>4.9000000000000004</v>
      </c>
      <c r="W2" s="204" t="s">
        <v>378</v>
      </c>
      <c r="X2" s="204" t="s">
        <v>379</v>
      </c>
      <c r="Y2" s="204" t="s">
        <v>380</v>
      </c>
    </row>
    <row r="3" spans="1:25" hidden="1" x14ac:dyDescent="0.3">
      <c r="A3" t="s">
        <v>36</v>
      </c>
      <c r="B3" s="505"/>
      <c r="C3" s="500" t="s">
        <v>37</v>
      </c>
      <c r="D3" s="501">
        <v>5</v>
      </c>
      <c r="E3" s="501">
        <v>1</v>
      </c>
      <c r="F3" s="501">
        <v>3</v>
      </c>
      <c r="G3" s="501">
        <v>2</v>
      </c>
      <c r="H3" s="501">
        <v>2</v>
      </c>
      <c r="I3" s="501">
        <v>0</v>
      </c>
      <c r="J3" s="501" t="s">
        <v>373</v>
      </c>
      <c r="K3" s="501">
        <v>1</v>
      </c>
      <c r="L3" s="501">
        <v>0</v>
      </c>
      <c r="M3" s="501">
        <v>0</v>
      </c>
      <c r="N3" s="501">
        <v>1</v>
      </c>
      <c r="O3" s="501" t="s">
        <v>373</v>
      </c>
      <c r="P3" s="501" t="s">
        <v>373</v>
      </c>
      <c r="Q3" s="501">
        <v>0</v>
      </c>
      <c r="R3" s="501">
        <v>0</v>
      </c>
      <c r="S3" s="501">
        <v>0</v>
      </c>
      <c r="T3" s="501">
        <v>0</v>
      </c>
      <c r="U3" s="501" t="s">
        <v>373</v>
      </c>
      <c r="V3" s="501">
        <v>2</v>
      </c>
      <c r="W3" s="501">
        <v>1</v>
      </c>
      <c r="X3" s="501">
        <v>0</v>
      </c>
      <c r="Y3" s="501">
        <v>0</v>
      </c>
    </row>
    <row r="4" spans="1:25" hidden="1" x14ac:dyDescent="0.3">
      <c r="B4" s="505"/>
      <c r="C4" s="500" t="s">
        <v>38</v>
      </c>
      <c r="D4" s="501">
        <v>1</v>
      </c>
      <c r="E4" s="501">
        <v>4</v>
      </c>
      <c r="F4" s="501">
        <v>0</v>
      </c>
      <c r="G4" s="501">
        <v>0</v>
      </c>
      <c r="H4" s="501">
        <v>0</v>
      </c>
      <c r="I4" s="501">
        <v>0</v>
      </c>
      <c r="J4" s="501" t="s">
        <v>373</v>
      </c>
      <c r="K4" s="501">
        <v>0</v>
      </c>
      <c r="L4" s="501">
        <v>0</v>
      </c>
      <c r="M4" s="501">
        <v>0</v>
      </c>
      <c r="N4" s="501">
        <v>0</v>
      </c>
      <c r="O4" s="501" t="s">
        <v>373</v>
      </c>
      <c r="P4" s="501" t="s">
        <v>373</v>
      </c>
      <c r="Q4" s="501">
        <v>0</v>
      </c>
      <c r="R4" s="501">
        <v>0</v>
      </c>
      <c r="S4" s="501">
        <v>0</v>
      </c>
      <c r="T4" s="501">
        <v>0</v>
      </c>
      <c r="U4" s="501" t="s">
        <v>373</v>
      </c>
      <c r="V4" s="501">
        <v>0</v>
      </c>
      <c r="W4" s="501">
        <v>0</v>
      </c>
      <c r="X4" s="501">
        <v>0</v>
      </c>
      <c r="Y4" s="501">
        <v>0</v>
      </c>
    </row>
    <row r="5" spans="1:25" hidden="1" x14ac:dyDescent="0.3">
      <c r="A5" t="s">
        <v>375</v>
      </c>
      <c r="B5" s="505"/>
      <c r="C5" s="500" t="s">
        <v>40</v>
      </c>
      <c r="D5" s="501">
        <v>3</v>
      </c>
      <c r="E5" s="501">
        <v>0</v>
      </c>
      <c r="F5" s="501">
        <v>3</v>
      </c>
      <c r="G5" s="501">
        <v>2</v>
      </c>
      <c r="H5" s="501">
        <v>2</v>
      </c>
      <c r="I5" s="501">
        <v>0</v>
      </c>
      <c r="J5" s="501" t="s">
        <v>373</v>
      </c>
      <c r="K5" s="501">
        <v>1</v>
      </c>
      <c r="L5" s="501">
        <v>0</v>
      </c>
      <c r="M5" s="501">
        <v>0</v>
      </c>
      <c r="N5" s="501">
        <v>1</v>
      </c>
      <c r="O5" s="501" t="s">
        <v>373</v>
      </c>
      <c r="P5" s="501" t="s">
        <v>373</v>
      </c>
      <c r="Q5" s="501">
        <v>0</v>
      </c>
      <c r="R5" s="501">
        <v>0</v>
      </c>
      <c r="S5" s="501">
        <v>0</v>
      </c>
      <c r="T5" s="501">
        <v>0</v>
      </c>
      <c r="U5" s="501" t="s">
        <v>373</v>
      </c>
      <c r="V5" s="501">
        <v>2</v>
      </c>
      <c r="W5" s="501">
        <v>1</v>
      </c>
      <c r="X5" s="501">
        <v>0</v>
      </c>
      <c r="Y5" s="501">
        <v>0</v>
      </c>
    </row>
    <row r="6" spans="1:25" hidden="1" x14ac:dyDescent="0.3">
      <c r="B6" s="505"/>
      <c r="C6" s="500" t="s">
        <v>41</v>
      </c>
      <c r="D6" s="501">
        <v>2</v>
      </c>
      <c r="E6" s="501">
        <v>0</v>
      </c>
      <c r="F6" s="501">
        <v>2</v>
      </c>
      <c r="G6" s="501">
        <v>4</v>
      </c>
      <c r="H6" s="501">
        <v>2</v>
      </c>
      <c r="I6" s="501">
        <v>0</v>
      </c>
      <c r="J6" s="501" t="s">
        <v>373</v>
      </c>
      <c r="K6" s="501">
        <v>1</v>
      </c>
      <c r="L6" s="501">
        <v>1</v>
      </c>
      <c r="M6" s="501">
        <v>1</v>
      </c>
      <c r="N6" s="501">
        <v>2</v>
      </c>
      <c r="O6" s="501" t="s">
        <v>373</v>
      </c>
      <c r="P6" s="501" t="s">
        <v>373</v>
      </c>
      <c r="Q6" s="501">
        <v>0</v>
      </c>
      <c r="R6" s="501">
        <v>1</v>
      </c>
      <c r="S6" s="501">
        <v>0</v>
      </c>
      <c r="T6" s="501">
        <v>0</v>
      </c>
      <c r="U6" s="501" t="s">
        <v>373</v>
      </c>
      <c r="V6" s="501">
        <v>2</v>
      </c>
      <c r="W6" s="501">
        <v>1</v>
      </c>
      <c r="X6" s="501">
        <v>0</v>
      </c>
      <c r="Y6" s="501">
        <v>0</v>
      </c>
    </row>
    <row r="7" spans="1:25" hidden="1" x14ac:dyDescent="0.3">
      <c r="A7" t="s">
        <v>376</v>
      </c>
      <c r="B7" s="505"/>
      <c r="C7" s="500" t="s">
        <v>53</v>
      </c>
      <c r="D7" s="501">
        <v>2</v>
      </c>
      <c r="E7" s="501">
        <v>0</v>
      </c>
      <c r="F7" s="501">
        <v>2</v>
      </c>
      <c r="G7" s="501">
        <v>2</v>
      </c>
      <c r="H7" s="501">
        <v>2</v>
      </c>
      <c r="I7" s="501">
        <v>0</v>
      </c>
      <c r="J7" s="501" t="s">
        <v>373</v>
      </c>
      <c r="K7" s="501">
        <v>1</v>
      </c>
      <c r="L7" s="501">
        <v>0</v>
      </c>
      <c r="M7" s="501">
        <v>0</v>
      </c>
      <c r="N7" s="501">
        <v>0</v>
      </c>
      <c r="O7" s="501" t="s">
        <v>373</v>
      </c>
      <c r="P7" s="501" t="s">
        <v>373</v>
      </c>
      <c r="Q7" s="501">
        <v>0</v>
      </c>
      <c r="R7" s="501">
        <v>0</v>
      </c>
      <c r="S7" s="501">
        <v>0</v>
      </c>
      <c r="T7" s="501">
        <v>0</v>
      </c>
      <c r="U7" s="501" t="s">
        <v>373</v>
      </c>
      <c r="V7" s="501">
        <v>2</v>
      </c>
      <c r="W7" s="501">
        <v>1</v>
      </c>
      <c r="X7" s="501">
        <v>0</v>
      </c>
      <c r="Y7" s="501">
        <v>0</v>
      </c>
    </row>
    <row r="8" spans="1:25" hidden="1" x14ac:dyDescent="0.3">
      <c r="B8" s="505"/>
      <c r="C8" s="500" t="s">
        <v>43</v>
      </c>
      <c r="D8" s="501">
        <v>0</v>
      </c>
      <c r="E8" s="501">
        <v>0</v>
      </c>
      <c r="F8" s="501">
        <v>0</v>
      </c>
      <c r="G8" s="501">
        <v>0</v>
      </c>
      <c r="H8" s="501">
        <v>0</v>
      </c>
      <c r="I8" s="501">
        <v>3</v>
      </c>
      <c r="J8" s="501" t="s">
        <v>373</v>
      </c>
      <c r="K8" s="501">
        <v>1</v>
      </c>
      <c r="L8" s="501">
        <v>0</v>
      </c>
      <c r="M8" s="501">
        <v>1</v>
      </c>
      <c r="N8" s="501">
        <v>2</v>
      </c>
      <c r="O8" s="501" t="s">
        <v>373</v>
      </c>
      <c r="P8" s="501" t="s">
        <v>373</v>
      </c>
      <c r="Q8" s="501">
        <v>2</v>
      </c>
      <c r="R8" s="501">
        <v>1</v>
      </c>
      <c r="S8" s="501">
        <v>0</v>
      </c>
      <c r="T8" s="501">
        <v>0</v>
      </c>
      <c r="U8" s="501" t="s">
        <v>373</v>
      </c>
      <c r="V8" s="501">
        <v>1</v>
      </c>
      <c r="W8" s="501">
        <v>0</v>
      </c>
      <c r="X8" s="501">
        <v>0</v>
      </c>
      <c r="Y8" s="501">
        <v>0</v>
      </c>
    </row>
    <row r="9" spans="1:25" hidden="1" x14ac:dyDescent="0.3">
      <c r="B9" s="505"/>
      <c r="C9" s="500" t="s">
        <v>44</v>
      </c>
      <c r="D9" s="501">
        <v>0</v>
      </c>
      <c r="E9" s="501">
        <v>0</v>
      </c>
      <c r="F9" s="501">
        <v>0</v>
      </c>
      <c r="G9" s="501">
        <v>0</v>
      </c>
      <c r="H9" s="501">
        <v>0</v>
      </c>
      <c r="I9" s="501">
        <v>0</v>
      </c>
      <c r="J9" s="501" t="s">
        <v>373</v>
      </c>
      <c r="K9" s="501">
        <v>0</v>
      </c>
      <c r="L9" s="501">
        <v>0</v>
      </c>
      <c r="M9" s="501">
        <v>0</v>
      </c>
      <c r="N9" s="501">
        <v>0</v>
      </c>
      <c r="O9" s="501" t="s">
        <v>373</v>
      </c>
      <c r="P9" s="501" t="s">
        <v>373</v>
      </c>
      <c r="Q9" s="501">
        <v>0</v>
      </c>
      <c r="R9" s="501">
        <v>0</v>
      </c>
      <c r="S9" s="501">
        <v>0</v>
      </c>
      <c r="T9" s="501">
        <v>0</v>
      </c>
      <c r="U9" s="501" t="s">
        <v>373</v>
      </c>
      <c r="V9" s="501">
        <v>0</v>
      </c>
      <c r="W9" s="501">
        <v>0</v>
      </c>
      <c r="X9" s="501">
        <v>0</v>
      </c>
      <c r="Y9" s="501">
        <v>0</v>
      </c>
    </row>
    <row r="10" spans="1:25" hidden="1" x14ac:dyDescent="0.3">
      <c r="B10" s="505"/>
      <c r="C10" s="500" t="s">
        <v>45</v>
      </c>
      <c r="D10" s="501">
        <v>1</v>
      </c>
      <c r="E10" s="501">
        <v>0</v>
      </c>
      <c r="F10" s="501">
        <v>1</v>
      </c>
      <c r="G10" s="501">
        <v>1</v>
      </c>
      <c r="H10" s="501">
        <v>1</v>
      </c>
      <c r="I10" s="501">
        <v>1</v>
      </c>
      <c r="J10" s="501" t="s">
        <v>373</v>
      </c>
      <c r="K10" s="501">
        <v>8</v>
      </c>
      <c r="L10" s="501">
        <v>0</v>
      </c>
      <c r="M10" s="501">
        <v>0</v>
      </c>
      <c r="N10" s="501">
        <v>1</v>
      </c>
      <c r="O10" s="501" t="s">
        <v>373</v>
      </c>
      <c r="P10" s="501" t="s">
        <v>373</v>
      </c>
      <c r="Q10" s="501">
        <v>1</v>
      </c>
      <c r="R10" s="501">
        <v>0</v>
      </c>
      <c r="S10" s="501">
        <v>0</v>
      </c>
      <c r="T10" s="501">
        <v>0</v>
      </c>
      <c r="U10" s="501" t="s">
        <v>373</v>
      </c>
      <c r="V10" s="501">
        <v>8</v>
      </c>
      <c r="W10" s="501">
        <v>1</v>
      </c>
      <c r="X10" s="501">
        <v>0</v>
      </c>
      <c r="Y10" s="501">
        <v>1</v>
      </c>
    </row>
    <row r="11" spans="1:25" hidden="1" x14ac:dyDescent="0.3">
      <c r="B11" s="505"/>
      <c r="C11" s="500" t="s">
        <v>52</v>
      </c>
      <c r="D11" s="501">
        <v>0</v>
      </c>
      <c r="E11" s="501">
        <v>0</v>
      </c>
      <c r="F11" s="501">
        <v>0</v>
      </c>
      <c r="G11" s="501">
        <v>1</v>
      </c>
      <c r="H11" s="501">
        <v>0</v>
      </c>
      <c r="I11" s="501">
        <v>0</v>
      </c>
      <c r="J11" s="501" t="s">
        <v>373</v>
      </c>
      <c r="K11" s="501">
        <v>0</v>
      </c>
      <c r="L11" s="501">
        <v>5</v>
      </c>
      <c r="M11" s="501">
        <v>1</v>
      </c>
      <c r="N11" s="501">
        <v>2</v>
      </c>
      <c r="O11" s="501" t="s">
        <v>373</v>
      </c>
      <c r="P11" s="501" t="s">
        <v>373</v>
      </c>
      <c r="Q11" s="501">
        <v>0</v>
      </c>
      <c r="R11" s="501">
        <v>1</v>
      </c>
      <c r="S11" s="501">
        <v>4</v>
      </c>
      <c r="T11" s="501">
        <v>0</v>
      </c>
      <c r="U11" s="501" t="s">
        <v>373</v>
      </c>
      <c r="V11" s="501">
        <v>1</v>
      </c>
      <c r="W11" s="501">
        <v>0</v>
      </c>
      <c r="X11" s="501">
        <v>0</v>
      </c>
      <c r="Y11" s="501">
        <v>0</v>
      </c>
    </row>
    <row r="12" spans="1:25" hidden="1" x14ac:dyDescent="0.3">
      <c r="B12" s="505"/>
      <c r="C12" s="500" t="s">
        <v>33</v>
      </c>
      <c r="D12" s="501">
        <v>0</v>
      </c>
      <c r="E12" s="501">
        <v>0</v>
      </c>
      <c r="F12" s="501">
        <v>0</v>
      </c>
      <c r="G12" s="501">
        <v>1</v>
      </c>
      <c r="H12" s="501">
        <v>0</v>
      </c>
      <c r="I12" s="501">
        <v>1</v>
      </c>
      <c r="J12" s="501" t="s">
        <v>373</v>
      </c>
      <c r="K12" s="501">
        <v>0</v>
      </c>
      <c r="L12" s="501">
        <v>1</v>
      </c>
      <c r="M12" s="501">
        <v>5</v>
      </c>
      <c r="N12" s="501">
        <v>3</v>
      </c>
      <c r="O12" s="501" t="s">
        <v>373</v>
      </c>
      <c r="P12" s="501" t="s">
        <v>373</v>
      </c>
      <c r="Q12" s="501">
        <v>0</v>
      </c>
      <c r="R12" s="501">
        <v>5</v>
      </c>
      <c r="S12" s="501">
        <v>0</v>
      </c>
      <c r="T12" s="501">
        <v>0</v>
      </c>
      <c r="U12" s="501" t="s">
        <v>373</v>
      </c>
      <c r="V12" s="501">
        <v>0</v>
      </c>
      <c r="W12" s="501">
        <v>0</v>
      </c>
      <c r="X12" s="501">
        <v>0</v>
      </c>
      <c r="Y12" s="501">
        <v>1</v>
      </c>
    </row>
    <row r="13" spans="1:25" hidden="1" x14ac:dyDescent="0.3">
      <c r="A13" t="s">
        <v>24</v>
      </c>
      <c r="B13" s="505"/>
      <c r="C13" s="500" t="s">
        <v>46</v>
      </c>
      <c r="D13" s="501">
        <v>1</v>
      </c>
      <c r="E13" s="501">
        <v>0</v>
      </c>
      <c r="F13" s="501">
        <v>1</v>
      </c>
      <c r="G13" s="501">
        <v>2</v>
      </c>
      <c r="H13" s="501">
        <v>0</v>
      </c>
      <c r="I13" s="501">
        <v>2</v>
      </c>
      <c r="J13" s="501" t="s">
        <v>373</v>
      </c>
      <c r="K13" s="501">
        <v>1</v>
      </c>
      <c r="L13" s="501">
        <v>2</v>
      </c>
      <c r="M13" s="501">
        <v>3</v>
      </c>
      <c r="N13" s="501">
        <v>21</v>
      </c>
      <c r="O13" s="501" t="s">
        <v>373</v>
      </c>
      <c r="P13" s="501" t="s">
        <v>373</v>
      </c>
      <c r="Q13" s="501">
        <v>2</v>
      </c>
      <c r="R13" s="501">
        <v>3</v>
      </c>
      <c r="S13" s="501">
        <v>1</v>
      </c>
      <c r="T13" s="501">
        <v>0</v>
      </c>
      <c r="U13" s="501" t="s">
        <v>373</v>
      </c>
      <c r="V13" s="501">
        <v>5</v>
      </c>
      <c r="W13" s="501">
        <v>0</v>
      </c>
      <c r="X13" s="501">
        <v>0</v>
      </c>
      <c r="Y13" s="501">
        <v>1</v>
      </c>
    </row>
    <row r="14" spans="1:25" hidden="1" x14ac:dyDescent="0.3">
      <c r="B14" s="505"/>
      <c r="C14" s="500" t="s">
        <v>47</v>
      </c>
      <c r="D14" s="501">
        <v>0</v>
      </c>
      <c r="E14" s="501">
        <v>0</v>
      </c>
      <c r="F14" s="501">
        <v>0</v>
      </c>
      <c r="G14" s="501">
        <v>0</v>
      </c>
      <c r="H14" s="501">
        <v>0</v>
      </c>
      <c r="I14" s="501">
        <v>0</v>
      </c>
      <c r="J14" s="501" t="s">
        <v>373</v>
      </c>
      <c r="K14" s="501">
        <v>0</v>
      </c>
      <c r="L14" s="501">
        <v>0</v>
      </c>
      <c r="M14" s="501">
        <v>0</v>
      </c>
      <c r="N14" s="501">
        <v>0</v>
      </c>
      <c r="O14" s="501">
        <v>1</v>
      </c>
      <c r="P14" s="501" t="s">
        <v>373</v>
      </c>
      <c r="Q14" s="501">
        <v>0</v>
      </c>
      <c r="R14" s="501">
        <v>0</v>
      </c>
      <c r="S14" s="501">
        <v>0</v>
      </c>
      <c r="T14" s="501">
        <v>0</v>
      </c>
      <c r="U14" s="501" t="s">
        <v>373</v>
      </c>
      <c r="V14" s="501">
        <v>1</v>
      </c>
      <c r="W14" s="501">
        <v>0</v>
      </c>
      <c r="X14" s="501">
        <v>0</v>
      </c>
      <c r="Y14" s="501">
        <v>0</v>
      </c>
    </row>
    <row r="15" spans="1:25" hidden="1" x14ac:dyDescent="0.3">
      <c r="B15" s="505"/>
      <c r="C15" s="500" t="s">
        <v>48</v>
      </c>
      <c r="D15" s="501">
        <v>0</v>
      </c>
      <c r="E15" s="501">
        <v>0</v>
      </c>
      <c r="F15" s="501">
        <v>0</v>
      </c>
      <c r="G15" s="501">
        <v>0</v>
      </c>
      <c r="H15" s="501">
        <v>0</v>
      </c>
      <c r="I15" s="501">
        <v>0</v>
      </c>
      <c r="J15" s="501" t="s">
        <v>373</v>
      </c>
      <c r="K15" s="501">
        <v>0</v>
      </c>
      <c r="L15" s="501">
        <v>0</v>
      </c>
      <c r="M15" s="501">
        <v>0</v>
      </c>
      <c r="N15" s="501">
        <v>0</v>
      </c>
      <c r="O15" s="501" t="s">
        <v>373</v>
      </c>
      <c r="P15" s="501" t="s">
        <v>373</v>
      </c>
      <c r="Q15" s="501">
        <v>0</v>
      </c>
      <c r="R15" s="501">
        <v>0</v>
      </c>
      <c r="S15" s="501">
        <v>0</v>
      </c>
      <c r="T15" s="501">
        <v>0</v>
      </c>
      <c r="U15" s="501" t="s">
        <v>373</v>
      </c>
      <c r="V15" s="501">
        <v>0</v>
      </c>
      <c r="W15" s="501">
        <v>0</v>
      </c>
      <c r="X15" s="501">
        <v>0</v>
      </c>
      <c r="Y15" s="501">
        <v>0</v>
      </c>
    </row>
    <row r="16" spans="1:25" hidden="1" x14ac:dyDescent="0.3">
      <c r="B16" s="505"/>
      <c r="C16" s="500" t="s">
        <v>49</v>
      </c>
      <c r="D16" s="501">
        <v>0</v>
      </c>
      <c r="E16" s="501">
        <v>0</v>
      </c>
      <c r="F16" s="501">
        <v>0</v>
      </c>
      <c r="G16" s="501">
        <v>0</v>
      </c>
      <c r="H16" s="501">
        <v>0</v>
      </c>
      <c r="I16" s="501">
        <v>2</v>
      </c>
      <c r="J16" s="501" t="s">
        <v>373</v>
      </c>
      <c r="K16" s="501">
        <v>1</v>
      </c>
      <c r="L16" s="501">
        <v>0</v>
      </c>
      <c r="M16" s="501">
        <v>0</v>
      </c>
      <c r="N16" s="501">
        <v>2</v>
      </c>
      <c r="O16" s="501" t="s">
        <v>373</v>
      </c>
      <c r="P16" s="501" t="s">
        <v>373</v>
      </c>
      <c r="Q16" s="501">
        <v>3</v>
      </c>
      <c r="R16" s="501">
        <v>0</v>
      </c>
      <c r="S16" s="501">
        <v>0</v>
      </c>
      <c r="T16" s="501">
        <v>0</v>
      </c>
      <c r="U16" s="501" t="s">
        <v>373</v>
      </c>
      <c r="V16" s="501">
        <v>1</v>
      </c>
      <c r="W16" s="501">
        <v>0</v>
      </c>
      <c r="X16" s="501">
        <v>1</v>
      </c>
      <c r="Y16" s="501">
        <v>0</v>
      </c>
    </row>
    <row r="17" spans="1:25" hidden="1" x14ac:dyDescent="0.3">
      <c r="B17" s="505"/>
      <c r="C17" s="500" t="s">
        <v>50</v>
      </c>
      <c r="D17" s="501">
        <v>0</v>
      </c>
      <c r="E17" s="501">
        <v>0</v>
      </c>
      <c r="F17" s="501">
        <v>0</v>
      </c>
      <c r="G17" s="501">
        <v>1</v>
      </c>
      <c r="H17" s="501">
        <v>0</v>
      </c>
      <c r="I17" s="501">
        <v>1</v>
      </c>
      <c r="J17" s="501" t="s">
        <v>373</v>
      </c>
      <c r="K17" s="501">
        <v>0</v>
      </c>
      <c r="L17" s="501">
        <v>1</v>
      </c>
      <c r="M17" s="501">
        <v>5</v>
      </c>
      <c r="N17" s="501">
        <v>3</v>
      </c>
      <c r="O17" s="501" t="s">
        <v>373</v>
      </c>
      <c r="P17" s="501" t="s">
        <v>373</v>
      </c>
      <c r="Q17" s="501">
        <v>0</v>
      </c>
      <c r="R17" s="501">
        <v>6</v>
      </c>
      <c r="S17" s="501">
        <v>0</v>
      </c>
      <c r="T17" s="501">
        <v>0</v>
      </c>
      <c r="U17" s="501">
        <v>1</v>
      </c>
      <c r="V17" s="501">
        <v>0</v>
      </c>
      <c r="W17" s="501">
        <v>0</v>
      </c>
      <c r="X17" s="501">
        <v>0</v>
      </c>
      <c r="Y17" s="501">
        <v>1</v>
      </c>
    </row>
    <row r="18" spans="1:25" hidden="1" x14ac:dyDescent="0.3">
      <c r="B18" s="505"/>
      <c r="C18" s="500" t="s">
        <v>51</v>
      </c>
      <c r="D18" s="501">
        <v>0</v>
      </c>
      <c r="E18" s="501">
        <v>0</v>
      </c>
      <c r="F18" s="501">
        <v>0</v>
      </c>
      <c r="G18" s="501">
        <v>0</v>
      </c>
      <c r="H18" s="501">
        <v>0</v>
      </c>
      <c r="I18" s="501">
        <v>0</v>
      </c>
      <c r="J18" s="501" t="s">
        <v>373</v>
      </c>
      <c r="K18" s="501">
        <v>0</v>
      </c>
      <c r="L18" s="501">
        <v>4</v>
      </c>
      <c r="M18" s="501">
        <v>0</v>
      </c>
      <c r="N18" s="501">
        <v>1</v>
      </c>
      <c r="O18" s="501" t="s">
        <v>373</v>
      </c>
      <c r="P18" s="501" t="s">
        <v>373</v>
      </c>
      <c r="Q18" s="501">
        <v>0</v>
      </c>
      <c r="R18" s="501">
        <v>0</v>
      </c>
      <c r="S18" s="501">
        <v>9</v>
      </c>
      <c r="T18" s="501">
        <v>0</v>
      </c>
      <c r="U18" s="501" t="s">
        <v>373</v>
      </c>
      <c r="V18" s="501">
        <v>2</v>
      </c>
      <c r="W18" s="501">
        <v>1</v>
      </c>
      <c r="X18" s="501">
        <v>1</v>
      </c>
      <c r="Y18" s="501">
        <v>0</v>
      </c>
    </row>
    <row r="19" spans="1:25" hidden="1" x14ac:dyDescent="0.3">
      <c r="B19" s="505"/>
      <c r="C19" s="500" t="s">
        <v>54</v>
      </c>
      <c r="D19" s="501">
        <v>0</v>
      </c>
      <c r="E19" s="501">
        <v>0</v>
      </c>
      <c r="F19" s="501">
        <v>0</v>
      </c>
      <c r="G19" s="501">
        <v>0</v>
      </c>
      <c r="H19" s="501">
        <v>0</v>
      </c>
      <c r="I19" s="501">
        <v>0</v>
      </c>
      <c r="J19" s="501" t="s">
        <v>373</v>
      </c>
      <c r="K19" s="501">
        <v>0</v>
      </c>
      <c r="L19" s="501">
        <v>0</v>
      </c>
      <c r="M19" s="501">
        <v>0</v>
      </c>
      <c r="N19" s="501">
        <v>0</v>
      </c>
      <c r="O19" s="501" t="s">
        <v>373</v>
      </c>
      <c r="P19" s="501" t="s">
        <v>373</v>
      </c>
      <c r="Q19" s="501">
        <v>0</v>
      </c>
      <c r="R19" s="501">
        <v>0</v>
      </c>
      <c r="S19" s="501">
        <v>0</v>
      </c>
      <c r="T19" s="501">
        <v>3</v>
      </c>
      <c r="U19" s="501" t="s">
        <v>373</v>
      </c>
      <c r="V19" s="501">
        <v>0</v>
      </c>
      <c r="W19" s="501">
        <v>0</v>
      </c>
      <c r="X19" s="501">
        <v>0</v>
      </c>
      <c r="Y19" s="501">
        <v>1</v>
      </c>
    </row>
    <row r="20" spans="1:25" hidden="1" x14ac:dyDescent="0.3">
      <c r="B20" s="505"/>
      <c r="C20" s="500" t="s">
        <v>55</v>
      </c>
      <c r="D20" s="501">
        <v>0</v>
      </c>
      <c r="E20" s="501">
        <v>0</v>
      </c>
      <c r="F20" s="501">
        <v>0</v>
      </c>
      <c r="G20" s="501">
        <v>0</v>
      </c>
      <c r="H20" s="501">
        <v>0</v>
      </c>
      <c r="I20" s="501">
        <v>0</v>
      </c>
      <c r="J20" s="501" t="s">
        <v>373</v>
      </c>
      <c r="K20" s="501">
        <v>0</v>
      </c>
      <c r="L20" s="501">
        <v>0</v>
      </c>
      <c r="M20" s="501">
        <v>0</v>
      </c>
      <c r="N20" s="501">
        <v>0</v>
      </c>
      <c r="O20" s="501" t="s">
        <v>373</v>
      </c>
      <c r="P20" s="501" t="s">
        <v>373</v>
      </c>
      <c r="Q20" s="501">
        <v>0</v>
      </c>
      <c r="R20" s="501">
        <v>1</v>
      </c>
      <c r="S20" s="501">
        <v>0</v>
      </c>
      <c r="T20" s="501">
        <v>0</v>
      </c>
      <c r="U20" s="501">
        <v>1</v>
      </c>
      <c r="V20" s="501">
        <v>0</v>
      </c>
      <c r="W20" s="501">
        <v>0</v>
      </c>
      <c r="X20" s="501">
        <v>0</v>
      </c>
      <c r="Y20" s="501">
        <v>0</v>
      </c>
    </row>
    <row r="21" spans="1:25" hidden="1" x14ac:dyDescent="0.3">
      <c r="B21" s="505"/>
      <c r="C21" s="500" t="s">
        <v>56</v>
      </c>
      <c r="D21" s="501">
        <v>2</v>
      </c>
      <c r="E21" s="501">
        <v>0</v>
      </c>
      <c r="F21" s="501">
        <v>2</v>
      </c>
      <c r="G21" s="501">
        <v>2</v>
      </c>
      <c r="H21" s="501">
        <v>2</v>
      </c>
      <c r="I21" s="501">
        <v>1</v>
      </c>
      <c r="J21" s="501" t="s">
        <v>373</v>
      </c>
      <c r="K21" s="501">
        <v>8</v>
      </c>
      <c r="L21" s="501">
        <v>1</v>
      </c>
      <c r="M21" s="501">
        <v>0</v>
      </c>
      <c r="N21" s="501">
        <v>5</v>
      </c>
      <c r="O21" s="501">
        <v>1</v>
      </c>
      <c r="P21" s="501" t="s">
        <v>373</v>
      </c>
      <c r="Q21" s="501">
        <v>1</v>
      </c>
      <c r="R21" s="501">
        <v>0</v>
      </c>
      <c r="S21" s="501">
        <v>2</v>
      </c>
      <c r="T21" s="501">
        <v>0</v>
      </c>
      <c r="U21" s="501" t="s">
        <v>373</v>
      </c>
      <c r="V21" s="501">
        <v>28</v>
      </c>
      <c r="W21" s="501">
        <v>1</v>
      </c>
      <c r="X21" s="501">
        <v>0</v>
      </c>
      <c r="Y21" s="501">
        <v>3</v>
      </c>
    </row>
    <row r="22" spans="1:25" hidden="1" x14ac:dyDescent="0.3">
      <c r="B22" s="505"/>
      <c r="C22" s="500" t="s">
        <v>57</v>
      </c>
      <c r="D22" s="501">
        <v>1</v>
      </c>
      <c r="E22" s="501">
        <v>0</v>
      </c>
      <c r="F22" s="501">
        <v>1</v>
      </c>
      <c r="G22" s="501">
        <v>1</v>
      </c>
      <c r="H22" s="501">
        <v>1</v>
      </c>
      <c r="I22" s="501">
        <v>0</v>
      </c>
      <c r="J22" s="501" t="s">
        <v>373</v>
      </c>
      <c r="K22" s="501">
        <v>1</v>
      </c>
      <c r="L22" s="501">
        <v>0</v>
      </c>
      <c r="M22" s="501">
        <v>0</v>
      </c>
      <c r="N22" s="501">
        <v>0</v>
      </c>
      <c r="O22" s="501" t="s">
        <v>373</v>
      </c>
      <c r="P22" s="501" t="s">
        <v>373</v>
      </c>
      <c r="Q22" s="501">
        <v>0</v>
      </c>
      <c r="R22" s="501">
        <v>0</v>
      </c>
      <c r="S22" s="501">
        <v>1</v>
      </c>
      <c r="T22" s="501">
        <v>0</v>
      </c>
      <c r="U22" s="501" t="s">
        <v>373</v>
      </c>
      <c r="V22" s="501">
        <v>1</v>
      </c>
      <c r="W22" s="501">
        <v>10</v>
      </c>
      <c r="X22" s="501">
        <v>9</v>
      </c>
      <c r="Y22" s="501">
        <v>3</v>
      </c>
    </row>
    <row r="23" spans="1:25" hidden="1" x14ac:dyDescent="0.3">
      <c r="B23" s="505"/>
      <c r="C23" s="500" t="s">
        <v>58</v>
      </c>
      <c r="D23" s="501">
        <v>0</v>
      </c>
      <c r="E23" s="501">
        <v>0</v>
      </c>
      <c r="F23" s="501">
        <v>0</v>
      </c>
      <c r="G23" s="501">
        <v>0</v>
      </c>
      <c r="H23" s="501">
        <v>0</v>
      </c>
      <c r="I23" s="501">
        <v>0</v>
      </c>
      <c r="J23" s="501" t="s">
        <v>373</v>
      </c>
      <c r="K23" s="501">
        <v>0</v>
      </c>
      <c r="L23" s="501">
        <v>0</v>
      </c>
      <c r="M23" s="501">
        <v>0</v>
      </c>
      <c r="N23" s="501">
        <v>0</v>
      </c>
      <c r="O23" s="501" t="s">
        <v>373</v>
      </c>
      <c r="P23" s="501" t="s">
        <v>373</v>
      </c>
      <c r="Q23" s="501">
        <v>1</v>
      </c>
      <c r="R23" s="501">
        <v>0</v>
      </c>
      <c r="S23" s="501">
        <v>1</v>
      </c>
      <c r="T23" s="501">
        <v>0</v>
      </c>
      <c r="U23" s="501" t="s">
        <v>373</v>
      </c>
      <c r="V23" s="501">
        <v>0</v>
      </c>
      <c r="W23" s="501">
        <v>9</v>
      </c>
      <c r="X23" s="501">
        <v>16</v>
      </c>
      <c r="Y23" s="501">
        <v>5</v>
      </c>
    </row>
    <row r="24" spans="1:25" hidden="1" x14ac:dyDescent="0.3">
      <c r="B24" s="505"/>
      <c r="C24" s="500" t="s">
        <v>84</v>
      </c>
      <c r="D24" s="501">
        <v>0</v>
      </c>
      <c r="E24" s="501">
        <v>0</v>
      </c>
      <c r="F24" s="501">
        <v>0</v>
      </c>
      <c r="G24" s="501">
        <v>0</v>
      </c>
      <c r="H24" s="501">
        <v>0</v>
      </c>
      <c r="I24" s="501">
        <v>0</v>
      </c>
      <c r="J24" s="501" t="s">
        <v>373</v>
      </c>
      <c r="K24" s="501">
        <v>1</v>
      </c>
      <c r="L24" s="501">
        <v>0</v>
      </c>
      <c r="M24" s="501">
        <v>1</v>
      </c>
      <c r="N24" s="501">
        <v>1</v>
      </c>
      <c r="O24" s="501" t="s">
        <v>373</v>
      </c>
      <c r="P24" s="501" t="s">
        <v>373</v>
      </c>
      <c r="Q24" s="501">
        <v>0</v>
      </c>
      <c r="R24" s="501">
        <v>1</v>
      </c>
      <c r="S24" s="501">
        <v>0</v>
      </c>
      <c r="T24" s="501">
        <v>1</v>
      </c>
      <c r="U24" s="501" t="s">
        <v>373</v>
      </c>
      <c r="V24" s="501">
        <v>3</v>
      </c>
      <c r="W24" s="501">
        <v>3</v>
      </c>
      <c r="X24" s="501">
        <v>5</v>
      </c>
      <c r="Y24" s="501">
        <v>12</v>
      </c>
    </row>
    <row r="25" spans="1:25" hidden="1" x14ac:dyDescent="0.3">
      <c r="B25" s="505"/>
      <c r="C25" s="500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501"/>
      <c r="O25" s="501"/>
      <c r="P25" s="501"/>
      <c r="Q25" s="501"/>
      <c r="R25" s="501"/>
      <c r="S25" s="501"/>
      <c r="T25" s="501"/>
      <c r="U25" s="501"/>
      <c r="V25" s="501"/>
      <c r="W25" s="501"/>
      <c r="X25" s="501"/>
      <c r="Y25" s="501"/>
    </row>
    <row r="26" spans="1:25" x14ac:dyDescent="0.3">
      <c r="A26" t="s">
        <v>36</v>
      </c>
      <c r="B26" s="506">
        <v>1.1000000000000001</v>
      </c>
      <c r="C26" s="500" t="s">
        <v>37</v>
      </c>
      <c r="D26" s="508">
        <f>IF(D3/MAX(D$3:D$24) &gt; $C$1,D3/MAX(D$3:D$24),"-")</f>
        <v>1</v>
      </c>
      <c r="E26" s="505">
        <f>IF(E3/MAX(E$3:E$24) &gt; $C$1,E3/MAX(E$3:E$24),"-")</f>
        <v>0.25</v>
      </c>
      <c r="F26" s="505">
        <f>IF(F3/MAX(F$3:F$24) &gt; $C$1,F3/MAX(F$3:F$24),"-")</f>
        <v>1</v>
      </c>
      <c r="G26" s="505">
        <f>IF(G3/MAX(G$3:G$24) &gt; $C$1,G3/MAX(G$3:G$24),"-")</f>
        <v>0.5</v>
      </c>
      <c r="H26" s="505">
        <f>IF(H3/MAX(H$3:H$24) &gt; $C$1,H3/MAX(H$3:H$24),"-")</f>
        <v>1</v>
      </c>
      <c r="I26" s="505" t="str">
        <f>IF(I3/MAX(I$3:I$24) &gt; $C$1,I3/MAX(I$3:I$24),"-")</f>
        <v>-</v>
      </c>
      <c r="J26" s="505"/>
      <c r="K26" s="505">
        <f>IF(K3/MAX(K$3:K$24) &gt; $C$1,K3/MAX(K$3:K$24),"-")</f>
        <v>0.125</v>
      </c>
      <c r="L26" s="505" t="str">
        <f>IF(L3/MAX(L$3:L$24) &gt; $C$1,L3/MAX(L$3:L$24),"-")</f>
        <v>-</v>
      </c>
      <c r="M26" s="505" t="str">
        <f>IF(M3/MAX(M$3:M$24) &gt; $C$1,M3/MAX(M$3:M$24),"-")</f>
        <v>-</v>
      </c>
      <c r="N26" s="505">
        <f>IF(N3/MAX(N$3:N$24) &gt; $C$1,N3/MAX(N$3:N$24),"-")</f>
        <v>4.7619047619047616E-2</v>
      </c>
      <c r="O26" s="505" t="str">
        <f>IF(O3/MAX(O$3:O$24) &gt; $C$1,O3/MAX(O$3:O$24),"-")</f>
        <v>-</v>
      </c>
      <c r="P26" s="505"/>
      <c r="Q26" s="505" t="str">
        <f>IF(Q3/MAX(Q$3:Q$24) &gt; $C$1,Q3/MAX(Q$3:Q$24),"-")</f>
        <v>-</v>
      </c>
      <c r="R26" s="505" t="str">
        <f>IF(R3/MAX(R$3:R$24) &gt; $C$1,R3/MAX(R$3:R$24),"-")</f>
        <v>-</v>
      </c>
      <c r="S26" s="505" t="str">
        <f>IF(S3/MAX(S$3:S$24) &gt; $C$1,S3/MAX(S$3:S$24),"-")</f>
        <v>-</v>
      </c>
      <c r="T26" s="505" t="str">
        <f>IF(T3/MAX(T$3:T$24) &gt; $C$1,T3/MAX(T$3:T$24),"-")</f>
        <v>-</v>
      </c>
      <c r="U26" s="505" t="str">
        <f>IF(U3/MAX(U$3:U$24) &gt; $C$1,U3/MAX(U$3:U$24),"-")</f>
        <v>-</v>
      </c>
      <c r="V26" s="505">
        <f>IF(V3/MAX(V$3:V$24) &gt; $C$1,V3/MAX(V$3:V$24),"-")</f>
        <v>7.1428571428571425E-2</v>
      </c>
      <c r="W26" s="505">
        <f>IF(W3/MAX(W$3:W$24) &gt; $C$1,W3/MAX(W$3:W$24),"-")</f>
        <v>0.1</v>
      </c>
      <c r="X26" s="505" t="str">
        <f>IF(X3/MAX(X$3:X$24) &gt; $C$1,X3/MAX(X$3:X$24),"-")</f>
        <v>-</v>
      </c>
      <c r="Y26" s="505" t="str">
        <f>IF(Y3/MAX(Y$3:Y$24) &gt; $C$1,Y3/MAX(Y$3:Y$24),"-")</f>
        <v>-</v>
      </c>
    </row>
    <row r="27" spans="1:25" x14ac:dyDescent="0.3">
      <c r="B27" s="506">
        <v>1.2</v>
      </c>
      <c r="C27" s="500" t="s">
        <v>38</v>
      </c>
      <c r="D27" s="505">
        <f>IF(D4/MAX(D$3:D$24) &gt; $C$1,D4/MAX(D$3:D$24),"-")</f>
        <v>0.2</v>
      </c>
      <c r="E27" s="508">
        <f>IF(E4/MAX(E$3:E$24) &gt; $C$1,E4/MAX(E$3:E$24),"-")</f>
        <v>1</v>
      </c>
      <c r="F27" s="505" t="str">
        <f>IF(F4/MAX(F$3:F$24) &gt; $C$1,F4/MAX(F$3:F$24),"-")</f>
        <v>-</v>
      </c>
      <c r="G27" s="505" t="str">
        <f>IF(G4/MAX(G$3:G$24) &gt; $C$1,G4/MAX(G$3:G$24),"-")</f>
        <v>-</v>
      </c>
      <c r="H27" s="505" t="str">
        <f>IF(H4/MAX(H$3:H$24) &gt; $C$1,H4/MAX(H$3:H$24),"-")</f>
        <v>-</v>
      </c>
      <c r="I27" s="505" t="str">
        <f>IF(I4/MAX(I$3:I$24) &gt; $C$1,I4/MAX(I$3:I$24),"-")</f>
        <v>-</v>
      </c>
      <c r="J27" s="505"/>
      <c r="K27" s="505" t="str">
        <f>IF(K4/MAX(K$3:K$24) &gt; $C$1,K4/MAX(K$3:K$24),"-")</f>
        <v>-</v>
      </c>
      <c r="L27" s="505" t="str">
        <f>IF(L4/MAX(L$3:L$24) &gt; $C$1,L4/MAX(L$3:L$24),"-")</f>
        <v>-</v>
      </c>
      <c r="M27" s="505" t="str">
        <f>IF(M4/MAX(M$3:M$24) &gt; $C$1,M4/MAX(M$3:M$24),"-")</f>
        <v>-</v>
      </c>
      <c r="N27" s="505" t="str">
        <f>IF(N4/MAX(N$3:N$24) &gt; $C$1,N4/MAX(N$3:N$24),"-")</f>
        <v>-</v>
      </c>
      <c r="O27" s="505" t="str">
        <f>IF(O4/MAX(O$3:O$24) &gt; $C$1,O4/MAX(O$3:O$24),"-")</f>
        <v>-</v>
      </c>
      <c r="P27" s="505"/>
      <c r="Q27" s="505" t="str">
        <f>IF(Q4/MAX(Q$3:Q$24) &gt; $C$1,Q4/MAX(Q$3:Q$24),"-")</f>
        <v>-</v>
      </c>
      <c r="R27" s="505" t="str">
        <f>IF(R4/MAX(R$3:R$24) &gt; $C$1,R4/MAX(R$3:R$24),"-")</f>
        <v>-</v>
      </c>
      <c r="S27" s="505" t="str">
        <f>IF(S4/MAX(S$3:S$24) &gt; $C$1,S4/MAX(S$3:S$24),"-")</f>
        <v>-</v>
      </c>
      <c r="T27" s="505" t="str">
        <f>IF(T4/MAX(T$3:T$24) &gt; $C$1,T4/MAX(T$3:T$24),"-")</f>
        <v>-</v>
      </c>
      <c r="U27" s="505" t="str">
        <f>IF(U4/MAX(U$3:U$24) &gt; $C$1,U4/MAX(U$3:U$24),"-")</f>
        <v>-</v>
      </c>
      <c r="V27" s="505" t="str">
        <f>IF(V4/MAX(V$3:V$24) &gt; $C$1,V4/MAX(V$3:V$24),"-")</f>
        <v>-</v>
      </c>
      <c r="W27" s="505" t="str">
        <f>IF(W4/MAX(W$3:W$24) &gt; $C$1,W4/MAX(W$3:W$24),"-")</f>
        <v>-</v>
      </c>
      <c r="X27" s="505" t="str">
        <f>IF(X4/MAX(X$3:X$24) &gt; $C$1,X4/MAX(X$3:X$24),"-")</f>
        <v>-</v>
      </c>
      <c r="Y27" s="505" t="str">
        <f>IF(Y4/MAX(Y$3:Y$24) &gt; $C$1,Y4/MAX(Y$3:Y$24),"-")</f>
        <v>-</v>
      </c>
    </row>
    <row r="28" spans="1:25" x14ac:dyDescent="0.3">
      <c r="A28" t="s">
        <v>375</v>
      </c>
      <c r="B28" s="506">
        <v>2.1</v>
      </c>
      <c r="C28" s="500" t="s">
        <v>40</v>
      </c>
      <c r="D28" s="505">
        <f>IF(D5/MAX(D$3:D$24) &gt; $C$1,D5/MAX(D$3:D$24),"-")</f>
        <v>0.6</v>
      </c>
      <c r="E28" s="505" t="str">
        <f>IF(E5/MAX(E$3:E$24) &gt; $C$1,E5/MAX(E$3:E$24),"-")</f>
        <v>-</v>
      </c>
      <c r="F28" s="508">
        <f>IF(F5/MAX(F$3:F$24) &gt; $C$1,F5/MAX(F$3:F$24),"-")</f>
        <v>1</v>
      </c>
      <c r="G28" s="505">
        <f>IF(G5/MAX(G$3:G$24) &gt; $C$1,G5/MAX(G$3:G$24),"-")</f>
        <v>0.5</v>
      </c>
      <c r="H28" s="505">
        <f>IF(H5/MAX(H$3:H$24) &gt; $C$1,H5/MAX(H$3:H$24),"-")</f>
        <v>1</v>
      </c>
      <c r="I28" s="505" t="str">
        <f>IF(I5/MAX(I$3:I$24) &gt; $C$1,I5/MAX(I$3:I$24),"-")</f>
        <v>-</v>
      </c>
      <c r="J28" s="505"/>
      <c r="K28" s="505">
        <f>IF(K5/MAX(K$3:K$24) &gt; $C$1,K5/MAX(K$3:K$24),"-")</f>
        <v>0.125</v>
      </c>
      <c r="L28" s="505" t="str">
        <f>IF(L5/MAX(L$3:L$24) &gt; $C$1,L5/MAX(L$3:L$24),"-")</f>
        <v>-</v>
      </c>
      <c r="M28" s="505" t="str">
        <f>IF(M5/MAX(M$3:M$24) &gt; $C$1,M5/MAX(M$3:M$24),"-")</f>
        <v>-</v>
      </c>
      <c r="N28" s="505">
        <f>IF(N5/MAX(N$3:N$24) &gt; $C$1,N5/MAX(N$3:N$24),"-")</f>
        <v>4.7619047619047616E-2</v>
      </c>
      <c r="O28" s="505" t="str">
        <f>IF(O5/MAX(O$3:O$24) &gt; $C$1,O5/MAX(O$3:O$24),"-")</f>
        <v>-</v>
      </c>
      <c r="P28" s="505"/>
      <c r="Q28" s="505" t="str">
        <f>IF(Q5/MAX(Q$3:Q$24) &gt; $C$1,Q5/MAX(Q$3:Q$24),"-")</f>
        <v>-</v>
      </c>
      <c r="R28" s="505" t="str">
        <f>IF(R5/MAX(R$3:R$24) &gt; $C$1,R5/MAX(R$3:R$24),"-")</f>
        <v>-</v>
      </c>
      <c r="S28" s="505" t="str">
        <f>IF(S5/MAX(S$3:S$24) &gt; $C$1,S5/MAX(S$3:S$24),"-")</f>
        <v>-</v>
      </c>
      <c r="T28" s="505" t="str">
        <f>IF(T5/MAX(T$3:T$24) &gt; $C$1,T5/MAX(T$3:T$24),"-")</f>
        <v>-</v>
      </c>
      <c r="U28" s="505" t="str">
        <f>IF(U5/MAX(U$3:U$24) &gt; $C$1,U5/MAX(U$3:U$24),"-")</f>
        <v>-</v>
      </c>
      <c r="V28" s="505">
        <f>IF(V5/MAX(V$3:V$24) &gt; $C$1,V5/MAX(V$3:V$24),"-")</f>
        <v>7.1428571428571425E-2</v>
      </c>
      <c r="W28" s="505">
        <f>IF(W5/MAX(W$3:W$24) &gt; $C$1,W5/MAX(W$3:W$24),"-")</f>
        <v>0.1</v>
      </c>
      <c r="X28" s="505" t="str">
        <f>IF(X5/MAX(X$3:X$24) &gt; $C$1,X5/MAX(X$3:X$24),"-")</f>
        <v>-</v>
      </c>
      <c r="Y28" s="505" t="str">
        <f>IF(Y5/MAX(Y$3:Y$24) &gt; $C$1,Y5/MAX(Y$3:Y$24),"-")</f>
        <v>-</v>
      </c>
    </row>
    <row r="29" spans="1:25" x14ac:dyDescent="0.3">
      <c r="B29" s="506">
        <v>2.2000000000000002</v>
      </c>
      <c r="C29" s="500" t="s">
        <v>41</v>
      </c>
      <c r="D29" s="505">
        <f>IF(D6/MAX(D$3:D$24) &gt; $C$1,D6/MAX(D$3:D$24),"-")</f>
        <v>0.4</v>
      </c>
      <c r="E29" s="505" t="str">
        <f>IF(E6/MAX(E$3:E$24) &gt; $C$1,E6/MAX(E$3:E$24),"-")</f>
        <v>-</v>
      </c>
      <c r="F29" s="505">
        <f>IF(F6/MAX(F$3:F$24) &gt; $C$1,F6/MAX(F$3:F$24),"-")</f>
        <v>0.66666666666666663</v>
      </c>
      <c r="G29" s="508">
        <f>IF(G6/MAX(G$3:G$24) &gt; $C$1,G6/MAX(G$3:G$24),"-")</f>
        <v>1</v>
      </c>
      <c r="H29" s="505">
        <f>IF(H6/MAX(H$3:H$24) &gt; $C$1,H6/MAX(H$3:H$24),"-")</f>
        <v>1</v>
      </c>
      <c r="I29" s="505" t="str">
        <f>IF(I6/MAX(I$3:I$24) &gt; $C$1,I6/MAX(I$3:I$24),"-")</f>
        <v>-</v>
      </c>
      <c r="J29" s="505"/>
      <c r="K29" s="505">
        <f>IF(K6/MAX(K$3:K$24) &gt; $C$1,K6/MAX(K$3:K$24),"-")</f>
        <v>0.125</v>
      </c>
      <c r="L29" s="505">
        <f>IF(L6/MAX(L$3:L$24) &gt; $C$1,L6/MAX(L$3:L$24),"-")</f>
        <v>0.2</v>
      </c>
      <c r="M29" s="505">
        <f>IF(M6/MAX(M$3:M$24) &gt; $C$1,M6/MAX(M$3:M$24),"-")</f>
        <v>0.2</v>
      </c>
      <c r="N29" s="505">
        <f>IF(N6/MAX(N$3:N$24) &gt; $C$1,N6/MAX(N$3:N$24),"-")</f>
        <v>9.5238095238095233E-2</v>
      </c>
      <c r="O29" s="505" t="str">
        <f>IF(O6/MAX(O$3:O$24) &gt; $C$1,O6/MAX(O$3:O$24),"-")</f>
        <v>-</v>
      </c>
      <c r="P29" s="505"/>
      <c r="Q29" s="505" t="str">
        <f>IF(Q6/MAX(Q$3:Q$24) &gt; $C$1,Q6/MAX(Q$3:Q$24),"-")</f>
        <v>-</v>
      </c>
      <c r="R29" s="505">
        <f>IF(R6/MAX(R$3:R$24) &gt; $C$1,R6/MAX(R$3:R$24),"-")</f>
        <v>0.16666666666666666</v>
      </c>
      <c r="S29" s="505" t="str">
        <f>IF(S6/MAX(S$3:S$24) &gt; $C$1,S6/MAX(S$3:S$24),"-")</f>
        <v>-</v>
      </c>
      <c r="T29" s="505" t="str">
        <f>IF(T6/MAX(T$3:T$24) &gt; $C$1,T6/MAX(T$3:T$24),"-")</f>
        <v>-</v>
      </c>
      <c r="U29" s="505" t="str">
        <f>IF(U6/MAX(U$3:U$24) &gt; $C$1,U6/MAX(U$3:U$24),"-")</f>
        <v>-</v>
      </c>
      <c r="V29" s="505">
        <f>IF(V6/MAX(V$3:V$24) &gt; $C$1,V6/MAX(V$3:V$24),"-")</f>
        <v>7.1428571428571425E-2</v>
      </c>
      <c r="W29" s="505">
        <f>IF(W6/MAX(W$3:W$24) &gt; $C$1,W6/MAX(W$3:W$24),"-")</f>
        <v>0.1</v>
      </c>
      <c r="X29" s="505" t="str">
        <f>IF(X6/MAX(X$3:X$24) &gt; $C$1,X6/MAX(X$3:X$24),"-")</f>
        <v>-</v>
      </c>
      <c r="Y29" s="505" t="str">
        <f>IF(Y6/MAX(Y$3:Y$24) &gt; $C$1,Y6/MAX(Y$3:Y$24),"-")</f>
        <v>-</v>
      </c>
    </row>
    <row r="30" spans="1:25" x14ac:dyDescent="0.3">
      <c r="A30" t="s">
        <v>376</v>
      </c>
      <c r="B30" s="506">
        <v>3.1</v>
      </c>
      <c r="C30" s="500" t="s">
        <v>53</v>
      </c>
      <c r="D30" s="505">
        <f>IF(D7/MAX(D$3:D$24) &gt; $C$1,D7/MAX(D$3:D$24),"-")</f>
        <v>0.4</v>
      </c>
      <c r="E30" s="505" t="str">
        <f>IF(E7/MAX(E$3:E$24) &gt; $C$1,E7/MAX(E$3:E$24),"-")</f>
        <v>-</v>
      </c>
      <c r="F30" s="505">
        <f>IF(F7/MAX(F$3:F$24) &gt; $C$1,F7/MAX(F$3:F$24),"-")</f>
        <v>0.66666666666666663</v>
      </c>
      <c r="G30" s="505">
        <f>IF(G7/MAX(G$3:G$24) &gt; $C$1,G7/MAX(G$3:G$24),"-")</f>
        <v>0.5</v>
      </c>
      <c r="H30" s="508">
        <f>IF(H7/MAX(H$3:H$24) &gt; $C$1,H7/MAX(H$3:H$24),"-")</f>
        <v>1</v>
      </c>
      <c r="I30" s="505" t="str">
        <f>IF(I7/MAX(I$3:I$24) &gt; $C$1,I7/MAX(I$3:I$24),"-")</f>
        <v>-</v>
      </c>
      <c r="J30" s="505"/>
      <c r="K30" s="505">
        <f>IF(K7/MAX(K$3:K$24) &gt; $C$1,K7/MAX(K$3:K$24),"-")</f>
        <v>0.125</v>
      </c>
      <c r="L30" s="505" t="str">
        <f>IF(L7/MAX(L$3:L$24) &gt; $C$1,L7/MAX(L$3:L$24),"-")</f>
        <v>-</v>
      </c>
      <c r="M30" s="505" t="str">
        <f>IF(M7/MAX(M$3:M$24) &gt; $C$1,M7/MAX(M$3:M$24),"-")</f>
        <v>-</v>
      </c>
      <c r="N30" s="505" t="str">
        <f>IF(N7/MAX(N$3:N$24) &gt; $C$1,N7/MAX(N$3:N$24),"-")</f>
        <v>-</v>
      </c>
      <c r="O30" s="505" t="str">
        <f>IF(O7/MAX(O$3:O$24) &gt; $C$1,O7/MAX(O$3:O$24),"-")</f>
        <v>-</v>
      </c>
      <c r="P30" s="505"/>
      <c r="Q30" s="505" t="str">
        <f>IF(Q7/MAX(Q$3:Q$24) &gt; $C$1,Q7/MAX(Q$3:Q$24),"-")</f>
        <v>-</v>
      </c>
      <c r="R30" s="505" t="str">
        <f>IF(R7/MAX(R$3:R$24) &gt; $C$1,R7/MAX(R$3:R$24),"-")</f>
        <v>-</v>
      </c>
      <c r="S30" s="505" t="str">
        <f>IF(S7/MAX(S$3:S$24) &gt; $C$1,S7/MAX(S$3:S$24),"-")</f>
        <v>-</v>
      </c>
      <c r="T30" s="505" t="str">
        <f>IF(T7/MAX(T$3:T$24) &gt; $C$1,T7/MAX(T$3:T$24),"-")</f>
        <v>-</v>
      </c>
      <c r="U30" s="505" t="str">
        <f>IF(U7/MAX(U$3:U$24) &gt; $C$1,U7/MAX(U$3:U$24),"-")</f>
        <v>-</v>
      </c>
      <c r="V30" s="505">
        <f>IF(V7/MAX(V$3:V$24) &gt; $C$1,V7/MAX(V$3:V$24),"-")</f>
        <v>7.1428571428571425E-2</v>
      </c>
      <c r="W30" s="505">
        <f>IF(W7/MAX(W$3:W$24) &gt; $C$1,W7/MAX(W$3:W$24),"-")</f>
        <v>0.1</v>
      </c>
      <c r="X30" s="505" t="str">
        <f>IF(X7/MAX(X$3:X$24) &gt; $C$1,X7/MAX(X$3:X$24),"-")</f>
        <v>-</v>
      </c>
      <c r="Y30" s="505" t="str">
        <f>IF(Y7/MAX(Y$3:Y$24) &gt; $C$1,Y7/MAX(Y$3:Y$24),"-")</f>
        <v>-</v>
      </c>
    </row>
    <row r="31" spans="1:25" x14ac:dyDescent="0.3">
      <c r="B31" s="506">
        <v>3.2</v>
      </c>
      <c r="C31" s="500" t="s">
        <v>43</v>
      </c>
      <c r="D31" s="505" t="str">
        <f>IF(D8/MAX(D$3:D$24) &gt; $C$1,D8/MAX(D$3:D$24),"-")</f>
        <v>-</v>
      </c>
      <c r="E31" s="505" t="str">
        <f>IF(E8/MAX(E$3:E$24) &gt; $C$1,E8/MAX(E$3:E$24),"-")</f>
        <v>-</v>
      </c>
      <c r="F31" s="505" t="str">
        <f>IF(F8/MAX(F$3:F$24) &gt; $C$1,F8/MAX(F$3:F$24),"-")</f>
        <v>-</v>
      </c>
      <c r="G31" s="505" t="str">
        <f>IF(G8/MAX(G$3:G$24) &gt; $C$1,G8/MAX(G$3:G$24),"-")</f>
        <v>-</v>
      </c>
      <c r="H31" s="505" t="str">
        <f>IF(H8/MAX(H$3:H$24) &gt; $C$1,H8/MAX(H$3:H$24),"-")</f>
        <v>-</v>
      </c>
      <c r="I31" s="508">
        <f>IF(I8/MAX(I$3:I$24) &gt; $C$1,I8/MAX(I$3:I$24),"-")</f>
        <v>1</v>
      </c>
      <c r="J31" s="505"/>
      <c r="K31" s="505">
        <f>IF(K8/MAX(K$3:K$24) &gt; $C$1,K8/MAX(K$3:K$24),"-")</f>
        <v>0.125</v>
      </c>
      <c r="L31" s="505" t="str">
        <f>IF(L8/MAX(L$3:L$24) &gt; $C$1,L8/MAX(L$3:L$24),"-")</f>
        <v>-</v>
      </c>
      <c r="M31" s="505">
        <f>IF(M8/MAX(M$3:M$24) &gt; $C$1,M8/MAX(M$3:M$24),"-")</f>
        <v>0.2</v>
      </c>
      <c r="N31" s="505">
        <f>IF(N8/MAX(N$3:N$24) &gt; $C$1,N8/MAX(N$3:N$24),"-")</f>
        <v>9.5238095238095233E-2</v>
      </c>
      <c r="O31" s="505" t="str">
        <f>IF(O8/MAX(O$3:O$24) &gt; $C$1,O8/MAX(O$3:O$24),"-")</f>
        <v>-</v>
      </c>
      <c r="P31" s="505"/>
      <c r="Q31" s="505">
        <f>IF(Q8/MAX(Q$3:Q$24) &gt; $C$1,Q8/MAX(Q$3:Q$24),"-")</f>
        <v>0.66666666666666663</v>
      </c>
      <c r="R31" s="505">
        <f>IF(R8/MAX(R$3:R$24) &gt; $C$1,R8/MAX(R$3:R$24),"-")</f>
        <v>0.16666666666666666</v>
      </c>
      <c r="S31" s="505" t="str">
        <f>IF(S8/MAX(S$3:S$24) &gt; $C$1,S8/MAX(S$3:S$24),"-")</f>
        <v>-</v>
      </c>
      <c r="T31" s="505" t="str">
        <f>IF(T8/MAX(T$3:T$24) &gt; $C$1,T8/MAX(T$3:T$24),"-")</f>
        <v>-</v>
      </c>
      <c r="U31" s="505" t="str">
        <f>IF(U8/MAX(U$3:U$24) &gt; $C$1,U8/MAX(U$3:U$24),"-")</f>
        <v>-</v>
      </c>
      <c r="V31" s="505">
        <f>IF(V8/MAX(V$3:V$24) &gt; $C$1,V8/MAX(V$3:V$24),"-")</f>
        <v>3.5714285714285712E-2</v>
      </c>
      <c r="W31" s="505" t="str">
        <f>IF(W8/MAX(W$3:W$24) &gt; $C$1,W8/MAX(W$3:W$24),"-")</f>
        <v>-</v>
      </c>
      <c r="X31" s="505" t="str">
        <f>IF(X8/MAX(X$3:X$24) &gt; $C$1,X8/MAX(X$3:X$24),"-")</f>
        <v>-</v>
      </c>
      <c r="Y31" s="505" t="str">
        <f>IF(Y8/MAX(Y$3:Y$24) &gt; $C$1,Y8/MAX(Y$3:Y$24),"-")</f>
        <v>-</v>
      </c>
    </row>
    <row r="32" spans="1:25" x14ac:dyDescent="0.3">
      <c r="B32" s="506">
        <v>3.3</v>
      </c>
      <c r="C32" s="500" t="s">
        <v>44</v>
      </c>
      <c r="D32" s="505" t="str">
        <f>IF(D9/MAX(D$3:D$24) &gt; $C$1,D9/MAX(D$3:D$24),"-")</f>
        <v>-</v>
      </c>
      <c r="E32" s="505" t="str">
        <f>IF(E9/MAX(E$3:E$24) &gt; $C$1,E9/MAX(E$3:E$24),"-")</f>
        <v>-</v>
      </c>
      <c r="F32" s="505" t="str">
        <f>IF(F9/MAX(F$3:F$24) &gt; $C$1,F9/MAX(F$3:F$24),"-")</f>
        <v>-</v>
      </c>
      <c r="G32" s="505" t="str">
        <f>IF(G9/MAX(G$3:G$24) &gt; $C$1,G9/MAX(G$3:G$24),"-")</f>
        <v>-</v>
      </c>
      <c r="H32" s="505" t="str">
        <f>IF(H9/MAX(H$3:H$24) &gt; $C$1,H9/MAX(H$3:H$24),"-")</f>
        <v>-</v>
      </c>
      <c r="I32" s="505" t="str">
        <f>IF(I9/MAX(I$3:I$24) &gt; $C$1,I9/MAX(I$3:I$24),"-")</f>
        <v>-</v>
      </c>
      <c r="J32" s="508"/>
      <c r="K32" s="505" t="str">
        <f>IF(K9/MAX(K$3:K$24) &gt; $C$1,K9/MAX(K$3:K$24),"-")</f>
        <v>-</v>
      </c>
      <c r="L32" s="505" t="str">
        <f>IF(L9/MAX(L$3:L$24) &gt; $C$1,L9/MAX(L$3:L$24),"-")</f>
        <v>-</v>
      </c>
      <c r="M32" s="505" t="str">
        <f>IF(M9/MAX(M$3:M$24) &gt; $C$1,M9/MAX(M$3:M$24),"-")</f>
        <v>-</v>
      </c>
      <c r="N32" s="505" t="str">
        <f>IF(N9/MAX(N$3:N$24) &gt; $C$1,N9/MAX(N$3:N$24),"-")</f>
        <v>-</v>
      </c>
      <c r="O32" s="505" t="str">
        <f>IF(O9/MAX(O$3:O$24) &gt; $C$1,O9/MAX(O$3:O$24),"-")</f>
        <v>-</v>
      </c>
      <c r="P32" s="505"/>
      <c r="Q32" s="505" t="str">
        <f>IF(Q9/MAX(Q$3:Q$24) &gt; $C$1,Q9/MAX(Q$3:Q$24),"-")</f>
        <v>-</v>
      </c>
      <c r="R32" s="505" t="str">
        <f>IF(R9/MAX(R$3:R$24) &gt; $C$1,R9/MAX(R$3:R$24),"-")</f>
        <v>-</v>
      </c>
      <c r="S32" s="505" t="str">
        <f>IF(S9/MAX(S$3:S$24) &gt; $C$1,S9/MAX(S$3:S$24),"-")</f>
        <v>-</v>
      </c>
      <c r="T32" s="505" t="str">
        <f>IF(T9/MAX(T$3:T$24) &gt; $C$1,T9/MAX(T$3:T$24),"-")</f>
        <v>-</v>
      </c>
      <c r="U32" s="505" t="str">
        <f>IF(U9/MAX(U$3:U$24) &gt; $C$1,U9/MAX(U$3:U$24),"-")</f>
        <v>-</v>
      </c>
      <c r="V32" s="505" t="str">
        <f>IF(V9/MAX(V$3:V$24) &gt; $C$1,V9/MAX(V$3:V$24),"-")</f>
        <v>-</v>
      </c>
      <c r="W32" s="505" t="str">
        <f>IF(W9/MAX(W$3:W$24) &gt; $C$1,W9/MAX(W$3:W$24),"-")</f>
        <v>-</v>
      </c>
      <c r="X32" s="505" t="str">
        <f>IF(X9/MAX(X$3:X$24) &gt; $C$1,X9/MAX(X$3:X$24),"-")</f>
        <v>-</v>
      </c>
      <c r="Y32" s="505" t="str">
        <f>IF(Y9/MAX(Y$3:Y$24) &gt; $C$1,Y9/MAX(Y$3:Y$24),"-")</f>
        <v>-</v>
      </c>
    </row>
    <row r="33" spans="1:25" x14ac:dyDescent="0.3">
      <c r="B33" s="506">
        <v>3.4</v>
      </c>
      <c r="C33" s="500" t="s">
        <v>45</v>
      </c>
      <c r="D33" s="505">
        <f>IF(D10/MAX(D$3:D$24) &gt; $C$1,D10/MAX(D$3:D$24),"-")</f>
        <v>0.2</v>
      </c>
      <c r="E33" s="505" t="str">
        <f>IF(E10/MAX(E$3:E$24) &gt; $C$1,E10/MAX(E$3:E$24),"-")</f>
        <v>-</v>
      </c>
      <c r="F33" s="505">
        <f>IF(F10/MAX(F$3:F$24) &gt; $C$1,F10/MAX(F$3:F$24),"-")</f>
        <v>0.33333333333333331</v>
      </c>
      <c r="G33" s="505">
        <f>IF(G10/MAX(G$3:G$24) &gt; $C$1,G10/MAX(G$3:G$24),"-")</f>
        <v>0.25</v>
      </c>
      <c r="H33" s="505">
        <f>IF(H10/MAX(H$3:H$24) &gt; $C$1,H10/MAX(H$3:H$24),"-")</f>
        <v>0.5</v>
      </c>
      <c r="I33" s="505">
        <f>IF(I10/MAX(I$3:I$24) &gt; $C$1,I10/MAX(I$3:I$24),"-")</f>
        <v>0.33333333333333331</v>
      </c>
      <c r="J33" s="505"/>
      <c r="K33" s="508">
        <f>IF(K10/MAX(K$3:K$24) &gt; $C$1,K10/MAX(K$3:K$24),"-")</f>
        <v>1</v>
      </c>
      <c r="L33" s="505" t="str">
        <f>IF(L10/MAX(L$3:L$24) &gt; $C$1,L10/MAX(L$3:L$24),"-")</f>
        <v>-</v>
      </c>
      <c r="M33" s="505" t="str">
        <f>IF(M10/MAX(M$3:M$24) &gt; $C$1,M10/MAX(M$3:M$24),"-")</f>
        <v>-</v>
      </c>
      <c r="N33" s="505">
        <f>IF(N10/MAX(N$3:N$24) &gt; $C$1,N10/MAX(N$3:N$24),"-")</f>
        <v>4.7619047619047616E-2</v>
      </c>
      <c r="O33" s="505" t="str">
        <f>IF(O10/MAX(O$3:O$24) &gt; $C$1,O10/MAX(O$3:O$24),"-")</f>
        <v>-</v>
      </c>
      <c r="P33" s="505"/>
      <c r="Q33" s="505">
        <f>IF(Q10/MAX(Q$3:Q$24) &gt; $C$1,Q10/MAX(Q$3:Q$24),"-")</f>
        <v>0.33333333333333331</v>
      </c>
      <c r="R33" s="505" t="str">
        <f>IF(R10/MAX(R$3:R$24) &gt; $C$1,R10/MAX(R$3:R$24),"-")</f>
        <v>-</v>
      </c>
      <c r="S33" s="505" t="str">
        <f>IF(S10/MAX(S$3:S$24) &gt; $C$1,S10/MAX(S$3:S$24),"-")</f>
        <v>-</v>
      </c>
      <c r="T33" s="505" t="str">
        <f>IF(T10/MAX(T$3:T$24) &gt; $C$1,T10/MAX(T$3:T$24),"-")</f>
        <v>-</v>
      </c>
      <c r="U33" s="505" t="str">
        <f>IF(U10/MAX(U$3:U$24) &gt; $C$1,U10/MAX(U$3:U$24),"-")</f>
        <v>-</v>
      </c>
      <c r="V33" s="505">
        <f>IF(V10/MAX(V$3:V$24) &gt; $C$1,V10/MAX(V$3:V$24),"-")</f>
        <v>0.2857142857142857</v>
      </c>
      <c r="W33" s="505">
        <f>IF(W10/MAX(W$3:W$24) &gt; $C$1,W10/MAX(W$3:W$24),"-")</f>
        <v>0.1</v>
      </c>
      <c r="X33" s="505" t="str">
        <f>IF(X10/MAX(X$3:X$24) &gt; $C$1,X10/MAX(X$3:X$24),"-")</f>
        <v>-</v>
      </c>
      <c r="Y33" s="505">
        <f>IF(Y10/MAX(Y$3:Y$24) &gt; $C$1,Y10/MAX(Y$3:Y$24),"-")</f>
        <v>8.3333333333333329E-2</v>
      </c>
    </row>
    <row r="34" spans="1:25" x14ac:dyDescent="0.3">
      <c r="B34" s="506">
        <v>3.5</v>
      </c>
      <c r="C34" s="500" t="s">
        <v>52</v>
      </c>
      <c r="D34" s="505" t="str">
        <f>IF(D11/MAX(D$3:D$24) &gt; $C$1,D11/MAX(D$3:D$24),"-")</f>
        <v>-</v>
      </c>
      <c r="E34" s="505" t="str">
        <f>IF(E11/MAX(E$3:E$24) &gt; $C$1,E11/MAX(E$3:E$24),"-")</f>
        <v>-</v>
      </c>
      <c r="F34" s="505" t="str">
        <f>IF(F11/MAX(F$3:F$24) &gt; $C$1,F11/MAX(F$3:F$24),"-")</f>
        <v>-</v>
      </c>
      <c r="G34" s="505">
        <f>IF(G11/MAX(G$3:G$24) &gt; $C$1,G11/MAX(G$3:G$24),"-")</f>
        <v>0.25</v>
      </c>
      <c r="H34" s="505" t="str">
        <f>IF(H11/MAX(H$3:H$24) &gt; $C$1,H11/MAX(H$3:H$24),"-")</f>
        <v>-</v>
      </c>
      <c r="I34" s="505" t="str">
        <f>IF(I11/MAX(I$3:I$24) &gt; $C$1,I11/MAX(I$3:I$24),"-")</f>
        <v>-</v>
      </c>
      <c r="J34" s="505"/>
      <c r="K34" s="505" t="str">
        <f>IF(K11/MAX(K$3:K$24) &gt; $C$1,K11/MAX(K$3:K$24),"-")</f>
        <v>-</v>
      </c>
      <c r="L34" s="508">
        <f>IF(L11/MAX(L$3:L$24) &gt; $C$1,L11/MAX(L$3:L$24),"-")</f>
        <v>1</v>
      </c>
      <c r="M34" s="505">
        <f>IF(M11/MAX(M$3:M$24) &gt; $C$1,M11/MAX(M$3:M$24),"-")</f>
        <v>0.2</v>
      </c>
      <c r="N34" s="505">
        <f>IF(N11/MAX(N$3:N$24) &gt; $C$1,N11/MAX(N$3:N$24),"-")</f>
        <v>9.5238095238095233E-2</v>
      </c>
      <c r="O34" s="505" t="str">
        <f>IF(O11/MAX(O$3:O$24) &gt; $C$1,O11/MAX(O$3:O$24),"-")</f>
        <v>-</v>
      </c>
      <c r="P34" s="505"/>
      <c r="Q34" s="505" t="str">
        <f>IF(Q11/MAX(Q$3:Q$24) &gt; $C$1,Q11/MAX(Q$3:Q$24),"-")</f>
        <v>-</v>
      </c>
      <c r="R34" s="505">
        <f>IF(R11/MAX(R$3:R$24) &gt; $C$1,R11/MAX(R$3:R$24),"-")</f>
        <v>0.16666666666666666</v>
      </c>
      <c r="S34" s="505">
        <f>IF(S11/MAX(S$3:S$24) &gt; $C$1,S11/MAX(S$3:S$24),"-")</f>
        <v>0.44444444444444442</v>
      </c>
      <c r="T34" s="505" t="str">
        <f>IF(T11/MAX(T$3:T$24) &gt; $C$1,T11/MAX(T$3:T$24),"-")</f>
        <v>-</v>
      </c>
      <c r="U34" s="505" t="str">
        <f>IF(U11/MAX(U$3:U$24) &gt; $C$1,U11/MAX(U$3:U$24),"-")</f>
        <v>-</v>
      </c>
      <c r="V34" s="505">
        <f>IF(V11/MAX(V$3:V$24) &gt; $C$1,V11/MAX(V$3:V$24),"-")</f>
        <v>3.5714285714285712E-2</v>
      </c>
      <c r="W34" s="505" t="str">
        <f>IF(W11/MAX(W$3:W$24) &gt; $C$1,W11/MAX(W$3:W$24),"-")</f>
        <v>-</v>
      </c>
      <c r="X34" s="505" t="str">
        <f>IF(X11/MAX(X$3:X$24) &gt; $C$1,X11/MAX(X$3:X$24),"-")</f>
        <v>-</v>
      </c>
      <c r="Y34" s="505" t="str">
        <f>IF(Y11/MAX(Y$3:Y$24) &gt; $C$1,Y11/MAX(Y$3:Y$24),"-")</f>
        <v>-</v>
      </c>
    </row>
    <row r="35" spans="1:25" x14ac:dyDescent="0.3">
      <c r="B35" s="506">
        <v>3.6</v>
      </c>
      <c r="C35" s="500" t="s">
        <v>33</v>
      </c>
      <c r="D35" s="505" t="str">
        <f>IF(D12/MAX(D$3:D$24) &gt; $C$1,D12/MAX(D$3:D$24),"-")</f>
        <v>-</v>
      </c>
      <c r="E35" s="505" t="str">
        <f>IF(E12/MAX(E$3:E$24) &gt; $C$1,E12/MAX(E$3:E$24),"-")</f>
        <v>-</v>
      </c>
      <c r="F35" s="505" t="str">
        <f>IF(F12/MAX(F$3:F$24) &gt; $C$1,F12/MAX(F$3:F$24),"-")</f>
        <v>-</v>
      </c>
      <c r="G35" s="505">
        <f>IF(G12/MAX(G$3:G$24) &gt; $C$1,G12/MAX(G$3:G$24),"-")</f>
        <v>0.25</v>
      </c>
      <c r="H35" s="505" t="str">
        <f>IF(H12/MAX(H$3:H$24) &gt; $C$1,H12/MAX(H$3:H$24),"-")</f>
        <v>-</v>
      </c>
      <c r="I35" s="505">
        <f>IF(I12/MAX(I$3:I$24) &gt; $C$1,I12/MAX(I$3:I$24),"-")</f>
        <v>0.33333333333333331</v>
      </c>
      <c r="J35" s="505"/>
      <c r="K35" s="505" t="str">
        <f>IF(K12/MAX(K$3:K$24) &gt; $C$1,K12/MAX(K$3:K$24),"-")</f>
        <v>-</v>
      </c>
      <c r="L35" s="505">
        <f>IF(L12/MAX(L$3:L$24) &gt; $C$1,L12/MAX(L$3:L$24),"-")</f>
        <v>0.2</v>
      </c>
      <c r="M35" s="508">
        <f>IF(M12/MAX(M$3:M$24) &gt; $C$1,M12/MAX(M$3:M$24),"-")</f>
        <v>1</v>
      </c>
      <c r="N35" s="505">
        <f>IF(N12/MAX(N$3:N$24) &gt; $C$1,N12/MAX(N$3:N$24),"-")</f>
        <v>0.14285714285714285</v>
      </c>
      <c r="O35" s="505" t="str">
        <f>IF(O12/MAX(O$3:O$24) &gt; $C$1,O12/MAX(O$3:O$24),"-")</f>
        <v>-</v>
      </c>
      <c r="P35" s="505"/>
      <c r="Q35" s="505" t="str">
        <f>IF(Q12/MAX(Q$3:Q$24) &gt; $C$1,Q12/MAX(Q$3:Q$24),"-")</f>
        <v>-</v>
      </c>
      <c r="R35" s="505">
        <f>IF(R12/MAX(R$3:R$24) &gt; $C$1,R12/MAX(R$3:R$24),"-")</f>
        <v>0.83333333333333337</v>
      </c>
      <c r="S35" s="505" t="str">
        <f>IF(S12/MAX(S$3:S$24) &gt; $C$1,S12/MAX(S$3:S$24),"-")</f>
        <v>-</v>
      </c>
      <c r="T35" s="505" t="str">
        <f>IF(T12/MAX(T$3:T$24) &gt; $C$1,T12/MAX(T$3:T$24),"-")</f>
        <v>-</v>
      </c>
      <c r="U35" s="505" t="str">
        <f>IF(U12/MAX(U$3:U$24) &gt; $C$1,U12/MAX(U$3:U$24),"-")</f>
        <v>-</v>
      </c>
      <c r="V35" s="505" t="str">
        <f>IF(V12/MAX(V$3:V$24) &gt; $C$1,V12/MAX(V$3:V$24),"-")</f>
        <v>-</v>
      </c>
      <c r="W35" s="505" t="str">
        <f>IF(W12/MAX(W$3:W$24) &gt; $C$1,W12/MAX(W$3:W$24),"-")</f>
        <v>-</v>
      </c>
      <c r="X35" s="505" t="str">
        <f>IF(X12/MAX(X$3:X$24) &gt; $C$1,X12/MAX(X$3:X$24),"-")</f>
        <v>-</v>
      </c>
      <c r="Y35" s="505">
        <f>IF(Y12/MAX(Y$3:Y$24) &gt; $C$1,Y12/MAX(Y$3:Y$24),"-")</f>
        <v>8.3333333333333329E-2</v>
      </c>
    </row>
    <row r="36" spans="1:25" x14ac:dyDescent="0.3">
      <c r="A36" t="s">
        <v>24</v>
      </c>
      <c r="B36" s="506">
        <v>4.0999999999999996</v>
      </c>
      <c r="C36" s="500" t="s">
        <v>46</v>
      </c>
      <c r="D36" s="505">
        <f>IF(D13/MAX(D$3:D$24) &gt; $C$1,D13/MAX(D$3:D$24),"-")</f>
        <v>0.2</v>
      </c>
      <c r="E36" s="505" t="str">
        <f>IF(E13/MAX(E$3:E$24) &gt; $C$1,E13/MAX(E$3:E$24),"-")</f>
        <v>-</v>
      </c>
      <c r="F36" s="505">
        <f>IF(F13/MAX(F$3:F$24) &gt; $C$1,F13/MAX(F$3:F$24),"-")</f>
        <v>0.33333333333333331</v>
      </c>
      <c r="G36" s="505">
        <f>IF(G13/MAX(G$3:G$24) &gt; $C$1,G13/MAX(G$3:G$24),"-")</f>
        <v>0.5</v>
      </c>
      <c r="H36" s="505" t="str">
        <f>IF(H13/MAX(H$3:H$24) &gt; $C$1,H13/MAX(H$3:H$24),"-")</f>
        <v>-</v>
      </c>
      <c r="I36" s="505">
        <f>IF(I13/MAX(I$3:I$24) &gt; $C$1,I13/MAX(I$3:I$24),"-")</f>
        <v>0.66666666666666663</v>
      </c>
      <c r="J36" s="505"/>
      <c r="K36" s="505">
        <f>IF(K13/MAX(K$3:K$24) &gt; $C$1,K13/MAX(K$3:K$24),"-")</f>
        <v>0.125</v>
      </c>
      <c r="L36" s="505">
        <f>IF(L13/MAX(L$3:L$24) &gt; $C$1,L13/MAX(L$3:L$24),"-")</f>
        <v>0.4</v>
      </c>
      <c r="M36" s="505">
        <f>IF(M13/MAX(M$3:M$24) &gt; $C$1,M13/MAX(M$3:M$24),"-")</f>
        <v>0.6</v>
      </c>
      <c r="N36" s="508">
        <f>IF(N13/MAX(N$3:N$24) &gt; $C$1,N13/MAX(N$3:N$24),"-")</f>
        <v>1</v>
      </c>
      <c r="O36" s="505" t="str">
        <f>IF(O13/MAX(O$3:O$24) &gt; $C$1,O13/MAX(O$3:O$24),"-")</f>
        <v>-</v>
      </c>
      <c r="P36" s="505"/>
      <c r="Q36" s="505">
        <f>IF(Q13/MAX(Q$3:Q$24) &gt; $C$1,Q13/MAX(Q$3:Q$24),"-")</f>
        <v>0.66666666666666663</v>
      </c>
      <c r="R36" s="505">
        <f>IF(R13/MAX(R$3:R$24) &gt; $C$1,R13/MAX(R$3:R$24),"-")</f>
        <v>0.5</v>
      </c>
      <c r="S36" s="505">
        <f>IF(S13/MAX(S$3:S$24) &gt; $C$1,S13/MAX(S$3:S$24),"-")</f>
        <v>0.1111111111111111</v>
      </c>
      <c r="T36" s="505" t="str">
        <f>IF(T13/MAX(T$3:T$24) &gt; $C$1,T13/MAX(T$3:T$24),"-")</f>
        <v>-</v>
      </c>
      <c r="U36" s="505" t="str">
        <f>IF(U13/MAX(U$3:U$24) &gt; $C$1,U13/MAX(U$3:U$24),"-")</f>
        <v>-</v>
      </c>
      <c r="V36" s="505">
        <f>IF(V13/MAX(V$3:V$24) &gt; $C$1,V13/MAX(V$3:V$24),"-")</f>
        <v>0.17857142857142858</v>
      </c>
      <c r="W36" s="505" t="str">
        <f>IF(W13/MAX(W$3:W$24) &gt; $C$1,W13/MAX(W$3:W$24),"-")</f>
        <v>-</v>
      </c>
      <c r="X36" s="505" t="str">
        <f>IF(X13/MAX(X$3:X$24) &gt; $C$1,X13/MAX(X$3:X$24),"-")</f>
        <v>-</v>
      </c>
      <c r="Y36" s="505">
        <f>IF(Y13/MAX(Y$3:Y$24) &gt; $C$1,Y13/MAX(Y$3:Y$24),"-")</f>
        <v>8.3333333333333329E-2</v>
      </c>
    </row>
    <row r="37" spans="1:25" x14ac:dyDescent="0.3">
      <c r="B37" s="506">
        <v>4.2</v>
      </c>
      <c r="C37" s="500" t="s">
        <v>47</v>
      </c>
      <c r="D37" s="505" t="str">
        <f>IF(D14/MAX(D$3:D$24) &gt; $C$1,D14/MAX(D$3:D$24),"-")</f>
        <v>-</v>
      </c>
      <c r="E37" s="505" t="str">
        <f>IF(E14/MAX(E$3:E$24) &gt; $C$1,E14/MAX(E$3:E$24),"-")</f>
        <v>-</v>
      </c>
      <c r="F37" s="505" t="str">
        <f>IF(F14/MAX(F$3:F$24) &gt; $C$1,F14/MAX(F$3:F$24),"-")</f>
        <v>-</v>
      </c>
      <c r="G37" s="505" t="str">
        <f>IF(G14/MAX(G$3:G$24) &gt; $C$1,G14/MAX(G$3:G$24),"-")</f>
        <v>-</v>
      </c>
      <c r="H37" s="505" t="str">
        <f>IF(H14/MAX(H$3:H$24) &gt; $C$1,H14/MAX(H$3:H$24),"-")</f>
        <v>-</v>
      </c>
      <c r="I37" s="505" t="str">
        <f>IF(I14/MAX(I$3:I$24) &gt; $C$1,I14/MAX(I$3:I$24),"-")</f>
        <v>-</v>
      </c>
      <c r="J37" s="505"/>
      <c r="K37" s="505" t="str">
        <f>IF(K14/MAX(K$3:K$24) &gt; $C$1,K14/MAX(K$3:K$24),"-")</f>
        <v>-</v>
      </c>
      <c r="L37" s="505" t="str">
        <f>IF(L14/MAX(L$3:L$24) &gt; $C$1,L14/MAX(L$3:L$24),"-")</f>
        <v>-</v>
      </c>
      <c r="M37" s="505" t="str">
        <f>IF(M14/MAX(M$3:M$24) &gt; $C$1,M14/MAX(M$3:M$24),"-")</f>
        <v>-</v>
      </c>
      <c r="N37" s="505" t="str">
        <f>IF(N14/MAX(N$3:N$24) &gt; $C$1,N14/MAX(N$3:N$24),"-")</f>
        <v>-</v>
      </c>
      <c r="O37" s="508">
        <f>IF(O14/MAX(O$3:O$24) &gt; $C$1,O14/MAX(O$3:O$24),"-")</f>
        <v>1</v>
      </c>
      <c r="P37" s="505"/>
      <c r="Q37" s="505" t="str">
        <f>IF(Q14/MAX(Q$3:Q$24) &gt; $C$1,Q14/MAX(Q$3:Q$24),"-")</f>
        <v>-</v>
      </c>
      <c r="R37" s="505" t="str">
        <f>IF(R14/MAX(R$3:R$24) &gt; $C$1,R14/MAX(R$3:R$24),"-")</f>
        <v>-</v>
      </c>
      <c r="S37" s="505" t="str">
        <f>IF(S14/MAX(S$3:S$24) &gt; $C$1,S14/MAX(S$3:S$24),"-")</f>
        <v>-</v>
      </c>
      <c r="T37" s="505" t="str">
        <f>IF(T14/MAX(T$3:T$24) &gt; $C$1,T14/MAX(T$3:T$24),"-")</f>
        <v>-</v>
      </c>
      <c r="U37" s="505" t="str">
        <f>IF(U14/MAX(U$3:U$24) &gt; $C$1,U14/MAX(U$3:U$24),"-")</f>
        <v>-</v>
      </c>
      <c r="V37" s="505">
        <f>IF(V14/MAX(V$3:V$24) &gt; $C$1,V14/MAX(V$3:V$24),"-")</f>
        <v>3.5714285714285712E-2</v>
      </c>
      <c r="W37" s="505" t="str">
        <f>IF(W14/MAX(W$3:W$24) &gt; $C$1,W14/MAX(W$3:W$24),"-")</f>
        <v>-</v>
      </c>
      <c r="X37" s="505" t="str">
        <f>IF(X14/MAX(X$3:X$24) &gt; $C$1,X14/MAX(X$3:X$24),"-")</f>
        <v>-</v>
      </c>
      <c r="Y37" s="505" t="str">
        <f>IF(Y14/MAX(Y$3:Y$24) &gt; $C$1,Y14/MAX(Y$3:Y$24),"-")</f>
        <v>-</v>
      </c>
    </row>
    <row r="38" spans="1:25" x14ac:dyDescent="0.3">
      <c r="B38" s="506">
        <v>4.3</v>
      </c>
      <c r="C38" s="500" t="s">
        <v>48</v>
      </c>
      <c r="D38" s="505" t="str">
        <f>IF(D15/MAX(D$3:D$24) &gt; $C$1,D15/MAX(D$3:D$24),"-")</f>
        <v>-</v>
      </c>
      <c r="E38" s="505" t="str">
        <f>IF(E15/MAX(E$3:E$24) &gt; $C$1,E15/MAX(E$3:E$24),"-")</f>
        <v>-</v>
      </c>
      <c r="F38" s="505" t="str">
        <f>IF(F15/MAX(F$3:F$24) &gt; $C$1,F15/MAX(F$3:F$24),"-")</f>
        <v>-</v>
      </c>
      <c r="G38" s="505" t="str">
        <f>IF(G15/MAX(G$3:G$24) &gt; $C$1,G15/MAX(G$3:G$24),"-")</f>
        <v>-</v>
      </c>
      <c r="H38" s="505" t="str">
        <f>IF(H15/MAX(H$3:H$24) &gt; $C$1,H15/MAX(H$3:H$24),"-")</f>
        <v>-</v>
      </c>
      <c r="I38" s="505" t="str">
        <f>IF(I15/MAX(I$3:I$24) &gt; $C$1,I15/MAX(I$3:I$24),"-")</f>
        <v>-</v>
      </c>
      <c r="J38" s="505"/>
      <c r="K38" s="505" t="str">
        <f>IF(K15/MAX(K$3:K$24) &gt; $C$1,K15/MAX(K$3:K$24),"-")</f>
        <v>-</v>
      </c>
      <c r="L38" s="505" t="str">
        <f>IF(L15/MAX(L$3:L$24) &gt; $C$1,L15/MAX(L$3:L$24),"-")</f>
        <v>-</v>
      </c>
      <c r="M38" s="505" t="str">
        <f>IF(M15/MAX(M$3:M$24) &gt; $C$1,M15/MAX(M$3:M$24),"-")</f>
        <v>-</v>
      </c>
      <c r="N38" s="505" t="str">
        <f>IF(N15/MAX(N$3:N$24) &gt; $C$1,N15/MAX(N$3:N$24),"-")</f>
        <v>-</v>
      </c>
      <c r="O38" s="505" t="str">
        <f>IF(O15/MAX(O$3:O$24) &gt; $C$1,O15/MAX(O$3:O$24),"-")</f>
        <v>-</v>
      </c>
      <c r="P38" s="508"/>
      <c r="Q38" s="505" t="str">
        <f>IF(Q15/MAX(Q$3:Q$24) &gt; $C$1,Q15/MAX(Q$3:Q$24),"-")</f>
        <v>-</v>
      </c>
      <c r="R38" s="505" t="str">
        <f>IF(R15/MAX(R$3:R$24) &gt; $C$1,R15/MAX(R$3:R$24),"-")</f>
        <v>-</v>
      </c>
      <c r="S38" s="505" t="str">
        <f>IF(S15/MAX(S$3:S$24) &gt; $C$1,S15/MAX(S$3:S$24),"-")</f>
        <v>-</v>
      </c>
      <c r="T38" s="505" t="str">
        <f>IF(T15/MAX(T$3:T$24) &gt; $C$1,T15/MAX(T$3:T$24),"-")</f>
        <v>-</v>
      </c>
      <c r="U38" s="505" t="str">
        <f>IF(U15/MAX(U$3:U$24) &gt; $C$1,U15/MAX(U$3:U$24),"-")</f>
        <v>-</v>
      </c>
      <c r="V38" s="505" t="str">
        <f>IF(V15/MAX(V$3:V$24) &gt; $C$1,V15/MAX(V$3:V$24),"-")</f>
        <v>-</v>
      </c>
      <c r="W38" s="505" t="str">
        <f>IF(W15/MAX(W$3:W$24) &gt; $C$1,W15/MAX(W$3:W$24),"-")</f>
        <v>-</v>
      </c>
      <c r="X38" s="505" t="str">
        <f>IF(X15/MAX(X$3:X$24) &gt; $C$1,X15/MAX(X$3:X$24),"-")</f>
        <v>-</v>
      </c>
      <c r="Y38" s="505" t="str">
        <f>IF(Y15/MAX(Y$3:Y$24) &gt; $C$1,Y15/MAX(Y$3:Y$24),"-")</f>
        <v>-</v>
      </c>
    </row>
    <row r="39" spans="1:25" x14ac:dyDescent="0.3">
      <c r="B39" s="506">
        <v>4.4000000000000004</v>
      </c>
      <c r="C39" s="500" t="s">
        <v>49</v>
      </c>
      <c r="D39" s="505" t="str">
        <f>IF(D16/MAX(D$3:D$24) &gt; $C$1,D16/MAX(D$3:D$24),"-")</f>
        <v>-</v>
      </c>
      <c r="E39" s="505" t="str">
        <f>IF(E16/MAX(E$3:E$24) &gt; $C$1,E16/MAX(E$3:E$24),"-")</f>
        <v>-</v>
      </c>
      <c r="F39" s="505" t="str">
        <f>IF(F16/MAX(F$3:F$24) &gt; $C$1,F16/MAX(F$3:F$24),"-")</f>
        <v>-</v>
      </c>
      <c r="G39" s="505" t="str">
        <f>IF(G16/MAX(G$3:G$24) &gt; $C$1,G16/MAX(G$3:G$24),"-")</f>
        <v>-</v>
      </c>
      <c r="H39" s="505" t="str">
        <f>IF(H16/MAX(H$3:H$24) &gt; $C$1,H16/MAX(H$3:H$24),"-")</f>
        <v>-</v>
      </c>
      <c r="I39" s="505">
        <f>IF(I16/MAX(I$3:I$24) &gt; $C$1,I16/MAX(I$3:I$24),"-")</f>
        <v>0.66666666666666663</v>
      </c>
      <c r="J39" s="505"/>
      <c r="K39" s="505">
        <f>IF(K16/MAX(K$3:K$24) &gt; $C$1,K16/MAX(K$3:K$24),"-")</f>
        <v>0.125</v>
      </c>
      <c r="L39" s="505" t="str">
        <f>IF(L16/MAX(L$3:L$24) &gt; $C$1,L16/MAX(L$3:L$24),"-")</f>
        <v>-</v>
      </c>
      <c r="M39" s="505" t="str">
        <f>IF(M16/MAX(M$3:M$24) &gt; $C$1,M16/MAX(M$3:M$24),"-")</f>
        <v>-</v>
      </c>
      <c r="N39" s="505">
        <f>IF(N16/MAX(N$3:N$24) &gt; $C$1,N16/MAX(N$3:N$24),"-")</f>
        <v>9.5238095238095233E-2</v>
      </c>
      <c r="O39" s="505" t="str">
        <f>IF(O16/MAX(O$3:O$24) &gt; $C$1,O16/MAX(O$3:O$24),"-")</f>
        <v>-</v>
      </c>
      <c r="P39" s="505"/>
      <c r="Q39" s="508">
        <f>IF(Q16/MAX(Q$3:Q$24) &gt; $C$1,Q16/MAX(Q$3:Q$24),"-")</f>
        <v>1</v>
      </c>
      <c r="R39" s="505" t="str">
        <f>IF(R16/MAX(R$3:R$24) &gt; $C$1,R16/MAX(R$3:R$24),"-")</f>
        <v>-</v>
      </c>
      <c r="S39" s="505" t="str">
        <f>IF(S16/MAX(S$3:S$24) &gt; $C$1,S16/MAX(S$3:S$24),"-")</f>
        <v>-</v>
      </c>
      <c r="T39" s="505" t="str">
        <f>IF(T16/MAX(T$3:T$24) &gt; $C$1,T16/MAX(T$3:T$24),"-")</f>
        <v>-</v>
      </c>
      <c r="U39" s="505" t="str">
        <f>IF(U16/MAX(U$3:U$24) &gt; $C$1,U16/MAX(U$3:U$24),"-")</f>
        <v>-</v>
      </c>
      <c r="V39" s="505">
        <f>IF(V16/MAX(V$3:V$24) &gt; $C$1,V16/MAX(V$3:V$24),"-")</f>
        <v>3.5714285714285712E-2</v>
      </c>
      <c r="W39" s="505" t="str">
        <f>IF(W16/MAX(W$3:W$24) &gt; $C$1,W16/MAX(W$3:W$24),"-")</f>
        <v>-</v>
      </c>
      <c r="X39" s="505">
        <f>IF(X16/MAX(X$3:X$24) &gt; $C$1,X16/MAX(X$3:X$24),"-")</f>
        <v>6.25E-2</v>
      </c>
      <c r="Y39" s="505" t="str">
        <f>IF(Y16/MAX(Y$3:Y$24) &gt; $C$1,Y16/MAX(Y$3:Y$24),"-")</f>
        <v>-</v>
      </c>
    </row>
    <row r="40" spans="1:25" x14ac:dyDescent="0.3">
      <c r="B40" s="506">
        <v>4.5</v>
      </c>
      <c r="C40" s="500" t="s">
        <v>50</v>
      </c>
      <c r="D40" s="505" t="str">
        <f>IF(D17/MAX(D$3:D$24) &gt; $C$1,D17/MAX(D$3:D$24),"-")</f>
        <v>-</v>
      </c>
      <c r="E40" s="505" t="str">
        <f>IF(E17/MAX(E$3:E$24) &gt; $C$1,E17/MAX(E$3:E$24),"-")</f>
        <v>-</v>
      </c>
      <c r="F40" s="505" t="str">
        <f>IF(F17/MAX(F$3:F$24) &gt; $C$1,F17/MAX(F$3:F$24),"-")</f>
        <v>-</v>
      </c>
      <c r="G40" s="505">
        <f>IF(G17/MAX(G$3:G$24) &gt; $C$1,G17/MAX(G$3:G$24),"-")</f>
        <v>0.25</v>
      </c>
      <c r="H40" s="505" t="str">
        <f>IF(H17/MAX(H$3:H$24) &gt; $C$1,H17/MAX(H$3:H$24),"-")</f>
        <v>-</v>
      </c>
      <c r="I40" s="505">
        <f>IF(I17/MAX(I$3:I$24) &gt; $C$1,I17/MAX(I$3:I$24),"-")</f>
        <v>0.33333333333333331</v>
      </c>
      <c r="J40" s="505"/>
      <c r="K40" s="505" t="str">
        <f>IF(K17/MAX(K$3:K$24) &gt; $C$1,K17/MAX(K$3:K$24),"-")</f>
        <v>-</v>
      </c>
      <c r="L40" s="505">
        <f>IF(L17/MAX(L$3:L$24) &gt; $C$1,L17/MAX(L$3:L$24),"-")</f>
        <v>0.2</v>
      </c>
      <c r="M40" s="505">
        <f>IF(M17/MAX(M$3:M$24) &gt; $C$1,M17/MAX(M$3:M$24),"-")</f>
        <v>1</v>
      </c>
      <c r="N40" s="505">
        <f>IF(N17/MAX(N$3:N$24) &gt; $C$1,N17/MAX(N$3:N$24),"-")</f>
        <v>0.14285714285714285</v>
      </c>
      <c r="O40" s="505" t="str">
        <f>IF(O17/MAX(O$3:O$24) &gt; $C$1,O17/MAX(O$3:O$24),"-")</f>
        <v>-</v>
      </c>
      <c r="P40" s="505"/>
      <c r="Q40" s="505" t="str">
        <f>IF(Q17/MAX(Q$3:Q$24) &gt; $C$1,Q17/MAX(Q$3:Q$24),"-")</f>
        <v>-</v>
      </c>
      <c r="R40" s="508">
        <f>IF(R17/MAX(R$3:R$24) &gt; $C$1,R17/MAX(R$3:R$24),"-")</f>
        <v>1</v>
      </c>
      <c r="S40" s="505" t="str">
        <f>IF(S17/MAX(S$3:S$24) &gt; $C$1,S17/MAX(S$3:S$24),"-")</f>
        <v>-</v>
      </c>
      <c r="T40" s="505" t="str">
        <f>IF(T17/MAX(T$3:T$24) &gt; $C$1,T17/MAX(T$3:T$24),"-")</f>
        <v>-</v>
      </c>
      <c r="U40" s="505">
        <f>IF(U17/MAX(U$3:U$24) &gt; $C$1,U17/MAX(U$3:U$24),"-")</f>
        <v>1</v>
      </c>
      <c r="V40" s="505" t="str">
        <f>IF(V17/MAX(V$3:V$24) &gt; $C$1,V17/MAX(V$3:V$24),"-")</f>
        <v>-</v>
      </c>
      <c r="W40" s="505" t="str">
        <f>IF(W17/MAX(W$3:W$24) &gt; $C$1,W17/MAX(W$3:W$24),"-")</f>
        <v>-</v>
      </c>
      <c r="X40" s="505" t="str">
        <f>IF(X17/MAX(X$3:X$24) &gt; $C$1,X17/MAX(X$3:X$24),"-")</f>
        <v>-</v>
      </c>
      <c r="Y40" s="505">
        <f>IF(Y17/MAX(Y$3:Y$24) &gt; $C$1,Y17/MAX(Y$3:Y$24),"-")</f>
        <v>8.3333333333333329E-2</v>
      </c>
    </row>
    <row r="41" spans="1:25" x14ac:dyDescent="0.3">
      <c r="B41" s="506">
        <v>4.5999999999999996</v>
      </c>
      <c r="C41" s="500" t="s">
        <v>51</v>
      </c>
      <c r="D41" s="505" t="str">
        <f>IF(D18/MAX(D$3:D$24) &gt; $C$1,D18/MAX(D$3:D$24),"-")</f>
        <v>-</v>
      </c>
      <c r="E41" s="505" t="str">
        <f>IF(E18/MAX(E$3:E$24) &gt; $C$1,E18/MAX(E$3:E$24),"-")</f>
        <v>-</v>
      </c>
      <c r="F41" s="505" t="str">
        <f>IF(F18/MAX(F$3:F$24) &gt; $C$1,F18/MAX(F$3:F$24),"-")</f>
        <v>-</v>
      </c>
      <c r="G41" s="505" t="str">
        <f>IF(G18/MAX(G$3:G$24) &gt; $C$1,G18/MAX(G$3:G$24),"-")</f>
        <v>-</v>
      </c>
      <c r="H41" s="505" t="str">
        <f>IF(H18/MAX(H$3:H$24) &gt; $C$1,H18/MAX(H$3:H$24),"-")</f>
        <v>-</v>
      </c>
      <c r="I41" s="505" t="str">
        <f>IF(I18/MAX(I$3:I$24) &gt; $C$1,I18/MAX(I$3:I$24),"-")</f>
        <v>-</v>
      </c>
      <c r="J41" s="505"/>
      <c r="K41" s="505" t="str">
        <f>IF(K18/MAX(K$3:K$24) &gt; $C$1,K18/MAX(K$3:K$24),"-")</f>
        <v>-</v>
      </c>
      <c r="L41" s="505">
        <f>IF(L18/MAX(L$3:L$24) &gt; $C$1,L18/MAX(L$3:L$24),"-")</f>
        <v>0.8</v>
      </c>
      <c r="M41" s="505" t="str">
        <f>IF(M18/MAX(M$3:M$24) &gt; $C$1,M18/MAX(M$3:M$24),"-")</f>
        <v>-</v>
      </c>
      <c r="N41" s="505">
        <f>IF(N18/MAX(N$3:N$24) &gt; $C$1,N18/MAX(N$3:N$24),"-")</f>
        <v>4.7619047619047616E-2</v>
      </c>
      <c r="O41" s="505" t="str">
        <f>IF(O18/MAX(O$3:O$24) &gt; $C$1,O18/MAX(O$3:O$24),"-")</f>
        <v>-</v>
      </c>
      <c r="P41" s="505"/>
      <c r="Q41" s="505" t="str">
        <f>IF(Q18/MAX(Q$3:Q$24) &gt; $C$1,Q18/MAX(Q$3:Q$24),"-")</f>
        <v>-</v>
      </c>
      <c r="R41" s="505" t="str">
        <f>IF(R18/MAX(R$3:R$24) &gt; $C$1,R18/MAX(R$3:R$24),"-")</f>
        <v>-</v>
      </c>
      <c r="S41" s="508">
        <f>IF(S18/MAX(S$3:S$24) &gt; $C$1,S18/MAX(S$3:S$24),"-")</f>
        <v>1</v>
      </c>
      <c r="T41" s="505" t="str">
        <f>IF(T18/MAX(T$3:T$24) &gt; $C$1,T18/MAX(T$3:T$24),"-")</f>
        <v>-</v>
      </c>
      <c r="U41" s="505" t="str">
        <f>IF(U18/MAX(U$3:U$24) &gt; $C$1,U18/MAX(U$3:U$24),"-")</f>
        <v>-</v>
      </c>
      <c r="V41" s="505">
        <f>IF(V18/MAX(V$3:V$24) &gt; $C$1,V18/MAX(V$3:V$24),"-")</f>
        <v>7.1428571428571425E-2</v>
      </c>
      <c r="W41" s="505">
        <f>IF(W18/MAX(W$3:W$24) &gt; $C$1,W18/MAX(W$3:W$24),"-")</f>
        <v>0.1</v>
      </c>
      <c r="X41" s="505">
        <f>IF(X18/MAX(X$3:X$24) &gt; $C$1,X18/MAX(X$3:X$24),"-")</f>
        <v>6.25E-2</v>
      </c>
      <c r="Y41" s="505" t="str">
        <f>IF(Y18/MAX(Y$3:Y$24) &gt; $C$1,Y18/MAX(Y$3:Y$24),"-")</f>
        <v>-</v>
      </c>
    </row>
    <row r="42" spans="1:25" x14ac:dyDescent="0.3">
      <c r="B42" s="506">
        <v>4.7</v>
      </c>
      <c r="C42" s="500" t="s">
        <v>54</v>
      </c>
      <c r="D42" s="505" t="str">
        <f>IF(D19/MAX(D$3:D$24) &gt; $C$1,D19/MAX(D$3:D$24),"-")</f>
        <v>-</v>
      </c>
      <c r="E42" s="505" t="str">
        <f>IF(E19/MAX(E$3:E$24) &gt; $C$1,E19/MAX(E$3:E$24),"-")</f>
        <v>-</v>
      </c>
      <c r="F42" s="505" t="str">
        <f>IF(F19/MAX(F$3:F$24) &gt; $C$1,F19/MAX(F$3:F$24),"-")</f>
        <v>-</v>
      </c>
      <c r="G42" s="505" t="str">
        <f>IF(G19/MAX(G$3:G$24) &gt; $C$1,G19/MAX(G$3:G$24),"-")</f>
        <v>-</v>
      </c>
      <c r="H42" s="505" t="str">
        <f>IF(H19/MAX(H$3:H$24) &gt; $C$1,H19/MAX(H$3:H$24),"-")</f>
        <v>-</v>
      </c>
      <c r="I42" s="505" t="str">
        <f>IF(I19/MAX(I$3:I$24) &gt; $C$1,I19/MAX(I$3:I$24),"-")</f>
        <v>-</v>
      </c>
      <c r="J42" s="505"/>
      <c r="K42" s="505" t="str">
        <f>IF(K19/MAX(K$3:K$24) &gt; $C$1,K19/MAX(K$3:K$24),"-")</f>
        <v>-</v>
      </c>
      <c r="L42" s="505" t="str">
        <f>IF(L19/MAX(L$3:L$24) &gt; $C$1,L19/MAX(L$3:L$24),"-")</f>
        <v>-</v>
      </c>
      <c r="M42" s="505" t="str">
        <f>IF(M19/MAX(M$3:M$24) &gt; $C$1,M19/MAX(M$3:M$24),"-")</f>
        <v>-</v>
      </c>
      <c r="N42" s="505" t="str">
        <f>IF(N19/MAX(N$3:N$24) &gt; $C$1,N19/MAX(N$3:N$24),"-")</f>
        <v>-</v>
      </c>
      <c r="O42" s="505" t="str">
        <f>IF(O19/MAX(O$3:O$24) &gt; $C$1,O19/MAX(O$3:O$24),"-")</f>
        <v>-</v>
      </c>
      <c r="P42" s="505"/>
      <c r="Q42" s="505" t="str">
        <f>IF(Q19/MAX(Q$3:Q$24) &gt; $C$1,Q19/MAX(Q$3:Q$24),"-")</f>
        <v>-</v>
      </c>
      <c r="R42" s="505" t="str">
        <f>IF(R19/MAX(R$3:R$24) &gt; $C$1,R19/MAX(R$3:R$24),"-")</f>
        <v>-</v>
      </c>
      <c r="S42" s="505" t="str">
        <f>IF(S19/MAX(S$3:S$24) &gt; $C$1,S19/MAX(S$3:S$24),"-")</f>
        <v>-</v>
      </c>
      <c r="T42" s="508">
        <f>IF(T19/MAX(T$3:T$24) &gt; $C$1,T19/MAX(T$3:T$24),"-")</f>
        <v>1</v>
      </c>
      <c r="U42" s="505" t="str">
        <f>IF(U19/MAX(U$3:U$24) &gt; $C$1,U19/MAX(U$3:U$24),"-")</f>
        <v>-</v>
      </c>
      <c r="V42" s="505" t="str">
        <f>IF(V19/MAX(V$3:V$24) &gt; $C$1,V19/MAX(V$3:V$24),"-")</f>
        <v>-</v>
      </c>
      <c r="W42" s="505" t="str">
        <f>IF(W19/MAX(W$3:W$24) &gt; $C$1,W19/MAX(W$3:W$24),"-")</f>
        <v>-</v>
      </c>
      <c r="X42" s="505" t="str">
        <f>IF(X19/MAX(X$3:X$24) &gt; $C$1,X19/MAX(X$3:X$24),"-")</f>
        <v>-</v>
      </c>
      <c r="Y42" s="505">
        <f>IF(Y19/MAX(Y$3:Y$24) &gt; $C$1,Y19/MAX(Y$3:Y$24),"-")</f>
        <v>8.3333333333333329E-2</v>
      </c>
    </row>
    <row r="43" spans="1:25" x14ac:dyDescent="0.3">
      <c r="B43" s="506">
        <v>4.8</v>
      </c>
      <c r="C43" s="500" t="s">
        <v>55</v>
      </c>
      <c r="D43" s="505" t="str">
        <f>IF(D20/MAX(D$3:D$24) &gt; $C$1,D20/MAX(D$3:D$24),"-")</f>
        <v>-</v>
      </c>
      <c r="E43" s="505" t="str">
        <f>IF(E20/MAX(E$3:E$24) &gt; $C$1,E20/MAX(E$3:E$24),"-")</f>
        <v>-</v>
      </c>
      <c r="F43" s="505" t="str">
        <f>IF(F20/MAX(F$3:F$24) &gt; $C$1,F20/MAX(F$3:F$24),"-")</f>
        <v>-</v>
      </c>
      <c r="G43" s="505" t="str">
        <f>IF(G20/MAX(G$3:G$24) &gt; $C$1,G20/MAX(G$3:G$24),"-")</f>
        <v>-</v>
      </c>
      <c r="H43" s="505" t="str">
        <f>IF(H20/MAX(H$3:H$24) &gt; $C$1,H20/MAX(H$3:H$24),"-")</f>
        <v>-</v>
      </c>
      <c r="I43" s="505" t="str">
        <f>IF(I20/MAX(I$3:I$24) &gt; $C$1,I20/MAX(I$3:I$24),"-")</f>
        <v>-</v>
      </c>
      <c r="J43" s="505"/>
      <c r="K43" s="505" t="str">
        <f>IF(K20/MAX(K$3:K$24) &gt; $C$1,K20/MAX(K$3:K$24),"-")</f>
        <v>-</v>
      </c>
      <c r="L43" s="505" t="str">
        <f>IF(L20/MAX(L$3:L$24) &gt; $C$1,L20/MAX(L$3:L$24),"-")</f>
        <v>-</v>
      </c>
      <c r="M43" s="505" t="str">
        <f>IF(M20/MAX(M$3:M$24) &gt; $C$1,M20/MAX(M$3:M$24),"-")</f>
        <v>-</v>
      </c>
      <c r="N43" s="505" t="str">
        <f>IF(N20/MAX(N$3:N$24) &gt; $C$1,N20/MAX(N$3:N$24),"-")</f>
        <v>-</v>
      </c>
      <c r="O43" s="505" t="str">
        <f>IF(O20/MAX(O$3:O$24) &gt; $C$1,O20/MAX(O$3:O$24),"-")</f>
        <v>-</v>
      </c>
      <c r="P43" s="505"/>
      <c r="Q43" s="505" t="str">
        <f>IF(Q20/MAX(Q$3:Q$24) &gt; $C$1,Q20/MAX(Q$3:Q$24),"-")</f>
        <v>-</v>
      </c>
      <c r="R43" s="505">
        <f>IF(R20/MAX(R$3:R$24) &gt; $C$1,R20/MAX(R$3:R$24),"-")</f>
        <v>0.16666666666666666</v>
      </c>
      <c r="S43" s="505" t="str">
        <f>IF(S20/MAX(S$3:S$24) &gt; $C$1,S20/MAX(S$3:S$24),"-")</f>
        <v>-</v>
      </c>
      <c r="T43" s="505" t="str">
        <f>IF(T20/MAX(T$3:T$24) &gt; $C$1,T20/MAX(T$3:T$24),"-")</f>
        <v>-</v>
      </c>
      <c r="U43" s="508">
        <f>IF(U20/MAX(U$3:U$24) &gt; $C$1,U20/MAX(U$3:U$24),"-")</f>
        <v>1</v>
      </c>
      <c r="V43" s="505" t="str">
        <f>IF(V20/MAX(V$3:V$24) &gt; $C$1,V20/MAX(V$3:V$24),"-")</f>
        <v>-</v>
      </c>
      <c r="W43" s="505" t="str">
        <f>IF(W20/MAX(W$3:W$24) &gt; $C$1,W20/MAX(W$3:W$24),"-")</f>
        <v>-</v>
      </c>
      <c r="X43" s="505" t="str">
        <f>IF(X20/MAX(X$3:X$24) &gt; $C$1,X20/MAX(X$3:X$24),"-")</f>
        <v>-</v>
      </c>
      <c r="Y43" s="505" t="str">
        <f>IF(Y20/MAX(Y$3:Y$24) &gt; $C$1,Y20/MAX(Y$3:Y$24),"-")</f>
        <v>-</v>
      </c>
    </row>
    <row r="44" spans="1:25" x14ac:dyDescent="0.3">
      <c r="B44" s="506">
        <v>4.9000000000000004</v>
      </c>
      <c r="C44" s="500" t="s">
        <v>56</v>
      </c>
      <c r="D44" s="505">
        <f>IF(D21/MAX(D$3:D$24) &gt; $C$1,D21/MAX(D$3:D$24),"-")</f>
        <v>0.4</v>
      </c>
      <c r="E44" s="505" t="str">
        <f>IF(E21/MAX(E$3:E$24) &gt; $C$1,E21/MAX(E$3:E$24),"-")</f>
        <v>-</v>
      </c>
      <c r="F44" s="505">
        <f>IF(F21/MAX(F$3:F$24) &gt; $C$1,F21/MAX(F$3:F$24),"-")</f>
        <v>0.66666666666666663</v>
      </c>
      <c r="G44" s="505">
        <f>IF(G21/MAX(G$3:G$24) &gt; $C$1,G21/MAX(G$3:G$24),"-")</f>
        <v>0.5</v>
      </c>
      <c r="H44" s="505">
        <f>IF(H21/MAX(H$3:H$24) &gt; $C$1,H21/MAX(H$3:H$24),"-")</f>
        <v>1</v>
      </c>
      <c r="I44" s="505">
        <f>IF(I21/MAX(I$3:I$24) &gt; $C$1,I21/MAX(I$3:I$24),"-")</f>
        <v>0.33333333333333331</v>
      </c>
      <c r="J44" s="505"/>
      <c r="K44" s="505">
        <f>IF(K21/MAX(K$3:K$24) &gt; $C$1,K21/MAX(K$3:K$24),"-")</f>
        <v>1</v>
      </c>
      <c r="L44" s="505">
        <f>IF(L21/MAX(L$3:L$24) &gt; $C$1,L21/MAX(L$3:L$24),"-")</f>
        <v>0.2</v>
      </c>
      <c r="M44" s="505" t="str">
        <f>IF(M21/MAX(M$3:M$24) &gt; $C$1,M21/MAX(M$3:M$24),"-")</f>
        <v>-</v>
      </c>
      <c r="N44" s="505">
        <f>IF(N21/MAX(N$3:N$24) &gt; $C$1,N21/MAX(N$3:N$24),"-")</f>
        <v>0.23809523809523808</v>
      </c>
      <c r="O44" s="505">
        <f>IF(O21/MAX(O$3:O$24) &gt; $C$1,O21/MAX(O$3:O$24),"-")</f>
        <v>1</v>
      </c>
      <c r="P44" s="505"/>
      <c r="Q44" s="505">
        <f>IF(Q21/MAX(Q$3:Q$24) &gt; $C$1,Q21/MAX(Q$3:Q$24),"-")</f>
        <v>0.33333333333333331</v>
      </c>
      <c r="R44" s="505" t="str">
        <f>IF(R21/MAX(R$3:R$24) &gt; $C$1,R21/MAX(R$3:R$24),"-")</f>
        <v>-</v>
      </c>
      <c r="S44" s="505">
        <f>IF(S21/MAX(S$3:S$24) &gt; $C$1,S21/MAX(S$3:S$24),"-")</f>
        <v>0.22222222222222221</v>
      </c>
      <c r="T44" s="505" t="str">
        <f>IF(T21/MAX(T$3:T$24) &gt; $C$1,T21/MAX(T$3:T$24),"-")</f>
        <v>-</v>
      </c>
      <c r="U44" s="505" t="str">
        <f>IF(U21/MAX(U$3:U$24) &gt; $C$1,U21/MAX(U$3:U$24),"-")</f>
        <v>-</v>
      </c>
      <c r="V44" s="508">
        <f>IF(V21/MAX(V$3:V$24) &gt; $C$1,V21/MAX(V$3:V$24),"-")</f>
        <v>1</v>
      </c>
      <c r="W44" s="505">
        <f>IF(W21/MAX(W$3:W$24) &gt; $C$1,W21/MAX(W$3:W$24),"-")</f>
        <v>0.1</v>
      </c>
      <c r="X44" s="505" t="str">
        <f>IF(X21/MAX(X$3:X$24) &gt; $C$1,X21/MAX(X$3:X$24),"-")</f>
        <v>-</v>
      </c>
      <c r="Y44" s="505">
        <f>IF(Y21/MAX(Y$3:Y$24) &gt; $C$1,Y21/MAX(Y$3:Y$24),"-")</f>
        <v>0.25</v>
      </c>
    </row>
    <row r="45" spans="1:25" x14ac:dyDescent="0.3">
      <c r="B45" s="506" t="s">
        <v>378</v>
      </c>
      <c r="C45" s="500" t="s">
        <v>57</v>
      </c>
      <c r="D45" s="505">
        <f>IF(D22/MAX(D$3:D$24) &gt; $C$1,D22/MAX(D$3:D$24),"-")</f>
        <v>0.2</v>
      </c>
      <c r="E45" s="505" t="str">
        <f>IF(E22/MAX(E$3:E$24) &gt; $C$1,E22/MAX(E$3:E$24),"-")</f>
        <v>-</v>
      </c>
      <c r="F45" s="505">
        <f>IF(F22/MAX(F$3:F$24) &gt; $C$1,F22/MAX(F$3:F$24),"-")</f>
        <v>0.33333333333333331</v>
      </c>
      <c r="G45" s="505">
        <f>IF(G22/MAX(G$3:G$24) &gt; $C$1,G22/MAX(G$3:G$24),"-")</f>
        <v>0.25</v>
      </c>
      <c r="H45" s="505">
        <f>IF(H22/MAX(H$3:H$24) &gt; $C$1,H22/MAX(H$3:H$24),"-")</f>
        <v>0.5</v>
      </c>
      <c r="I45" s="505" t="str">
        <f>IF(I22/MAX(I$3:I$24) &gt; $C$1,I22/MAX(I$3:I$24),"-")</f>
        <v>-</v>
      </c>
      <c r="J45" s="505"/>
      <c r="K45" s="505">
        <f>IF(K22/MAX(K$3:K$24) &gt; $C$1,K22/MAX(K$3:K$24),"-")</f>
        <v>0.125</v>
      </c>
      <c r="L45" s="505" t="str">
        <f>IF(L22/MAX(L$3:L$24) &gt; $C$1,L22/MAX(L$3:L$24),"-")</f>
        <v>-</v>
      </c>
      <c r="M45" s="505" t="str">
        <f>IF(M22/MAX(M$3:M$24) &gt; $C$1,M22/MAX(M$3:M$24),"-")</f>
        <v>-</v>
      </c>
      <c r="N45" s="505" t="str">
        <f>IF(N22/MAX(N$3:N$24) &gt; $C$1,N22/MAX(N$3:N$24),"-")</f>
        <v>-</v>
      </c>
      <c r="O45" s="505" t="str">
        <f>IF(O22/MAX(O$3:O$24) &gt; $C$1,O22/MAX(O$3:O$24),"-")</f>
        <v>-</v>
      </c>
      <c r="P45" s="505"/>
      <c r="Q45" s="505" t="str">
        <f>IF(Q22/MAX(Q$3:Q$24) &gt; $C$1,Q22/MAX(Q$3:Q$24),"-")</f>
        <v>-</v>
      </c>
      <c r="R45" s="505" t="str">
        <f>IF(R22/MAX(R$3:R$24) &gt; $C$1,R22/MAX(R$3:R$24),"-")</f>
        <v>-</v>
      </c>
      <c r="S45" s="505">
        <f>IF(S22/MAX(S$3:S$24) &gt; $C$1,S22/MAX(S$3:S$24),"-")</f>
        <v>0.1111111111111111</v>
      </c>
      <c r="T45" s="505" t="str">
        <f>IF(T22/MAX(T$3:T$24) &gt; $C$1,T22/MAX(T$3:T$24),"-")</f>
        <v>-</v>
      </c>
      <c r="U45" s="505" t="str">
        <f>IF(U22/MAX(U$3:U$24) &gt; $C$1,U22/MAX(U$3:U$24),"-")</f>
        <v>-</v>
      </c>
      <c r="V45" s="505">
        <f>IF(V22/MAX(V$3:V$24) &gt; $C$1,V22/MAX(V$3:V$24),"-")</f>
        <v>3.5714285714285712E-2</v>
      </c>
      <c r="W45" s="508">
        <f>IF(W22/MAX(W$3:W$24) &gt; $C$1,W22/MAX(W$3:W$24),"-")</f>
        <v>1</v>
      </c>
      <c r="X45" s="505">
        <f>IF(X22/MAX(X$3:X$24) &gt; $C$1,X22/MAX(X$3:X$24),"-")</f>
        <v>0.5625</v>
      </c>
      <c r="Y45" s="505">
        <f>IF(Y22/MAX(Y$3:Y$24) &gt; $C$1,Y22/MAX(Y$3:Y$24),"-")</f>
        <v>0.25</v>
      </c>
    </row>
    <row r="46" spans="1:25" x14ac:dyDescent="0.3">
      <c r="B46" s="506" t="s">
        <v>379</v>
      </c>
      <c r="C46" s="500" t="s">
        <v>58</v>
      </c>
      <c r="D46" s="505" t="str">
        <f>IF(D23/MAX(D$3:D$24) &gt; $C$1,D23/MAX(D$3:D$24),"-")</f>
        <v>-</v>
      </c>
      <c r="E46" s="505" t="str">
        <f>IF(E23/MAX(E$3:E$24) &gt; $C$1,E23/MAX(E$3:E$24),"-")</f>
        <v>-</v>
      </c>
      <c r="F46" s="505" t="str">
        <f>IF(F23/MAX(F$3:F$24) &gt; $C$1,F23/MAX(F$3:F$24),"-")</f>
        <v>-</v>
      </c>
      <c r="G46" s="505" t="str">
        <f>IF(G23/MAX(G$3:G$24) &gt; $C$1,G23/MAX(G$3:G$24),"-")</f>
        <v>-</v>
      </c>
      <c r="H46" s="505" t="str">
        <f>IF(H23/MAX(H$3:H$24) &gt; $C$1,H23/MAX(H$3:H$24),"-")</f>
        <v>-</v>
      </c>
      <c r="I46" s="505" t="str">
        <f>IF(I23/MAX(I$3:I$24) &gt; $C$1,I23/MAX(I$3:I$24),"-")</f>
        <v>-</v>
      </c>
      <c r="J46" s="505"/>
      <c r="K46" s="505" t="str">
        <f>IF(K23/MAX(K$3:K$24) &gt; $C$1,K23/MAX(K$3:K$24),"-")</f>
        <v>-</v>
      </c>
      <c r="L46" s="505" t="str">
        <f>IF(L23/MAX(L$3:L$24) &gt; $C$1,L23/MAX(L$3:L$24),"-")</f>
        <v>-</v>
      </c>
      <c r="M46" s="505" t="str">
        <f>IF(M23/MAX(M$3:M$24) &gt; $C$1,M23/MAX(M$3:M$24),"-")</f>
        <v>-</v>
      </c>
      <c r="N46" s="505" t="str">
        <f>IF(N23/MAX(N$3:N$24) &gt; $C$1,N23/MAX(N$3:N$24),"-")</f>
        <v>-</v>
      </c>
      <c r="O46" s="505" t="str">
        <f>IF(O23/MAX(O$3:O$24) &gt; $C$1,O23/MAX(O$3:O$24),"-")</f>
        <v>-</v>
      </c>
      <c r="P46" s="505"/>
      <c r="Q46" s="505">
        <f>IF(Q23/MAX(Q$3:Q$24) &gt; $C$1,Q23/MAX(Q$3:Q$24),"-")</f>
        <v>0.33333333333333331</v>
      </c>
      <c r="R46" s="505" t="str">
        <f>IF(R23/MAX(R$3:R$24) &gt; $C$1,R23/MAX(R$3:R$24),"-")</f>
        <v>-</v>
      </c>
      <c r="S46" s="505">
        <f>IF(S23/MAX(S$3:S$24) &gt; $C$1,S23/MAX(S$3:S$24),"-")</f>
        <v>0.1111111111111111</v>
      </c>
      <c r="T46" s="505" t="str">
        <f>IF(T23/MAX(T$3:T$24) &gt; $C$1,T23/MAX(T$3:T$24),"-")</f>
        <v>-</v>
      </c>
      <c r="U46" s="505" t="str">
        <f>IF(U23/MAX(U$3:U$24) &gt; $C$1,U23/MAX(U$3:U$24),"-")</f>
        <v>-</v>
      </c>
      <c r="V46" s="505" t="str">
        <f>IF(V23/MAX(V$3:V$24) &gt; $C$1,V23/MAX(V$3:V$24),"-")</f>
        <v>-</v>
      </c>
      <c r="W46" s="505">
        <f>IF(W23/MAX(W$3:W$24) &gt; $C$1,W23/MAX(W$3:W$24),"-")</f>
        <v>0.9</v>
      </c>
      <c r="X46" s="508">
        <f>IF(X23/MAX(X$3:X$24) &gt; $C$1,X23/MAX(X$3:X$24),"-")</f>
        <v>1</v>
      </c>
      <c r="Y46" s="505">
        <f>IF(Y23/MAX(Y$3:Y$24) &gt; $C$1,Y23/MAX(Y$3:Y$24),"-")</f>
        <v>0.41666666666666669</v>
      </c>
    </row>
    <row r="47" spans="1:25" x14ac:dyDescent="0.3">
      <c r="B47" s="506" t="s">
        <v>380</v>
      </c>
      <c r="C47" s="500" t="s">
        <v>84</v>
      </c>
      <c r="D47" s="505" t="str">
        <f>IF(D24/MAX(D$3:D$24) &gt; $C$1,D24/MAX(D$3:D$24),"-")</f>
        <v>-</v>
      </c>
      <c r="E47" s="505" t="str">
        <f>IF(E24/MAX(E$3:E$24) &gt; $C$1,E24/MAX(E$3:E$24),"-")</f>
        <v>-</v>
      </c>
      <c r="F47" s="505" t="str">
        <f>IF(F24/MAX(F$3:F$24) &gt; $C$1,F24/MAX(F$3:F$24),"-")</f>
        <v>-</v>
      </c>
      <c r="G47" s="505" t="str">
        <f>IF(G24/MAX(G$3:G$24) &gt; $C$1,G24/MAX(G$3:G$24),"-")</f>
        <v>-</v>
      </c>
      <c r="H47" s="505" t="str">
        <f>IF(H24/MAX(H$3:H$24) &gt; $C$1,H24/MAX(H$3:H$24),"-")</f>
        <v>-</v>
      </c>
      <c r="I47" s="505" t="str">
        <f>IF(I24/MAX(I$3:I$24) &gt; $C$1,I24/MAX(I$3:I$24),"-")</f>
        <v>-</v>
      </c>
      <c r="J47" s="505"/>
      <c r="K47" s="505">
        <f>IF(K24/MAX(K$3:K$24) &gt; $C$1,K24/MAX(K$3:K$24),"-")</f>
        <v>0.125</v>
      </c>
      <c r="L47" s="505" t="str">
        <f>IF(L24/MAX(L$3:L$24) &gt; $C$1,L24/MAX(L$3:L$24),"-")</f>
        <v>-</v>
      </c>
      <c r="M47" s="505">
        <f>IF(M24/MAX(M$3:M$24) &gt; $C$1,M24/MAX(M$3:M$24),"-")</f>
        <v>0.2</v>
      </c>
      <c r="N47" s="505">
        <f>IF(N24/MAX(N$3:N$24) &gt; $C$1,N24/MAX(N$3:N$24),"-")</f>
        <v>4.7619047619047616E-2</v>
      </c>
      <c r="O47" s="505" t="str">
        <f>IF(O24/MAX(O$3:O$24) &gt; $C$1,O24/MAX(O$3:O$24),"-")</f>
        <v>-</v>
      </c>
      <c r="P47" s="505"/>
      <c r="Q47" s="505" t="str">
        <f>IF(Q24/MAX(Q$3:Q$24) &gt; $C$1,Q24/MAX(Q$3:Q$24),"-")</f>
        <v>-</v>
      </c>
      <c r="R47" s="505">
        <f>IF(R24/MAX(R$3:R$24) &gt; $C$1,R24/MAX(R$3:R$24),"-")</f>
        <v>0.16666666666666666</v>
      </c>
      <c r="S47" s="505" t="str">
        <f>IF(S24/MAX(S$3:S$24) &gt; $C$1,S24/MAX(S$3:S$24),"-")</f>
        <v>-</v>
      </c>
      <c r="T47" s="505">
        <f>IF(T24/MAX(T$3:T$24) &gt; $C$1,T24/MAX(T$3:T$24),"-")</f>
        <v>0.33333333333333331</v>
      </c>
      <c r="U47" s="505" t="str">
        <f>IF(U24/MAX(U$3:U$24) &gt; $C$1,U24/MAX(U$3:U$24),"-")</f>
        <v>-</v>
      </c>
      <c r="V47" s="505">
        <f>IF(V24/MAX(V$3:V$24) &gt; $C$1,V24/MAX(V$3:V$24),"-")</f>
        <v>0.10714285714285714</v>
      </c>
      <c r="W47" s="505">
        <f>IF(W24/MAX(W$3:W$24) &gt; $C$1,W24/MAX(W$3:W$24),"-")</f>
        <v>0.3</v>
      </c>
      <c r="X47" s="505">
        <f>IF(X24/MAX(X$3:X$24) &gt; $C$1,X24/MAX(X$3:X$24),"-")</f>
        <v>0.3125</v>
      </c>
      <c r="Y47" s="508">
        <f>IF(Y24/MAX(Y$3:Y$24) &gt; $C$1,Y24/MAX(Y$3:Y$24),"-")</f>
        <v>1</v>
      </c>
    </row>
    <row r="48" spans="1:25" x14ac:dyDescent="0.3">
      <c r="B48" s="503" t="s">
        <v>381</v>
      </c>
      <c r="C48" s="503"/>
      <c r="D48" s="504">
        <f>MAX(D$3:D$24)</f>
        <v>5</v>
      </c>
      <c r="E48" s="504">
        <f t="shared" ref="E48:Y48" si="0">MAX(E$3:E$24)</f>
        <v>4</v>
      </c>
      <c r="F48" s="504">
        <f t="shared" si="0"/>
        <v>3</v>
      </c>
      <c r="G48" s="504">
        <f t="shared" si="0"/>
        <v>4</v>
      </c>
      <c r="H48" s="504">
        <f t="shared" si="0"/>
        <v>2</v>
      </c>
      <c r="I48" s="504">
        <f t="shared" si="0"/>
        <v>3</v>
      </c>
      <c r="J48" s="504">
        <f t="shared" si="0"/>
        <v>0</v>
      </c>
      <c r="K48" s="504">
        <f t="shared" si="0"/>
        <v>8</v>
      </c>
      <c r="L48" s="504">
        <f t="shared" si="0"/>
        <v>5</v>
      </c>
      <c r="M48" s="504">
        <f t="shared" si="0"/>
        <v>5</v>
      </c>
      <c r="N48" s="504">
        <f t="shared" si="0"/>
        <v>21</v>
      </c>
      <c r="O48" s="504">
        <f t="shared" si="0"/>
        <v>1</v>
      </c>
      <c r="P48" s="504">
        <f t="shared" si="0"/>
        <v>0</v>
      </c>
      <c r="Q48" s="504">
        <f t="shared" si="0"/>
        <v>3</v>
      </c>
      <c r="R48" s="504">
        <f t="shared" si="0"/>
        <v>6</v>
      </c>
      <c r="S48" s="504">
        <f t="shared" si="0"/>
        <v>9</v>
      </c>
      <c r="T48" s="504">
        <f t="shared" si="0"/>
        <v>3</v>
      </c>
      <c r="U48" s="504">
        <f t="shared" si="0"/>
        <v>1</v>
      </c>
      <c r="V48" s="504">
        <f t="shared" si="0"/>
        <v>28</v>
      </c>
      <c r="W48" s="504">
        <f t="shared" si="0"/>
        <v>10</v>
      </c>
      <c r="X48" s="504">
        <f t="shared" si="0"/>
        <v>16</v>
      </c>
      <c r="Y48" s="504">
        <f t="shared" si="0"/>
        <v>12</v>
      </c>
    </row>
  </sheetData>
  <mergeCells count="5">
    <mergeCell ref="B48:C48"/>
    <mergeCell ref="D1:E1"/>
    <mergeCell ref="F1:G1"/>
    <mergeCell ref="H1:M1"/>
    <mergeCell ref="N1:Y1"/>
  </mergeCells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DG32" sqref="DG32"/>
    </sheetView>
  </sheetViews>
  <sheetFormatPr baseColWidth="12" defaultRowHeight="20" x14ac:dyDescent="0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欠陥による分類</vt:lpstr>
      <vt:lpstr>プロセスによる分類</vt:lpstr>
      <vt:lpstr>集計</vt:lpstr>
      <vt:lpstr>集計2</vt:lpstr>
      <vt:lpstr>集計ver2</vt:lpstr>
      <vt:lpstr>集計(ごちゃごちゃ)</vt:lpstr>
      <vt:lpstr>関係を見る</vt:lpstr>
      <vt:lpstr>不具合フェーズの関連性</vt:lpstr>
      <vt:lpstr>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2017-09-12T07:15:17Z</cp:lastPrinted>
  <dcterms:created xsi:type="dcterms:W3CDTF">2017-09-02T10:39:21Z</dcterms:created>
  <dcterms:modified xsi:type="dcterms:W3CDTF">2017-10-28T11:41:25Z</dcterms:modified>
</cp:coreProperties>
</file>