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https://d.docs.live.net/d19edbd9e550eada/Desktop/Data analyst Bootcamp/Excel/"/>
    </mc:Choice>
  </mc:AlternateContent>
  <xr:revisionPtr revIDLastSave="6766" documentId="11_F25DC773A252ABDACC104869219F5C4C5ADE58EF" xr6:coauthVersionLast="47" xr6:coauthVersionMax="47" xr10:uidLastSave="{48A15EFF-1C4E-4BE2-A529-F0C88AADB01E}"/>
  <bookViews>
    <workbookView xWindow="-108" yWindow="-108" windowWidth="23256" windowHeight="12456" firstSheet="4" activeTab="4" xr2:uid="{00000000-000D-0000-FFFF-FFFF00000000}"/>
  </bookViews>
  <sheets>
    <sheet name="Data Tables (Sales P)" sheetId="8" r:id="rId1"/>
    <sheet name="Data Tables (geo)" sheetId="7" r:id="rId2"/>
    <sheet name="Data Tables (in_s)" sheetId="2" r:id="rId3"/>
    <sheet name="Pivot Tables" sheetId="6" r:id="rId4"/>
    <sheet name="Income Source" sheetId="1" r:id="rId5"/>
    <sheet name="Geographically" sheetId="3" r:id="rId6"/>
    <sheet name="Sales Process" sheetId="4" r:id="rId7"/>
    <sheet name="Project Status" sheetId="5" r:id="rId8"/>
  </sheets>
  <definedNames>
    <definedName name="Slicer_Year">#N/A</definedName>
    <definedName name="Slicer_Year1">#N/A</definedName>
    <definedName name="Slicer_Year2">#N/A</definedName>
  </definedNames>
  <calcPr calcId="191029"/>
  <pivotCaches>
    <pivotCache cacheId="0" r:id="rId9"/>
    <pivotCache cacheId="1" r:id="rId10"/>
    <pivotCache cacheId="2"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86" i="6" l="1"/>
  <c r="P74" i="6"/>
  <c r="P79" i="6"/>
  <c r="P78" i="6"/>
  <c r="P85" i="6"/>
  <c r="P73" i="6"/>
  <c r="O86" i="6"/>
  <c r="O85" i="6"/>
  <c r="N86" i="6"/>
  <c r="N85" i="6"/>
  <c r="O79" i="6"/>
  <c r="O78" i="6"/>
  <c r="N79" i="6"/>
  <c r="N78" i="6"/>
  <c r="O74" i="6"/>
  <c r="O73" i="6"/>
  <c r="N74" i="6"/>
  <c r="N73" i="6"/>
  <c r="W40" i="6"/>
  <c r="X40" i="6" s="1"/>
  <c r="E50" i="6"/>
  <c r="F50" i="6"/>
  <c r="E51" i="6"/>
  <c r="F51" i="6"/>
  <c r="E52" i="6"/>
  <c r="F52" i="6"/>
  <c r="E53" i="6"/>
  <c r="F53" i="6"/>
  <c r="E54" i="6"/>
  <c r="F54" i="6"/>
  <c r="F49" i="6"/>
  <c r="E49" i="6"/>
  <c r="C50" i="6"/>
  <c r="D50" i="6"/>
  <c r="C51" i="6"/>
  <c r="D51" i="6"/>
  <c r="C52" i="6"/>
  <c r="D52" i="6"/>
  <c r="C53" i="6"/>
  <c r="D53" i="6"/>
  <c r="C54" i="6"/>
  <c r="D54" i="6"/>
  <c r="D49" i="6"/>
  <c r="C49" i="6"/>
  <c r="J41" i="6"/>
  <c r="J42" i="6"/>
  <c r="J43" i="6"/>
  <c r="J44" i="6"/>
  <c r="J45" i="6"/>
  <c r="J40" i="6"/>
  <c r="I41" i="6"/>
  <c r="I42" i="6"/>
  <c r="I43" i="6"/>
  <c r="I44" i="6"/>
  <c r="I45" i="6"/>
  <c r="I40" i="6"/>
  <c r="BB8" i="6"/>
  <c r="BC8" i="6"/>
  <c r="BB9" i="6"/>
  <c r="BC9" i="6"/>
  <c r="BB10" i="6"/>
  <c r="BC10" i="6"/>
  <c r="BB11" i="6"/>
  <c r="BC11" i="6"/>
  <c r="BB12" i="6"/>
  <c r="BC12" i="6"/>
  <c r="BB13" i="6"/>
  <c r="BC13" i="6"/>
  <c r="BB14" i="6"/>
  <c r="BC14" i="6"/>
  <c r="BB15" i="6"/>
  <c r="BC15" i="6"/>
  <c r="BB16" i="6"/>
  <c r="BC16" i="6"/>
  <c r="BB17" i="6"/>
  <c r="BC17" i="6"/>
  <c r="BB18" i="6"/>
  <c r="BC18" i="6"/>
  <c r="BB19" i="6"/>
  <c r="BC19" i="6"/>
  <c r="BB20" i="6"/>
  <c r="BC20" i="6"/>
  <c r="BB21" i="6"/>
  <c r="BC21" i="6"/>
  <c r="BB22" i="6"/>
  <c r="BC22" i="6"/>
  <c r="BB23" i="6"/>
  <c r="BC23" i="6"/>
  <c r="BB24" i="6"/>
  <c r="BC24" i="6"/>
  <c r="BB25" i="6"/>
  <c r="BC25" i="6"/>
  <c r="BB26" i="6"/>
  <c r="BC26" i="6"/>
  <c r="BB27" i="6"/>
  <c r="BC27" i="6"/>
  <c r="BC7" i="6"/>
  <c r="BB7" i="6"/>
  <c r="Z7" i="6"/>
  <c r="N8" i="6"/>
  <c r="N9" i="6"/>
  <c r="N10" i="6"/>
  <c r="N11" i="6"/>
  <c r="N12" i="6"/>
  <c r="N7" i="6"/>
  <c r="M8" i="6"/>
  <c r="M9" i="6"/>
  <c r="M10" i="6"/>
  <c r="M11" i="6"/>
  <c r="M12" i="6"/>
  <c r="M7" i="6"/>
  <c r="J8" i="6"/>
  <c r="J9" i="6"/>
  <c r="J10" i="6"/>
  <c r="J11" i="6"/>
  <c r="J12" i="6"/>
  <c r="J7" i="6"/>
  <c r="D73" i="6"/>
  <c r="O40" i="6"/>
  <c r="F41" i="6"/>
  <c r="AP8" i="6"/>
  <c r="AP7" i="6"/>
  <c r="S7" i="6"/>
  <c r="AG7" i="6"/>
  <c r="AO7" i="6"/>
  <c r="AO8" i="6"/>
  <c r="G74" i="6" l="1"/>
  <c r="D79" i="6"/>
  <c r="E73" i="6"/>
  <c r="T41" i="6"/>
  <c r="U41" i="6"/>
  <c r="V41" i="6"/>
  <c r="W41" i="6"/>
  <c r="R41" i="6"/>
  <c r="N40" i="6"/>
  <c r="Q41" i="6" s="1"/>
  <c r="T7" i="6"/>
  <c r="K7" i="6"/>
  <c r="L10" i="6"/>
  <c r="L8" i="6"/>
  <c r="L9" i="6"/>
  <c r="L7" i="6"/>
  <c r="L11" i="6"/>
  <c r="L12" i="6"/>
  <c r="K8" i="6"/>
  <c r="K9" i="6"/>
  <c r="K11" i="6"/>
  <c r="K12" i="6"/>
  <c r="K10" i="6"/>
  <c r="G73" i="6" l="1"/>
  <c r="E79" i="6"/>
</calcChain>
</file>

<file path=xl/sharedStrings.xml><?xml version="1.0" encoding="utf-8"?>
<sst xmlns="http://schemas.openxmlformats.org/spreadsheetml/2006/main" count="28801" uniqueCount="115">
  <si>
    <t>Year</t>
  </si>
  <si>
    <t>Month</t>
  </si>
  <si>
    <t>Income sources</t>
  </si>
  <si>
    <t>Income Breakdowns</t>
  </si>
  <si>
    <t>Counts</t>
  </si>
  <si>
    <t>Income</t>
  </si>
  <si>
    <t>Target Income</t>
  </si>
  <si>
    <t>operating profit</t>
  </si>
  <si>
    <t>Marketing Strategies</t>
  </si>
  <si>
    <t>Jan</t>
  </si>
  <si>
    <t>Licensing</t>
  </si>
  <si>
    <t>Software Metered License</t>
  </si>
  <si>
    <t>B2B</t>
  </si>
  <si>
    <t>Floating License</t>
  </si>
  <si>
    <t>Renting</t>
  </si>
  <si>
    <t>Equipments</t>
  </si>
  <si>
    <t>Subscription</t>
  </si>
  <si>
    <t>Prime</t>
  </si>
  <si>
    <t>Usage fees</t>
  </si>
  <si>
    <t>Renewal</t>
  </si>
  <si>
    <t>Premium</t>
  </si>
  <si>
    <t xml:space="preserve">New </t>
  </si>
  <si>
    <t>Offices</t>
  </si>
  <si>
    <t>Advertising</t>
  </si>
  <si>
    <t>Facebook Page</t>
  </si>
  <si>
    <t>Google Ad</t>
  </si>
  <si>
    <t>Company Website</t>
  </si>
  <si>
    <t>Youtube Channel</t>
  </si>
  <si>
    <t>Lands</t>
  </si>
  <si>
    <t>Asset sale</t>
  </si>
  <si>
    <t>Television Ad</t>
  </si>
  <si>
    <t>Feb</t>
  </si>
  <si>
    <t>Mar</t>
  </si>
  <si>
    <t>B2C</t>
  </si>
  <si>
    <t>Apr</t>
  </si>
  <si>
    <t>May</t>
  </si>
  <si>
    <t>Jun</t>
  </si>
  <si>
    <t>Jul</t>
  </si>
  <si>
    <t>Aug</t>
  </si>
  <si>
    <t>Sep</t>
  </si>
  <si>
    <t>Oct</t>
  </si>
  <si>
    <t>Nov</t>
  </si>
  <si>
    <t>Dec</t>
  </si>
  <si>
    <t>Row Labels</t>
  </si>
  <si>
    <t>Grand Total</t>
  </si>
  <si>
    <t>Sum of Income</t>
  </si>
  <si>
    <t>Sum of Income2</t>
  </si>
  <si>
    <t>X</t>
  </si>
  <si>
    <t>Y</t>
  </si>
  <si>
    <t>Amount</t>
  </si>
  <si>
    <t>Max</t>
  </si>
  <si>
    <t>Without max</t>
  </si>
  <si>
    <t>Sum of Counts</t>
  </si>
  <si>
    <t>Sum of Target Income</t>
  </si>
  <si>
    <t>Target</t>
  </si>
  <si>
    <t>Sum of Counts2</t>
  </si>
  <si>
    <t>Count</t>
  </si>
  <si>
    <t>Count %</t>
  </si>
  <si>
    <t>Avg. Income by month</t>
  </si>
  <si>
    <t>Sum of operating profit</t>
  </si>
  <si>
    <t>Operating Profits</t>
  </si>
  <si>
    <t>Country</t>
  </si>
  <si>
    <t>Egypt</t>
  </si>
  <si>
    <t>USA</t>
  </si>
  <si>
    <t>Russia</t>
  </si>
  <si>
    <t>United Kingdom</t>
  </si>
  <si>
    <t>Brazil</t>
  </si>
  <si>
    <t>Canada</t>
  </si>
  <si>
    <t>Sum of Amount</t>
  </si>
  <si>
    <t>Sum of Amount2</t>
  </si>
  <si>
    <t>Geographically</t>
  </si>
  <si>
    <t>Income Source</t>
  </si>
  <si>
    <t>Total Sales</t>
  </si>
  <si>
    <t>Remaining Per</t>
  </si>
  <si>
    <t>Actual per</t>
  </si>
  <si>
    <t>Sum of Target</t>
  </si>
  <si>
    <t xml:space="preserve">Highest </t>
  </si>
  <si>
    <t>Non-Highest</t>
  </si>
  <si>
    <t>Payroll taxes</t>
  </si>
  <si>
    <t>Property taxes</t>
  </si>
  <si>
    <t>Exclse Taxes</t>
  </si>
  <si>
    <t>Total Taxes</t>
  </si>
  <si>
    <t>Order Number</t>
  </si>
  <si>
    <t>POS</t>
  </si>
  <si>
    <t>Payment Method</t>
  </si>
  <si>
    <t>Assembly Stage</t>
  </si>
  <si>
    <t>Registration Status</t>
  </si>
  <si>
    <t>Sale Status</t>
  </si>
  <si>
    <t>Delivery Type</t>
  </si>
  <si>
    <t>AD01-9361</t>
  </si>
  <si>
    <t>Website</t>
  </si>
  <si>
    <t>Credit Card</t>
  </si>
  <si>
    <t>Order assembled</t>
  </si>
  <si>
    <t>Register Customer info</t>
  </si>
  <si>
    <t>Paid</t>
  </si>
  <si>
    <t>Shipment</t>
  </si>
  <si>
    <t>AD01-9362</t>
  </si>
  <si>
    <t>Download</t>
  </si>
  <si>
    <t>AD01-9364</t>
  </si>
  <si>
    <t>AD01-9363</t>
  </si>
  <si>
    <t>AD01-9365</t>
  </si>
  <si>
    <t>Non-Registered Customer info</t>
  </si>
  <si>
    <t>Branches</t>
  </si>
  <si>
    <t>Refunded</t>
  </si>
  <si>
    <t>Cash on Delivery</t>
  </si>
  <si>
    <t>Cancelld</t>
  </si>
  <si>
    <t xml:space="preserve">Branch </t>
  </si>
  <si>
    <t>Actual</t>
  </si>
  <si>
    <t>Lable</t>
  </si>
  <si>
    <t>Count of POS</t>
  </si>
  <si>
    <t>Count of Payment Method</t>
  </si>
  <si>
    <t>Count of Registration Status</t>
  </si>
  <si>
    <t>Line</t>
  </si>
  <si>
    <t>Empty Circle</t>
  </si>
  <si>
    <t>Count of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</si>
</sst>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 #,##0_);_(* \(#,##0\);_(* &quot;-&quot;??_);_(@_)"/>
    <numFmt numFmtId="165" formatCode="_(* #,##0.00_);_(* \(#,##0.00\);_(* &quot;-&quot;??_);_(@_)"/>
    <numFmt numFmtId="166" formatCode="_ * #,##0_ ;_ * \-#,##0_ ;_ * &quot;-&quot;??_ ;_ @_ "/>
    <numFmt numFmtId="167" formatCode="0.0%"/>
  </numFmts>
  <fonts count="16" x14ac:knownFonts="1">
    <font>
      <sz val="11"/>
      <color theme="1"/>
      <name val="Calibri"/>
      <family val="2"/>
      <scheme val="minor"/>
    </font>
    <font>
      <sz val="11"/>
      <color theme="1"/>
      <name val="Calibri"/>
      <family val="2"/>
      <scheme val="minor"/>
    </font>
    <font>
      <b/>
      <sz val="11"/>
      <color theme="0"/>
      <name val="Arial"/>
      <family val="2"/>
    </font>
    <font>
      <sz val="11"/>
      <color theme="1"/>
      <name val="Arial"/>
      <family val="2"/>
    </font>
    <font>
      <sz val="11"/>
      <color theme="1"/>
      <name val="Arial"/>
    </font>
    <font>
      <sz val="11"/>
      <color theme="0"/>
      <name val="Calibri"/>
      <family val="2"/>
      <scheme val="minor"/>
    </font>
    <font>
      <sz val="11"/>
      <color theme="0"/>
      <name val="Arial"/>
      <family val="2"/>
    </font>
    <font>
      <sz val="11"/>
      <color theme="6" tint="-0.249977111117893"/>
      <name val="Arial"/>
      <family val="2"/>
    </font>
    <font>
      <b/>
      <sz val="12"/>
      <color theme="1"/>
      <name val="Arial"/>
      <family val="2"/>
    </font>
    <font>
      <sz val="14"/>
      <color rgb="FFC240D8"/>
      <name val="Calibri"/>
      <family val="2"/>
      <scheme val="minor"/>
    </font>
    <font>
      <sz val="14"/>
      <color rgb="FF5A097C"/>
      <name val="Calibri"/>
      <family val="2"/>
      <scheme val="minor"/>
    </font>
    <font>
      <sz val="14"/>
      <color rgb="FF0F11A7"/>
      <name val="Arial"/>
      <family val="2"/>
    </font>
    <font>
      <sz val="14"/>
      <color rgb="FF296EFC"/>
      <name val="Arial"/>
      <family val="2"/>
    </font>
    <font>
      <sz val="11"/>
      <color theme="1"/>
      <name val="Calibri"/>
      <scheme val="minor"/>
    </font>
    <font>
      <sz val="11"/>
      <color theme="0"/>
      <name val="Arial"/>
    </font>
    <font>
      <sz val="11"/>
      <color theme="1"/>
      <name val="Calibri"/>
      <family val="2"/>
    </font>
  </fonts>
  <fills count="13">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rgb="FFCC0E62"/>
        <bgColor indexed="64"/>
      </patternFill>
    </fill>
    <fill>
      <patternFill patternType="solid">
        <fgColor rgb="FF100D83"/>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252253"/>
        <bgColor indexed="64"/>
      </patternFill>
    </fill>
    <fill>
      <patternFill patternType="solid">
        <fgColor rgb="FF9947F7"/>
        <bgColor indexed="64"/>
      </patternFill>
    </fill>
    <fill>
      <patternFill patternType="solid">
        <fgColor theme="2" tint="-0.499984740745262"/>
        <bgColor indexed="64"/>
      </patternFill>
    </fill>
    <fill>
      <patternFill patternType="solid">
        <fgColor theme="4"/>
        <bgColor theme="4"/>
      </patternFill>
    </fill>
    <fill>
      <patternFill patternType="solid">
        <fgColor theme="2" tint="-0.249977111117893"/>
        <bgColor indexed="64"/>
      </patternFill>
    </fill>
  </fills>
  <borders count="12">
    <border>
      <left/>
      <right/>
      <top/>
      <bottom/>
      <diagonal/>
    </border>
    <border>
      <left/>
      <right/>
      <top style="thin">
        <color theme="0" tint="-0.14999847407452621"/>
      </top>
      <bottom style="thin">
        <color theme="0" tint="-0.1499984740745262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13" fillId="0" borderId="0"/>
  </cellStyleXfs>
  <cellXfs count="75">
    <xf numFmtId="0" fontId="0" fillId="0" borderId="0" xfId="0"/>
    <xf numFmtId="0" fontId="2" fillId="2" borderId="0" xfId="0" applyFont="1" applyFill="1" applyAlignment="1">
      <alignment horizontal="center" vertical="center"/>
    </xf>
    <xf numFmtId="0" fontId="0" fillId="0" borderId="0" xfId="0" applyAlignment="1">
      <alignment horizontal="center" vertical="center"/>
    </xf>
    <xf numFmtId="0" fontId="0" fillId="0" borderId="0" xfId="0" applyAlignment="1">
      <alignment horizontal="left"/>
    </xf>
    <xf numFmtId="164" fontId="0" fillId="0" borderId="0" xfId="0" applyNumberFormat="1"/>
    <xf numFmtId="164" fontId="0" fillId="0" borderId="0" xfId="0" applyNumberFormat="1" applyAlignment="1">
      <alignment horizontal="center" vertical="center"/>
    </xf>
    <xf numFmtId="0" fontId="0" fillId="0" borderId="0" xfId="0" applyAlignment="1">
      <alignment horizontal="left" vertical="center"/>
    </xf>
    <xf numFmtId="164" fontId="0" fillId="0" borderId="0" xfId="3" applyNumberFormat="1" applyFont="1" applyFill="1" applyBorder="1" applyAlignment="1">
      <alignment horizontal="center" vertical="center"/>
    </xf>
    <xf numFmtId="164" fontId="0" fillId="0" borderId="0" xfId="3" applyNumberFormat="1" applyFont="1" applyFill="1" applyBorder="1"/>
    <xf numFmtId="0" fontId="0" fillId="3" borderId="0" xfId="0" applyFill="1"/>
    <xf numFmtId="0" fontId="3" fillId="0" borderId="0" xfId="0" applyFont="1"/>
    <xf numFmtId="0" fontId="3" fillId="0" borderId="1" xfId="0" applyFont="1" applyBorder="1" applyAlignment="1">
      <alignment horizontal="left"/>
    </xf>
    <xf numFmtId="0" fontId="3" fillId="0" borderId="0" xfId="0" applyFont="1" applyAlignment="1">
      <alignment horizontal="center" vertical="center"/>
    </xf>
    <xf numFmtId="0" fontId="2" fillId="3" borderId="0" xfId="0" applyFont="1" applyFill="1" applyAlignment="1">
      <alignment horizontal="center" vertical="center"/>
    </xf>
    <xf numFmtId="166" fontId="3" fillId="0" borderId="0" xfId="1" applyNumberFormat="1" applyFont="1"/>
    <xf numFmtId="1" fontId="3" fillId="0" borderId="0" xfId="0" applyNumberFormat="1" applyFont="1"/>
    <xf numFmtId="9" fontId="3" fillId="0" borderId="0" xfId="2" applyFont="1"/>
    <xf numFmtId="166" fontId="3" fillId="0" borderId="0" xfId="0" applyNumberFormat="1" applyFont="1"/>
    <xf numFmtId="166" fontId="0" fillId="0" borderId="0" xfId="1" applyNumberFormat="1" applyFont="1"/>
    <xf numFmtId="166" fontId="3" fillId="0" borderId="0" xfId="1" applyNumberFormat="1" applyFont="1" applyAlignment="1">
      <alignment horizontal="center" vertical="center"/>
    </xf>
    <xf numFmtId="0" fontId="4" fillId="0" borderId="0" xfId="0" pivotButton="1" applyFont="1"/>
    <xf numFmtId="0" fontId="4" fillId="0" borderId="0" xfId="0" applyFont="1"/>
    <xf numFmtId="0" fontId="4" fillId="0" borderId="0" xfId="0" applyFont="1" applyAlignment="1">
      <alignment horizontal="left"/>
    </xf>
    <xf numFmtId="1" fontId="4" fillId="0" borderId="0" xfId="0" applyNumberFormat="1" applyFont="1"/>
    <xf numFmtId="10" fontId="4" fillId="0" borderId="0" xfId="0" applyNumberFormat="1" applyFont="1"/>
    <xf numFmtId="166" fontId="4" fillId="0" borderId="0" xfId="0" applyNumberFormat="1" applyFont="1"/>
    <xf numFmtId="0" fontId="2" fillId="3" borderId="2" xfId="0" applyFont="1" applyFill="1" applyBorder="1" applyAlignment="1">
      <alignment horizontal="center" vertical="center"/>
    </xf>
    <xf numFmtId="166" fontId="3" fillId="0" borderId="3" xfId="1" applyNumberFormat="1" applyFont="1" applyBorder="1"/>
    <xf numFmtId="10" fontId="3" fillId="0" borderId="4" xfId="2" applyNumberFormat="1" applyFont="1" applyBorder="1"/>
    <xf numFmtId="0" fontId="2" fillId="3" borderId="5" xfId="0" applyFont="1" applyFill="1" applyBorder="1" applyAlignment="1">
      <alignment horizontal="center" vertical="center"/>
    </xf>
    <xf numFmtId="166" fontId="3" fillId="0" borderId="6" xfId="1" applyNumberFormat="1" applyFont="1" applyBorder="1"/>
    <xf numFmtId="10" fontId="3" fillId="0" borderId="7" xfId="2" applyNumberFormat="1" applyFont="1" applyBorder="1"/>
    <xf numFmtId="0" fontId="4" fillId="0" borderId="0" xfId="0" applyFont="1" applyAlignment="1">
      <alignment horizontal="left" indent="1"/>
    </xf>
    <xf numFmtId="0" fontId="0" fillId="0" borderId="0" xfId="0" pivotButton="1"/>
    <xf numFmtId="10" fontId="0" fillId="0" borderId="0" xfId="0" applyNumberFormat="1"/>
    <xf numFmtId="0" fontId="6" fillId="4" borderId="0" xfId="0" applyFont="1" applyFill="1" applyAlignment="1">
      <alignment horizontal="center" vertical="center"/>
    </xf>
    <xf numFmtId="0" fontId="2" fillId="4" borderId="0" xfId="0" applyFont="1" applyFill="1" applyAlignment="1">
      <alignment horizontal="center" vertical="center"/>
    </xf>
    <xf numFmtId="1" fontId="7" fillId="0" borderId="0" xfId="0" applyNumberFormat="1" applyFont="1" applyAlignment="1">
      <alignment horizontal="center" vertical="center"/>
    </xf>
    <xf numFmtId="1" fontId="3" fillId="0" borderId="0" xfId="0" applyNumberFormat="1" applyFont="1" applyAlignment="1">
      <alignment horizontal="center" vertical="center"/>
    </xf>
    <xf numFmtId="0" fontId="3" fillId="0" borderId="9" xfId="0" applyFont="1" applyBorder="1"/>
    <xf numFmtId="0" fontId="3" fillId="0" borderId="10" xfId="0" applyFont="1" applyBorder="1"/>
    <xf numFmtId="0" fontId="2" fillId="5" borderId="0" xfId="0" applyFont="1" applyFill="1"/>
    <xf numFmtId="0" fontId="8" fillId="6" borderId="8" xfId="0" applyFont="1" applyFill="1" applyBorder="1" applyAlignment="1">
      <alignment horizontal="center" vertical="center"/>
    </xf>
    <xf numFmtId="166" fontId="3" fillId="0" borderId="8" xfId="1" applyNumberFormat="1" applyFont="1" applyBorder="1" applyAlignment="1">
      <alignment horizontal="center" vertical="center"/>
    </xf>
    <xf numFmtId="9" fontId="3" fillId="0" borderId="8" xfId="2" applyFont="1" applyBorder="1"/>
    <xf numFmtId="0" fontId="3" fillId="7" borderId="8" xfId="0" applyFont="1" applyFill="1" applyBorder="1" applyAlignment="1">
      <alignment horizontal="center" vertical="center"/>
    </xf>
    <xf numFmtId="9" fontId="3" fillId="0" borderId="8" xfId="2" applyFont="1" applyBorder="1" applyAlignment="1">
      <alignment horizontal="center" vertical="center"/>
    </xf>
    <xf numFmtId="0" fontId="3" fillId="7" borderId="0" xfId="0" applyFont="1" applyFill="1" applyAlignment="1">
      <alignment horizontal="center" vertical="center"/>
    </xf>
    <xf numFmtId="0" fontId="0" fillId="8" borderId="0" xfId="0" applyFill="1"/>
    <xf numFmtId="0" fontId="0" fillId="0" borderId="8" xfId="0" applyBorder="1" applyAlignment="1">
      <alignment horizontal="center" vertical="center"/>
    </xf>
    <xf numFmtId="166" fontId="3" fillId="0" borderId="8" xfId="1" applyNumberFormat="1" applyFont="1" applyBorder="1"/>
    <xf numFmtId="0" fontId="5" fillId="9" borderId="0" xfId="0" applyFont="1" applyFill="1"/>
    <xf numFmtId="0" fontId="6" fillId="9" borderId="0" xfId="0" applyFont="1" applyFill="1"/>
    <xf numFmtId="0" fontId="9" fillId="0" borderId="11" xfId="0" applyFont="1" applyBorder="1" applyAlignment="1">
      <alignment horizontal="center" vertical="center"/>
    </xf>
    <xf numFmtId="0" fontId="10" fillId="0" borderId="11" xfId="0" applyFont="1" applyBorder="1" applyAlignment="1">
      <alignment horizontal="center" vertical="center"/>
    </xf>
    <xf numFmtId="0" fontId="11" fillId="0" borderId="11" xfId="0" applyFont="1" applyBorder="1" applyAlignment="1">
      <alignment horizontal="center" vertical="center"/>
    </xf>
    <xf numFmtId="0" fontId="12" fillId="0" borderId="11" xfId="0" applyFont="1" applyBorder="1" applyAlignment="1">
      <alignment horizontal="center" vertical="center"/>
    </xf>
    <xf numFmtId="0" fontId="0" fillId="0" borderId="1" xfId="0" applyBorder="1" applyAlignment="1">
      <alignment horizontal="left"/>
    </xf>
    <xf numFmtId="167" fontId="3" fillId="0" borderId="8" xfId="2" applyNumberFormat="1" applyFont="1" applyBorder="1" applyAlignment="1">
      <alignment horizontal="center" vertical="center"/>
    </xf>
    <xf numFmtId="167" fontId="3" fillId="0" borderId="0" xfId="0" applyNumberFormat="1" applyFont="1"/>
    <xf numFmtId="9" fontId="3" fillId="10" borderId="8" xfId="0" applyNumberFormat="1" applyFont="1" applyFill="1" applyBorder="1"/>
    <xf numFmtId="0" fontId="14" fillId="11" borderId="0" xfId="4" applyFont="1" applyFill="1" applyAlignment="1">
      <alignment horizontal="center" vertical="center"/>
    </xf>
    <xf numFmtId="0" fontId="13" fillId="0" borderId="0" xfId="4"/>
    <xf numFmtId="0" fontId="4" fillId="0" borderId="0" xfId="4" applyFont="1" applyAlignment="1">
      <alignment horizontal="center" vertical="center"/>
    </xf>
    <xf numFmtId="0" fontId="6" fillId="12" borderId="0" xfId="0" applyFont="1" applyFill="1" applyAlignment="1">
      <alignment horizontal="center" vertical="center"/>
    </xf>
    <xf numFmtId="166" fontId="0" fillId="0" borderId="0" xfId="0" applyNumberFormat="1"/>
    <xf numFmtId="0" fontId="6" fillId="12" borderId="8" xfId="0" applyFont="1" applyFill="1" applyBorder="1" applyAlignment="1">
      <alignment horizontal="center" vertical="center"/>
    </xf>
    <xf numFmtId="0" fontId="3" fillId="12" borderId="0" xfId="0" applyFont="1" applyFill="1"/>
    <xf numFmtId="9" fontId="3" fillId="0" borderId="0" xfId="0" applyNumberFormat="1" applyFont="1"/>
    <xf numFmtId="0" fontId="0" fillId="12" borderId="8" xfId="0" applyFill="1" applyBorder="1"/>
    <xf numFmtId="0" fontId="15" fillId="0" borderId="0" xfId="0" applyFont="1" applyAlignment="1">
      <alignment horizontal="center" vertical="center"/>
    </xf>
    <xf numFmtId="0" fontId="0" fillId="12" borderId="8" xfId="0" applyFill="1" applyBorder="1" applyAlignment="1">
      <alignment horizontal="center" vertical="center"/>
    </xf>
    <xf numFmtId="0" fontId="3" fillId="6" borderId="0" xfId="0" applyFont="1" applyFill="1"/>
    <xf numFmtId="0" fontId="0" fillId="0" borderId="0" xfId="0" applyNumberFormat="1"/>
    <xf numFmtId="0" fontId="4" fillId="0" borderId="0" xfId="0" applyNumberFormat="1" applyFont="1"/>
  </cellXfs>
  <cellStyles count="5">
    <cellStyle name="Comma" xfId="1" builtinId="3"/>
    <cellStyle name="Comma 2" xfId="3" xr:uid="{F178E97D-5AE5-4234-9689-1A1D5D4E7CE4}"/>
    <cellStyle name="Normal" xfId="0" builtinId="0"/>
    <cellStyle name="Normal 2" xfId="4" xr:uid="{2D960D1C-87C4-481C-9358-4A9456AA21F8}"/>
    <cellStyle name="Percent" xfId="2" builtinId="5"/>
  </cellStyles>
  <dxfs count="1014">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4" formatCode="0.00%"/>
    </dxf>
    <dxf>
      <font>
        <name val="Arial"/>
        <scheme val="none"/>
      </font>
    </dxf>
    <dxf>
      <font>
        <name val="Arial"/>
        <scheme val="none"/>
      </font>
    </dxf>
    <dxf>
      <font>
        <name val="Arial"/>
        <scheme val="none"/>
      </font>
    </dxf>
    <dxf>
      <font>
        <name val="Arial"/>
        <scheme val="none"/>
      </font>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66" formatCode="_ * #,##0_ ;_ * \-#,##0_ ;_ * &quot;-&quot;??_ ;_ @_ "/>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 formatCode="0"/>
    </dxf>
    <dxf>
      <numFmt numFmtId="14" formatCode="0.00%"/>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66" formatCode="_ * #,##0_ ;_ * \-#,##0_ ;_ * &quot;-&quot;??_ ;_ @_ "/>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66" formatCode="_ * #,##0_ ;_ * \-#,##0_ ;_ * &quot;-&quot;??_ ;_ @_ "/>
    </dxf>
    <dxf>
      <numFmt numFmtId="166" formatCode="_ * #,##0_ ;_ * \-#,##0_ ;_ * &quot;-&quot;??_ ;_ @_ "/>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66" formatCode="_ * #,##0_ ;_ * \-#,##0_ ;_ * &quot;-&quot;??_ ;_ @_ "/>
    </dxf>
    <dxf>
      <numFmt numFmtId="166" formatCode="_ * #,##0_ ;_ * \-#,##0_ ;_ * &quot;-&quot;??_ ;_ @_ "/>
    </dxf>
    <dxf>
      <font>
        <name val="Arial"/>
        <scheme val="none"/>
      </font>
    </dxf>
    <dxf>
      <font>
        <name val="Arial"/>
        <scheme val="none"/>
      </font>
    </dxf>
    <dxf>
      <font>
        <name val="Arial"/>
        <scheme val="none"/>
      </font>
    </dxf>
    <dxf>
      <font>
        <name val="Arial"/>
        <scheme val="none"/>
      </font>
    </dxf>
    <dxf>
      <numFmt numFmtId="14" formatCode="0.00%"/>
    </dxf>
    <dxf>
      <numFmt numFmtId="1" formatCode="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66" formatCode="_ * #,##0_ ;_ * \-#,##0_ ;_ * &quot;-&quot;??_ ;_ @_ "/>
    </dxf>
    <dxf>
      <font>
        <name val="Arial"/>
        <scheme val="none"/>
      </font>
    </dxf>
    <dxf>
      <font>
        <name val="Arial"/>
        <scheme val="none"/>
      </font>
    </dxf>
    <dxf>
      <font>
        <name val="Arial"/>
        <scheme val="none"/>
      </font>
    </dxf>
    <dxf>
      <font>
        <name val="Arial"/>
        <scheme val="none"/>
      </font>
    </dxf>
    <dxf>
      <numFmt numFmtId="166" formatCode="_ * #,##0_ ;_ * \-#,##0_ ;_ * &quot;-&quot;??_ ;_ @_ "/>
    </dxf>
    <dxf>
      <numFmt numFmtId="166" formatCode="_ * #,##0_ ;_ * \-#,##0_ ;_ * &quot;-&quot;??_ ;_ @_ "/>
    </dxf>
    <dxf>
      <numFmt numFmtId="14" formatCode="0.00%"/>
    </dxf>
    <dxf>
      <numFmt numFmtId="166" formatCode="_ * #,##0_ ;_ * \-#,##0_ ;_ * &quot;-&quot;??_ ;_ @_ "/>
    </dxf>
    <dxf>
      <font>
        <name val="Arial"/>
        <scheme val="none"/>
      </font>
    </dxf>
    <dxf>
      <font>
        <name val="Arial"/>
        <scheme val="none"/>
      </font>
    </dxf>
    <dxf>
      <font>
        <name val="Arial"/>
        <scheme val="none"/>
      </font>
    </dxf>
    <dxf>
      <font>
        <name val="Arial"/>
        <scheme val="none"/>
      </font>
    </dxf>
    <dxf>
      <numFmt numFmtId="166" formatCode="_ * #,##0_ ;_ * \-#,##0_ ;_ * &quot;-&quot;??_ ;_ @_ "/>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numFmt numFmtId="164" formatCode="_(* #,##0_);_(* \(#,##0\);_(* &quot;-&quot;??_);_(@_)"/>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family val="2"/>
        <scheme val="minor"/>
      </font>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5A2BCB"/>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numFmt numFmtId="1" formatCode="0"/>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fill>
        <patternFill patternType="none">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0"/>
        <name val="Arial"/>
        <family val="2"/>
        <scheme val="none"/>
      </font>
      <fill>
        <patternFill patternType="solid">
          <fgColor indexed="64"/>
          <bgColor rgb="FFCC0E62"/>
        </patternFill>
      </fill>
      <alignment horizontal="center" vertical="center" textRotation="0" wrapText="0" indent="0" justifyLastLine="0" shrinkToFit="0" readingOrder="0"/>
    </dxf>
    <dxf>
      <fill>
        <patternFill patternType="solid">
          <fgColor rgb="FFD9E2F3"/>
          <bgColor rgb="FFD9E2F3"/>
        </patternFill>
      </fill>
    </dxf>
    <dxf>
      <fill>
        <patternFill patternType="solid">
          <fgColor rgb="FFECECEC"/>
          <bgColor rgb="FFECECEC"/>
        </patternFill>
      </fill>
    </dxf>
    <dxf>
      <fill>
        <patternFill patternType="solid">
          <fgColor theme="0"/>
          <bgColor theme="0"/>
        </patternFill>
      </fill>
    </dxf>
    <dxf>
      <fill>
        <patternFill>
          <bgColor theme="3" tint="-0.24994659260841701"/>
        </patternFill>
      </fill>
    </dxf>
    <dxf>
      <fill>
        <patternFill>
          <bgColor theme="1"/>
        </patternFill>
      </fill>
    </dxf>
  </dxfs>
  <tableStyles count="2" defaultTableStyle="TableStyleMedium2" defaultPivotStyle="PivotStyleLight16">
    <tableStyle name="Black" pivot="0" table="0" count="6" xr9:uid="{33E9A394-3B41-4176-BFA9-51773C56B103}">
      <tableStyleElement type="wholeTable" dxfId="1013"/>
      <tableStyleElement type="headerRow" dxfId="1012"/>
    </tableStyle>
    <tableStyle name="Data Tables-style" pivot="0" count="3" xr9:uid="{7FB37FA6-587E-4A78-8DFE-B2A264DAC1B7}">
      <tableStyleElement type="headerRow" dxfId="1011"/>
      <tableStyleElement type="firstRowStripe" dxfId="1010"/>
      <tableStyleElement type="secondRowStripe" dxfId="1009"/>
    </tableStyle>
  </tableStyles>
  <colors>
    <mruColors>
      <color rgb="FF194AFE"/>
      <color rgb="FFC23FD8"/>
      <color rgb="FF5063F3"/>
      <color rgb="FF296EFC"/>
      <color rgb="FF9947F7"/>
      <color rgb="FF5A097C"/>
      <color rgb="FF00F1DF"/>
      <color rgb="FFC240D8"/>
      <color rgb="FFCEE1F2"/>
      <color rgb="FF0F11A7"/>
    </mruColors>
  </colors>
  <extLst>
    <ext xmlns:x14="http://schemas.microsoft.com/office/spreadsheetml/2009/9/main" uri="{46F421CA-312F-682f-3DD2-61675219B42D}">
      <x14:dxfs count="4">
        <dxf>
          <fill>
            <patternFill>
              <bgColor theme="0"/>
            </patternFill>
          </fill>
        </dxf>
        <dxf>
          <fill>
            <patternFill>
              <bgColor theme="0"/>
            </patternFill>
          </fill>
        </dxf>
        <dxf>
          <fill>
            <patternFill>
              <bgColor theme="0"/>
            </patternFill>
          </fill>
        </dxf>
        <dxf>
          <fill>
            <patternFill>
              <bgColor theme="1" tint="0.14996795556505021"/>
            </patternFill>
          </fill>
        </dxf>
      </x14:dxfs>
    </ext>
    <ext xmlns:x14="http://schemas.microsoft.com/office/spreadsheetml/2009/9/main" uri="{EB79DEF2-80B8-43e5-95BD-54CBDDF9020C}">
      <x14:slicerStyles defaultSlicerStyle="SlicerStyleLight1">
        <x14:slicerStyle name="Black">
          <x14:slicerStyleElements>
            <x14:slicerStyleElement type="unselectedItemWithData" dxfId="3"/>
            <x14:slicerStyleElement type="unselectedItemWithNo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879505290627995E-2"/>
          <c:y val="1.6120368674845877E-2"/>
          <c:w val="0.98120494709372008"/>
          <c:h val="0.9265519135689434"/>
        </c:manualLayout>
      </c:layout>
      <c:bubbleChart>
        <c:varyColors val="0"/>
        <c:ser>
          <c:idx val="0"/>
          <c:order val="0"/>
          <c:spPr>
            <a:gradFill flip="none" rotWithShape="1">
              <a:gsLst>
                <a:gs pos="38000">
                  <a:srgbClr val="100D83"/>
                </a:gs>
                <a:gs pos="80000">
                  <a:srgbClr val="7417BD"/>
                </a:gs>
              </a:gsLst>
              <a:path path="circle">
                <a:fillToRect l="100000" t="100000"/>
              </a:path>
              <a:tileRect r="-100000" b="-100000"/>
            </a:gradFill>
            <a:ln w="19050">
              <a:noFill/>
            </a:ln>
            <a:effectLst>
              <a:outerShdw blurRad="127000" sx="109000" sy="109000" algn="ctr" rotWithShape="0">
                <a:srgbClr val="7417BD">
                  <a:alpha val="80000"/>
                </a:srgbClr>
              </a:outerShdw>
            </a:effectLst>
          </c:spPr>
          <c:invertIfNegative val="0"/>
          <c:dLbls>
            <c:dLbl>
              <c:idx val="0"/>
              <c:tx>
                <c:rich>
                  <a:bodyPr/>
                  <a:lstStyle/>
                  <a:p>
                    <a:fld id="{6F9A7916-83FD-4065-AE39-5907B977E8E7}"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DB8F-4F26-989A-01604A37F4EF}"/>
                </c:ext>
              </c:extLst>
            </c:dLbl>
            <c:dLbl>
              <c:idx val="1"/>
              <c:tx>
                <c:rich>
                  <a:bodyPr/>
                  <a:lstStyle/>
                  <a:p>
                    <a:fld id="{EF6DB803-AAB9-4EC2-B63D-776A266A423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B8F-4F26-989A-01604A37F4EF}"/>
                </c:ext>
              </c:extLst>
            </c:dLbl>
            <c:dLbl>
              <c:idx val="2"/>
              <c:tx>
                <c:rich>
                  <a:bodyPr/>
                  <a:lstStyle/>
                  <a:p>
                    <a:fld id="{2E43911F-32AD-4254-96F0-178FF8D3023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B8F-4F26-989A-01604A37F4EF}"/>
                </c:ext>
              </c:extLst>
            </c:dLbl>
            <c:dLbl>
              <c:idx val="3"/>
              <c:tx>
                <c:rich>
                  <a:bodyPr/>
                  <a:lstStyle/>
                  <a:p>
                    <a:fld id="{563B6939-9DF4-492F-9F28-D64A5C0EF6C1}"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B8F-4F26-989A-01604A37F4EF}"/>
                </c:ext>
              </c:extLst>
            </c:dLbl>
            <c:dLbl>
              <c:idx val="4"/>
              <c:tx>
                <c:rich>
                  <a:bodyPr/>
                  <a:lstStyle/>
                  <a:p>
                    <a:fld id="{41D818DE-0843-4D04-86CA-9164E4F75F2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B8F-4F26-989A-01604A37F4EF}"/>
                </c:ext>
              </c:extLst>
            </c:dLbl>
            <c:dLbl>
              <c:idx val="5"/>
              <c:tx>
                <c:rich>
                  <a:bodyPr/>
                  <a:lstStyle/>
                  <a:p>
                    <a:fld id="{A114CA94-E72E-4882-8F8A-B16A0AE1D08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B8F-4F26-989A-01604A37F4EF}"/>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Bahnschrift Light" panose="020B0502040204020203"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Tables'!$H$7:$H$12</c:f>
              <c:numCache>
                <c:formatCode>General</c:formatCode>
                <c:ptCount val="6"/>
                <c:pt idx="0">
                  <c:v>1</c:v>
                </c:pt>
                <c:pt idx="1">
                  <c:v>7</c:v>
                </c:pt>
                <c:pt idx="2">
                  <c:v>4</c:v>
                </c:pt>
                <c:pt idx="3">
                  <c:v>2</c:v>
                </c:pt>
                <c:pt idx="4">
                  <c:v>6</c:v>
                </c:pt>
                <c:pt idx="5">
                  <c:v>5</c:v>
                </c:pt>
              </c:numCache>
            </c:numRef>
          </c:xVal>
          <c:yVal>
            <c:numRef>
              <c:f>'Pivot Tables'!$I$7:$I$12</c:f>
              <c:numCache>
                <c:formatCode>General</c:formatCode>
                <c:ptCount val="6"/>
                <c:pt idx="0">
                  <c:v>3</c:v>
                </c:pt>
                <c:pt idx="1">
                  <c:v>2</c:v>
                </c:pt>
                <c:pt idx="2">
                  <c:v>1</c:v>
                </c:pt>
                <c:pt idx="3">
                  <c:v>8</c:v>
                </c:pt>
                <c:pt idx="4">
                  <c:v>6</c:v>
                </c:pt>
                <c:pt idx="5">
                  <c:v>10</c:v>
                </c:pt>
              </c:numCache>
            </c:numRef>
          </c:yVal>
          <c:bubbleSize>
            <c:numRef>
              <c:f>'Pivot Tables'!$J$7:$J$12</c:f>
              <c:numCache>
                <c:formatCode>_ * #,##0_ ;_ * \-#,##0_ ;_ * "-"??_ ;_ @_ </c:formatCode>
                <c:ptCount val="6"/>
                <c:pt idx="0">
                  <c:v>224098.00999999989</c:v>
                </c:pt>
                <c:pt idx="1">
                  <c:v>79860</c:v>
                </c:pt>
                <c:pt idx="2">
                  <c:v>154700.79</c:v>
                </c:pt>
                <c:pt idx="3">
                  <c:v>65962.609999999986</c:v>
                </c:pt>
                <c:pt idx="4">
                  <c:v>126275.04000000004</c:v>
                </c:pt>
                <c:pt idx="5">
                  <c:v>170716</c:v>
                </c:pt>
              </c:numCache>
            </c:numRef>
          </c:bubbleSize>
          <c:bubble3D val="0"/>
          <c:extLst>
            <c:ext xmlns:c15="http://schemas.microsoft.com/office/drawing/2012/chart" uri="{02D57815-91ED-43cb-92C2-25804820EDAC}">
              <c15:datalabelsRange>
                <c15:f>'Pivot Tables'!$L$7:$L$12</c15:f>
                <c15:dlblRangeCache>
                  <c:ptCount val="6"/>
                  <c:pt idx="1">
                    <c:v>79860</c:v>
                  </c:pt>
                  <c:pt idx="2">
                    <c:v>154701</c:v>
                  </c:pt>
                  <c:pt idx="3">
                    <c:v>65963</c:v>
                  </c:pt>
                  <c:pt idx="4">
                    <c:v>126275</c:v>
                  </c:pt>
                  <c:pt idx="5">
                    <c:v>170716</c:v>
                  </c:pt>
                </c15:dlblRangeCache>
              </c15:datalabelsRange>
            </c:ext>
            <c:ext xmlns:c16="http://schemas.microsoft.com/office/drawing/2014/chart" uri="{C3380CC4-5D6E-409C-BE32-E72D297353CC}">
              <c16:uniqueId val="{00000006-DB8F-4F26-989A-01604A37F4EF}"/>
            </c:ext>
          </c:extLst>
        </c:ser>
        <c:ser>
          <c:idx val="1"/>
          <c:order val="1"/>
          <c:tx>
            <c:v>Max</c:v>
          </c:tx>
          <c:spPr>
            <a:gradFill>
              <a:gsLst>
                <a:gs pos="38000">
                  <a:srgbClr val="100D83"/>
                </a:gs>
                <a:gs pos="80000">
                  <a:srgbClr val="DD115E"/>
                </a:gs>
              </a:gsLst>
              <a:path path="circle">
                <a:fillToRect l="100000" t="100000"/>
              </a:path>
            </a:gradFill>
            <a:ln w="25400">
              <a:noFill/>
            </a:ln>
            <a:effectLst>
              <a:outerShdw blurRad="152400" sx="107000" sy="107000" algn="ctr" rotWithShape="0">
                <a:srgbClr val="DD115E">
                  <a:alpha val="85000"/>
                </a:srgbClr>
              </a:outerShdw>
            </a:effectLst>
          </c:spPr>
          <c:invertIfNegative val="0"/>
          <c:dLbls>
            <c:dLbl>
              <c:idx val="0"/>
              <c:tx>
                <c:rich>
                  <a:bodyPr/>
                  <a:lstStyle/>
                  <a:p>
                    <a:fld id="{5C33C0FC-E35A-47C5-8780-8B91CEF542C4}"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DB8F-4F26-989A-01604A37F4EF}"/>
                </c:ext>
              </c:extLst>
            </c:dLbl>
            <c:dLbl>
              <c:idx val="1"/>
              <c:tx>
                <c:rich>
                  <a:bodyPr/>
                  <a:lstStyle/>
                  <a:p>
                    <a:fld id="{011F7C53-B5E0-4BD1-A8B7-88CF6D06A499}"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DB8F-4F26-989A-01604A37F4EF}"/>
                </c:ext>
              </c:extLst>
            </c:dLbl>
            <c:dLbl>
              <c:idx val="2"/>
              <c:tx>
                <c:rich>
                  <a:bodyPr/>
                  <a:lstStyle/>
                  <a:p>
                    <a:fld id="{EC59E595-0B04-4EF3-8D1E-24913C4A0CD5}"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DB8F-4F26-989A-01604A37F4EF}"/>
                </c:ext>
              </c:extLst>
            </c:dLbl>
            <c:dLbl>
              <c:idx val="3"/>
              <c:tx>
                <c:rich>
                  <a:bodyPr/>
                  <a:lstStyle/>
                  <a:p>
                    <a:fld id="{5EBA4417-2056-4908-AB12-F2EBD4E3CB02}"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DB8F-4F26-989A-01604A37F4EF}"/>
                </c:ext>
              </c:extLst>
            </c:dLbl>
            <c:dLbl>
              <c:idx val="4"/>
              <c:tx>
                <c:rich>
                  <a:bodyPr/>
                  <a:lstStyle/>
                  <a:p>
                    <a:fld id="{0A9938C4-E2FE-4BB0-B0EC-C933C8388DC9}"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B8F-4F26-989A-01604A37F4EF}"/>
                </c:ext>
              </c:extLst>
            </c:dLbl>
            <c:dLbl>
              <c:idx val="5"/>
              <c:tx>
                <c:rich>
                  <a:bodyPr/>
                  <a:lstStyle/>
                  <a:p>
                    <a:fld id="{2AA43A47-DBB4-4EC9-B563-7315A1B48E60}"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DB8F-4F26-989A-01604A37F4EF}"/>
                </c:ext>
              </c:extLst>
            </c:dLbl>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bg1"/>
                    </a:solidFill>
                    <a:latin typeface="Bahnschrift Light" panose="020B0502040204020203" pitchFamily="34" charset="0"/>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'Pivot Tables'!$H$7:$H$12</c:f>
              <c:numCache>
                <c:formatCode>General</c:formatCode>
                <c:ptCount val="6"/>
                <c:pt idx="0">
                  <c:v>1</c:v>
                </c:pt>
                <c:pt idx="1">
                  <c:v>7</c:v>
                </c:pt>
                <c:pt idx="2">
                  <c:v>4</c:v>
                </c:pt>
                <c:pt idx="3">
                  <c:v>2</c:v>
                </c:pt>
                <c:pt idx="4">
                  <c:v>6</c:v>
                </c:pt>
                <c:pt idx="5">
                  <c:v>5</c:v>
                </c:pt>
              </c:numCache>
            </c:numRef>
          </c:xVal>
          <c:yVal>
            <c:numRef>
              <c:f>'Pivot Tables'!$I$7:$I$12</c:f>
              <c:numCache>
                <c:formatCode>General</c:formatCode>
                <c:ptCount val="6"/>
                <c:pt idx="0">
                  <c:v>3</c:v>
                </c:pt>
                <c:pt idx="1">
                  <c:v>2</c:v>
                </c:pt>
                <c:pt idx="2">
                  <c:v>1</c:v>
                </c:pt>
                <c:pt idx="3">
                  <c:v>8</c:v>
                </c:pt>
                <c:pt idx="4">
                  <c:v>6</c:v>
                </c:pt>
                <c:pt idx="5">
                  <c:v>10</c:v>
                </c:pt>
              </c:numCache>
            </c:numRef>
          </c:yVal>
          <c:bubbleSize>
            <c:numRef>
              <c:f>'Pivot Tables'!$K$7:$K$12</c:f>
              <c:numCache>
                <c:formatCode>General</c:formatCode>
                <c:ptCount val="6"/>
                <c:pt idx="0" formatCode="0">
                  <c:v>224098.00999999989</c:v>
                </c:pt>
                <c:pt idx="1">
                  <c:v>0</c:v>
                </c:pt>
                <c:pt idx="2">
                  <c:v>0</c:v>
                </c:pt>
                <c:pt idx="3">
                  <c:v>0</c:v>
                </c:pt>
                <c:pt idx="4" formatCode="0">
                  <c:v>0</c:v>
                </c:pt>
                <c:pt idx="5">
                  <c:v>0</c:v>
                </c:pt>
              </c:numCache>
            </c:numRef>
          </c:bubbleSize>
          <c:bubble3D val="0"/>
          <c:extLst>
            <c:ext xmlns:c15="http://schemas.microsoft.com/office/drawing/2012/chart" uri="{02D57815-91ED-43cb-92C2-25804820EDAC}">
              <c15:datalabelsRange>
                <c15:f>'Pivot Tables'!$K$7:$K$12</c15:f>
                <c15:dlblRangeCache>
                  <c:ptCount val="6"/>
                  <c:pt idx="0">
                    <c:v>224098</c:v>
                  </c:pt>
                </c15:dlblRangeCache>
              </c15:datalabelsRange>
            </c:ext>
            <c:ext xmlns:c16="http://schemas.microsoft.com/office/drawing/2014/chart" uri="{C3380CC4-5D6E-409C-BE32-E72D297353CC}">
              <c16:uniqueId val="{0000000D-DB8F-4F26-989A-01604A37F4EF}"/>
            </c:ext>
          </c:extLst>
        </c:ser>
        <c:dLbls>
          <c:showLegendKey val="0"/>
          <c:showVal val="0"/>
          <c:showCatName val="0"/>
          <c:showSerName val="0"/>
          <c:showPercent val="0"/>
          <c:showBubbleSize val="0"/>
        </c:dLbls>
        <c:bubbleScale val="100"/>
        <c:showNegBubbles val="0"/>
        <c:axId val="1061871584"/>
        <c:axId val="1099765264"/>
      </c:bubbleChart>
      <c:valAx>
        <c:axId val="1061871584"/>
        <c:scaling>
          <c:orientation val="minMax"/>
          <c:max val="10"/>
          <c:min val="-0.5"/>
        </c:scaling>
        <c:delete val="1"/>
        <c:axPos val="b"/>
        <c:numFmt formatCode="General" sourceLinked="1"/>
        <c:majorTickMark val="out"/>
        <c:minorTickMark val="none"/>
        <c:tickLblPos val="nextTo"/>
        <c:crossAx val="1099765264"/>
        <c:crosses val="autoZero"/>
        <c:crossBetween val="midCat"/>
      </c:valAx>
      <c:valAx>
        <c:axId val="1099765264"/>
        <c:scaling>
          <c:orientation val="minMax"/>
          <c:max val="12"/>
          <c:min val="-2"/>
        </c:scaling>
        <c:delete val="1"/>
        <c:axPos val="l"/>
        <c:numFmt formatCode="General" sourceLinked="1"/>
        <c:majorTickMark val="out"/>
        <c:minorTickMark val="none"/>
        <c:tickLblPos val="nextTo"/>
        <c:crossAx val="10618715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Tables!PivotTable25</c:name>
    <c:fmtId val="7"/>
  </c:pivotSource>
  <c:chart>
    <c:autoTitleDeleted val="1"/>
    <c:pivotFmts>
      <c:pivotFmt>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78000">
                <a:srgbClr val="194AFE"/>
              </a:gs>
              <a:gs pos="22000">
                <a:schemeClr val="tx1">
                  <a:lumMod val="95000"/>
                  <a:lumOff val="5000"/>
                </a:scheme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Tables'!$S$79</c:f>
              <c:strCache>
                <c:ptCount val="1"/>
                <c:pt idx="0">
                  <c:v>Total</c:v>
                </c:pt>
              </c:strCache>
            </c:strRef>
          </c:tx>
          <c:spPr>
            <a:gradFill flip="none" rotWithShape="1">
              <a:gsLst>
                <a:gs pos="78000">
                  <a:srgbClr val="194AFE"/>
                </a:gs>
                <a:gs pos="22000">
                  <a:schemeClr val="tx1">
                    <a:lumMod val="95000"/>
                    <a:lumOff val="5000"/>
                  </a:scheme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Tables'!$R$80:$R$83</c:f>
              <c:strCache>
                <c:ptCount val="3"/>
                <c:pt idx="0">
                  <c:v>Branch </c:v>
                </c:pt>
                <c:pt idx="1">
                  <c:v>Download</c:v>
                </c:pt>
                <c:pt idx="2">
                  <c:v>Shipment</c:v>
                </c:pt>
              </c:strCache>
            </c:strRef>
          </c:cat>
          <c:val>
            <c:numRef>
              <c:f>'Pivot Tables'!$S$80:$S$83</c:f>
              <c:numCache>
                <c:formatCode>_ * #,##0_ ;_ * \-#,##0_ ;_ * "-"??_ ;_ @_ </c:formatCode>
                <c:ptCount val="3"/>
                <c:pt idx="0">
                  <c:v>215</c:v>
                </c:pt>
                <c:pt idx="1">
                  <c:v>238</c:v>
                </c:pt>
                <c:pt idx="2">
                  <c:v>311</c:v>
                </c:pt>
              </c:numCache>
            </c:numRef>
          </c:val>
          <c:extLst>
            <c:ext xmlns:c16="http://schemas.microsoft.com/office/drawing/2014/chart" uri="{C3380CC4-5D6E-409C-BE32-E72D297353CC}">
              <c16:uniqueId val="{00000000-AD8C-49D6-A017-28C779865EEA}"/>
            </c:ext>
          </c:extLst>
        </c:ser>
        <c:dLbls>
          <c:dLblPos val="outEnd"/>
          <c:showLegendKey val="0"/>
          <c:showVal val="1"/>
          <c:showCatName val="0"/>
          <c:showSerName val="0"/>
          <c:showPercent val="0"/>
          <c:showBubbleSize val="0"/>
        </c:dLbls>
        <c:gapWidth val="219"/>
        <c:axId val="1136682864"/>
        <c:axId val="1220427728"/>
      </c:barChart>
      <c:catAx>
        <c:axId val="1136682864"/>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20427728"/>
        <c:crosses val="autoZero"/>
        <c:auto val="1"/>
        <c:lblAlgn val="ctr"/>
        <c:lblOffset val="100"/>
        <c:noMultiLvlLbl val="0"/>
      </c:catAx>
      <c:valAx>
        <c:axId val="1220427728"/>
        <c:scaling>
          <c:orientation val="minMax"/>
        </c:scaling>
        <c:delete val="1"/>
        <c:axPos val="b"/>
        <c:numFmt formatCode="_ * #,##0_ ;_ * \-#,##0_ ;_ * &quot;-&quot;??_ ;_ @_ " sourceLinked="1"/>
        <c:majorTickMark val="none"/>
        <c:minorTickMark val="none"/>
        <c:tickLblPos val="nextTo"/>
        <c:crossAx val="1136682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Tables!PivotTable26</c:name>
    <c:fmtId val="13"/>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a:gsLst>
              <a:gs pos="78000">
                <a:srgbClr val="00B0F0"/>
              </a:gs>
              <a:gs pos="22000">
                <a:srgbClr val="C23FD8"/>
              </a:gs>
            </a:gsLst>
            <a:lin ang="0" scaled="1"/>
          </a:gradFill>
          <a:ln w="19050">
            <a:solidFill>
              <a:schemeClr val="lt1"/>
            </a:solidFill>
          </a:ln>
          <a:effectLst/>
        </c:spPr>
        <c:dLbl>
          <c:idx val="0"/>
          <c:layout>
            <c:manualLayout>
              <c:x val="-2.7777777777777779E-3"/>
              <c:y val="-1.3888888888888973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tx1"/>
          </a:solidFill>
          <a:ln w="19050">
            <a:solidFill>
              <a:schemeClr val="lt1"/>
            </a:solidFill>
          </a:ln>
          <a:effectLst/>
        </c:spPr>
        <c:dLbl>
          <c:idx val="0"/>
          <c:layout>
            <c:manualLayout>
              <c:x val="5.5556649168853897E-3"/>
              <c:y val="-4.6296296296296294E-3"/>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976487314085737"/>
                  <c:h val="0.11673082531350248"/>
                </c:manualLayout>
              </c15:layout>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a:gsLst>
              <a:gs pos="78000">
                <a:srgbClr val="00B0F0"/>
              </a:gs>
              <a:gs pos="22000">
                <a:srgbClr val="C23FD8"/>
              </a:gs>
            </a:gsLst>
            <a:lin ang="0" scaled="1"/>
          </a:gradFill>
          <a:ln w="19050">
            <a:solidFill>
              <a:schemeClr val="lt1"/>
            </a:solidFill>
          </a:ln>
          <a:effectLst/>
        </c:spPr>
        <c:dLbl>
          <c:idx val="0"/>
          <c:layout>
            <c:manualLayout>
              <c:x val="-2.7777777777777779E-3"/>
              <c:y val="-1.3888888888888973E-2"/>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tx1"/>
          </a:solidFill>
          <a:ln w="19050">
            <a:solidFill>
              <a:schemeClr val="lt1"/>
            </a:solidFill>
          </a:ln>
          <a:effectLst/>
        </c:spPr>
        <c:dLbl>
          <c:idx val="0"/>
          <c:layout>
            <c:manualLayout>
              <c:x val="5.5556649168853897E-3"/>
              <c:y val="-4.6296296296296294E-3"/>
            </c:manualLayout>
          </c:layout>
          <c:spPr>
            <a:no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4976487314085737"/>
                  <c:h val="0.11673082531350248"/>
                </c:manualLayout>
              </c15:layout>
            </c:ext>
          </c:extLst>
        </c:dLbl>
      </c:pivotFmt>
      <c:pivotFmt>
        <c:idx val="6"/>
        <c:spPr>
          <a:solidFill>
            <a:schemeClr val="accent1"/>
          </a:solidFill>
          <a:ln w="19050">
            <a:no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5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a:gsLst>
              <a:gs pos="78000">
                <a:srgbClr val="00B0F0"/>
              </a:gs>
              <a:gs pos="22000">
                <a:srgbClr val="C23FD8"/>
              </a:gs>
            </a:gsLst>
            <a:lin ang="0" scaled="1"/>
          </a:gradFill>
          <a:ln w="19050">
            <a:noFill/>
          </a:ln>
          <a:effectLst/>
        </c:spPr>
        <c:dLbl>
          <c:idx val="0"/>
          <c:layout>
            <c:manualLayout>
              <c:x val="0.18103941275633217"/>
              <c:y val="8.0897737308902734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719772528433945"/>
                  <c:h val="0.26986951364175565"/>
                </c:manualLayout>
              </c15:layout>
            </c:ext>
          </c:extLst>
        </c:dLbl>
      </c:pivotFmt>
      <c:pivotFmt>
        <c:idx val="8"/>
        <c:spPr>
          <a:solidFill>
            <a:schemeClr val="tx1"/>
          </a:solidFill>
          <a:ln w="19050">
            <a:noFill/>
          </a:ln>
          <a:effectLst/>
        </c:spPr>
        <c:dLbl>
          <c:idx val="0"/>
          <c:layout>
            <c:manualLayout>
              <c:x val="-0.1787696549399215"/>
              <c:y val="-8.1596831646044254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0594765103903296"/>
                  <c:h val="0.152370016247969"/>
                </c:manualLayout>
              </c15:layout>
            </c:ext>
          </c:extLst>
        </c:dLbl>
      </c:pivotFmt>
    </c:pivotFmts>
    <c:plotArea>
      <c:layout/>
      <c:doughnutChart>
        <c:varyColors val="1"/>
        <c:ser>
          <c:idx val="0"/>
          <c:order val="0"/>
          <c:tx>
            <c:strRef>
              <c:f>'Pivot Tables'!$S$85</c:f>
              <c:strCache>
                <c:ptCount val="1"/>
                <c:pt idx="0">
                  <c:v>Total</c:v>
                </c:pt>
              </c:strCache>
            </c:strRef>
          </c:tx>
          <c:spPr>
            <a:ln>
              <a:noFill/>
            </a:ln>
          </c:spPr>
          <c:dPt>
            <c:idx val="0"/>
            <c:bubble3D val="0"/>
            <c:spPr>
              <a:gradFill>
                <a:gsLst>
                  <a:gs pos="78000">
                    <a:srgbClr val="00B0F0"/>
                  </a:gs>
                  <a:gs pos="22000">
                    <a:srgbClr val="C23FD8"/>
                  </a:gs>
                </a:gsLst>
                <a:lin ang="0" scaled="1"/>
              </a:gradFill>
              <a:ln w="19050">
                <a:noFill/>
              </a:ln>
              <a:effectLst/>
            </c:spPr>
            <c:extLst>
              <c:ext xmlns:c16="http://schemas.microsoft.com/office/drawing/2014/chart" uri="{C3380CC4-5D6E-409C-BE32-E72D297353CC}">
                <c16:uniqueId val="{00000001-D3B7-4C2B-8F47-0FF0C63119E6}"/>
              </c:ext>
            </c:extLst>
          </c:dPt>
          <c:dPt>
            <c:idx val="1"/>
            <c:bubble3D val="0"/>
            <c:spPr>
              <a:solidFill>
                <a:schemeClr val="tx1"/>
              </a:solidFill>
              <a:ln w="19050">
                <a:noFill/>
              </a:ln>
              <a:effectLst/>
            </c:spPr>
            <c:extLst>
              <c:ext xmlns:c16="http://schemas.microsoft.com/office/drawing/2014/chart" uri="{C3380CC4-5D6E-409C-BE32-E72D297353CC}">
                <c16:uniqueId val="{00000003-D3B7-4C2B-8F47-0FF0C63119E6}"/>
              </c:ext>
            </c:extLst>
          </c:dPt>
          <c:dLbls>
            <c:dLbl>
              <c:idx val="0"/>
              <c:layout>
                <c:manualLayout>
                  <c:x val="0.18103941275633217"/>
                  <c:y val="8.0897737308902734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719772528433945"/>
                      <c:h val="0.26986951364175565"/>
                    </c:manualLayout>
                  </c15:layout>
                </c:ext>
                <c:ext xmlns:c16="http://schemas.microsoft.com/office/drawing/2014/chart" uri="{C3380CC4-5D6E-409C-BE32-E72D297353CC}">
                  <c16:uniqueId val="{00000001-D3B7-4C2B-8F47-0FF0C63119E6}"/>
                </c:ext>
              </c:extLst>
            </c:dLbl>
            <c:dLbl>
              <c:idx val="1"/>
              <c:layout>
                <c:manualLayout>
                  <c:x val="-0.1787696549399215"/>
                  <c:y val="-8.1596831646044254E-2"/>
                </c:manualLayout>
              </c:layout>
              <c:spPr>
                <a:noFill/>
                <a:ln>
                  <a:no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40594765103903296"/>
                      <c:h val="0.152370016247969"/>
                    </c:manualLayout>
                  </c15:layout>
                </c:ext>
                <c:ext xmlns:c16="http://schemas.microsoft.com/office/drawing/2014/chart" uri="{C3380CC4-5D6E-409C-BE32-E72D297353CC}">
                  <c16:uniqueId val="{00000003-D3B7-4C2B-8F47-0FF0C63119E6}"/>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5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Tables'!$R$86:$R$88</c:f>
              <c:strCache>
                <c:ptCount val="2"/>
                <c:pt idx="0">
                  <c:v>Paid</c:v>
                </c:pt>
                <c:pt idx="1">
                  <c:v>Refunded</c:v>
                </c:pt>
              </c:strCache>
            </c:strRef>
          </c:cat>
          <c:val>
            <c:numRef>
              <c:f>'Pivot Tables'!$S$86:$S$88</c:f>
              <c:numCache>
                <c:formatCode>0.00%</c:formatCode>
                <c:ptCount val="2"/>
                <c:pt idx="0">
                  <c:v>0.83229006328031474</c:v>
                </c:pt>
                <c:pt idx="1">
                  <c:v>0.16770993671968532</c:v>
                </c:pt>
              </c:numCache>
            </c:numRef>
          </c:val>
          <c:extLst>
            <c:ext xmlns:c16="http://schemas.microsoft.com/office/drawing/2014/chart" uri="{C3380CC4-5D6E-409C-BE32-E72D297353CC}">
              <c16:uniqueId val="{00000004-D3B7-4C2B-8F47-0FF0C63119E6}"/>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Tables!PivotTable27</c:name>
    <c:fmtId val="21"/>
  </c:pivotSource>
  <c:chart>
    <c:autoTitleDeleted val="1"/>
    <c:pivotFmts>
      <c:pivotFmt>
        <c:idx val="0"/>
        <c:spPr>
          <a:gradFill>
            <a:gsLst>
              <a:gs pos="78000">
                <a:srgbClr val="00B0F0"/>
              </a:gs>
              <a:gs pos="22000">
                <a:srgbClr val="194AFE"/>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78000">
                <a:srgbClr val="00B0F0"/>
              </a:gs>
              <a:gs pos="22000">
                <a:srgbClr val="194AFE"/>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21000">
                <a:srgbClr val="00B0F0"/>
              </a:gs>
              <a:gs pos="59000">
                <a:srgbClr val="194AFE"/>
              </a:gs>
            </a:gsLst>
            <a:lin ang="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21000">
                <a:srgbClr val="00B0F0"/>
              </a:gs>
              <a:gs pos="59000">
                <a:srgbClr val="194AFE"/>
              </a:gs>
            </a:gsLst>
            <a:lin ang="0" scaled="1"/>
          </a:gradFill>
          <a:ln>
            <a:noFill/>
          </a:ln>
          <a:effectLst/>
        </c:spPr>
      </c:pivotFmt>
      <c:pivotFmt>
        <c:idx val="4"/>
        <c:spPr>
          <a:gradFill>
            <a:gsLst>
              <a:gs pos="21000">
                <a:srgbClr val="00B0F0"/>
              </a:gs>
              <a:gs pos="59000">
                <a:srgbClr val="194AFE"/>
              </a:gs>
            </a:gsLst>
            <a:lin ang="0" scaled="1"/>
          </a:gradFill>
          <a:ln>
            <a:noFill/>
          </a:ln>
          <a:effectLst/>
        </c:spPr>
      </c:pivotFmt>
    </c:pivotFmts>
    <c:plotArea>
      <c:layout/>
      <c:barChart>
        <c:barDir val="bar"/>
        <c:grouping val="clustered"/>
        <c:varyColors val="0"/>
        <c:ser>
          <c:idx val="0"/>
          <c:order val="0"/>
          <c:tx>
            <c:strRef>
              <c:f>'Pivot Tables'!$S$91</c:f>
              <c:strCache>
                <c:ptCount val="1"/>
                <c:pt idx="0">
                  <c:v>Total</c:v>
                </c:pt>
              </c:strCache>
            </c:strRef>
          </c:tx>
          <c:spPr>
            <a:gradFill>
              <a:gsLst>
                <a:gs pos="21000">
                  <a:srgbClr val="00B0F0"/>
                </a:gs>
                <a:gs pos="59000">
                  <a:srgbClr val="194AFE"/>
                </a:gs>
              </a:gsLst>
              <a:lin ang="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Tables'!$R$92:$R$94</c:f>
              <c:strCache>
                <c:ptCount val="2"/>
                <c:pt idx="0">
                  <c:v>Paid</c:v>
                </c:pt>
                <c:pt idx="1">
                  <c:v>Refunded</c:v>
                </c:pt>
              </c:strCache>
            </c:strRef>
          </c:cat>
          <c:val>
            <c:numRef>
              <c:f>'Pivot Tables'!$S$92:$S$94</c:f>
              <c:numCache>
                <c:formatCode>_ * #,##0_ ;_ * \-#,##0_ ;_ * "-"??_ ;_ @_ </c:formatCode>
                <c:ptCount val="2"/>
                <c:pt idx="0">
                  <c:v>648</c:v>
                </c:pt>
                <c:pt idx="1">
                  <c:v>116</c:v>
                </c:pt>
              </c:numCache>
            </c:numRef>
          </c:val>
          <c:extLst>
            <c:ext xmlns:c16="http://schemas.microsoft.com/office/drawing/2014/chart" uri="{C3380CC4-5D6E-409C-BE32-E72D297353CC}">
              <c16:uniqueId val="{00000000-E85A-4AA6-B280-46499F1AFE69}"/>
            </c:ext>
          </c:extLst>
        </c:ser>
        <c:dLbls>
          <c:dLblPos val="outEnd"/>
          <c:showLegendKey val="0"/>
          <c:showVal val="1"/>
          <c:showCatName val="0"/>
          <c:showSerName val="0"/>
          <c:showPercent val="0"/>
          <c:showBubbleSize val="0"/>
        </c:dLbls>
        <c:gapWidth val="182"/>
        <c:axId val="1211636400"/>
        <c:axId val="1003083712"/>
      </c:barChart>
      <c:catAx>
        <c:axId val="121163640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03083712"/>
        <c:crosses val="autoZero"/>
        <c:auto val="1"/>
        <c:lblAlgn val="ctr"/>
        <c:lblOffset val="100"/>
        <c:noMultiLvlLbl val="0"/>
      </c:catAx>
      <c:valAx>
        <c:axId val="1003083712"/>
        <c:scaling>
          <c:orientation val="minMax"/>
        </c:scaling>
        <c:delete val="1"/>
        <c:axPos val="b"/>
        <c:numFmt formatCode="_ * #,##0_ ;_ * \-#,##0_ ;_ * &quot;-&quot;??_ ;_ @_ " sourceLinked="1"/>
        <c:majorTickMark val="none"/>
        <c:minorTickMark val="none"/>
        <c:tickLblPos val="nextTo"/>
        <c:crossAx val="1211636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gradFill>
              <a:gsLst>
                <a:gs pos="74000">
                  <a:srgbClr val="9947F7">
                    <a:alpha val="0"/>
                    <a:lumMod val="79000"/>
                    <a:lumOff val="21000"/>
                  </a:srgbClr>
                </a:gs>
                <a:gs pos="24000">
                  <a:srgbClr val="DC25FA"/>
                </a:gs>
              </a:gsLst>
              <a:lin ang="5400000" scaled="1"/>
            </a:gradFill>
            <a:ln w="34925">
              <a:solidFill>
                <a:schemeClr val="tx1"/>
              </a:solidFill>
            </a:ln>
          </c:spPr>
          <c:dPt>
            <c:idx val="0"/>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01-562A-459F-92B5-251F1046871F}"/>
              </c:ext>
            </c:extLst>
          </c:dPt>
          <c:dPt>
            <c:idx val="1"/>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03-562A-459F-92B5-251F1046871F}"/>
              </c:ext>
            </c:extLst>
          </c:dPt>
          <c:dPt>
            <c:idx val="2"/>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05-562A-459F-92B5-251F1046871F}"/>
              </c:ext>
            </c:extLst>
          </c:dPt>
          <c:dPt>
            <c:idx val="3"/>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07-562A-459F-92B5-251F1046871F}"/>
              </c:ext>
            </c:extLst>
          </c:dPt>
          <c:dPt>
            <c:idx val="4"/>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09-562A-459F-92B5-251F1046871F}"/>
              </c:ext>
            </c:extLst>
          </c:dPt>
          <c:dPt>
            <c:idx val="5"/>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0B-562A-459F-92B5-251F1046871F}"/>
              </c:ext>
            </c:extLst>
          </c:dPt>
          <c:dPt>
            <c:idx val="6"/>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0D-562A-459F-92B5-251F1046871F}"/>
              </c:ext>
            </c:extLst>
          </c:dPt>
          <c:dPt>
            <c:idx val="7"/>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0F-562A-459F-92B5-251F1046871F}"/>
              </c:ext>
            </c:extLst>
          </c:dPt>
          <c:dPt>
            <c:idx val="8"/>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11-562A-459F-92B5-251F1046871F}"/>
              </c:ext>
            </c:extLst>
          </c:dPt>
          <c:dPt>
            <c:idx val="9"/>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13-562A-459F-92B5-251F1046871F}"/>
              </c:ext>
            </c:extLst>
          </c:dPt>
          <c:dPt>
            <c:idx val="10"/>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15-562A-459F-92B5-251F1046871F}"/>
              </c:ext>
            </c:extLst>
          </c:dPt>
          <c:dPt>
            <c:idx val="11"/>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17-562A-459F-92B5-251F1046871F}"/>
              </c:ext>
            </c:extLst>
          </c:dPt>
          <c:dPt>
            <c:idx val="12"/>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19-562A-459F-92B5-251F1046871F}"/>
              </c:ext>
            </c:extLst>
          </c:dPt>
          <c:dPt>
            <c:idx val="13"/>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1B-562A-459F-92B5-251F1046871F}"/>
              </c:ext>
            </c:extLst>
          </c:dPt>
          <c:dPt>
            <c:idx val="14"/>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1D-562A-459F-92B5-251F1046871F}"/>
              </c:ext>
            </c:extLst>
          </c:dPt>
          <c:dPt>
            <c:idx val="15"/>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1F-562A-459F-92B5-251F1046871F}"/>
              </c:ext>
            </c:extLst>
          </c:dPt>
          <c:dPt>
            <c:idx val="16"/>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21-562A-459F-92B5-251F1046871F}"/>
              </c:ext>
            </c:extLst>
          </c:dPt>
          <c:dPt>
            <c:idx val="17"/>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23-562A-459F-92B5-251F1046871F}"/>
              </c:ext>
            </c:extLst>
          </c:dPt>
          <c:dPt>
            <c:idx val="18"/>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25-562A-459F-92B5-251F1046871F}"/>
              </c:ext>
            </c:extLst>
          </c:dPt>
          <c:dPt>
            <c:idx val="19"/>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27-562A-459F-92B5-251F1046871F}"/>
              </c:ext>
            </c:extLst>
          </c:dPt>
          <c:dPt>
            <c:idx val="20"/>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29-562A-459F-92B5-251F1046871F}"/>
              </c:ext>
            </c:extLst>
          </c:dPt>
          <c:dPt>
            <c:idx val="21"/>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2B-562A-459F-92B5-251F1046871F}"/>
              </c:ext>
            </c:extLst>
          </c:dPt>
          <c:dPt>
            <c:idx val="22"/>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2D-562A-459F-92B5-251F1046871F}"/>
              </c:ext>
            </c:extLst>
          </c:dPt>
          <c:dPt>
            <c:idx val="23"/>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2F-562A-459F-92B5-251F1046871F}"/>
              </c:ext>
            </c:extLst>
          </c:dPt>
          <c:dPt>
            <c:idx val="24"/>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31-562A-459F-92B5-251F1046871F}"/>
              </c:ext>
            </c:extLst>
          </c:dPt>
          <c:dPt>
            <c:idx val="25"/>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33-562A-459F-92B5-251F1046871F}"/>
              </c:ext>
            </c:extLst>
          </c:dPt>
          <c:dPt>
            <c:idx val="26"/>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35-562A-459F-92B5-251F1046871F}"/>
              </c:ext>
            </c:extLst>
          </c:dPt>
          <c:dPt>
            <c:idx val="27"/>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37-562A-459F-92B5-251F1046871F}"/>
              </c:ext>
            </c:extLst>
          </c:dPt>
          <c:dPt>
            <c:idx val="28"/>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39-562A-459F-92B5-251F1046871F}"/>
              </c:ext>
            </c:extLst>
          </c:dPt>
          <c:dPt>
            <c:idx val="29"/>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3B-562A-459F-92B5-251F1046871F}"/>
              </c:ext>
            </c:extLst>
          </c:dPt>
          <c:dPt>
            <c:idx val="30"/>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3D-562A-459F-92B5-251F1046871F}"/>
              </c:ext>
            </c:extLst>
          </c:dPt>
          <c:dPt>
            <c:idx val="31"/>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3F-562A-459F-92B5-251F1046871F}"/>
              </c:ext>
            </c:extLst>
          </c:dPt>
          <c:dPt>
            <c:idx val="32"/>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41-562A-459F-92B5-251F1046871F}"/>
              </c:ext>
            </c:extLst>
          </c:dPt>
          <c:dPt>
            <c:idx val="33"/>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43-562A-459F-92B5-251F1046871F}"/>
              </c:ext>
            </c:extLst>
          </c:dPt>
          <c:dPt>
            <c:idx val="34"/>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45-562A-459F-92B5-251F1046871F}"/>
              </c:ext>
            </c:extLst>
          </c:dPt>
          <c:dPt>
            <c:idx val="35"/>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47-562A-459F-92B5-251F1046871F}"/>
              </c:ext>
            </c:extLst>
          </c:dPt>
          <c:dPt>
            <c:idx val="36"/>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49-562A-459F-92B5-251F1046871F}"/>
              </c:ext>
            </c:extLst>
          </c:dPt>
          <c:dPt>
            <c:idx val="37"/>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4B-562A-459F-92B5-251F1046871F}"/>
              </c:ext>
            </c:extLst>
          </c:dPt>
          <c:dPt>
            <c:idx val="38"/>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4D-562A-459F-92B5-251F1046871F}"/>
              </c:ext>
            </c:extLst>
          </c:dPt>
          <c:dPt>
            <c:idx val="39"/>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4F-562A-459F-92B5-251F1046871F}"/>
              </c:ext>
            </c:extLst>
          </c:dPt>
          <c:dPt>
            <c:idx val="40"/>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51-562A-459F-92B5-251F1046871F}"/>
              </c:ext>
            </c:extLst>
          </c:dPt>
          <c:dPt>
            <c:idx val="41"/>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53-562A-459F-92B5-251F1046871F}"/>
              </c:ext>
            </c:extLst>
          </c:dPt>
          <c:dPt>
            <c:idx val="42"/>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55-562A-459F-92B5-251F1046871F}"/>
              </c:ext>
            </c:extLst>
          </c:dPt>
          <c:dPt>
            <c:idx val="43"/>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57-562A-459F-92B5-251F1046871F}"/>
              </c:ext>
            </c:extLst>
          </c:dPt>
          <c:dPt>
            <c:idx val="44"/>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59-562A-459F-92B5-251F1046871F}"/>
              </c:ext>
            </c:extLst>
          </c:dPt>
          <c:dPt>
            <c:idx val="45"/>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5B-562A-459F-92B5-251F1046871F}"/>
              </c:ext>
            </c:extLst>
          </c:dPt>
          <c:dPt>
            <c:idx val="46"/>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5D-562A-459F-92B5-251F1046871F}"/>
              </c:ext>
            </c:extLst>
          </c:dPt>
          <c:dPt>
            <c:idx val="47"/>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5F-562A-459F-92B5-251F1046871F}"/>
              </c:ext>
            </c:extLst>
          </c:dPt>
          <c:dPt>
            <c:idx val="48"/>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61-562A-459F-92B5-251F1046871F}"/>
              </c:ext>
            </c:extLst>
          </c:dPt>
          <c:dPt>
            <c:idx val="49"/>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63-562A-459F-92B5-251F1046871F}"/>
              </c:ext>
            </c:extLst>
          </c:dPt>
          <c:dPt>
            <c:idx val="50"/>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65-562A-459F-92B5-251F1046871F}"/>
              </c:ext>
            </c:extLst>
          </c:dPt>
          <c:dPt>
            <c:idx val="51"/>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67-562A-459F-92B5-251F1046871F}"/>
              </c:ext>
            </c:extLst>
          </c:dPt>
          <c:dPt>
            <c:idx val="52"/>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69-562A-459F-92B5-251F1046871F}"/>
              </c:ext>
            </c:extLst>
          </c:dPt>
          <c:dPt>
            <c:idx val="53"/>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6B-562A-459F-92B5-251F1046871F}"/>
              </c:ext>
            </c:extLst>
          </c:dPt>
          <c:dPt>
            <c:idx val="54"/>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6D-562A-459F-92B5-251F1046871F}"/>
              </c:ext>
            </c:extLst>
          </c:dPt>
          <c:dPt>
            <c:idx val="55"/>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6F-562A-459F-92B5-251F1046871F}"/>
              </c:ext>
            </c:extLst>
          </c:dPt>
          <c:dPt>
            <c:idx val="56"/>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71-562A-459F-92B5-251F1046871F}"/>
              </c:ext>
            </c:extLst>
          </c:dPt>
          <c:dPt>
            <c:idx val="57"/>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73-562A-459F-92B5-251F1046871F}"/>
              </c:ext>
            </c:extLst>
          </c:dPt>
          <c:dPt>
            <c:idx val="58"/>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75-562A-459F-92B5-251F1046871F}"/>
              </c:ext>
            </c:extLst>
          </c:dPt>
          <c:dPt>
            <c:idx val="59"/>
            <c:bubble3D val="0"/>
            <c:spPr>
              <a:gradFill>
                <a:gsLst>
                  <a:gs pos="74000">
                    <a:srgbClr val="9947F7">
                      <a:alpha val="0"/>
                      <a:lumMod val="79000"/>
                      <a:lumOff val="21000"/>
                    </a:srgbClr>
                  </a:gs>
                  <a:gs pos="24000">
                    <a:srgbClr val="DC25FA"/>
                  </a:gs>
                </a:gsLst>
                <a:lin ang="5400000" scaled="1"/>
              </a:gradFill>
              <a:ln w="34925">
                <a:solidFill>
                  <a:schemeClr val="tx1"/>
                </a:solidFill>
              </a:ln>
              <a:effectLst/>
            </c:spPr>
            <c:extLst>
              <c:ext xmlns:c16="http://schemas.microsoft.com/office/drawing/2014/chart" uri="{C3380CC4-5D6E-409C-BE32-E72D297353CC}">
                <c16:uniqueId val="{00000077-562A-459F-92B5-251F1046871F}"/>
              </c:ext>
            </c:extLst>
          </c:dPt>
          <c:val>
            <c:numLit>
              <c:formatCode>General</c:formatCode>
              <c:ptCount val="6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numLit>
          </c:val>
          <c:extLst>
            <c:ext xmlns:c16="http://schemas.microsoft.com/office/drawing/2014/chart" uri="{C3380CC4-5D6E-409C-BE32-E72D297353CC}">
              <c16:uniqueId val="{00000078-562A-459F-92B5-251F1046871F}"/>
            </c:ext>
          </c:extLst>
        </c:ser>
        <c:ser>
          <c:idx val="1"/>
          <c:order val="1"/>
          <c:tx>
            <c:v>Percentages</c:v>
          </c:tx>
          <c:spPr>
            <a:ln>
              <a:solidFill>
                <a:schemeClr val="tx1"/>
              </a:solidFill>
            </a:ln>
          </c:spPr>
          <c:dPt>
            <c:idx val="0"/>
            <c:bubble3D val="0"/>
            <c:spPr>
              <a:solidFill>
                <a:schemeClr val="tx1"/>
              </a:solidFill>
              <a:ln w="19050">
                <a:solidFill>
                  <a:schemeClr val="tx1"/>
                </a:solidFill>
              </a:ln>
              <a:effectLst/>
            </c:spPr>
            <c:extLst>
              <c:ext xmlns:c16="http://schemas.microsoft.com/office/drawing/2014/chart" uri="{C3380CC4-5D6E-409C-BE32-E72D297353CC}">
                <c16:uniqueId val="{0000007A-562A-459F-92B5-251F1046871F}"/>
              </c:ext>
            </c:extLst>
          </c:dPt>
          <c:dPt>
            <c:idx val="1"/>
            <c:bubble3D val="0"/>
            <c:spPr>
              <a:gradFill>
                <a:gsLst>
                  <a:gs pos="26000">
                    <a:srgbClr val="7030A0"/>
                  </a:gs>
                  <a:gs pos="85000">
                    <a:srgbClr val="EA378D"/>
                  </a:gs>
                </a:gsLst>
                <a:lin ang="5400000" scaled="1"/>
              </a:gradFill>
              <a:ln w="19050">
                <a:solidFill>
                  <a:schemeClr val="tx1"/>
                </a:solidFill>
              </a:ln>
              <a:effectLst/>
            </c:spPr>
            <c:extLst>
              <c:ext xmlns:c16="http://schemas.microsoft.com/office/drawing/2014/chart" uri="{C3380CC4-5D6E-409C-BE32-E72D297353CC}">
                <c16:uniqueId val="{0000007C-562A-459F-92B5-251F1046871F}"/>
              </c:ext>
            </c:extLst>
          </c:dPt>
          <c:val>
            <c:numRef>
              <c:f>'Pivot Tables'!$S$7:$T$7</c:f>
              <c:numCache>
                <c:formatCode>0%</c:formatCode>
                <c:ptCount val="2"/>
                <c:pt idx="0">
                  <c:v>0.91398761333274681</c:v>
                </c:pt>
                <c:pt idx="1">
                  <c:v>8.6012386667253193E-2</c:v>
                </c:pt>
              </c:numCache>
            </c:numRef>
          </c:val>
          <c:extLst>
            <c:ext xmlns:c16="http://schemas.microsoft.com/office/drawing/2014/chart" uri="{C3380CC4-5D6E-409C-BE32-E72D297353CC}">
              <c16:uniqueId val="{0000007D-562A-459F-92B5-251F1046871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Tables!PivotTable1</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9000">
                <a:srgbClr val="98F8F2"/>
              </a:gs>
              <a:gs pos="80000">
                <a:srgbClr val="C240D8"/>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Tables'!$AE$6</c:f>
              <c:strCache>
                <c:ptCount val="1"/>
                <c:pt idx="0">
                  <c:v>Total</c:v>
                </c:pt>
              </c:strCache>
            </c:strRef>
          </c:tx>
          <c:spPr>
            <a:gradFill flip="none" rotWithShape="1">
              <a:gsLst>
                <a:gs pos="19000">
                  <a:srgbClr val="98F8F2"/>
                </a:gs>
                <a:gs pos="80000">
                  <a:srgbClr val="C240D8"/>
                </a:gs>
              </a:gsLst>
              <a:lin ang="0" scaled="1"/>
              <a:tileRect/>
            </a:gradFill>
            <a:ln>
              <a:noFill/>
            </a:ln>
            <a:effectLst/>
          </c:spPr>
          <c:invertIfNegative val="0"/>
          <c:cat>
            <c:strRef>
              <c:f>'Pivot Tables'!$AD$7:$AD$19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Tables'!$AE$7:$AE$19</c:f>
              <c:numCache>
                <c:formatCode>_ * #,##0_ ;_ * \-#,##0_ ;_ * "-"??_ ;_ @_ </c:formatCode>
                <c:ptCount val="12"/>
                <c:pt idx="0">
                  <c:v>16966.830000000002</c:v>
                </c:pt>
                <c:pt idx="1">
                  <c:v>13834.920000000002</c:v>
                </c:pt>
                <c:pt idx="2">
                  <c:v>13128.1</c:v>
                </c:pt>
                <c:pt idx="3">
                  <c:v>13376.96</c:v>
                </c:pt>
                <c:pt idx="4">
                  <c:v>13376.96</c:v>
                </c:pt>
                <c:pt idx="5">
                  <c:v>13376.96</c:v>
                </c:pt>
                <c:pt idx="6">
                  <c:v>13376.96</c:v>
                </c:pt>
                <c:pt idx="7">
                  <c:v>13376.96</c:v>
                </c:pt>
                <c:pt idx="8">
                  <c:v>13376.96</c:v>
                </c:pt>
                <c:pt idx="9">
                  <c:v>13376.96</c:v>
                </c:pt>
                <c:pt idx="10">
                  <c:v>13376.96</c:v>
                </c:pt>
                <c:pt idx="11">
                  <c:v>13376.96</c:v>
                </c:pt>
              </c:numCache>
            </c:numRef>
          </c:val>
          <c:extLst>
            <c:ext xmlns:c16="http://schemas.microsoft.com/office/drawing/2014/chart" uri="{C3380CC4-5D6E-409C-BE32-E72D297353CC}">
              <c16:uniqueId val="{00000000-B8D2-4EBC-8E10-503762EDF689}"/>
            </c:ext>
          </c:extLst>
        </c:ser>
        <c:dLbls>
          <c:showLegendKey val="0"/>
          <c:showVal val="0"/>
          <c:showCatName val="0"/>
          <c:showSerName val="0"/>
          <c:showPercent val="0"/>
          <c:showBubbleSize val="0"/>
        </c:dLbls>
        <c:gapWidth val="230"/>
        <c:axId val="188941791"/>
        <c:axId val="167668047"/>
      </c:barChart>
      <c:catAx>
        <c:axId val="18894179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668047"/>
        <c:crosses val="autoZero"/>
        <c:auto val="1"/>
        <c:lblAlgn val="ctr"/>
        <c:lblOffset val="100"/>
        <c:noMultiLvlLbl val="0"/>
      </c:catAx>
      <c:valAx>
        <c:axId val="167668047"/>
        <c:scaling>
          <c:orientation val="minMax"/>
        </c:scaling>
        <c:delete val="1"/>
        <c:axPos val="b"/>
        <c:numFmt formatCode="_ * #,##0_ ;_ * \-#,##0_ ;_ * &quot;-&quot;??_ ;_ @_ " sourceLinked="1"/>
        <c:majorTickMark val="none"/>
        <c:minorTickMark val="none"/>
        <c:tickLblPos val="nextTo"/>
        <c:crossAx val="18894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Tables!PivotTable4</c:name>
    <c:fmtId val="30"/>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00D83"/>
          </a:solidFill>
          <a:ln w="19050">
            <a:noFill/>
          </a:ln>
          <a:effectLst/>
        </c:spPr>
      </c:pivotFmt>
      <c:pivotFmt>
        <c:idx val="3"/>
        <c:spPr>
          <a:solidFill>
            <a:srgbClr val="100D83"/>
          </a:solidFill>
          <a:ln w="19050">
            <a:solidFill>
              <a:schemeClr val="lt1"/>
            </a:solidFill>
          </a:ln>
          <a:effectLst/>
        </c:spPr>
      </c:pivotFmt>
      <c:pivotFmt>
        <c:idx val="4"/>
        <c:spPr>
          <a:solidFill>
            <a:srgbClr val="98F8F2"/>
          </a:solidFill>
          <a:ln w="19050">
            <a:solidFill>
              <a:schemeClr val="lt1"/>
            </a:solidFill>
          </a:ln>
          <a:effectLst/>
        </c:spPr>
      </c:pivotFmt>
      <c:pivotFmt>
        <c:idx val="5"/>
        <c:spPr>
          <a:solidFill>
            <a:srgbClr val="98F8F2"/>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100D83"/>
          </a:solidFill>
          <a:ln w="19050">
            <a:noFill/>
          </a:ln>
          <a:effectLst/>
        </c:spPr>
      </c:pivotFmt>
      <c:pivotFmt>
        <c:idx val="8"/>
        <c:spPr>
          <a:solidFill>
            <a:srgbClr val="98F8F2"/>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100D83"/>
          </a:solidFill>
          <a:ln w="19050">
            <a:solidFill>
              <a:schemeClr val="lt1"/>
            </a:solidFill>
          </a:ln>
          <a:effectLst/>
        </c:spPr>
      </c:pivotFmt>
      <c:pivotFmt>
        <c:idx val="11"/>
        <c:spPr>
          <a:solidFill>
            <a:srgbClr val="98F8F2"/>
          </a:solidFill>
          <a:ln w="19050">
            <a:solidFill>
              <a:schemeClr val="lt1"/>
            </a:solidFill>
          </a:ln>
          <a:effectLst/>
        </c:spPr>
      </c:pivotFmt>
      <c:pivotFmt>
        <c:idx val="12"/>
        <c:spPr>
          <a:solidFill>
            <a:schemeClr val="accent1"/>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100D83"/>
          </a:solidFill>
          <a:ln w="19050">
            <a:solidFill>
              <a:sysClr val="windowText" lastClr="000000"/>
            </a:solidFill>
          </a:ln>
          <a:effectLst/>
        </c:spPr>
      </c:pivotFmt>
      <c:pivotFmt>
        <c:idx val="14"/>
        <c:spPr>
          <a:solidFill>
            <a:srgbClr val="98F8F2"/>
          </a:solidFill>
          <a:ln w="19050">
            <a:solidFill>
              <a:sysClr val="windowText" lastClr="000000"/>
            </a:solidFill>
          </a:ln>
          <a:effectLst/>
        </c:spPr>
      </c:pivotFmt>
      <c:pivotFmt>
        <c:idx val="15"/>
        <c:spPr>
          <a:solidFill>
            <a:schemeClr val="accent1"/>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100D83"/>
          </a:solidFill>
          <a:ln w="19050">
            <a:solidFill>
              <a:sysClr val="windowText" lastClr="000000"/>
            </a:solidFill>
          </a:ln>
          <a:effectLst/>
        </c:spPr>
      </c:pivotFmt>
      <c:pivotFmt>
        <c:idx val="17"/>
        <c:spPr>
          <a:solidFill>
            <a:srgbClr val="98F8F2"/>
          </a:solidFill>
          <a:ln w="19050">
            <a:solidFill>
              <a:sysClr val="windowText" lastClr="000000"/>
            </a:solidFill>
          </a:ln>
          <a:effectLst/>
        </c:spPr>
      </c:pivotFmt>
      <c:pivotFmt>
        <c:idx val="18"/>
        <c:spPr>
          <a:solidFill>
            <a:schemeClr val="accent1"/>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rgbClr val="100D83"/>
          </a:solidFill>
          <a:ln w="19050">
            <a:solidFill>
              <a:sysClr val="windowText" lastClr="000000"/>
            </a:solidFill>
          </a:ln>
          <a:effectLst/>
        </c:spPr>
      </c:pivotFmt>
      <c:pivotFmt>
        <c:idx val="20"/>
        <c:spPr>
          <a:solidFill>
            <a:srgbClr val="98F8F2"/>
          </a:solidFill>
          <a:ln w="19050">
            <a:solidFill>
              <a:sysClr val="windowText" lastClr="000000"/>
            </a:solidFill>
          </a:ln>
          <a:effectLst/>
        </c:spPr>
      </c:pivotFmt>
      <c:pivotFmt>
        <c:idx val="21"/>
        <c:spPr>
          <a:solidFill>
            <a:schemeClr val="accent1"/>
          </a:solidFill>
          <a:ln w="19050">
            <a:solidFill>
              <a:sysClr val="windowText" lastClr="00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100D83"/>
          </a:solidFill>
          <a:ln w="19050">
            <a:solidFill>
              <a:sysClr val="windowText" lastClr="000000"/>
            </a:solidFill>
          </a:ln>
          <a:effectLst/>
        </c:spPr>
      </c:pivotFmt>
      <c:pivotFmt>
        <c:idx val="23"/>
        <c:spPr>
          <a:solidFill>
            <a:srgbClr val="98F8F2"/>
          </a:solidFill>
          <a:ln w="19050">
            <a:solidFill>
              <a:sysClr val="windowText" lastClr="000000"/>
            </a:solidFill>
          </a:ln>
          <a:effectLst/>
        </c:spPr>
      </c:pivotFmt>
    </c:pivotFmts>
    <c:plotArea>
      <c:layout/>
      <c:doughnutChart>
        <c:varyColors val="1"/>
        <c:ser>
          <c:idx val="0"/>
          <c:order val="0"/>
          <c:tx>
            <c:strRef>
              <c:f>'Pivot Tables'!$AK$6</c:f>
              <c:strCache>
                <c:ptCount val="1"/>
                <c:pt idx="0">
                  <c:v>Sum of Income</c:v>
                </c:pt>
              </c:strCache>
            </c:strRef>
          </c:tx>
          <c:spPr>
            <a:ln>
              <a:solidFill>
                <a:sysClr val="windowText" lastClr="000000"/>
              </a:solidFill>
            </a:ln>
          </c:spPr>
          <c:dPt>
            <c:idx val="0"/>
            <c:bubble3D val="0"/>
            <c:spPr>
              <a:solidFill>
                <a:srgbClr val="100D83"/>
              </a:solidFill>
              <a:ln w="19050">
                <a:solidFill>
                  <a:sysClr val="windowText" lastClr="000000"/>
                </a:solidFill>
              </a:ln>
              <a:effectLst/>
            </c:spPr>
            <c:extLst>
              <c:ext xmlns:c16="http://schemas.microsoft.com/office/drawing/2014/chart" uri="{C3380CC4-5D6E-409C-BE32-E72D297353CC}">
                <c16:uniqueId val="{00000001-BC44-4625-A315-85B89C683306}"/>
              </c:ext>
            </c:extLst>
          </c:dPt>
          <c:dPt>
            <c:idx val="1"/>
            <c:bubble3D val="0"/>
            <c:spPr>
              <a:solidFill>
                <a:srgbClr val="98F8F2"/>
              </a:solidFill>
              <a:ln w="19050">
                <a:solidFill>
                  <a:sysClr val="windowText" lastClr="000000"/>
                </a:solidFill>
              </a:ln>
              <a:effectLst/>
            </c:spPr>
            <c:extLst>
              <c:ext xmlns:c16="http://schemas.microsoft.com/office/drawing/2014/chart" uri="{C3380CC4-5D6E-409C-BE32-E72D297353CC}">
                <c16:uniqueId val="{00000003-BC44-4625-A315-85B89C683306}"/>
              </c:ext>
            </c:extLst>
          </c:dPt>
          <c:cat>
            <c:strRef>
              <c:f>'Pivot Tables'!$AJ$7:$AJ$9</c:f>
              <c:strCache>
                <c:ptCount val="2"/>
                <c:pt idx="0">
                  <c:v>B2B</c:v>
                </c:pt>
                <c:pt idx="1">
                  <c:v>B2C</c:v>
                </c:pt>
              </c:strCache>
            </c:strRef>
          </c:cat>
          <c:val>
            <c:numRef>
              <c:f>'Pivot Tables'!$AK$7:$AK$9</c:f>
              <c:numCache>
                <c:formatCode>_ * #,##0_ ;_ * \-#,##0_ ;_ * "-"??_ ;_ @_ </c:formatCode>
                <c:ptCount val="2"/>
                <c:pt idx="0">
                  <c:v>493010.04999999993</c:v>
                </c:pt>
                <c:pt idx="1">
                  <c:v>328602.39999999997</c:v>
                </c:pt>
              </c:numCache>
            </c:numRef>
          </c:val>
          <c:extLst>
            <c:ext xmlns:c16="http://schemas.microsoft.com/office/drawing/2014/chart" uri="{C3380CC4-5D6E-409C-BE32-E72D297353CC}">
              <c16:uniqueId val="{00000004-BC44-4625-A315-85B89C683306}"/>
            </c:ext>
          </c:extLst>
        </c:ser>
        <c:ser>
          <c:idx val="1"/>
          <c:order val="1"/>
          <c:tx>
            <c:strRef>
              <c:f>'Pivot Tables'!$AL$6</c:f>
              <c:strCache>
                <c:ptCount val="1"/>
                <c:pt idx="0">
                  <c:v>Sum of Income2</c:v>
                </c:pt>
              </c:strCache>
            </c:strRef>
          </c:tx>
          <c:spPr>
            <a:ln>
              <a:solidFill>
                <a:sysClr val="windowText" lastClr="000000"/>
              </a:solidFill>
            </a:ln>
          </c:spPr>
          <c:dPt>
            <c:idx val="0"/>
            <c:bubble3D val="0"/>
            <c:spPr>
              <a:solidFill>
                <a:srgbClr val="100D83"/>
              </a:solidFill>
              <a:ln w="19050">
                <a:solidFill>
                  <a:sysClr val="windowText" lastClr="000000"/>
                </a:solidFill>
              </a:ln>
              <a:effectLst/>
            </c:spPr>
            <c:extLst>
              <c:ext xmlns:c16="http://schemas.microsoft.com/office/drawing/2014/chart" uri="{C3380CC4-5D6E-409C-BE32-E72D297353CC}">
                <c16:uniqueId val="{00000006-BC44-4625-A315-85B89C683306}"/>
              </c:ext>
            </c:extLst>
          </c:dPt>
          <c:dPt>
            <c:idx val="1"/>
            <c:bubble3D val="0"/>
            <c:spPr>
              <a:solidFill>
                <a:srgbClr val="98F8F2"/>
              </a:solidFill>
              <a:ln w="19050">
                <a:solidFill>
                  <a:sysClr val="windowText" lastClr="000000"/>
                </a:solidFill>
              </a:ln>
              <a:effectLst/>
            </c:spPr>
            <c:extLst>
              <c:ext xmlns:c16="http://schemas.microsoft.com/office/drawing/2014/chart" uri="{C3380CC4-5D6E-409C-BE32-E72D297353CC}">
                <c16:uniqueId val="{00000008-BC44-4625-A315-85B89C683306}"/>
              </c:ext>
            </c:extLst>
          </c:dPt>
          <c:cat>
            <c:strRef>
              <c:f>'Pivot Tables'!$AJ$7:$AJ$9</c:f>
              <c:strCache>
                <c:ptCount val="2"/>
                <c:pt idx="0">
                  <c:v>B2B</c:v>
                </c:pt>
                <c:pt idx="1">
                  <c:v>B2C</c:v>
                </c:pt>
              </c:strCache>
            </c:strRef>
          </c:cat>
          <c:val>
            <c:numRef>
              <c:f>'Pivot Tables'!$AL$7:$AL$9</c:f>
              <c:numCache>
                <c:formatCode>0.00%</c:formatCode>
                <c:ptCount val="2"/>
                <c:pt idx="0">
                  <c:v>0.60005182492061793</c:v>
                </c:pt>
                <c:pt idx="1">
                  <c:v>0.39994817507938202</c:v>
                </c:pt>
              </c:numCache>
            </c:numRef>
          </c:val>
          <c:extLst>
            <c:ext xmlns:c16="http://schemas.microsoft.com/office/drawing/2014/chart" uri="{C3380CC4-5D6E-409C-BE32-E72D297353CC}">
              <c16:uniqueId val="{00000009-BC44-4625-A315-85B89C68330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Worksheet.xlsx]Pivot Tables!PivotTable5</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89000">
                <a:schemeClr val="tx1"/>
              </a:gs>
              <a:gs pos="46000">
                <a:srgbClr val="194AFE"/>
              </a:gs>
            </a:gsLst>
            <a:lin ang="5400000" scaled="0"/>
            <a:tileRect/>
          </a:gradFill>
          <a:ln w="12700">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89000">
                <a:schemeClr val="tx1"/>
              </a:gs>
              <a:gs pos="46000">
                <a:srgbClr val="194AFE"/>
              </a:gs>
            </a:gsLst>
            <a:lin ang="5400000" scaled="0"/>
            <a:tileRect/>
          </a:gradFill>
          <a:ln w="12700">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89000">
                <a:schemeClr val="tx1"/>
              </a:gs>
              <a:gs pos="46000">
                <a:srgbClr val="194AFE"/>
              </a:gs>
            </a:gsLst>
            <a:lin ang="5400000" scaled="0"/>
            <a:tileRect/>
          </a:gra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89000">
                <a:schemeClr val="tx1"/>
              </a:gs>
              <a:gs pos="46000">
                <a:srgbClr val="194AFE"/>
              </a:gs>
            </a:gsLst>
            <a:lin ang="5400000" scaled="0"/>
            <a:tileRect/>
          </a:gra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99000">
                <a:srgbClr val="040740"/>
              </a:gs>
              <a:gs pos="55000">
                <a:srgbClr val="080D80"/>
              </a:gs>
              <a:gs pos="100000">
                <a:schemeClr val="tx1"/>
              </a:gs>
            </a:gsLst>
            <a:lin ang="5400000" scaled="1"/>
            <a:tileRect/>
          </a:gra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99000">
                <a:srgbClr val="040740"/>
              </a:gs>
              <a:gs pos="55000">
                <a:srgbClr val="080D80"/>
              </a:gs>
              <a:gs pos="100000">
                <a:schemeClr val="tx1"/>
              </a:gs>
            </a:gsLst>
            <a:lin ang="5400000" scaled="1"/>
            <a:tileRect/>
          </a:gradFill>
          <a:ln w="12700">
            <a:solidFill>
              <a:schemeClr val="tx1"/>
            </a:solid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99000">
                <a:srgbClr val="040740"/>
              </a:gs>
              <a:gs pos="55000">
                <a:srgbClr val="080D80"/>
              </a:gs>
              <a:gs pos="100000">
                <a:schemeClr val="tx1"/>
              </a:gs>
            </a:gsLst>
            <a:lin ang="5400000" scaled="1"/>
            <a:tileRect/>
          </a:gra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75000">
                <a:srgbClr val="040740"/>
              </a:gs>
              <a:gs pos="87000">
                <a:srgbClr val="060A60"/>
              </a:gs>
              <a:gs pos="42000">
                <a:srgbClr val="080D80"/>
              </a:gs>
              <a:gs pos="100000">
                <a:schemeClr val="tx1"/>
              </a:gs>
            </a:gsLst>
            <a:lin ang="5400000" scaled="1"/>
            <a:tileRect/>
          </a:gra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Tables'!$W$6</c:f>
              <c:strCache>
                <c:ptCount val="1"/>
                <c:pt idx="0">
                  <c:v>Sum of Income</c:v>
                </c:pt>
              </c:strCache>
            </c:strRef>
          </c:tx>
          <c:spPr>
            <a:solidFill>
              <a:schemeClr val="accent1"/>
            </a:solidFill>
            <a:ln>
              <a:noFill/>
            </a:ln>
            <a:effectLst/>
          </c:spPr>
          <c:cat>
            <c:strRef>
              <c:f>'Pivot Tables'!$V$7:$V$19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Tables'!$W$7:$W$19</c:f>
              <c:numCache>
                <c:formatCode>_ * #,##0_ ;_ * \-#,##0_ ;_ * "-"??_ ;_ @_ </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0-160B-43CF-BA2A-F166338B5723}"/>
            </c:ext>
          </c:extLst>
        </c:ser>
        <c:ser>
          <c:idx val="1"/>
          <c:order val="1"/>
          <c:tx>
            <c:strRef>
              <c:f>'Pivot Tables'!$X$6</c:f>
              <c:strCache>
                <c:ptCount val="1"/>
                <c:pt idx="0">
                  <c:v>Sum of Income2</c:v>
                </c:pt>
              </c:strCache>
            </c:strRef>
          </c:tx>
          <c:spPr>
            <a:gradFill flip="none" rotWithShape="1">
              <a:gsLst>
                <a:gs pos="75000">
                  <a:srgbClr val="040740"/>
                </a:gs>
                <a:gs pos="87000">
                  <a:srgbClr val="060A60"/>
                </a:gs>
                <a:gs pos="42000">
                  <a:srgbClr val="080D80"/>
                </a:gs>
                <a:gs pos="100000">
                  <a:schemeClr val="tx1"/>
                </a:gs>
              </a:gsLst>
              <a:lin ang="5400000" scaled="1"/>
              <a:tileRect/>
            </a:gradFill>
            <a:ln w="12700">
              <a:solidFill>
                <a:schemeClr val="tx1"/>
              </a:solidFill>
            </a:ln>
            <a:effectLst/>
          </c:spPr>
          <c:cat>
            <c:strRef>
              <c:f>'Pivot Tables'!$V$7:$V$19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Tables'!$X$7:$X$19</c:f>
              <c:numCache>
                <c:formatCode>_ * #,##0_ ;_ * \-#,##0_ ;_ * "-"??_ ;_ @_ </c:formatCode>
                <c:ptCount val="12"/>
                <c:pt idx="0">
                  <c:v>84834.150000000009</c:v>
                </c:pt>
                <c:pt idx="1">
                  <c:v>69174.600000000006</c:v>
                </c:pt>
                <c:pt idx="2">
                  <c:v>65640.5</c:v>
                </c:pt>
                <c:pt idx="3">
                  <c:v>66884.800000000003</c:v>
                </c:pt>
                <c:pt idx="4">
                  <c:v>66884.800000000003</c:v>
                </c:pt>
                <c:pt idx="5">
                  <c:v>66884.800000000003</c:v>
                </c:pt>
                <c:pt idx="6">
                  <c:v>66884.800000000003</c:v>
                </c:pt>
                <c:pt idx="7">
                  <c:v>66884.800000000003</c:v>
                </c:pt>
                <c:pt idx="8">
                  <c:v>66884.800000000003</c:v>
                </c:pt>
                <c:pt idx="9">
                  <c:v>66884.800000000003</c:v>
                </c:pt>
                <c:pt idx="10">
                  <c:v>66884.800000000003</c:v>
                </c:pt>
                <c:pt idx="11">
                  <c:v>66884.800000000003</c:v>
                </c:pt>
              </c:numCache>
            </c:numRef>
          </c:val>
          <c:extLst>
            <c:ext xmlns:c16="http://schemas.microsoft.com/office/drawing/2014/chart" uri="{C3380CC4-5D6E-409C-BE32-E72D297353CC}">
              <c16:uniqueId val="{00000001-160B-43CF-BA2A-F166338B5723}"/>
            </c:ext>
          </c:extLst>
        </c:ser>
        <c:dLbls>
          <c:showLegendKey val="0"/>
          <c:showVal val="0"/>
          <c:showCatName val="0"/>
          <c:showSerName val="0"/>
          <c:showPercent val="0"/>
          <c:showBubbleSize val="0"/>
        </c:dLbls>
        <c:axId val="704355807"/>
        <c:axId val="433996207"/>
      </c:areaChart>
      <c:catAx>
        <c:axId val="70435580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433996207"/>
        <c:crosses val="autoZero"/>
        <c:auto val="1"/>
        <c:lblAlgn val="ctr"/>
        <c:lblOffset val="100"/>
        <c:noMultiLvlLbl val="0"/>
      </c:catAx>
      <c:valAx>
        <c:axId val="433996207"/>
        <c:scaling>
          <c:orientation val="minMax"/>
          <c:min val="62000"/>
        </c:scaling>
        <c:delete val="1"/>
        <c:axPos val="l"/>
        <c:numFmt formatCode="_ * #,##0_ ;_ * \-#,##0_ ;_ * &quot;-&quot;??_ ;_ @_ " sourceLinked="1"/>
        <c:majorTickMark val="none"/>
        <c:minorTickMark val="none"/>
        <c:tickLblPos val="nextTo"/>
        <c:crossAx val="7043558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'Pivot Tables'!$H$40</c:f>
              <c:strCache>
                <c:ptCount val="1"/>
                <c:pt idx="0">
                  <c:v>Brazil</c:v>
                </c:pt>
              </c:strCache>
            </c:strRef>
          </c:tx>
          <c:spPr>
            <a:gradFill flip="none" rotWithShape="1">
              <a:gsLst>
                <a:gs pos="32000">
                  <a:srgbClr val="EA378D"/>
                </a:gs>
                <a:gs pos="100000">
                  <a:srgbClr val="C00000"/>
                </a:gs>
              </a:gsLst>
              <a:lin ang="2700000" scaled="1"/>
              <a:tileRect/>
            </a:gradFill>
            <a:ln>
              <a:noFill/>
            </a:ln>
            <a:effectLst/>
          </c:spPr>
          <c:invertIfNegative val="0"/>
          <c:val>
            <c:numRef>
              <c:f>'Pivot Tables'!$I$40</c:f>
              <c:numCache>
                <c:formatCode>0%</c:formatCode>
                <c:ptCount val="1"/>
                <c:pt idx="0">
                  <c:v>9.2727813099143935E-2</c:v>
                </c:pt>
              </c:numCache>
            </c:numRef>
          </c:val>
          <c:extLst>
            <c:ext xmlns:c16="http://schemas.microsoft.com/office/drawing/2014/chart" uri="{C3380CC4-5D6E-409C-BE32-E72D297353CC}">
              <c16:uniqueId val="{00000000-4750-4422-AFB2-9490B8C74EB5}"/>
            </c:ext>
          </c:extLst>
        </c:ser>
        <c:ser>
          <c:idx val="1"/>
          <c:order val="1"/>
          <c:tx>
            <c:strRef>
              <c:f>'Pivot Tables'!$H$41</c:f>
              <c:strCache>
                <c:ptCount val="1"/>
                <c:pt idx="0">
                  <c:v>Canada</c:v>
                </c:pt>
              </c:strCache>
            </c:strRef>
          </c:tx>
          <c:spPr>
            <a:gradFill>
              <a:gsLst>
                <a:gs pos="34000">
                  <a:srgbClr val="100D83"/>
                </a:gs>
                <a:gs pos="100000">
                  <a:srgbClr val="7417BD"/>
                </a:gs>
              </a:gsLst>
              <a:lin ang="2700000" scaled="1"/>
            </a:gradFill>
            <a:ln>
              <a:noFill/>
            </a:ln>
            <a:effectLst/>
          </c:spPr>
          <c:invertIfNegative val="0"/>
          <c:val>
            <c:numRef>
              <c:f>'Pivot Tables'!$I$41</c:f>
              <c:numCache>
                <c:formatCode>0%</c:formatCode>
                <c:ptCount val="1"/>
                <c:pt idx="0">
                  <c:v>9.1154377356511399E-2</c:v>
                </c:pt>
              </c:numCache>
            </c:numRef>
          </c:val>
          <c:extLst>
            <c:ext xmlns:c16="http://schemas.microsoft.com/office/drawing/2014/chart" uri="{C3380CC4-5D6E-409C-BE32-E72D297353CC}">
              <c16:uniqueId val="{00000001-4750-4422-AFB2-9490B8C74EB5}"/>
            </c:ext>
          </c:extLst>
        </c:ser>
        <c:ser>
          <c:idx val="2"/>
          <c:order val="2"/>
          <c:tx>
            <c:strRef>
              <c:f>'Pivot Tables'!$H$42</c:f>
              <c:strCache>
                <c:ptCount val="1"/>
                <c:pt idx="0">
                  <c:v>Egypt</c:v>
                </c:pt>
              </c:strCache>
            </c:strRef>
          </c:tx>
          <c:spPr>
            <a:gradFill>
              <a:gsLst>
                <a:gs pos="34000">
                  <a:schemeClr val="accent4">
                    <a:lumMod val="75000"/>
                  </a:schemeClr>
                </a:gs>
                <a:gs pos="100000">
                  <a:srgbClr val="FFFF00"/>
                </a:gs>
              </a:gsLst>
              <a:lin ang="2700000" scaled="1"/>
            </a:gradFill>
            <a:ln>
              <a:noFill/>
            </a:ln>
            <a:effectLst/>
          </c:spPr>
          <c:invertIfNegative val="0"/>
          <c:val>
            <c:numRef>
              <c:f>'Pivot Tables'!$I$42</c:f>
              <c:numCache>
                <c:formatCode>0%</c:formatCode>
                <c:ptCount val="1"/>
                <c:pt idx="0">
                  <c:v>0.26653127349226979</c:v>
                </c:pt>
              </c:numCache>
            </c:numRef>
          </c:val>
          <c:extLst>
            <c:ext xmlns:c16="http://schemas.microsoft.com/office/drawing/2014/chart" uri="{C3380CC4-5D6E-409C-BE32-E72D297353CC}">
              <c16:uniqueId val="{00000002-4750-4422-AFB2-9490B8C74EB5}"/>
            </c:ext>
          </c:extLst>
        </c:ser>
        <c:ser>
          <c:idx val="3"/>
          <c:order val="3"/>
          <c:tx>
            <c:strRef>
              <c:f>'Pivot Tables'!$H$43</c:f>
              <c:strCache>
                <c:ptCount val="1"/>
                <c:pt idx="0">
                  <c:v>Russia</c:v>
                </c:pt>
              </c:strCache>
            </c:strRef>
          </c:tx>
          <c:spPr>
            <a:gradFill>
              <a:gsLst>
                <a:gs pos="34000">
                  <a:srgbClr val="00B0F0"/>
                </a:gs>
                <a:gs pos="88000">
                  <a:srgbClr val="98F8F2"/>
                </a:gs>
              </a:gsLst>
              <a:lin ang="2700000" scaled="1"/>
            </a:gradFill>
            <a:ln>
              <a:noFill/>
            </a:ln>
            <a:effectLst/>
          </c:spPr>
          <c:invertIfNegative val="0"/>
          <c:val>
            <c:numRef>
              <c:f>'Pivot Tables'!$I$43</c:f>
              <c:numCache>
                <c:formatCode>0%</c:formatCode>
                <c:ptCount val="1"/>
                <c:pt idx="0">
                  <c:v>0.13717445905861922</c:v>
                </c:pt>
              </c:numCache>
            </c:numRef>
          </c:val>
          <c:extLst>
            <c:ext xmlns:c16="http://schemas.microsoft.com/office/drawing/2014/chart" uri="{C3380CC4-5D6E-409C-BE32-E72D297353CC}">
              <c16:uniqueId val="{00000003-4750-4422-AFB2-9490B8C74EB5}"/>
            </c:ext>
          </c:extLst>
        </c:ser>
        <c:ser>
          <c:idx val="4"/>
          <c:order val="4"/>
          <c:tx>
            <c:strRef>
              <c:f>'Pivot Tables'!$H$44</c:f>
              <c:strCache>
                <c:ptCount val="1"/>
                <c:pt idx="0">
                  <c:v>United Kingdom</c:v>
                </c:pt>
              </c:strCache>
            </c:strRef>
          </c:tx>
          <c:spPr>
            <a:gradFill>
              <a:gsLst>
                <a:gs pos="34000">
                  <a:srgbClr val="194AFE"/>
                </a:gs>
                <a:gs pos="88000">
                  <a:srgbClr val="00B0F0"/>
                </a:gs>
              </a:gsLst>
              <a:lin ang="2700000" scaled="1"/>
            </a:gradFill>
            <a:ln>
              <a:noFill/>
            </a:ln>
            <a:effectLst/>
          </c:spPr>
          <c:invertIfNegative val="0"/>
          <c:val>
            <c:numRef>
              <c:f>'Pivot Tables'!$I$44</c:f>
              <c:numCache>
                <c:formatCode>0%</c:formatCode>
                <c:ptCount val="1"/>
                <c:pt idx="0">
                  <c:v>0.13007942936730402</c:v>
                </c:pt>
              </c:numCache>
            </c:numRef>
          </c:val>
          <c:extLst>
            <c:ext xmlns:c16="http://schemas.microsoft.com/office/drawing/2014/chart" uri="{C3380CC4-5D6E-409C-BE32-E72D297353CC}">
              <c16:uniqueId val="{00000004-4750-4422-AFB2-9490B8C74EB5}"/>
            </c:ext>
          </c:extLst>
        </c:ser>
        <c:ser>
          <c:idx val="5"/>
          <c:order val="5"/>
          <c:tx>
            <c:strRef>
              <c:f>'Pivot Tables'!$H$45</c:f>
              <c:strCache>
                <c:ptCount val="1"/>
                <c:pt idx="0">
                  <c:v>USA</c:v>
                </c:pt>
              </c:strCache>
            </c:strRef>
          </c:tx>
          <c:spPr>
            <a:gradFill>
              <a:gsLst>
                <a:gs pos="34000">
                  <a:srgbClr val="7417BD"/>
                </a:gs>
                <a:gs pos="88000">
                  <a:schemeClr val="accent5">
                    <a:lumMod val="75000"/>
                  </a:schemeClr>
                </a:gs>
              </a:gsLst>
              <a:lin ang="2700000" scaled="1"/>
            </a:gradFill>
            <a:ln>
              <a:noFill/>
            </a:ln>
            <a:effectLst/>
          </c:spPr>
          <c:invertIfNegative val="0"/>
          <c:val>
            <c:numRef>
              <c:f>'Pivot Tables'!$I$45</c:f>
              <c:numCache>
                <c:formatCode>0%</c:formatCode>
                <c:ptCount val="1"/>
                <c:pt idx="0">
                  <c:v>0.28233264762615168</c:v>
                </c:pt>
              </c:numCache>
            </c:numRef>
          </c:val>
          <c:extLst>
            <c:ext xmlns:c16="http://schemas.microsoft.com/office/drawing/2014/chart" uri="{C3380CC4-5D6E-409C-BE32-E72D297353CC}">
              <c16:uniqueId val="{00000005-4750-4422-AFB2-9490B8C74EB5}"/>
            </c:ext>
          </c:extLst>
        </c:ser>
        <c:dLbls>
          <c:showLegendKey val="0"/>
          <c:showVal val="0"/>
          <c:showCatName val="0"/>
          <c:showSerName val="0"/>
          <c:showPercent val="0"/>
          <c:showBubbleSize val="0"/>
        </c:dLbls>
        <c:gapWidth val="150"/>
        <c:overlap val="100"/>
        <c:axId val="143553663"/>
        <c:axId val="1521823983"/>
      </c:barChart>
      <c:catAx>
        <c:axId val="143553663"/>
        <c:scaling>
          <c:orientation val="minMax"/>
        </c:scaling>
        <c:delete val="1"/>
        <c:axPos val="l"/>
        <c:numFmt formatCode="General" sourceLinked="1"/>
        <c:majorTickMark val="none"/>
        <c:minorTickMark val="none"/>
        <c:tickLblPos val="nextTo"/>
        <c:crossAx val="1521823983"/>
        <c:crosses val="autoZero"/>
        <c:auto val="1"/>
        <c:lblAlgn val="ctr"/>
        <c:lblOffset val="100"/>
        <c:noMultiLvlLbl val="0"/>
      </c:catAx>
      <c:valAx>
        <c:axId val="1521823983"/>
        <c:scaling>
          <c:orientation val="minMax"/>
        </c:scaling>
        <c:delete val="1"/>
        <c:axPos val="b"/>
        <c:numFmt formatCode="0%" sourceLinked="1"/>
        <c:majorTickMark val="none"/>
        <c:minorTickMark val="none"/>
        <c:tickLblPos val="nextTo"/>
        <c:crossAx val="143553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tx1">
                  <a:lumMod val="85000"/>
                  <a:lumOff val="15000"/>
                </a:schemeClr>
              </a:solidFill>
              <a:ln w="19050">
                <a:noFill/>
              </a:ln>
              <a:effectLst/>
            </c:spPr>
            <c:extLst>
              <c:ext xmlns:c16="http://schemas.microsoft.com/office/drawing/2014/chart" uri="{C3380CC4-5D6E-409C-BE32-E72D297353CC}">
                <c16:uniqueId val="{00000001-1791-4C47-AFB6-7A95C9F19E17}"/>
              </c:ext>
            </c:extLst>
          </c:dPt>
          <c:dPt>
            <c:idx val="1"/>
            <c:bubble3D val="0"/>
            <c:spPr>
              <a:gradFill>
                <a:gsLst>
                  <a:gs pos="34000">
                    <a:srgbClr val="194AFE"/>
                  </a:gs>
                  <a:gs pos="74000">
                    <a:srgbClr val="98F8F2"/>
                  </a:gs>
                </a:gsLst>
                <a:lin ang="2700000" scaled="1"/>
              </a:gradFill>
              <a:ln w="19050">
                <a:noFill/>
              </a:ln>
              <a:effectLst/>
            </c:spPr>
            <c:extLst>
              <c:ext xmlns:c16="http://schemas.microsoft.com/office/drawing/2014/chart" uri="{C3380CC4-5D6E-409C-BE32-E72D297353CC}">
                <c16:uniqueId val="{00000003-1791-4C47-AFB6-7A95C9F19E17}"/>
              </c:ext>
            </c:extLst>
          </c:dPt>
          <c:cat>
            <c:strRef>
              <c:f>'Pivot Tables'!$N$39:$O$39</c:f>
              <c:strCache>
                <c:ptCount val="2"/>
                <c:pt idx="0">
                  <c:v>Remaining Per</c:v>
                </c:pt>
                <c:pt idx="1">
                  <c:v>Actual per</c:v>
                </c:pt>
              </c:strCache>
            </c:strRef>
          </c:cat>
          <c:val>
            <c:numRef>
              <c:f>'Pivot Tables'!$N$40:$O$40</c:f>
              <c:numCache>
                <c:formatCode>0%</c:formatCode>
                <c:ptCount val="2"/>
                <c:pt idx="0">
                  <c:v>0.33433891672104599</c:v>
                </c:pt>
                <c:pt idx="1">
                  <c:v>0.66566108327895401</c:v>
                </c:pt>
              </c:numCache>
            </c:numRef>
          </c:val>
          <c:extLst>
            <c:ext xmlns:c16="http://schemas.microsoft.com/office/drawing/2014/chart" uri="{C3380CC4-5D6E-409C-BE32-E72D297353CC}">
              <c16:uniqueId val="{00000004-1791-4C47-AFB6-7A95C9F19E17}"/>
            </c:ext>
          </c:extLst>
        </c:ser>
        <c:dLbls>
          <c:showLegendKey val="0"/>
          <c:showVal val="0"/>
          <c:showCatName val="0"/>
          <c:showSerName val="0"/>
          <c:showPercent val="0"/>
          <c:showBubbleSize val="0"/>
          <c:showLeaderLines val="1"/>
        </c:dLbls>
        <c:firstSliceAng val="0"/>
        <c:holeSize val="74"/>
      </c:doughnutChart>
      <c:scatterChart>
        <c:scatterStyle val="lineMarker"/>
        <c:varyColors val="0"/>
        <c:ser>
          <c:idx val="1"/>
          <c:order val="1"/>
          <c:tx>
            <c:v>Y&amp;X</c:v>
          </c:tx>
          <c:spPr>
            <a:ln w="25400" cap="rnd">
              <a:noFill/>
              <a:round/>
            </a:ln>
            <a:effectLst/>
          </c:spPr>
          <c:marker>
            <c:symbol val="circle"/>
            <c:size val="21"/>
            <c:spPr>
              <a:solidFill>
                <a:schemeClr val="accent2"/>
              </a:solidFill>
              <a:ln w="9525">
                <a:solidFill>
                  <a:schemeClr val="accent2"/>
                </a:solidFill>
              </a:ln>
              <a:effectLst/>
            </c:spPr>
          </c:marker>
          <c:dPt>
            <c:idx val="0"/>
            <c:marker>
              <c:symbol val="circle"/>
              <c:size val="21"/>
              <c:spPr>
                <a:solidFill>
                  <a:srgbClr val="194AFE"/>
                </a:solidFill>
                <a:ln w="9525">
                  <a:solidFill>
                    <a:srgbClr val="194AFE"/>
                  </a:solidFill>
                </a:ln>
                <a:effectLst/>
              </c:spPr>
            </c:marker>
            <c:bubble3D val="0"/>
            <c:extLst>
              <c:ext xmlns:c16="http://schemas.microsoft.com/office/drawing/2014/chart" uri="{C3380CC4-5D6E-409C-BE32-E72D297353CC}">
                <c16:uniqueId val="{00000005-1791-4C47-AFB6-7A95C9F19E17}"/>
              </c:ext>
            </c:extLst>
          </c:dPt>
          <c:dPt>
            <c:idx val="1"/>
            <c:marker>
              <c:symbol val="circle"/>
              <c:size val="21"/>
              <c:spPr>
                <a:solidFill>
                  <a:srgbClr val="98F8F2"/>
                </a:solidFill>
                <a:ln w="9525">
                  <a:solidFill>
                    <a:srgbClr val="98F8F2"/>
                  </a:solidFill>
                </a:ln>
                <a:effectLst/>
              </c:spPr>
            </c:marker>
            <c:bubble3D val="0"/>
            <c:extLst>
              <c:ext xmlns:c16="http://schemas.microsoft.com/office/drawing/2014/chart" uri="{C3380CC4-5D6E-409C-BE32-E72D297353CC}">
                <c16:uniqueId val="{00000006-1791-4C47-AFB6-7A95C9F19E17}"/>
              </c:ext>
            </c:extLst>
          </c:dPt>
          <c:xVal>
            <c:numRef>
              <c:f>'Pivot Tables'!$Q$40:$Q$41</c:f>
              <c:numCache>
                <c:formatCode>General</c:formatCode>
                <c:ptCount val="2"/>
                <c:pt idx="0">
                  <c:v>0</c:v>
                </c:pt>
                <c:pt idx="1">
                  <c:v>0.86284900539614706</c:v>
                </c:pt>
              </c:numCache>
            </c:numRef>
          </c:xVal>
          <c:yVal>
            <c:numRef>
              <c:f>'Pivot Tables'!$R$40:$R$41</c:f>
              <c:numCache>
                <c:formatCode>General</c:formatCode>
                <c:ptCount val="2"/>
                <c:pt idx="0">
                  <c:v>1</c:v>
                </c:pt>
                <c:pt idx="1">
                  <c:v>-0.50546176303146806</c:v>
                </c:pt>
              </c:numCache>
            </c:numRef>
          </c:yVal>
          <c:smooth val="0"/>
          <c:extLst>
            <c:ext xmlns:c16="http://schemas.microsoft.com/office/drawing/2014/chart" uri="{C3380CC4-5D6E-409C-BE32-E72D297353CC}">
              <c16:uniqueId val="{00000007-1791-4C47-AFB6-7A95C9F19E17}"/>
            </c:ext>
          </c:extLst>
        </c:ser>
        <c:dLbls>
          <c:showLegendKey val="0"/>
          <c:showVal val="0"/>
          <c:showCatName val="0"/>
          <c:showSerName val="0"/>
          <c:showPercent val="0"/>
          <c:showBubbleSize val="0"/>
        </c:dLbls>
        <c:axId val="1521810063"/>
        <c:axId val="1521814863"/>
      </c:scatterChart>
      <c:valAx>
        <c:axId val="1521814863"/>
        <c:scaling>
          <c:orientation val="minMax"/>
          <c:max val="1.1500000000000001"/>
          <c:min val="-1.1500000000000001"/>
        </c:scaling>
        <c:delete val="1"/>
        <c:axPos val="l"/>
        <c:numFmt formatCode="General" sourceLinked="1"/>
        <c:majorTickMark val="out"/>
        <c:minorTickMark val="none"/>
        <c:tickLblPos val="nextTo"/>
        <c:crossAx val="1521810063"/>
        <c:crosses val="autoZero"/>
        <c:crossBetween val="midCat"/>
      </c:valAx>
      <c:valAx>
        <c:axId val="1521810063"/>
        <c:scaling>
          <c:orientation val="minMax"/>
          <c:max val="1.1500000000000001"/>
          <c:min val="-1.1500000000000001"/>
        </c:scaling>
        <c:delete val="1"/>
        <c:axPos val="b"/>
        <c:numFmt formatCode="General" sourceLinked="1"/>
        <c:majorTickMark val="out"/>
        <c:minorTickMark val="none"/>
        <c:tickLblPos val="nextTo"/>
        <c:crossAx val="15218148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spPr>
            <a:gradFill flip="none" rotWithShape="1">
              <a:gsLst>
                <a:gs pos="48000">
                  <a:srgbClr val="00F1DF">
                    <a:alpha val="80000"/>
                  </a:srgbClr>
                </a:gs>
                <a:gs pos="14000">
                  <a:srgbClr val="9947F7">
                    <a:alpha val="80000"/>
                  </a:srgbClr>
                </a:gs>
              </a:gsLst>
              <a:lin ang="5400000" scaled="1"/>
              <a:tileRect/>
            </a:gradFill>
            <a:ln>
              <a:noFill/>
            </a:ln>
            <a:effectLst/>
          </c:spPr>
          <c:invertIfNegative val="0"/>
          <c:val>
            <c:numRef>
              <c:f>'Pivot Tables'!$W$40</c:f>
              <c:numCache>
                <c:formatCode>0.0%</c:formatCode>
                <c:ptCount val="1"/>
                <c:pt idx="0">
                  <c:v>0.22799999999999998</c:v>
                </c:pt>
              </c:numCache>
            </c:numRef>
          </c:val>
          <c:extLst>
            <c:ext xmlns:c16="http://schemas.microsoft.com/office/drawing/2014/chart" uri="{C3380CC4-5D6E-409C-BE32-E72D297353CC}">
              <c16:uniqueId val="{00000000-3DB4-44DD-BBE2-964A43DED810}"/>
            </c:ext>
          </c:extLst>
        </c:ser>
        <c:ser>
          <c:idx val="1"/>
          <c:order val="1"/>
          <c:spPr>
            <a:solidFill>
              <a:schemeClr val="accent2"/>
            </a:solidFill>
            <a:ln>
              <a:noFill/>
            </a:ln>
            <a:effectLst/>
          </c:spPr>
          <c:invertIfNegative val="0"/>
          <c:dPt>
            <c:idx val="0"/>
            <c:invertIfNegative val="0"/>
            <c:bubble3D val="0"/>
            <c:spPr>
              <a:solidFill>
                <a:srgbClr val="5A097C"/>
              </a:solidFill>
              <a:ln>
                <a:noFill/>
              </a:ln>
              <a:effectLst/>
            </c:spPr>
            <c:extLst>
              <c:ext xmlns:c16="http://schemas.microsoft.com/office/drawing/2014/chart" uri="{C3380CC4-5D6E-409C-BE32-E72D297353CC}">
                <c16:uniqueId val="{00000002-3DB4-44DD-BBE2-964A43DED810}"/>
              </c:ext>
            </c:extLst>
          </c:dPt>
          <c:val>
            <c:numRef>
              <c:f>'Pivot Tables'!$X$40</c:f>
              <c:numCache>
                <c:formatCode>0.0%</c:formatCode>
                <c:ptCount val="1"/>
                <c:pt idx="0">
                  <c:v>0.77200000000000002</c:v>
                </c:pt>
              </c:numCache>
            </c:numRef>
          </c:val>
          <c:extLst>
            <c:ext xmlns:c16="http://schemas.microsoft.com/office/drawing/2014/chart" uri="{C3380CC4-5D6E-409C-BE32-E72D297353CC}">
              <c16:uniqueId val="{00000003-3DB4-44DD-BBE2-964A43DED810}"/>
            </c:ext>
          </c:extLst>
        </c:ser>
        <c:dLbls>
          <c:showLegendKey val="0"/>
          <c:showVal val="0"/>
          <c:showCatName val="0"/>
          <c:showSerName val="0"/>
          <c:showPercent val="0"/>
          <c:showBubbleSize val="0"/>
        </c:dLbls>
        <c:gapWidth val="150"/>
        <c:overlap val="100"/>
        <c:axId val="885055199"/>
        <c:axId val="1179283647"/>
      </c:barChart>
      <c:catAx>
        <c:axId val="885055199"/>
        <c:scaling>
          <c:orientation val="minMax"/>
        </c:scaling>
        <c:delete val="1"/>
        <c:axPos val="b"/>
        <c:majorTickMark val="out"/>
        <c:minorTickMark val="none"/>
        <c:tickLblPos val="nextTo"/>
        <c:crossAx val="1179283647"/>
        <c:crosses val="autoZero"/>
        <c:auto val="1"/>
        <c:lblAlgn val="ctr"/>
        <c:lblOffset val="100"/>
        <c:noMultiLvlLbl val="0"/>
      </c:catAx>
      <c:valAx>
        <c:axId val="1179283647"/>
        <c:scaling>
          <c:orientation val="minMax"/>
          <c:max val="1"/>
        </c:scaling>
        <c:delete val="1"/>
        <c:axPos val="l"/>
        <c:numFmt formatCode="0.0%" sourceLinked="1"/>
        <c:majorTickMark val="out"/>
        <c:minorTickMark val="none"/>
        <c:tickLblPos val="nextTo"/>
        <c:crossAx val="88505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v>1st</c:v>
          </c:tx>
          <c:spPr>
            <a:gradFill flip="none" rotWithShape="1">
              <a:gsLst>
                <a:gs pos="21000">
                  <a:srgbClr val="C23FD8"/>
                </a:gs>
                <a:gs pos="70000">
                  <a:srgbClr val="9947F7"/>
                </a:gs>
              </a:gsLst>
              <a:lin ang="10800000" scaled="1"/>
              <a:tileRect/>
            </a:gradFill>
            <a:ln w="82550">
              <a:solidFill>
                <a:schemeClr val="tx1"/>
              </a:solidFill>
            </a:ln>
          </c:spPr>
          <c:dPt>
            <c:idx val="0"/>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01-B4B6-40A4-A876-4F5DA7BD282A}"/>
              </c:ext>
            </c:extLst>
          </c:dPt>
          <c:dPt>
            <c:idx val="1"/>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03-B4B6-40A4-A876-4F5DA7BD282A}"/>
              </c:ext>
            </c:extLst>
          </c:dPt>
          <c:dPt>
            <c:idx val="2"/>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05-B4B6-40A4-A876-4F5DA7BD282A}"/>
              </c:ext>
            </c:extLst>
          </c:dPt>
          <c:dPt>
            <c:idx val="3"/>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07-B4B6-40A4-A876-4F5DA7BD282A}"/>
              </c:ext>
            </c:extLst>
          </c:dPt>
          <c:dPt>
            <c:idx val="4"/>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09-B4B6-40A4-A876-4F5DA7BD282A}"/>
              </c:ext>
            </c:extLst>
          </c:dPt>
          <c:dPt>
            <c:idx val="5"/>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0B-B4B6-40A4-A876-4F5DA7BD282A}"/>
              </c:ext>
            </c:extLst>
          </c:dPt>
          <c:dPt>
            <c:idx val="6"/>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0D-B4B6-40A4-A876-4F5DA7BD282A}"/>
              </c:ext>
            </c:extLst>
          </c:dPt>
          <c:dPt>
            <c:idx val="7"/>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0F-B4B6-40A4-A876-4F5DA7BD282A}"/>
              </c:ext>
            </c:extLst>
          </c:dPt>
          <c:dPt>
            <c:idx val="8"/>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11-B4B6-40A4-A876-4F5DA7BD282A}"/>
              </c:ext>
            </c:extLst>
          </c:dPt>
          <c:dPt>
            <c:idx val="9"/>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13-B4B6-40A4-A876-4F5DA7BD282A}"/>
              </c:ext>
            </c:extLst>
          </c:dPt>
          <c:dPt>
            <c:idx val="10"/>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15-B4B6-40A4-A876-4F5DA7BD282A}"/>
              </c:ext>
            </c:extLst>
          </c:dPt>
          <c:dPt>
            <c:idx val="11"/>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17-B4B6-40A4-A876-4F5DA7BD282A}"/>
              </c:ext>
            </c:extLst>
          </c:dPt>
          <c:dPt>
            <c:idx val="12"/>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19-B4B6-40A4-A876-4F5DA7BD282A}"/>
              </c:ext>
            </c:extLst>
          </c:dPt>
          <c:dPt>
            <c:idx val="13"/>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1B-B4B6-40A4-A876-4F5DA7BD282A}"/>
              </c:ext>
            </c:extLst>
          </c:dPt>
          <c:dPt>
            <c:idx val="14"/>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1D-B4B6-40A4-A876-4F5DA7BD282A}"/>
              </c:ext>
            </c:extLst>
          </c:dPt>
          <c:dPt>
            <c:idx val="15"/>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1F-B4B6-40A4-A876-4F5DA7BD282A}"/>
              </c:ext>
            </c:extLst>
          </c:dPt>
          <c:dPt>
            <c:idx val="16"/>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21-B4B6-40A4-A876-4F5DA7BD282A}"/>
              </c:ext>
            </c:extLst>
          </c:dPt>
          <c:dPt>
            <c:idx val="17"/>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23-B4B6-40A4-A876-4F5DA7BD282A}"/>
              </c:ext>
            </c:extLst>
          </c:dPt>
          <c:dPt>
            <c:idx val="18"/>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25-B4B6-40A4-A876-4F5DA7BD282A}"/>
              </c:ext>
            </c:extLst>
          </c:dPt>
          <c:dPt>
            <c:idx val="19"/>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27-B4B6-40A4-A876-4F5DA7BD282A}"/>
              </c:ext>
            </c:extLst>
          </c:dPt>
          <c:dPt>
            <c:idx val="20"/>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29-B4B6-40A4-A876-4F5DA7BD282A}"/>
              </c:ext>
            </c:extLst>
          </c:dPt>
          <c:dPt>
            <c:idx val="21"/>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2B-B4B6-40A4-A876-4F5DA7BD282A}"/>
              </c:ext>
            </c:extLst>
          </c:dPt>
          <c:dPt>
            <c:idx val="22"/>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2D-B4B6-40A4-A876-4F5DA7BD282A}"/>
              </c:ext>
            </c:extLst>
          </c:dPt>
          <c:dPt>
            <c:idx val="23"/>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2F-B4B6-40A4-A876-4F5DA7BD282A}"/>
              </c:ext>
            </c:extLst>
          </c:dPt>
          <c:dPt>
            <c:idx val="24"/>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31-B4B6-40A4-A876-4F5DA7BD282A}"/>
              </c:ext>
            </c:extLst>
          </c:dPt>
          <c:dPt>
            <c:idx val="25"/>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33-B4B6-40A4-A876-4F5DA7BD282A}"/>
              </c:ext>
            </c:extLst>
          </c:dPt>
          <c:dPt>
            <c:idx val="26"/>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35-B4B6-40A4-A876-4F5DA7BD282A}"/>
              </c:ext>
            </c:extLst>
          </c:dPt>
          <c:dPt>
            <c:idx val="27"/>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37-B4B6-40A4-A876-4F5DA7BD282A}"/>
              </c:ext>
            </c:extLst>
          </c:dPt>
          <c:dPt>
            <c:idx val="28"/>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39-B4B6-40A4-A876-4F5DA7BD282A}"/>
              </c:ext>
            </c:extLst>
          </c:dPt>
          <c:dPt>
            <c:idx val="29"/>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3B-B4B6-40A4-A876-4F5DA7BD282A}"/>
              </c:ext>
            </c:extLst>
          </c:dPt>
          <c:dPt>
            <c:idx val="30"/>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3D-B4B6-40A4-A876-4F5DA7BD282A}"/>
              </c:ext>
            </c:extLst>
          </c:dPt>
          <c:dPt>
            <c:idx val="31"/>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3F-B4B6-40A4-A876-4F5DA7BD282A}"/>
              </c:ext>
            </c:extLst>
          </c:dPt>
          <c:dPt>
            <c:idx val="32"/>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41-B4B6-40A4-A876-4F5DA7BD282A}"/>
              </c:ext>
            </c:extLst>
          </c:dPt>
          <c:dPt>
            <c:idx val="33"/>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43-B4B6-40A4-A876-4F5DA7BD282A}"/>
              </c:ext>
            </c:extLst>
          </c:dPt>
          <c:dPt>
            <c:idx val="34"/>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45-B4B6-40A4-A876-4F5DA7BD282A}"/>
              </c:ext>
            </c:extLst>
          </c:dPt>
          <c:dPt>
            <c:idx val="35"/>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47-B4B6-40A4-A876-4F5DA7BD282A}"/>
              </c:ext>
            </c:extLst>
          </c:dPt>
          <c:dPt>
            <c:idx val="36"/>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49-B4B6-40A4-A876-4F5DA7BD282A}"/>
              </c:ext>
            </c:extLst>
          </c:dPt>
          <c:dPt>
            <c:idx val="37"/>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4B-B4B6-40A4-A876-4F5DA7BD282A}"/>
              </c:ext>
            </c:extLst>
          </c:dPt>
          <c:dPt>
            <c:idx val="38"/>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4D-B4B6-40A4-A876-4F5DA7BD282A}"/>
              </c:ext>
            </c:extLst>
          </c:dPt>
          <c:dPt>
            <c:idx val="39"/>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4F-B4B6-40A4-A876-4F5DA7BD282A}"/>
              </c:ext>
            </c:extLst>
          </c:dPt>
          <c:dPt>
            <c:idx val="40"/>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51-B4B6-40A4-A876-4F5DA7BD282A}"/>
              </c:ext>
            </c:extLst>
          </c:dPt>
          <c:dPt>
            <c:idx val="41"/>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53-B4B6-40A4-A876-4F5DA7BD282A}"/>
              </c:ext>
            </c:extLst>
          </c:dPt>
          <c:dPt>
            <c:idx val="42"/>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55-B4B6-40A4-A876-4F5DA7BD282A}"/>
              </c:ext>
            </c:extLst>
          </c:dPt>
          <c:dPt>
            <c:idx val="43"/>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57-B4B6-40A4-A876-4F5DA7BD282A}"/>
              </c:ext>
            </c:extLst>
          </c:dPt>
          <c:dPt>
            <c:idx val="44"/>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59-B4B6-40A4-A876-4F5DA7BD282A}"/>
              </c:ext>
            </c:extLst>
          </c:dPt>
          <c:dPt>
            <c:idx val="45"/>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5B-B4B6-40A4-A876-4F5DA7BD282A}"/>
              </c:ext>
            </c:extLst>
          </c:dPt>
          <c:dPt>
            <c:idx val="46"/>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5D-B4B6-40A4-A876-4F5DA7BD282A}"/>
              </c:ext>
            </c:extLst>
          </c:dPt>
          <c:dPt>
            <c:idx val="47"/>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5F-B4B6-40A4-A876-4F5DA7BD282A}"/>
              </c:ext>
            </c:extLst>
          </c:dPt>
          <c:dPt>
            <c:idx val="48"/>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61-B4B6-40A4-A876-4F5DA7BD282A}"/>
              </c:ext>
            </c:extLst>
          </c:dPt>
          <c:dPt>
            <c:idx val="49"/>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63-B4B6-40A4-A876-4F5DA7BD282A}"/>
              </c:ext>
            </c:extLst>
          </c:dPt>
          <c:dPt>
            <c:idx val="50"/>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65-B4B6-40A4-A876-4F5DA7BD282A}"/>
              </c:ext>
            </c:extLst>
          </c:dPt>
          <c:dPt>
            <c:idx val="51"/>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67-B4B6-40A4-A876-4F5DA7BD282A}"/>
              </c:ext>
            </c:extLst>
          </c:dPt>
          <c:dPt>
            <c:idx val="52"/>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69-B4B6-40A4-A876-4F5DA7BD282A}"/>
              </c:ext>
            </c:extLst>
          </c:dPt>
          <c:dPt>
            <c:idx val="53"/>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6B-B4B6-40A4-A876-4F5DA7BD282A}"/>
              </c:ext>
            </c:extLst>
          </c:dPt>
          <c:dPt>
            <c:idx val="54"/>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6D-B4B6-40A4-A876-4F5DA7BD282A}"/>
              </c:ext>
            </c:extLst>
          </c:dPt>
          <c:dPt>
            <c:idx val="55"/>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6F-B4B6-40A4-A876-4F5DA7BD282A}"/>
              </c:ext>
            </c:extLst>
          </c:dPt>
          <c:dPt>
            <c:idx val="56"/>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71-B4B6-40A4-A876-4F5DA7BD282A}"/>
              </c:ext>
            </c:extLst>
          </c:dPt>
          <c:dPt>
            <c:idx val="57"/>
            <c:bubble3D val="0"/>
            <c:spPr>
              <a:gradFill flip="none" rotWithShape="1">
                <a:gsLst>
                  <a:gs pos="21000">
                    <a:srgbClr val="C23FD8"/>
                  </a:gs>
                  <a:gs pos="70000">
                    <a:srgbClr val="9947F7"/>
                  </a:gs>
                </a:gsLst>
                <a:lin ang="10800000" scaled="1"/>
                <a:tileRect/>
              </a:gradFill>
              <a:ln w="82550">
                <a:solidFill>
                  <a:schemeClr val="tx1"/>
                </a:solidFill>
              </a:ln>
              <a:effectLst/>
            </c:spPr>
            <c:extLst>
              <c:ext xmlns:c16="http://schemas.microsoft.com/office/drawing/2014/chart" uri="{C3380CC4-5D6E-409C-BE32-E72D297353CC}">
                <c16:uniqueId val="{00000073-B4B6-40A4-A876-4F5DA7BD282A}"/>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B4B6-40A4-A876-4F5DA7BD282A}"/>
            </c:ext>
          </c:extLst>
        </c:ser>
        <c:dLbls>
          <c:showLegendKey val="0"/>
          <c:showVal val="0"/>
          <c:showCatName val="0"/>
          <c:showSerName val="0"/>
          <c:showPercent val="0"/>
          <c:showBubbleSize val="0"/>
          <c:showLeaderLines val="1"/>
        </c:dLbls>
        <c:firstSliceAng val="0"/>
        <c:holeSize val="75"/>
      </c:doughnutChart>
      <c:pieChart>
        <c:varyColors val="1"/>
        <c:ser>
          <c:idx val="1"/>
          <c:order val="1"/>
          <c:tx>
            <c:v>2nd</c:v>
          </c:tx>
          <c:spPr>
            <a:ln>
              <a:solidFill>
                <a:schemeClr val="tx1"/>
              </a:solidFill>
            </a:ln>
          </c:spPr>
          <c:dPt>
            <c:idx val="0"/>
            <c:bubble3D val="0"/>
            <c:spPr>
              <a:noFill/>
              <a:ln w="19050">
                <a:solidFill>
                  <a:schemeClr val="tx1"/>
                </a:solidFill>
              </a:ln>
              <a:effectLst/>
            </c:spPr>
            <c:extLst>
              <c:ext xmlns:c16="http://schemas.microsoft.com/office/drawing/2014/chart" uri="{C3380CC4-5D6E-409C-BE32-E72D297353CC}">
                <c16:uniqueId val="{00000076-B4B6-40A4-A876-4F5DA7BD282A}"/>
              </c:ext>
            </c:extLst>
          </c:dPt>
          <c:dPt>
            <c:idx val="1"/>
            <c:bubble3D val="0"/>
            <c:spPr>
              <a:solidFill>
                <a:schemeClr val="tx1">
                  <a:alpha val="71000"/>
                </a:schemeClr>
              </a:solidFill>
              <a:ln w="19050">
                <a:solidFill>
                  <a:schemeClr val="tx1"/>
                </a:solidFill>
              </a:ln>
              <a:effectLst/>
            </c:spPr>
            <c:extLst>
              <c:ext xmlns:c16="http://schemas.microsoft.com/office/drawing/2014/chart" uri="{C3380CC4-5D6E-409C-BE32-E72D297353CC}">
                <c16:uniqueId val="{00000078-B4B6-40A4-A876-4F5DA7BD282A}"/>
              </c:ext>
            </c:extLst>
          </c:dPt>
          <c:val>
            <c:numRef>
              <c:f>'Pivot Tables'!$D$73:$E$73</c:f>
              <c:numCache>
                <c:formatCode>0%</c:formatCode>
                <c:ptCount val="2"/>
                <c:pt idx="0">
                  <c:v>0.72619144478123587</c:v>
                </c:pt>
                <c:pt idx="1">
                  <c:v>0.27380855521876413</c:v>
                </c:pt>
              </c:numCache>
            </c:numRef>
          </c:val>
          <c:extLst>
            <c:ext xmlns:c16="http://schemas.microsoft.com/office/drawing/2014/chart" uri="{C3380CC4-5D6E-409C-BE32-E72D297353CC}">
              <c16:uniqueId val="{00000079-B4B6-40A4-A876-4F5DA7BD282A}"/>
            </c:ext>
          </c:extLst>
        </c:ser>
        <c:dLbls>
          <c:showLegendKey val="0"/>
          <c:showVal val="0"/>
          <c:showCatName val="0"/>
          <c:showSerName val="0"/>
          <c:showPercent val="0"/>
          <c:showBubbleSize val="0"/>
          <c:showLeaderLines val="1"/>
        </c:dLbls>
        <c:firstSliceAng val="0"/>
      </c:pieChart>
      <c:scatterChart>
        <c:scatterStyle val="lineMarker"/>
        <c:varyColors val="0"/>
        <c:ser>
          <c:idx val="2"/>
          <c:order val="2"/>
          <c:tx>
            <c:v>3rd</c:v>
          </c:tx>
          <c:spPr>
            <a:ln w="25400" cap="rnd">
              <a:noFill/>
              <a:round/>
            </a:ln>
            <a:effectLst/>
          </c:spPr>
          <c:marker>
            <c:symbol val="circle"/>
            <c:size val="25"/>
            <c:spPr>
              <a:solidFill>
                <a:schemeClr val="tx1"/>
              </a:solidFill>
              <a:ln w="9525">
                <a:gradFill>
                  <a:gsLst>
                    <a:gs pos="25000">
                      <a:srgbClr val="0070C0"/>
                    </a:gs>
                    <a:gs pos="83000">
                      <a:schemeClr val="accent6"/>
                    </a:gs>
                  </a:gsLst>
                  <a:lin ang="5400000" scaled="1"/>
                </a:gradFill>
              </a:ln>
              <a:effectLst/>
            </c:spPr>
          </c:marker>
          <c:dPt>
            <c:idx val="1"/>
            <c:marker>
              <c:symbol val="circle"/>
              <c:size val="25"/>
              <c:spPr>
                <a:solidFill>
                  <a:schemeClr val="tx1"/>
                </a:solidFill>
                <a:ln w="9525">
                  <a:gradFill>
                    <a:gsLst>
                      <a:gs pos="0">
                        <a:srgbClr val="FFFF00"/>
                      </a:gs>
                      <a:gs pos="59000">
                        <a:schemeClr val="accent2"/>
                      </a:gs>
                    </a:gsLst>
                    <a:lin ang="5400000" scaled="1"/>
                  </a:gradFill>
                </a:ln>
                <a:effectLst/>
              </c:spPr>
            </c:marker>
            <c:bubble3D val="0"/>
            <c:extLst>
              <c:ext xmlns:c16="http://schemas.microsoft.com/office/drawing/2014/chart" uri="{C3380CC4-5D6E-409C-BE32-E72D297353CC}">
                <c16:uniqueId val="{0000007B-B4B6-40A4-A876-4F5DA7BD282A}"/>
              </c:ext>
            </c:extLst>
          </c:dPt>
          <c:dLbls>
            <c:dLbl>
              <c:idx val="0"/>
              <c:tx>
                <c:rich>
                  <a:bodyPr/>
                  <a:lstStyle/>
                  <a:p>
                    <a:fld id="{6A9C75F2-1A33-4128-B6DF-44C9B9A9A524}"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A-B4B6-40A4-A876-4F5DA7BD282A}"/>
                </c:ext>
              </c:extLst>
            </c:dLbl>
            <c:dLbl>
              <c:idx val="1"/>
              <c:tx>
                <c:rich>
                  <a:bodyPr/>
                  <a:lstStyle/>
                  <a:p>
                    <a:fld id="{DE0ED4F0-405D-4909-B1FC-CA6E962A1D1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7B-B4B6-40A4-A876-4F5DA7BD282A}"/>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xVal>
            <c:numRef>
              <c:f>'Pivot Tables'!$D$78:$D$79</c:f>
              <c:numCache>
                <c:formatCode>General</c:formatCode>
                <c:ptCount val="2"/>
                <c:pt idx="0">
                  <c:v>0</c:v>
                </c:pt>
                <c:pt idx="1">
                  <c:v>-0.98883173325349094</c:v>
                </c:pt>
              </c:numCache>
            </c:numRef>
          </c:xVal>
          <c:yVal>
            <c:numRef>
              <c:f>'Pivot Tables'!$E$78:$E$79</c:f>
              <c:numCache>
                <c:formatCode>General</c:formatCode>
                <c:ptCount val="2"/>
                <c:pt idx="0">
                  <c:v>1</c:v>
                </c:pt>
                <c:pt idx="1">
                  <c:v>-0.14903624831193577</c:v>
                </c:pt>
              </c:numCache>
            </c:numRef>
          </c:yVal>
          <c:smooth val="0"/>
          <c:extLst>
            <c:ext xmlns:c15="http://schemas.microsoft.com/office/drawing/2012/chart" uri="{02D57815-91ED-43cb-92C2-25804820EDAC}">
              <c15:datalabelsRange>
                <c15:f>'Pivot Tables'!$G$73:$G$74</c15:f>
                <c15:dlblRangeCache>
                  <c:ptCount val="2"/>
                  <c:pt idx="0">
                    <c:v>27%</c:v>
                  </c:pt>
                  <c:pt idx="1">
                    <c:v>73%</c:v>
                  </c:pt>
                </c15:dlblRangeCache>
              </c15:datalabelsRange>
            </c:ext>
            <c:ext xmlns:c16="http://schemas.microsoft.com/office/drawing/2014/chart" uri="{C3380CC4-5D6E-409C-BE32-E72D297353CC}">
              <c16:uniqueId val="{0000007C-B4B6-40A4-A876-4F5DA7BD282A}"/>
            </c:ext>
          </c:extLst>
        </c:ser>
        <c:dLbls>
          <c:showLegendKey val="0"/>
          <c:showVal val="0"/>
          <c:showCatName val="0"/>
          <c:showSerName val="0"/>
          <c:showPercent val="0"/>
          <c:showBubbleSize val="0"/>
        </c:dLbls>
        <c:axId val="520296079"/>
        <c:axId val="520276879"/>
      </c:scatterChart>
      <c:valAx>
        <c:axId val="520276879"/>
        <c:scaling>
          <c:orientation val="minMax"/>
          <c:max val="1.1500000000000001"/>
          <c:min val="-1.1500000000000001"/>
        </c:scaling>
        <c:delete val="1"/>
        <c:axPos val="l"/>
        <c:numFmt formatCode="General" sourceLinked="1"/>
        <c:majorTickMark val="out"/>
        <c:minorTickMark val="none"/>
        <c:tickLblPos val="nextTo"/>
        <c:crossAx val="520296079"/>
        <c:crosses val="autoZero"/>
        <c:crossBetween val="midCat"/>
      </c:valAx>
      <c:valAx>
        <c:axId val="520296079"/>
        <c:scaling>
          <c:orientation val="minMax"/>
          <c:max val="1.1500000000000001"/>
          <c:min val="-1.1500000000000001"/>
        </c:scaling>
        <c:delete val="1"/>
        <c:axPos val="b"/>
        <c:numFmt formatCode="General" sourceLinked="1"/>
        <c:majorTickMark val="out"/>
        <c:minorTickMark val="none"/>
        <c:tickLblPos val="nextTo"/>
        <c:crossAx val="52027687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oject Status'!A1"/><Relationship Id="rId13" Type="http://schemas.openxmlformats.org/officeDocument/2006/relationships/chart" Target="../charts/chart4.xml"/><Relationship Id="rId3" Type="http://schemas.openxmlformats.org/officeDocument/2006/relationships/image" Target="../media/image1.png"/><Relationship Id="rId7" Type="http://schemas.openxmlformats.org/officeDocument/2006/relationships/hyperlink" Target="#'Sales Process'!A1"/><Relationship Id="rId12"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Geographically!A1"/><Relationship Id="rId11" Type="http://schemas.openxmlformats.org/officeDocument/2006/relationships/image" Target="../media/image4.svg"/><Relationship Id="rId5" Type="http://schemas.openxmlformats.org/officeDocument/2006/relationships/hyperlink" Target="http://www.linkedin.com/in/hitesh-ranga1" TargetMode="External"/><Relationship Id="rId10" Type="http://schemas.openxmlformats.org/officeDocument/2006/relationships/image" Target="../media/image3.png"/><Relationship Id="rId4" Type="http://schemas.openxmlformats.org/officeDocument/2006/relationships/image" Target="../media/image2.svg"/><Relationship Id="rId9" Type="http://schemas.openxmlformats.org/officeDocument/2006/relationships/hyperlink" Target="#'Income Source'!A1"/><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hyperlink" Target="#'Project Status'!A1"/><Relationship Id="rId13" Type="http://schemas.openxmlformats.org/officeDocument/2006/relationships/chart" Target="../charts/chart7.xml"/><Relationship Id="rId3" Type="http://schemas.openxmlformats.org/officeDocument/2006/relationships/image" Target="../media/image1.png"/><Relationship Id="rId7" Type="http://schemas.openxmlformats.org/officeDocument/2006/relationships/hyperlink" Target="#'Sales Process'!A1"/><Relationship Id="rId12" Type="http://schemas.openxmlformats.org/officeDocument/2006/relationships/chart" Target="../charts/chart6.xm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hyperlink" Target="#Geographically!A1"/><Relationship Id="rId11" Type="http://schemas.openxmlformats.org/officeDocument/2006/relationships/image" Target="../media/image4.svg"/><Relationship Id="rId5" Type="http://schemas.openxmlformats.org/officeDocument/2006/relationships/hyperlink" Target="http://www.linkedin.com/in/hitesh-ranga1" TargetMode="External"/><Relationship Id="rId10" Type="http://schemas.openxmlformats.org/officeDocument/2006/relationships/image" Target="../media/image3.png"/><Relationship Id="rId4" Type="http://schemas.openxmlformats.org/officeDocument/2006/relationships/image" Target="../media/image2.svg"/><Relationship Id="rId9" Type="http://schemas.openxmlformats.org/officeDocument/2006/relationships/hyperlink" Target="#'Income Source'!A1"/><Relationship Id="rId1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3" Type="http://schemas.openxmlformats.org/officeDocument/2006/relationships/image" Target="../media/image9.png"/><Relationship Id="rId18" Type="http://schemas.openxmlformats.org/officeDocument/2006/relationships/image" Target="../media/image14.svg"/><Relationship Id="rId26" Type="http://schemas.openxmlformats.org/officeDocument/2006/relationships/image" Target="../media/image22.svg"/><Relationship Id="rId3" Type="http://schemas.openxmlformats.org/officeDocument/2006/relationships/hyperlink" Target="http://www.linkedin.com/in/hitesh-ranga1" TargetMode="External"/><Relationship Id="rId21" Type="http://schemas.openxmlformats.org/officeDocument/2006/relationships/image" Target="../media/image17.png"/><Relationship Id="rId7" Type="http://schemas.openxmlformats.org/officeDocument/2006/relationships/hyperlink" Target="#'Income Source'!A1"/><Relationship Id="rId12" Type="http://schemas.openxmlformats.org/officeDocument/2006/relationships/image" Target="../media/image8.svg"/><Relationship Id="rId17" Type="http://schemas.openxmlformats.org/officeDocument/2006/relationships/image" Target="../media/image13.png"/><Relationship Id="rId25" Type="http://schemas.openxmlformats.org/officeDocument/2006/relationships/image" Target="../media/image21.png"/><Relationship Id="rId33" Type="http://schemas.openxmlformats.org/officeDocument/2006/relationships/chart" Target="../charts/chart12.xml"/><Relationship Id="rId2" Type="http://schemas.openxmlformats.org/officeDocument/2006/relationships/image" Target="../media/image2.svg"/><Relationship Id="rId16" Type="http://schemas.openxmlformats.org/officeDocument/2006/relationships/image" Target="../media/image12.svg"/><Relationship Id="rId20" Type="http://schemas.openxmlformats.org/officeDocument/2006/relationships/image" Target="../media/image16.svg"/><Relationship Id="rId29" Type="http://schemas.openxmlformats.org/officeDocument/2006/relationships/image" Target="../media/image25.png"/><Relationship Id="rId1" Type="http://schemas.openxmlformats.org/officeDocument/2006/relationships/image" Target="../media/image1.png"/><Relationship Id="rId6" Type="http://schemas.openxmlformats.org/officeDocument/2006/relationships/hyperlink" Target="#'Project Status'!A1"/><Relationship Id="rId11" Type="http://schemas.openxmlformats.org/officeDocument/2006/relationships/image" Target="../media/image7.png"/><Relationship Id="rId24" Type="http://schemas.openxmlformats.org/officeDocument/2006/relationships/image" Target="../media/image20.svg"/><Relationship Id="rId32" Type="http://schemas.openxmlformats.org/officeDocument/2006/relationships/chart" Target="../charts/chart11.xml"/><Relationship Id="rId5" Type="http://schemas.openxmlformats.org/officeDocument/2006/relationships/hyperlink" Target="#'Sales Process'!A1"/><Relationship Id="rId15" Type="http://schemas.openxmlformats.org/officeDocument/2006/relationships/image" Target="../media/image11.png"/><Relationship Id="rId23" Type="http://schemas.openxmlformats.org/officeDocument/2006/relationships/image" Target="../media/image19.png"/><Relationship Id="rId28" Type="http://schemas.openxmlformats.org/officeDocument/2006/relationships/image" Target="../media/image24.svg"/><Relationship Id="rId10" Type="http://schemas.openxmlformats.org/officeDocument/2006/relationships/chart" Target="../charts/chart9.xml"/><Relationship Id="rId19" Type="http://schemas.openxmlformats.org/officeDocument/2006/relationships/image" Target="../media/image15.png"/><Relationship Id="rId31" Type="http://schemas.openxmlformats.org/officeDocument/2006/relationships/chart" Target="../charts/chart10.xml"/><Relationship Id="rId4" Type="http://schemas.openxmlformats.org/officeDocument/2006/relationships/hyperlink" Target="#Geographically!A1"/><Relationship Id="rId9" Type="http://schemas.openxmlformats.org/officeDocument/2006/relationships/image" Target="../media/image4.svg"/><Relationship Id="rId14" Type="http://schemas.openxmlformats.org/officeDocument/2006/relationships/image" Target="../media/image10.svg"/><Relationship Id="rId22" Type="http://schemas.openxmlformats.org/officeDocument/2006/relationships/image" Target="../media/image18.svg"/><Relationship Id="rId27" Type="http://schemas.openxmlformats.org/officeDocument/2006/relationships/image" Target="../media/image23.png"/><Relationship Id="rId30" Type="http://schemas.openxmlformats.org/officeDocument/2006/relationships/image" Target="../media/image26.svg"/><Relationship Id="rId8" Type="http://schemas.openxmlformats.org/officeDocument/2006/relationships/image" Target="../media/image3.png"/></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30.svg"/><Relationship Id="rId3" Type="http://schemas.openxmlformats.org/officeDocument/2006/relationships/hyperlink" Target="http://www.linkedin.com/in/hitesh-ranga1" TargetMode="External"/><Relationship Id="rId7" Type="http://schemas.openxmlformats.org/officeDocument/2006/relationships/hyperlink" Target="#'Income Source'!A1"/><Relationship Id="rId12" Type="http://schemas.openxmlformats.org/officeDocument/2006/relationships/image" Target="../media/image29.png"/><Relationship Id="rId17" Type="http://schemas.openxmlformats.org/officeDocument/2006/relationships/image" Target="../media/image34.svg"/><Relationship Id="rId2" Type="http://schemas.openxmlformats.org/officeDocument/2006/relationships/image" Target="../media/image2.svg"/><Relationship Id="rId16" Type="http://schemas.openxmlformats.org/officeDocument/2006/relationships/image" Target="../media/image33.png"/><Relationship Id="rId1" Type="http://schemas.openxmlformats.org/officeDocument/2006/relationships/image" Target="../media/image1.png"/><Relationship Id="rId6" Type="http://schemas.openxmlformats.org/officeDocument/2006/relationships/hyperlink" Target="#'Project Status'!A1"/><Relationship Id="rId11" Type="http://schemas.openxmlformats.org/officeDocument/2006/relationships/image" Target="../media/image28.svg"/><Relationship Id="rId5" Type="http://schemas.openxmlformats.org/officeDocument/2006/relationships/hyperlink" Target="#'Sales Process'!A1"/><Relationship Id="rId15" Type="http://schemas.openxmlformats.org/officeDocument/2006/relationships/image" Target="../media/image32.svg"/><Relationship Id="rId10" Type="http://schemas.openxmlformats.org/officeDocument/2006/relationships/image" Target="../media/image27.png"/><Relationship Id="rId4" Type="http://schemas.openxmlformats.org/officeDocument/2006/relationships/hyperlink" Target="#Geographically!A1"/><Relationship Id="rId9" Type="http://schemas.openxmlformats.org/officeDocument/2006/relationships/image" Target="../media/image4.svg"/><Relationship Id="rId14"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xdr:from>
      <xdr:col>8</xdr:col>
      <xdr:colOff>76197</xdr:colOff>
      <xdr:row>2</xdr:row>
      <xdr:rowOff>97972</xdr:rowOff>
    </xdr:from>
    <xdr:to>
      <xdr:col>16</xdr:col>
      <xdr:colOff>239397</xdr:colOff>
      <xdr:row>29</xdr:row>
      <xdr:rowOff>141429</xdr:rowOff>
    </xdr:to>
    <xdr:grpSp>
      <xdr:nvGrpSpPr>
        <xdr:cNvPr id="310" name="Group 309">
          <a:extLst>
            <a:ext uri="{FF2B5EF4-FFF2-40B4-BE49-F238E27FC236}">
              <a16:creationId xmlns:a16="http://schemas.microsoft.com/office/drawing/2014/main" id="{B1EE62B6-76D6-635C-600B-494539DBBCFA}"/>
            </a:ext>
          </a:extLst>
        </xdr:cNvPr>
        <xdr:cNvGrpSpPr/>
      </xdr:nvGrpSpPr>
      <xdr:grpSpPr>
        <a:xfrm>
          <a:off x="4952997" y="463732"/>
          <a:ext cx="5040000" cy="4981217"/>
          <a:chOff x="4952997" y="468086"/>
          <a:chExt cx="5040000" cy="5040000"/>
        </a:xfrm>
      </xdr:grpSpPr>
      <xdr:sp macro="" textlink="">
        <xdr:nvSpPr>
          <xdr:cNvPr id="308" name="Oval 307">
            <a:extLst>
              <a:ext uri="{FF2B5EF4-FFF2-40B4-BE49-F238E27FC236}">
                <a16:creationId xmlns:a16="http://schemas.microsoft.com/office/drawing/2014/main" id="{C2C63015-2A4E-C93E-C44B-BDB3D146652D}"/>
              </a:ext>
            </a:extLst>
          </xdr:cNvPr>
          <xdr:cNvSpPr/>
        </xdr:nvSpPr>
        <xdr:spPr>
          <a:xfrm>
            <a:off x="4952997" y="468086"/>
            <a:ext cx="5040000" cy="5040000"/>
          </a:xfrm>
          <a:prstGeom prst="ellipse">
            <a:avLst/>
          </a:prstGeom>
          <a:noFill/>
          <a:ln w="3175">
            <a:solidFill>
              <a:schemeClr val="bg2">
                <a:lumMod val="1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9" name="Oval 308">
            <a:extLst>
              <a:ext uri="{FF2B5EF4-FFF2-40B4-BE49-F238E27FC236}">
                <a16:creationId xmlns:a16="http://schemas.microsoft.com/office/drawing/2014/main" id="{59F63AEB-A53A-4C4B-861A-F4238CE8A820}"/>
              </a:ext>
            </a:extLst>
          </xdr:cNvPr>
          <xdr:cNvSpPr/>
        </xdr:nvSpPr>
        <xdr:spPr>
          <a:xfrm>
            <a:off x="5714953" y="1284514"/>
            <a:ext cx="3516089" cy="3407228"/>
          </a:xfrm>
          <a:prstGeom prst="ellipse">
            <a:avLst/>
          </a:prstGeom>
          <a:noFill/>
          <a:ln w="3175">
            <a:solidFill>
              <a:schemeClr val="bg2">
                <a:lumMod val="1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13</xdr:col>
      <xdr:colOff>529952</xdr:colOff>
      <xdr:row>29</xdr:row>
      <xdr:rowOff>119917</xdr:rowOff>
    </xdr:from>
    <xdr:to>
      <xdr:col>15</xdr:col>
      <xdr:colOff>234341</xdr:colOff>
      <xdr:row>35</xdr:row>
      <xdr:rowOff>105208</xdr:rowOff>
    </xdr:to>
    <xdr:grpSp>
      <xdr:nvGrpSpPr>
        <xdr:cNvPr id="213" name="Group 212">
          <a:extLst>
            <a:ext uri="{FF2B5EF4-FFF2-40B4-BE49-F238E27FC236}">
              <a16:creationId xmlns:a16="http://schemas.microsoft.com/office/drawing/2014/main" id="{38B5B7C9-D30A-4679-95B0-A726A79060C3}"/>
            </a:ext>
          </a:extLst>
        </xdr:cNvPr>
        <xdr:cNvGrpSpPr/>
      </xdr:nvGrpSpPr>
      <xdr:grpSpPr>
        <a:xfrm>
          <a:off x="8454752" y="5423437"/>
          <a:ext cx="923589" cy="1082571"/>
          <a:chOff x="9521727" y="366968"/>
          <a:chExt cx="923589" cy="1073871"/>
        </a:xfrm>
      </xdr:grpSpPr>
      <xdr:cxnSp macro="">
        <xdr:nvCxnSpPr>
          <xdr:cNvPr id="220" name="Straight Connector 219">
            <a:extLst>
              <a:ext uri="{FF2B5EF4-FFF2-40B4-BE49-F238E27FC236}">
                <a16:creationId xmlns:a16="http://schemas.microsoft.com/office/drawing/2014/main" id="{F85F9BDF-4712-B725-5FA1-F1292AAEC466}"/>
              </a:ext>
            </a:extLst>
          </xdr:cNvPr>
          <xdr:cNvCxnSpPr/>
        </xdr:nvCxnSpPr>
        <xdr:spPr>
          <a:xfrm>
            <a:off x="9521727" y="940435"/>
            <a:ext cx="730279" cy="325130"/>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1" name="Oval 220">
            <a:extLst>
              <a:ext uri="{FF2B5EF4-FFF2-40B4-BE49-F238E27FC236}">
                <a16:creationId xmlns:a16="http://schemas.microsoft.com/office/drawing/2014/main" id="{D3928E6B-3645-9FF5-AB8C-E939D6D9532F}"/>
              </a:ext>
            </a:extLst>
          </xdr:cNvPr>
          <xdr:cNvSpPr/>
        </xdr:nvSpPr>
        <xdr:spPr>
          <a:xfrm>
            <a:off x="10085316" y="1082325"/>
            <a:ext cx="360000" cy="358514"/>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222" name="Straight Connector 221">
            <a:extLst>
              <a:ext uri="{FF2B5EF4-FFF2-40B4-BE49-F238E27FC236}">
                <a16:creationId xmlns:a16="http://schemas.microsoft.com/office/drawing/2014/main" id="{844D28D2-425D-4BE1-90CE-56626637908C}"/>
              </a:ext>
            </a:extLst>
          </xdr:cNvPr>
          <xdr:cNvCxnSpPr>
            <a:stCxn id="223" idx="2"/>
          </xdr:cNvCxnSpPr>
        </xdr:nvCxnSpPr>
        <xdr:spPr>
          <a:xfrm flipH="1">
            <a:off x="9595391" y="546225"/>
            <a:ext cx="472339" cy="228246"/>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3" name="Oval 222">
            <a:extLst>
              <a:ext uri="{FF2B5EF4-FFF2-40B4-BE49-F238E27FC236}">
                <a16:creationId xmlns:a16="http://schemas.microsoft.com/office/drawing/2014/main" id="{25284AA7-4322-A910-0727-751EBA26575D}"/>
              </a:ext>
            </a:extLst>
          </xdr:cNvPr>
          <xdr:cNvSpPr/>
        </xdr:nvSpPr>
        <xdr:spPr>
          <a:xfrm>
            <a:off x="10067730" y="366968"/>
            <a:ext cx="360000" cy="358514"/>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493249</xdr:colOff>
      <xdr:row>26</xdr:row>
      <xdr:rowOff>30270</xdr:rowOff>
    </xdr:from>
    <xdr:to>
      <xdr:col>10</xdr:col>
      <xdr:colOff>20912</xdr:colOff>
      <xdr:row>33</xdr:row>
      <xdr:rowOff>154322</xdr:rowOff>
    </xdr:to>
    <xdr:grpSp>
      <xdr:nvGrpSpPr>
        <xdr:cNvPr id="128" name="Group 127">
          <a:extLst>
            <a:ext uri="{FF2B5EF4-FFF2-40B4-BE49-F238E27FC236}">
              <a16:creationId xmlns:a16="http://schemas.microsoft.com/office/drawing/2014/main" id="{B5F25AF7-C12F-8873-BAE8-F2373E7C52CE}"/>
            </a:ext>
          </a:extLst>
        </xdr:cNvPr>
        <xdr:cNvGrpSpPr/>
      </xdr:nvGrpSpPr>
      <xdr:grpSpPr>
        <a:xfrm>
          <a:off x="4150849" y="4785150"/>
          <a:ext cx="1966063" cy="1404212"/>
          <a:chOff x="10067730" y="366968"/>
          <a:chExt cx="1966063" cy="1396001"/>
        </a:xfrm>
      </xdr:grpSpPr>
      <xdr:cxnSp macro="">
        <xdr:nvCxnSpPr>
          <xdr:cNvPr id="111" name="Straight Connector 110">
            <a:extLst>
              <a:ext uri="{FF2B5EF4-FFF2-40B4-BE49-F238E27FC236}">
                <a16:creationId xmlns:a16="http://schemas.microsoft.com/office/drawing/2014/main" id="{0F6B6CD1-5981-43AD-8656-0E6EBAF55DC8}"/>
              </a:ext>
            </a:extLst>
          </xdr:cNvPr>
          <xdr:cNvCxnSpPr/>
        </xdr:nvCxnSpPr>
        <xdr:spPr>
          <a:xfrm flipH="1">
            <a:off x="10443032" y="811482"/>
            <a:ext cx="473741" cy="195960"/>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19" name="Oval 118">
            <a:extLst>
              <a:ext uri="{FF2B5EF4-FFF2-40B4-BE49-F238E27FC236}">
                <a16:creationId xmlns:a16="http://schemas.microsoft.com/office/drawing/2014/main" id="{A09ACA41-6173-D9E1-C209-17935122FA94}"/>
              </a:ext>
            </a:extLst>
          </xdr:cNvPr>
          <xdr:cNvSpPr/>
        </xdr:nvSpPr>
        <xdr:spPr>
          <a:xfrm>
            <a:off x="10097038" y="853473"/>
            <a:ext cx="360000" cy="358514"/>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68" name="Straight Connector 167">
            <a:extLst>
              <a:ext uri="{FF2B5EF4-FFF2-40B4-BE49-F238E27FC236}">
                <a16:creationId xmlns:a16="http://schemas.microsoft.com/office/drawing/2014/main" id="{429E6699-0418-3C88-F8A3-93A40B757696}"/>
              </a:ext>
            </a:extLst>
          </xdr:cNvPr>
          <xdr:cNvCxnSpPr>
            <a:endCxn id="169" idx="7"/>
          </xdr:cNvCxnSpPr>
        </xdr:nvCxnSpPr>
        <xdr:spPr>
          <a:xfrm flipH="1">
            <a:off x="10738425" y="963882"/>
            <a:ext cx="283856" cy="440323"/>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69" name="Oval 168">
            <a:extLst>
              <a:ext uri="{FF2B5EF4-FFF2-40B4-BE49-F238E27FC236}">
                <a16:creationId xmlns:a16="http://schemas.microsoft.com/office/drawing/2014/main" id="{D73941E3-7CC9-B54F-691C-9AEE9111D628}"/>
              </a:ext>
            </a:extLst>
          </xdr:cNvPr>
          <xdr:cNvSpPr/>
        </xdr:nvSpPr>
        <xdr:spPr>
          <a:xfrm>
            <a:off x="10431146" y="1351701"/>
            <a:ext cx="360000" cy="358514"/>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71" name="Straight Connector 170">
            <a:extLst>
              <a:ext uri="{FF2B5EF4-FFF2-40B4-BE49-F238E27FC236}">
                <a16:creationId xmlns:a16="http://schemas.microsoft.com/office/drawing/2014/main" id="{436ABB9D-5C17-F733-BFE4-39EDB934C69B}"/>
              </a:ext>
            </a:extLst>
          </xdr:cNvPr>
          <xdr:cNvCxnSpPr/>
        </xdr:nvCxnSpPr>
        <xdr:spPr>
          <a:xfrm>
            <a:off x="11151235" y="1010773"/>
            <a:ext cx="36213" cy="489037"/>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72" name="Oval 171">
            <a:extLst>
              <a:ext uri="{FF2B5EF4-FFF2-40B4-BE49-F238E27FC236}">
                <a16:creationId xmlns:a16="http://schemas.microsoft.com/office/drawing/2014/main" id="{449B90D9-74AF-676E-A538-803B882EE60B}"/>
              </a:ext>
            </a:extLst>
          </xdr:cNvPr>
          <xdr:cNvSpPr/>
        </xdr:nvSpPr>
        <xdr:spPr>
          <a:xfrm>
            <a:off x="11070054" y="1404455"/>
            <a:ext cx="360000" cy="358514"/>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76" name="Straight Connector 175">
            <a:extLst>
              <a:ext uri="{FF2B5EF4-FFF2-40B4-BE49-F238E27FC236}">
                <a16:creationId xmlns:a16="http://schemas.microsoft.com/office/drawing/2014/main" id="{B3743224-0DFF-1552-552C-7B50F14ED300}"/>
              </a:ext>
            </a:extLst>
          </xdr:cNvPr>
          <xdr:cNvCxnSpPr/>
        </xdr:nvCxnSpPr>
        <xdr:spPr>
          <a:xfrm>
            <a:off x="11280189" y="940435"/>
            <a:ext cx="510998" cy="401115"/>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77" name="Oval 176">
            <a:extLst>
              <a:ext uri="{FF2B5EF4-FFF2-40B4-BE49-F238E27FC236}">
                <a16:creationId xmlns:a16="http://schemas.microsoft.com/office/drawing/2014/main" id="{A13C95EF-8801-BA8F-EBA8-E5651B7F94A6}"/>
              </a:ext>
            </a:extLst>
          </xdr:cNvPr>
          <xdr:cNvSpPr/>
        </xdr:nvSpPr>
        <xdr:spPr>
          <a:xfrm>
            <a:off x="11673793" y="1246194"/>
            <a:ext cx="360000" cy="358514"/>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xnSp macro="">
        <xdr:nvCxnSpPr>
          <xdr:cNvPr id="179" name="Straight Connector 178">
            <a:extLst>
              <a:ext uri="{FF2B5EF4-FFF2-40B4-BE49-F238E27FC236}">
                <a16:creationId xmlns:a16="http://schemas.microsoft.com/office/drawing/2014/main" id="{1969C85F-1B29-8C28-594D-D3F4E9B60E54}"/>
              </a:ext>
            </a:extLst>
          </xdr:cNvPr>
          <xdr:cNvCxnSpPr>
            <a:endCxn id="180" idx="6"/>
          </xdr:cNvCxnSpPr>
        </xdr:nvCxnSpPr>
        <xdr:spPr>
          <a:xfrm flipH="1" flipV="1">
            <a:off x="10427730" y="546225"/>
            <a:ext cx="471459" cy="183194"/>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80" name="Oval 179">
            <a:extLst>
              <a:ext uri="{FF2B5EF4-FFF2-40B4-BE49-F238E27FC236}">
                <a16:creationId xmlns:a16="http://schemas.microsoft.com/office/drawing/2014/main" id="{E7BE421C-ACFA-9EB1-0729-1B4392FA9510}"/>
              </a:ext>
            </a:extLst>
          </xdr:cNvPr>
          <xdr:cNvSpPr/>
        </xdr:nvSpPr>
        <xdr:spPr>
          <a:xfrm>
            <a:off x="10067730" y="366968"/>
            <a:ext cx="360000" cy="358514"/>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15</xdr:col>
      <xdr:colOff>404648</xdr:colOff>
      <xdr:row>8</xdr:row>
      <xdr:rowOff>129540</xdr:rowOff>
    </xdr:from>
    <xdr:to>
      <xdr:col>17</xdr:col>
      <xdr:colOff>167129</xdr:colOff>
      <xdr:row>13</xdr:row>
      <xdr:rowOff>26276</xdr:rowOff>
    </xdr:to>
    <xdr:grpSp>
      <xdr:nvGrpSpPr>
        <xdr:cNvPr id="127" name="Group 126">
          <a:extLst>
            <a:ext uri="{FF2B5EF4-FFF2-40B4-BE49-F238E27FC236}">
              <a16:creationId xmlns:a16="http://schemas.microsoft.com/office/drawing/2014/main" id="{1124B386-EC93-A963-E679-E4F1A158274C}"/>
            </a:ext>
          </a:extLst>
        </xdr:cNvPr>
        <xdr:cNvGrpSpPr/>
      </xdr:nvGrpSpPr>
      <xdr:grpSpPr>
        <a:xfrm>
          <a:off x="9548648" y="1592580"/>
          <a:ext cx="981681" cy="811136"/>
          <a:chOff x="9548648" y="1583202"/>
          <a:chExt cx="981681" cy="805274"/>
        </a:xfrm>
      </xdr:grpSpPr>
      <xdr:cxnSp macro="">
        <xdr:nvCxnSpPr>
          <xdr:cNvPr id="106" name="Straight Connector 105">
            <a:extLst>
              <a:ext uri="{FF2B5EF4-FFF2-40B4-BE49-F238E27FC236}">
                <a16:creationId xmlns:a16="http://schemas.microsoft.com/office/drawing/2014/main" id="{8B98FF79-2523-A200-69F1-EE1CAE1B35EB}"/>
              </a:ext>
            </a:extLst>
          </xdr:cNvPr>
          <xdr:cNvCxnSpPr/>
        </xdr:nvCxnSpPr>
        <xdr:spPr>
          <a:xfrm flipV="1">
            <a:off x="9548648" y="1946617"/>
            <a:ext cx="540232" cy="441859"/>
          </a:xfrm>
          <a:prstGeom prst="line">
            <a:avLst/>
          </a:prstGeom>
          <a:ln w="15875">
            <a:gradFill>
              <a:gsLst>
                <a:gs pos="8000">
                  <a:srgbClr val="080D80"/>
                </a:gs>
                <a:gs pos="75000">
                  <a:srgbClr val="98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08" name="Circle: Hollow 107">
            <a:extLst>
              <a:ext uri="{FF2B5EF4-FFF2-40B4-BE49-F238E27FC236}">
                <a16:creationId xmlns:a16="http://schemas.microsoft.com/office/drawing/2014/main" id="{6741F338-21E5-1654-DC53-6EBB99C0488D}"/>
              </a:ext>
            </a:extLst>
          </xdr:cNvPr>
          <xdr:cNvSpPr/>
        </xdr:nvSpPr>
        <xdr:spPr>
          <a:xfrm>
            <a:off x="10043160" y="1583202"/>
            <a:ext cx="468000" cy="464483"/>
          </a:xfrm>
          <a:prstGeom prst="donut">
            <a:avLst>
              <a:gd name="adj" fmla="val 6923"/>
            </a:avLst>
          </a:prstGeom>
          <a:solidFill>
            <a:srgbClr val="98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BC22">
        <xdr:nvSpPr>
          <xdr:cNvPr id="126" name="TextBox 125">
            <a:extLst>
              <a:ext uri="{FF2B5EF4-FFF2-40B4-BE49-F238E27FC236}">
                <a16:creationId xmlns:a16="http://schemas.microsoft.com/office/drawing/2014/main" id="{B74172A0-8A9D-4FEE-893A-BCD722155B79}"/>
              </a:ext>
            </a:extLst>
          </xdr:cNvPr>
          <xdr:cNvSpPr txBox="1"/>
        </xdr:nvSpPr>
        <xdr:spPr>
          <a:xfrm>
            <a:off x="10051356" y="1655354"/>
            <a:ext cx="478973" cy="323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7BCBA5-9900-474E-9BBC-2F16E56F141A}" type="TxLink">
              <a:rPr lang="en-US" sz="1100" b="0" i="0" u="none" strike="noStrike">
                <a:solidFill>
                  <a:schemeClr val="bg1"/>
                </a:solidFill>
                <a:latin typeface="Arial"/>
                <a:cs typeface="Arial"/>
              </a:rPr>
              <a:pPr algn="ctr"/>
              <a:t>15%</a:t>
            </a:fld>
            <a:endParaRPr lang="en-IN" sz="120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11</xdr:col>
      <xdr:colOff>2690</xdr:colOff>
      <xdr:row>3</xdr:row>
      <xdr:rowOff>30930</xdr:rowOff>
    </xdr:from>
    <xdr:to>
      <xdr:col>12</xdr:col>
      <xdr:colOff>394447</xdr:colOff>
      <xdr:row>6</xdr:row>
      <xdr:rowOff>53789</xdr:rowOff>
    </xdr:to>
    <xdr:grpSp>
      <xdr:nvGrpSpPr>
        <xdr:cNvPr id="129" name="Group 128">
          <a:extLst>
            <a:ext uri="{FF2B5EF4-FFF2-40B4-BE49-F238E27FC236}">
              <a16:creationId xmlns:a16="http://schemas.microsoft.com/office/drawing/2014/main" id="{450C1EE9-35AF-49A1-91EA-64C832A3FAA4}"/>
            </a:ext>
          </a:extLst>
        </xdr:cNvPr>
        <xdr:cNvGrpSpPr/>
      </xdr:nvGrpSpPr>
      <xdr:grpSpPr>
        <a:xfrm>
          <a:off x="6708290" y="579570"/>
          <a:ext cx="1001357" cy="571499"/>
          <a:chOff x="10043160" y="1583202"/>
          <a:chExt cx="1001357" cy="569272"/>
        </a:xfrm>
      </xdr:grpSpPr>
      <xdr:cxnSp macro="">
        <xdr:nvCxnSpPr>
          <xdr:cNvPr id="130" name="Straight Connector 129">
            <a:extLst>
              <a:ext uri="{FF2B5EF4-FFF2-40B4-BE49-F238E27FC236}">
                <a16:creationId xmlns:a16="http://schemas.microsoft.com/office/drawing/2014/main" id="{8A4245A7-49BB-45BE-E243-513D3AE93C4E}"/>
              </a:ext>
            </a:extLst>
          </xdr:cNvPr>
          <xdr:cNvCxnSpPr/>
        </xdr:nvCxnSpPr>
        <xdr:spPr>
          <a:xfrm flipH="1" flipV="1">
            <a:off x="10452846" y="1934047"/>
            <a:ext cx="591671" cy="218427"/>
          </a:xfrm>
          <a:prstGeom prst="line">
            <a:avLst/>
          </a:prstGeom>
          <a:ln w="15875">
            <a:gradFill>
              <a:gsLst>
                <a:gs pos="8000">
                  <a:srgbClr val="080D80"/>
                </a:gs>
                <a:gs pos="75000">
                  <a:srgbClr val="98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31" name="Circle: Hollow 130">
            <a:extLst>
              <a:ext uri="{FF2B5EF4-FFF2-40B4-BE49-F238E27FC236}">
                <a16:creationId xmlns:a16="http://schemas.microsoft.com/office/drawing/2014/main" id="{81F1FB72-6BD8-BDDB-9326-B74C30D86862}"/>
              </a:ext>
            </a:extLst>
          </xdr:cNvPr>
          <xdr:cNvSpPr/>
        </xdr:nvSpPr>
        <xdr:spPr>
          <a:xfrm>
            <a:off x="10043160" y="1583202"/>
            <a:ext cx="468000" cy="464483"/>
          </a:xfrm>
          <a:prstGeom prst="donut">
            <a:avLst>
              <a:gd name="adj" fmla="val 6923"/>
            </a:avLst>
          </a:prstGeom>
          <a:solidFill>
            <a:srgbClr val="98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BC25">
        <xdr:nvSpPr>
          <xdr:cNvPr id="132" name="TextBox 131">
            <a:extLst>
              <a:ext uri="{FF2B5EF4-FFF2-40B4-BE49-F238E27FC236}">
                <a16:creationId xmlns:a16="http://schemas.microsoft.com/office/drawing/2014/main" id="{326C64F4-034A-824B-87A4-0790B1E36A20}"/>
              </a:ext>
            </a:extLst>
          </xdr:cNvPr>
          <xdr:cNvSpPr txBox="1"/>
        </xdr:nvSpPr>
        <xdr:spPr>
          <a:xfrm>
            <a:off x="10047514" y="1667695"/>
            <a:ext cx="478973" cy="323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EC5E47-DC56-40A5-9FC1-42F44A7B9E85}" type="TxLink">
              <a:rPr lang="en-US" sz="1100" b="0" i="0" u="none" strike="noStrike">
                <a:solidFill>
                  <a:schemeClr val="bg1"/>
                </a:solidFill>
                <a:latin typeface="Arial"/>
                <a:cs typeface="Arial"/>
              </a:rPr>
              <a:pPr algn="ctr"/>
              <a:t>21%</a:t>
            </a:fld>
            <a:endParaRPr lang="en-IN" sz="120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7</xdr:col>
      <xdr:colOff>279827</xdr:colOff>
      <xdr:row>6</xdr:row>
      <xdr:rowOff>156434</xdr:rowOff>
    </xdr:from>
    <xdr:to>
      <xdr:col>9</xdr:col>
      <xdr:colOff>248194</xdr:colOff>
      <xdr:row>9</xdr:row>
      <xdr:rowOff>165463</xdr:rowOff>
    </xdr:to>
    <xdr:grpSp>
      <xdr:nvGrpSpPr>
        <xdr:cNvPr id="133" name="Group 132">
          <a:extLst>
            <a:ext uri="{FF2B5EF4-FFF2-40B4-BE49-F238E27FC236}">
              <a16:creationId xmlns:a16="http://schemas.microsoft.com/office/drawing/2014/main" id="{FEFF338C-2C0E-4F16-8530-9A3F467BEE53}"/>
            </a:ext>
          </a:extLst>
        </xdr:cNvPr>
        <xdr:cNvGrpSpPr/>
      </xdr:nvGrpSpPr>
      <xdr:grpSpPr>
        <a:xfrm>
          <a:off x="4547027" y="1253714"/>
          <a:ext cx="1187567" cy="557669"/>
          <a:chOff x="10033426" y="1583202"/>
          <a:chExt cx="1187567" cy="553508"/>
        </a:xfrm>
      </xdr:grpSpPr>
      <xdr:cxnSp macro="">
        <xdr:nvCxnSpPr>
          <xdr:cNvPr id="134" name="Straight Connector 133">
            <a:extLst>
              <a:ext uri="{FF2B5EF4-FFF2-40B4-BE49-F238E27FC236}">
                <a16:creationId xmlns:a16="http://schemas.microsoft.com/office/drawing/2014/main" id="{34885069-E45A-F1D5-D77C-F0FBF16C709A}"/>
              </a:ext>
            </a:extLst>
          </xdr:cNvPr>
          <xdr:cNvCxnSpPr/>
        </xdr:nvCxnSpPr>
        <xdr:spPr>
          <a:xfrm flipH="1" flipV="1">
            <a:off x="10467702" y="1929263"/>
            <a:ext cx="753291" cy="207447"/>
          </a:xfrm>
          <a:prstGeom prst="line">
            <a:avLst/>
          </a:prstGeom>
          <a:ln w="15875">
            <a:gradFill>
              <a:gsLst>
                <a:gs pos="8000">
                  <a:srgbClr val="080D80"/>
                </a:gs>
                <a:gs pos="75000">
                  <a:srgbClr val="98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35" name="Circle: Hollow 134">
            <a:extLst>
              <a:ext uri="{FF2B5EF4-FFF2-40B4-BE49-F238E27FC236}">
                <a16:creationId xmlns:a16="http://schemas.microsoft.com/office/drawing/2014/main" id="{4B79A6A0-DC22-941E-B026-FCF104B235FA}"/>
              </a:ext>
            </a:extLst>
          </xdr:cNvPr>
          <xdr:cNvSpPr/>
        </xdr:nvSpPr>
        <xdr:spPr>
          <a:xfrm>
            <a:off x="10043160" y="1583202"/>
            <a:ext cx="468000" cy="464483"/>
          </a:xfrm>
          <a:prstGeom prst="donut">
            <a:avLst>
              <a:gd name="adj" fmla="val 6923"/>
            </a:avLst>
          </a:prstGeom>
          <a:solidFill>
            <a:srgbClr val="98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BC18">
        <xdr:nvSpPr>
          <xdr:cNvPr id="136" name="TextBox 135">
            <a:extLst>
              <a:ext uri="{FF2B5EF4-FFF2-40B4-BE49-F238E27FC236}">
                <a16:creationId xmlns:a16="http://schemas.microsoft.com/office/drawing/2014/main" id="{B978E2FD-76F6-4EC5-45D5-17A69116D0CD}"/>
              </a:ext>
            </a:extLst>
          </xdr:cNvPr>
          <xdr:cNvSpPr txBox="1"/>
        </xdr:nvSpPr>
        <xdr:spPr>
          <a:xfrm>
            <a:off x="10033426" y="1655354"/>
            <a:ext cx="478973" cy="323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F60AA6-6E97-4FF3-8D24-6DCBF37DB6FF}" type="TxLink">
              <a:rPr lang="en-US" sz="1100" b="0" i="0" u="none" strike="noStrike">
                <a:solidFill>
                  <a:schemeClr val="bg1"/>
                </a:solidFill>
                <a:latin typeface="Arial"/>
                <a:cs typeface="Arial"/>
              </a:rPr>
              <a:pPr algn="ctr"/>
              <a:t>8%</a:t>
            </a:fld>
            <a:endParaRPr lang="en-IN" sz="120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8</xdr:col>
      <xdr:colOff>73637</xdr:colOff>
      <xdr:row>23</xdr:row>
      <xdr:rowOff>161364</xdr:rowOff>
    </xdr:from>
    <xdr:to>
      <xdr:col>8</xdr:col>
      <xdr:colOff>560336</xdr:colOff>
      <xdr:row>29</xdr:row>
      <xdr:rowOff>111933</xdr:rowOff>
    </xdr:to>
    <xdr:grpSp>
      <xdr:nvGrpSpPr>
        <xdr:cNvPr id="137" name="Group 136">
          <a:extLst>
            <a:ext uri="{FF2B5EF4-FFF2-40B4-BE49-F238E27FC236}">
              <a16:creationId xmlns:a16="http://schemas.microsoft.com/office/drawing/2014/main" id="{7AA2C7FF-A4CC-4A7E-9F54-9F6A73407492}"/>
            </a:ext>
          </a:extLst>
        </xdr:cNvPr>
        <xdr:cNvGrpSpPr/>
      </xdr:nvGrpSpPr>
      <xdr:grpSpPr>
        <a:xfrm>
          <a:off x="4950437" y="4367604"/>
          <a:ext cx="486699" cy="1047849"/>
          <a:chOff x="10024461" y="1005738"/>
          <a:chExt cx="486699" cy="1041947"/>
        </a:xfrm>
      </xdr:grpSpPr>
      <xdr:cxnSp macro="">
        <xdr:nvCxnSpPr>
          <xdr:cNvPr id="138" name="Straight Connector 137">
            <a:extLst>
              <a:ext uri="{FF2B5EF4-FFF2-40B4-BE49-F238E27FC236}">
                <a16:creationId xmlns:a16="http://schemas.microsoft.com/office/drawing/2014/main" id="{A2421285-AC23-E777-685A-0ACCEEEF0887}"/>
              </a:ext>
            </a:extLst>
          </xdr:cNvPr>
          <xdr:cNvCxnSpPr>
            <a:endCxn id="139" idx="0"/>
          </xdr:cNvCxnSpPr>
        </xdr:nvCxnSpPr>
        <xdr:spPr>
          <a:xfrm flipH="1">
            <a:off x="10277160" y="1005738"/>
            <a:ext cx="23288" cy="577464"/>
          </a:xfrm>
          <a:prstGeom prst="line">
            <a:avLst/>
          </a:prstGeom>
          <a:ln w="15875">
            <a:gradFill>
              <a:gsLst>
                <a:gs pos="8000">
                  <a:srgbClr val="080D80"/>
                </a:gs>
                <a:gs pos="75000">
                  <a:srgbClr val="98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39" name="Circle: Hollow 138">
            <a:extLst>
              <a:ext uri="{FF2B5EF4-FFF2-40B4-BE49-F238E27FC236}">
                <a16:creationId xmlns:a16="http://schemas.microsoft.com/office/drawing/2014/main" id="{CC2610E0-7058-97F5-C60A-7A36FFF3C19A}"/>
              </a:ext>
            </a:extLst>
          </xdr:cNvPr>
          <xdr:cNvSpPr/>
        </xdr:nvSpPr>
        <xdr:spPr>
          <a:xfrm>
            <a:off x="10043160" y="1583202"/>
            <a:ext cx="468000" cy="464483"/>
          </a:xfrm>
          <a:prstGeom prst="donut">
            <a:avLst>
              <a:gd name="adj" fmla="val 6923"/>
            </a:avLst>
          </a:prstGeom>
          <a:solidFill>
            <a:srgbClr val="98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BC7">
        <xdr:nvSpPr>
          <xdr:cNvPr id="140" name="TextBox 139">
            <a:extLst>
              <a:ext uri="{FF2B5EF4-FFF2-40B4-BE49-F238E27FC236}">
                <a16:creationId xmlns:a16="http://schemas.microsoft.com/office/drawing/2014/main" id="{5548056E-8B9A-9E63-3DB8-F6E3AD07836C}"/>
              </a:ext>
            </a:extLst>
          </xdr:cNvPr>
          <xdr:cNvSpPr txBox="1"/>
        </xdr:nvSpPr>
        <xdr:spPr>
          <a:xfrm>
            <a:off x="10024461" y="1664456"/>
            <a:ext cx="478973" cy="323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544B50C-8BF0-40ED-B846-041726B66FAE}" type="TxLink">
              <a:rPr lang="en-US" sz="1100" b="0" i="0" u="none" strike="noStrike">
                <a:solidFill>
                  <a:schemeClr val="bg1"/>
                </a:solidFill>
                <a:latin typeface="Arial"/>
                <a:cs typeface="Arial"/>
              </a:rPr>
              <a:pPr algn="ctr"/>
              <a:t>27%</a:t>
            </a:fld>
            <a:endParaRPr lang="en-IN" sz="120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12</xdr:col>
      <xdr:colOff>385482</xdr:colOff>
      <xdr:row>28</xdr:row>
      <xdr:rowOff>17930</xdr:rowOff>
    </xdr:from>
    <xdr:to>
      <xdr:col>14</xdr:col>
      <xdr:colOff>32658</xdr:colOff>
      <xdr:row>33</xdr:row>
      <xdr:rowOff>40216</xdr:rowOff>
    </xdr:to>
    <xdr:grpSp>
      <xdr:nvGrpSpPr>
        <xdr:cNvPr id="141" name="Group 140">
          <a:extLst>
            <a:ext uri="{FF2B5EF4-FFF2-40B4-BE49-F238E27FC236}">
              <a16:creationId xmlns:a16="http://schemas.microsoft.com/office/drawing/2014/main" id="{90CA0301-DFFC-44ED-85C0-05DB9F9F6176}"/>
            </a:ext>
          </a:extLst>
        </xdr:cNvPr>
        <xdr:cNvGrpSpPr/>
      </xdr:nvGrpSpPr>
      <xdr:grpSpPr>
        <a:xfrm>
          <a:off x="7700682" y="5138570"/>
          <a:ext cx="866376" cy="936686"/>
          <a:chOff x="9663953" y="1114951"/>
          <a:chExt cx="866376" cy="932734"/>
        </a:xfrm>
      </xdr:grpSpPr>
      <xdr:cxnSp macro="">
        <xdr:nvCxnSpPr>
          <xdr:cNvPr id="142" name="Straight Connector 141">
            <a:extLst>
              <a:ext uri="{FF2B5EF4-FFF2-40B4-BE49-F238E27FC236}">
                <a16:creationId xmlns:a16="http://schemas.microsoft.com/office/drawing/2014/main" id="{D91B686C-FFE9-FCD4-2E85-DA630BB8131B}"/>
              </a:ext>
            </a:extLst>
          </xdr:cNvPr>
          <xdr:cNvCxnSpPr/>
        </xdr:nvCxnSpPr>
        <xdr:spPr>
          <a:xfrm>
            <a:off x="9663953" y="1114951"/>
            <a:ext cx="475130" cy="546065"/>
          </a:xfrm>
          <a:prstGeom prst="line">
            <a:avLst/>
          </a:prstGeom>
          <a:ln w="15875">
            <a:gradFill>
              <a:gsLst>
                <a:gs pos="8000">
                  <a:srgbClr val="080D80"/>
                </a:gs>
                <a:gs pos="75000">
                  <a:srgbClr val="98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43" name="Circle: Hollow 142">
            <a:extLst>
              <a:ext uri="{FF2B5EF4-FFF2-40B4-BE49-F238E27FC236}">
                <a16:creationId xmlns:a16="http://schemas.microsoft.com/office/drawing/2014/main" id="{2E891FAE-06FD-84F7-FEDB-D1853982D5AD}"/>
              </a:ext>
            </a:extLst>
          </xdr:cNvPr>
          <xdr:cNvSpPr/>
        </xdr:nvSpPr>
        <xdr:spPr>
          <a:xfrm>
            <a:off x="10043160" y="1583202"/>
            <a:ext cx="468000" cy="464483"/>
          </a:xfrm>
          <a:prstGeom prst="donut">
            <a:avLst>
              <a:gd name="adj" fmla="val 6923"/>
            </a:avLst>
          </a:prstGeom>
          <a:solidFill>
            <a:srgbClr val="98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BC15">
        <xdr:nvSpPr>
          <xdr:cNvPr id="144" name="TextBox 143">
            <a:extLst>
              <a:ext uri="{FF2B5EF4-FFF2-40B4-BE49-F238E27FC236}">
                <a16:creationId xmlns:a16="http://schemas.microsoft.com/office/drawing/2014/main" id="{7E580642-8014-5BFF-B706-7415FA6461F8}"/>
              </a:ext>
            </a:extLst>
          </xdr:cNvPr>
          <xdr:cNvSpPr txBox="1"/>
        </xdr:nvSpPr>
        <xdr:spPr>
          <a:xfrm>
            <a:off x="10051356" y="1664456"/>
            <a:ext cx="478973" cy="323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73493C-5243-4138-8FAA-DE3AF655C447}" type="TxLink">
              <a:rPr lang="en-US" sz="1100" b="0" i="0" u="none" strike="noStrike">
                <a:solidFill>
                  <a:schemeClr val="bg1"/>
                </a:solidFill>
                <a:latin typeface="Arial"/>
                <a:cs typeface="Arial"/>
              </a:rPr>
              <a:pPr algn="ctr"/>
              <a:t>19%</a:t>
            </a:fld>
            <a:endParaRPr lang="en-IN" sz="120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16</xdr:col>
      <xdr:colOff>304800</xdr:colOff>
      <xdr:row>21</xdr:row>
      <xdr:rowOff>66788</xdr:rowOff>
    </xdr:from>
    <xdr:to>
      <xdr:col>18</xdr:col>
      <xdr:colOff>409176</xdr:colOff>
      <xdr:row>23</xdr:row>
      <xdr:rowOff>165722</xdr:rowOff>
    </xdr:to>
    <xdr:grpSp>
      <xdr:nvGrpSpPr>
        <xdr:cNvPr id="145" name="Group 144">
          <a:extLst>
            <a:ext uri="{FF2B5EF4-FFF2-40B4-BE49-F238E27FC236}">
              <a16:creationId xmlns:a16="http://schemas.microsoft.com/office/drawing/2014/main" id="{7AEAD619-759A-426E-86DC-BD09386117B7}"/>
            </a:ext>
          </a:extLst>
        </xdr:cNvPr>
        <xdr:cNvGrpSpPr/>
      </xdr:nvGrpSpPr>
      <xdr:grpSpPr>
        <a:xfrm>
          <a:off x="10058400" y="3907268"/>
          <a:ext cx="1323576" cy="464694"/>
          <a:chOff x="9197788" y="1583202"/>
          <a:chExt cx="1323576" cy="464483"/>
        </a:xfrm>
      </xdr:grpSpPr>
      <xdr:cxnSp macro="">
        <xdr:nvCxnSpPr>
          <xdr:cNvPr id="146" name="Straight Connector 145">
            <a:extLst>
              <a:ext uri="{FF2B5EF4-FFF2-40B4-BE49-F238E27FC236}">
                <a16:creationId xmlns:a16="http://schemas.microsoft.com/office/drawing/2014/main" id="{19732450-B924-7067-0866-1A6BC31054E4}"/>
              </a:ext>
            </a:extLst>
          </xdr:cNvPr>
          <xdr:cNvCxnSpPr>
            <a:endCxn id="148" idx="1"/>
          </xdr:cNvCxnSpPr>
        </xdr:nvCxnSpPr>
        <xdr:spPr>
          <a:xfrm flipV="1">
            <a:off x="9197788" y="1826068"/>
            <a:ext cx="844603" cy="53375"/>
          </a:xfrm>
          <a:prstGeom prst="line">
            <a:avLst/>
          </a:prstGeom>
          <a:ln w="15875">
            <a:gradFill>
              <a:gsLst>
                <a:gs pos="8000">
                  <a:srgbClr val="080D80"/>
                </a:gs>
                <a:gs pos="75000">
                  <a:srgbClr val="98F8F2"/>
                </a:gs>
              </a:gsLst>
              <a:lin ang="5400000" scaled="1"/>
            </a:gradFill>
          </a:ln>
        </xdr:spPr>
        <xdr:style>
          <a:lnRef idx="1">
            <a:schemeClr val="accent1"/>
          </a:lnRef>
          <a:fillRef idx="0">
            <a:schemeClr val="accent1"/>
          </a:fillRef>
          <a:effectRef idx="0">
            <a:schemeClr val="accent1"/>
          </a:effectRef>
          <a:fontRef idx="minor">
            <a:schemeClr val="tx1"/>
          </a:fontRef>
        </xdr:style>
      </xdr:cxnSp>
      <xdr:sp macro="" textlink="">
        <xdr:nvSpPr>
          <xdr:cNvPr id="147" name="Circle: Hollow 146">
            <a:extLst>
              <a:ext uri="{FF2B5EF4-FFF2-40B4-BE49-F238E27FC236}">
                <a16:creationId xmlns:a16="http://schemas.microsoft.com/office/drawing/2014/main" id="{E7E6C03E-6E97-7F34-E1AD-E6C0D9C198F3}"/>
              </a:ext>
            </a:extLst>
          </xdr:cNvPr>
          <xdr:cNvSpPr/>
        </xdr:nvSpPr>
        <xdr:spPr>
          <a:xfrm>
            <a:off x="10043160" y="1583202"/>
            <a:ext cx="468000" cy="464483"/>
          </a:xfrm>
          <a:prstGeom prst="donut">
            <a:avLst>
              <a:gd name="adj" fmla="val 6923"/>
            </a:avLst>
          </a:prstGeom>
          <a:solidFill>
            <a:srgbClr val="98F8F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Pivot Tables'!BC13">
        <xdr:nvSpPr>
          <xdr:cNvPr id="148" name="TextBox 147">
            <a:extLst>
              <a:ext uri="{FF2B5EF4-FFF2-40B4-BE49-F238E27FC236}">
                <a16:creationId xmlns:a16="http://schemas.microsoft.com/office/drawing/2014/main" id="{7E0B9048-6FA5-AA13-7FD7-20BDA47B75B4}"/>
              </a:ext>
            </a:extLst>
          </xdr:cNvPr>
          <xdr:cNvSpPr txBox="1"/>
        </xdr:nvSpPr>
        <xdr:spPr>
          <a:xfrm>
            <a:off x="10042391" y="1664456"/>
            <a:ext cx="478973" cy="323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A238D03-8ACD-478D-A28D-E5EEEA5CA118}" type="TxLink">
              <a:rPr lang="en-US" sz="1100" b="0" i="0" u="none" strike="noStrike">
                <a:solidFill>
                  <a:schemeClr val="bg1"/>
                </a:solidFill>
                <a:latin typeface="Arial"/>
                <a:cs typeface="Arial"/>
              </a:rPr>
              <a:pPr algn="ctr"/>
              <a:t>10%</a:t>
            </a:fld>
            <a:endParaRPr lang="en-IN" sz="120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9</xdr:col>
      <xdr:colOff>342900</xdr:colOff>
      <xdr:row>9</xdr:row>
      <xdr:rowOff>15240</xdr:rowOff>
    </xdr:from>
    <xdr:to>
      <xdr:col>15</xdr:col>
      <xdr:colOff>281940</xdr:colOff>
      <xdr:row>22</xdr:row>
      <xdr:rowOff>60960</xdr:rowOff>
    </xdr:to>
    <xdr:grpSp>
      <xdr:nvGrpSpPr>
        <xdr:cNvPr id="103" name="Group 102">
          <a:extLst>
            <a:ext uri="{FF2B5EF4-FFF2-40B4-BE49-F238E27FC236}">
              <a16:creationId xmlns:a16="http://schemas.microsoft.com/office/drawing/2014/main" id="{A0CCE448-4F72-C961-CA34-C1C106E452AD}"/>
            </a:ext>
          </a:extLst>
        </xdr:cNvPr>
        <xdr:cNvGrpSpPr/>
      </xdr:nvGrpSpPr>
      <xdr:grpSpPr>
        <a:xfrm>
          <a:off x="5829300" y="1661160"/>
          <a:ext cx="3596640" cy="2423160"/>
          <a:chOff x="5829300" y="1661160"/>
          <a:chExt cx="3596640" cy="2423160"/>
        </a:xfrm>
      </xdr:grpSpPr>
      <xdr:cxnSp macro="">
        <xdr:nvCxnSpPr>
          <xdr:cNvPr id="61" name="Straight Connector 60">
            <a:extLst>
              <a:ext uri="{FF2B5EF4-FFF2-40B4-BE49-F238E27FC236}">
                <a16:creationId xmlns:a16="http://schemas.microsoft.com/office/drawing/2014/main" id="{B5DC0FD2-184D-3EFD-D1AF-71311A735221}"/>
              </a:ext>
            </a:extLst>
          </xdr:cNvPr>
          <xdr:cNvCxnSpPr/>
        </xdr:nvCxnSpPr>
        <xdr:spPr>
          <a:xfrm flipH="1">
            <a:off x="7627620" y="1661160"/>
            <a:ext cx="457200" cy="906780"/>
          </a:xfrm>
          <a:prstGeom prst="line">
            <a:avLst/>
          </a:prstGeom>
          <a:ln w="15875">
            <a:gradFill>
              <a:gsLst>
                <a:gs pos="76000">
                  <a:srgbClr val="DC25FA"/>
                </a:gs>
                <a:gs pos="6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63" name="Straight Connector 62">
            <a:extLst>
              <a:ext uri="{FF2B5EF4-FFF2-40B4-BE49-F238E27FC236}">
                <a16:creationId xmlns:a16="http://schemas.microsoft.com/office/drawing/2014/main" id="{1CA21AD0-A9C5-41E6-A85B-CABBF40D1E6B}"/>
              </a:ext>
            </a:extLst>
          </xdr:cNvPr>
          <xdr:cNvCxnSpPr>
            <a:endCxn id="42" idx="3"/>
          </xdr:cNvCxnSpPr>
        </xdr:nvCxnSpPr>
        <xdr:spPr>
          <a:xfrm flipH="1">
            <a:off x="7867814" y="2766060"/>
            <a:ext cx="834226" cy="171451"/>
          </a:xfrm>
          <a:prstGeom prst="line">
            <a:avLst/>
          </a:prstGeom>
          <a:ln w="15875">
            <a:gradFill>
              <a:gsLst>
                <a:gs pos="76000">
                  <a:srgbClr val="DC25FA"/>
                </a:gs>
                <a:gs pos="6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1" name="Straight Connector 90">
            <a:extLst>
              <a:ext uri="{FF2B5EF4-FFF2-40B4-BE49-F238E27FC236}">
                <a16:creationId xmlns:a16="http://schemas.microsoft.com/office/drawing/2014/main" id="{740408BD-2A11-4D28-8C74-D8B66725602B}"/>
              </a:ext>
            </a:extLst>
          </xdr:cNvPr>
          <xdr:cNvCxnSpPr/>
        </xdr:nvCxnSpPr>
        <xdr:spPr>
          <a:xfrm flipH="1" flipV="1">
            <a:off x="7772400" y="3169920"/>
            <a:ext cx="1653540" cy="914400"/>
          </a:xfrm>
          <a:prstGeom prst="line">
            <a:avLst/>
          </a:prstGeom>
          <a:ln w="15875">
            <a:gradFill>
              <a:gsLst>
                <a:gs pos="76000">
                  <a:srgbClr val="DC25FA"/>
                </a:gs>
                <a:gs pos="6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4" name="Straight Connector 93">
            <a:extLst>
              <a:ext uri="{FF2B5EF4-FFF2-40B4-BE49-F238E27FC236}">
                <a16:creationId xmlns:a16="http://schemas.microsoft.com/office/drawing/2014/main" id="{965D5F04-6E78-4FA4-8625-284A47F2D256}"/>
              </a:ext>
            </a:extLst>
          </xdr:cNvPr>
          <xdr:cNvCxnSpPr>
            <a:endCxn id="31" idx="4"/>
          </xdr:cNvCxnSpPr>
        </xdr:nvCxnSpPr>
        <xdr:spPr>
          <a:xfrm flipH="1" flipV="1">
            <a:off x="7437120" y="3409525"/>
            <a:ext cx="45720" cy="659555"/>
          </a:xfrm>
          <a:prstGeom prst="line">
            <a:avLst/>
          </a:prstGeom>
          <a:ln w="15875">
            <a:gradFill>
              <a:gsLst>
                <a:gs pos="76000">
                  <a:srgbClr val="DC25FA"/>
                </a:gs>
                <a:gs pos="6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a:extLst>
              <a:ext uri="{FF2B5EF4-FFF2-40B4-BE49-F238E27FC236}">
                <a16:creationId xmlns:a16="http://schemas.microsoft.com/office/drawing/2014/main" id="{559CCEE1-EAEE-4F35-9CE2-F49BAFD206CF}"/>
              </a:ext>
            </a:extLst>
          </xdr:cNvPr>
          <xdr:cNvCxnSpPr/>
        </xdr:nvCxnSpPr>
        <xdr:spPr>
          <a:xfrm flipV="1">
            <a:off x="5829300" y="3162300"/>
            <a:ext cx="1257300" cy="571500"/>
          </a:xfrm>
          <a:prstGeom prst="line">
            <a:avLst/>
          </a:prstGeom>
          <a:ln w="15875">
            <a:gradFill>
              <a:gsLst>
                <a:gs pos="76000">
                  <a:srgbClr val="DC25FA"/>
                </a:gs>
                <a:gs pos="6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00" name="Straight Connector 99">
            <a:extLst>
              <a:ext uri="{FF2B5EF4-FFF2-40B4-BE49-F238E27FC236}">
                <a16:creationId xmlns:a16="http://schemas.microsoft.com/office/drawing/2014/main" id="{3FB0EFEE-158A-46E1-9D51-D7205BA50E7A}"/>
              </a:ext>
            </a:extLst>
          </xdr:cNvPr>
          <xdr:cNvCxnSpPr/>
        </xdr:nvCxnSpPr>
        <xdr:spPr>
          <a:xfrm>
            <a:off x="6286500" y="2202180"/>
            <a:ext cx="800100" cy="563880"/>
          </a:xfrm>
          <a:prstGeom prst="line">
            <a:avLst/>
          </a:prstGeom>
          <a:ln w="15875">
            <a:gradFill>
              <a:gsLst>
                <a:gs pos="76000">
                  <a:srgbClr val="DC25FA"/>
                </a:gs>
                <a:gs pos="6000">
                  <a:srgbClr val="100D83"/>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350520</xdr:colOff>
      <xdr:row>2</xdr:row>
      <xdr:rowOff>53340</xdr:rowOff>
    </xdr:from>
    <xdr:to>
      <xdr:col>19</xdr:col>
      <xdr:colOff>419100</xdr:colOff>
      <xdr:row>32</xdr:row>
      <xdr:rowOff>137160</xdr:rowOff>
    </xdr:to>
    <xdr:graphicFrame macro="">
      <xdr:nvGraphicFramePr>
        <xdr:cNvPr id="24" name="Chart 23">
          <a:extLst>
            <a:ext uri="{FF2B5EF4-FFF2-40B4-BE49-F238E27FC236}">
              <a16:creationId xmlns:a16="http://schemas.microsoft.com/office/drawing/2014/main" id="{179A2C69-58A6-479D-9582-B62504239E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365761</xdr:colOff>
      <xdr:row>10</xdr:row>
      <xdr:rowOff>137161</xdr:rowOff>
    </xdr:from>
    <xdr:to>
      <xdr:col>13</xdr:col>
      <xdr:colOff>487680</xdr:colOff>
      <xdr:row>21</xdr:row>
      <xdr:rowOff>129541</xdr:rowOff>
    </xdr:to>
    <xdr:graphicFrame macro="">
      <xdr:nvGraphicFramePr>
        <xdr:cNvPr id="19" name="Chart 18">
          <a:extLst>
            <a:ext uri="{FF2B5EF4-FFF2-40B4-BE49-F238E27FC236}">
              <a16:creationId xmlns:a16="http://schemas.microsoft.com/office/drawing/2014/main" id="{2764343E-C5C1-4249-848C-ABB7937BA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23</xdr:col>
      <xdr:colOff>426720</xdr:colOff>
      <xdr:row>1</xdr:row>
      <xdr:rowOff>114300</xdr:rowOff>
    </xdr:to>
    <xdr:grpSp>
      <xdr:nvGrpSpPr>
        <xdr:cNvPr id="23" name="Group 22">
          <a:extLst>
            <a:ext uri="{FF2B5EF4-FFF2-40B4-BE49-F238E27FC236}">
              <a16:creationId xmlns:a16="http://schemas.microsoft.com/office/drawing/2014/main" id="{5A4185CB-F8C2-C582-5A4B-72B351E70AD4}"/>
            </a:ext>
          </a:extLst>
        </xdr:cNvPr>
        <xdr:cNvGrpSpPr/>
      </xdr:nvGrpSpPr>
      <xdr:grpSpPr>
        <a:xfrm>
          <a:off x="0" y="0"/>
          <a:ext cx="14447520" cy="297180"/>
          <a:chOff x="7620" y="22860"/>
          <a:chExt cx="14447520" cy="297180"/>
        </a:xfrm>
      </xdr:grpSpPr>
      <xdr:sp macro="" textlink="">
        <xdr:nvSpPr>
          <xdr:cNvPr id="2" name="Rectangle 1">
            <a:extLst>
              <a:ext uri="{FF2B5EF4-FFF2-40B4-BE49-F238E27FC236}">
                <a16:creationId xmlns:a16="http://schemas.microsoft.com/office/drawing/2014/main" id="{07073EA8-1D93-D2C5-8D22-D4DBC58CC129}"/>
              </a:ext>
            </a:extLst>
          </xdr:cNvPr>
          <xdr:cNvSpPr/>
        </xdr:nvSpPr>
        <xdr:spPr>
          <a:xfrm>
            <a:off x="7620" y="30480"/>
            <a:ext cx="14447520" cy="289560"/>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Graphic 3" descr="Presentation with bar chart with solid fill">
            <a:extLst>
              <a:ext uri="{FF2B5EF4-FFF2-40B4-BE49-F238E27FC236}">
                <a16:creationId xmlns:a16="http://schemas.microsoft.com/office/drawing/2014/main" id="{B83F3DB4-9C76-2D2B-269C-D1D1081EA28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05740" y="30480"/>
            <a:ext cx="281940" cy="281940"/>
          </a:xfrm>
          <a:prstGeom prst="rect">
            <a:avLst/>
          </a:prstGeom>
        </xdr:spPr>
      </xdr:pic>
      <xdr:sp macro="" textlink="">
        <xdr:nvSpPr>
          <xdr:cNvPr id="5" name="TextBox 4">
            <a:extLst>
              <a:ext uri="{FF2B5EF4-FFF2-40B4-BE49-F238E27FC236}">
                <a16:creationId xmlns:a16="http://schemas.microsoft.com/office/drawing/2014/main" id="{1441062D-1A48-2D5F-2235-F63E54BAD289}"/>
              </a:ext>
            </a:extLst>
          </xdr:cNvPr>
          <xdr:cNvSpPr txBox="1"/>
        </xdr:nvSpPr>
        <xdr:spPr>
          <a:xfrm>
            <a:off x="342900" y="5715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Hitesh Ranga</a:t>
            </a:r>
          </a:p>
        </xdr:txBody>
      </xdr:sp>
      <xdr:sp macro="" textlink="">
        <xdr:nvSpPr>
          <xdr:cNvPr id="6" name="TextBox 5">
            <a:hlinkClick xmlns:r="http://schemas.openxmlformats.org/officeDocument/2006/relationships" r:id="rId5"/>
            <a:extLst>
              <a:ext uri="{FF2B5EF4-FFF2-40B4-BE49-F238E27FC236}">
                <a16:creationId xmlns:a16="http://schemas.microsoft.com/office/drawing/2014/main" id="{28CD4DEF-C34F-AD94-6CA6-D23078A668EC}"/>
              </a:ext>
            </a:extLst>
          </xdr:cNvPr>
          <xdr:cNvSpPr txBox="1"/>
        </xdr:nvSpPr>
        <xdr:spPr>
          <a:xfrm>
            <a:off x="4312920" y="5715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Linkedin</a:t>
            </a:r>
          </a:p>
        </xdr:txBody>
      </xdr:sp>
      <xdr:sp macro="" textlink="">
        <xdr:nvSpPr>
          <xdr:cNvPr id="7" name="TextBox 6">
            <a:hlinkClick xmlns:r="http://schemas.openxmlformats.org/officeDocument/2006/relationships" r:id="rId6" tooltip="Geographically"/>
            <a:extLst>
              <a:ext uri="{FF2B5EF4-FFF2-40B4-BE49-F238E27FC236}">
                <a16:creationId xmlns:a16="http://schemas.microsoft.com/office/drawing/2014/main" id="{42CD5812-B63E-B9BB-C34E-18D69C484FEC}"/>
              </a:ext>
            </a:extLst>
          </xdr:cNvPr>
          <xdr:cNvSpPr txBox="1"/>
        </xdr:nvSpPr>
        <xdr:spPr>
          <a:xfrm>
            <a:off x="1058164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Geographically</a:t>
            </a:r>
          </a:p>
        </xdr:txBody>
      </xdr:sp>
      <xdr:sp macro="" textlink="">
        <xdr:nvSpPr>
          <xdr:cNvPr id="8" name="TextBox 7">
            <a:hlinkClick xmlns:r="http://schemas.openxmlformats.org/officeDocument/2006/relationships" r:id="rId7" tooltip="Sales Process"/>
            <a:extLst>
              <a:ext uri="{FF2B5EF4-FFF2-40B4-BE49-F238E27FC236}">
                <a16:creationId xmlns:a16="http://schemas.microsoft.com/office/drawing/2014/main" id="{12D115E0-246A-8F84-D9D5-1799D7312320}"/>
              </a:ext>
            </a:extLst>
          </xdr:cNvPr>
          <xdr:cNvSpPr txBox="1"/>
        </xdr:nvSpPr>
        <xdr:spPr>
          <a:xfrm>
            <a:off x="1172972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Sales</a:t>
            </a:r>
            <a:r>
              <a:rPr lang="en-IN" sz="1200" baseline="0">
                <a:solidFill>
                  <a:schemeClr val="bg1"/>
                </a:solidFill>
                <a:latin typeface="Arial" panose="020B0604020202020204" pitchFamily="34" charset="0"/>
                <a:cs typeface="Arial" panose="020B0604020202020204" pitchFamily="34" charset="0"/>
              </a:rPr>
              <a:t> Process</a:t>
            </a:r>
            <a:endParaRPr lang="en-IN" sz="1200">
              <a:solidFill>
                <a:schemeClr val="bg1"/>
              </a:solidFill>
              <a:latin typeface="Arial" panose="020B0604020202020204" pitchFamily="34" charset="0"/>
              <a:cs typeface="Arial" panose="020B0604020202020204" pitchFamily="34" charset="0"/>
            </a:endParaRPr>
          </a:p>
        </xdr:txBody>
      </xdr:sp>
      <xdr:sp macro="" textlink="">
        <xdr:nvSpPr>
          <xdr:cNvPr id="9" name="TextBox 8">
            <a:hlinkClick xmlns:r="http://schemas.openxmlformats.org/officeDocument/2006/relationships" r:id="rId8" tooltip="Project Status"/>
            <a:extLst>
              <a:ext uri="{FF2B5EF4-FFF2-40B4-BE49-F238E27FC236}">
                <a16:creationId xmlns:a16="http://schemas.microsoft.com/office/drawing/2014/main" id="{F8DF909A-463A-EF75-804A-CE6A397C60AE}"/>
              </a:ext>
            </a:extLst>
          </xdr:cNvPr>
          <xdr:cNvSpPr txBox="1"/>
        </xdr:nvSpPr>
        <xdr:spPr>
          <a:xfrm>
            <a:off x="1287780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Projects</a:t>
            </a:r>
            <a:r>
              <a:rPr lang="en-IN" sz="1200" baseline="0">
                <a:solidFill>
                  <a:schemeClr val="bg1"/>
                </a:solidFill>
                <a:latin typeface="Arial" panose="020B0604020202020204" pitchFamily="34" charset="0"/>
                <a:cs typeface="Arial" panose="020B0604020202020204" pitchFamily="34" charset="0"/>
              </a:rPr>
              <a:t> Status</a:t>
            </a:r>
            <a:endParaRPr lang="en-IN" sz="1200">
              <a:solidFill>
                <a:schemeClr val="bg1"/>
              </a:solidFill>
              <a:latin typeface="Arial" panose="020B0604020202020204" pitchFamily="34" charset="0"/>
              <a:cs typeface="Arial" panose="020B0604020202020204" pitchFamily="34" charset="0"/>
            </a:endParaRPr>
          </a:p>
        </xdr:txBody>
      </xdr:sp>
      <xdr:sp macro="" textlink="">
        <xdr:nvSpPr>
          <xdr:cNvPr id="10" name="TextBox 9">
            <a:hlinkClick xmlns:r="http://schemas.openxmlformats.org/officeDocument/2006/relationships" r:id="rId9" tooltip="Income Source"/>
            <a:extLst>
              <a:ext uri="{FF2B5EF4-FFF2-40B4-BE49-F238E27FC236}">
                <a16:creationId xmlns:a16="http://schemas.microsoft.com/office/drawing/2014/main" id="{ADB2D66F-956A-41FB-2B55-36DBB2667CAF}"/>
              </a:ext>
            </a:extLst>
          </xdr:cNvPr>
          <xdr:cNvSpPr txBox="1"/>
        </xdr:nvSpPr>
        <xdr:spPr>
          <a:xfrm>
            <a:off x="9326880" y="22860"/>
            <a:ext cx="13639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Income Sources</a:t>
            </a:r>
          </a:p>
        </xdr:txBody>
      </xdr:sp>
      <xdr:sp macro="" textlink="">
        <xdr:nvSpPr>
          <xdr:cNvPr id="13" name="Rectangle: Rounded Corners 12">
            <a:extLst>
              <a:ext uri="{FF2B5EF4-FFF2-40B4-BE49-F238E27FC236}">
                <a16:creationId xmlns:a16="http://schemas.microsoft.com/office/drawing/2014/main" id="{EE2AA18F-E8BE-3BE1-13FB-B2D2921CD8E0}"/>
              </a:ext>
            </a:extLst>
          </xdr:cNvPr>
          <xdr:cNvSpPr/>
        </xdr:nvSpPr>
        <xdr:spPr>
          <a:xfrm>
            <a:off x="9464040" y="243840"/>
            <a:ext cx="350520"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5" name="Graphic 14" descr="Connections with solid fill">
            <a:extLst>
              <a:ext uri="{FF2B5EF4-FFF2-40B4-BE49-F238E27FC236}">
                <a16:creationId xmlns:a16="http://schemas.microsoft.com/office/drawing/2014/main" id="{6C3FB726-F5A3-EA13-07D9-847C058EE36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373880" y="49530"/>
            <a:ext cx="243840" cy="243840"/>
          </a:xfrm>
          <a:prstGeom prst="rect">
            <a:avLst/>
          </a:prstGeom>
        </xdr:spPr>
      </xdr:pic>
    </xdr:grpSp>
    <xdr:clientData/>
  </xdr:twoCellAnchor>
  <xdr:twoCellAnchor>
    <xdr:from>
      <xdr:col>0</xdr:col>
      <xdr:colOff>182880</xdr:colOff>
      <xdr:row>4</xdr:row>
      <xdr:rowOff>8675</xdr:rowOff>
    </xdr:from>
    <xdr:to>
      <xdr:col>5</xdr:col>
      <xdr:colOff>106680</xdr:colOff>
      <xdr:row>11</xdr:row>
      <xdr:rowOff>1055</xdr:rowOff>
    </xdr:to>
    <xdr:grpSp>
      <xdr:nvGrpSpPr>
        <xdr:cNvPr id="311" name="Group 310">
          <a:extLst>
            <a:ext uri="{FF2B5EF4-FFF2-40B4-BE49-F238E27FC236}">
              <a16:creationId xmlns:a16="http://schemas.microsoft.com/office/drawing/2014/main" id="{1E393D2C-A50A-CB67-6513-0704896C41F3}"/>
            </a:ext>
          </a:extLst>
        </xdr:cNvPr>
        <xdr:cNvGrpSpPr/>
      </xdr:nvGrpSpPr>
      <xdr:grpSpPr>
        <a:xfrm>
          <a:off x="182880" y="740195"/>
          <a:ext cx="2971800" cy="1272540"/>
          <a:chOff x="182880" y="865264"/>
          <a:chExt cx="2971800" cy="1279897"/>
        </a:xfrm>
      </xdr:grpSpPr>
      <xdr:sp macro="" textlink="">
        <xdr:nvSpPr>
          <xdr:cNvPr id="29" name="Rectangle: Rounded Corners 28">
            <a:extLst>
              <a:ext uri="{FF2B5EF4-FFF2-40B4-BE49-F238E27FC236}">
                <a16:creationId xmlns:a16="http://schemas.microsoft.com/office/drawing/2014/main" id="{2B053BAA-C599-4CD3-8AB1-465ECCCFC1CD}"/>
              </a:ext>
            </a:extLst>
          </xdr:cNvPr>
          <xdr:cNvSpPr/>
        </xdr:nvSpPr>
        <xdr:spPr>
          <a:xfrm>
            <a:off x="289560" y="865264"/>
            <a:ext cx="1150620" cy="314522"/>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TextBox 29">
            <a:extLst>
              <a:ext uri="{FF2B5EF4-FFF2-40B4-BE49-F238E27FC236}">
                <a16:creationId xmlns:a16="http://schemas.microsoft.com/office/drawing/2014/main" id="{6AE45B9C-169B-47C9-B44B-D6DE94ED13DF}"/>
              </a:ext>
            </a:extLst>
          </xdr:cNvPr>
          <xdr:cNvSpPr txBox="1"/>
        </xdr:nvSpPr>
        <xdr:spPr>
          <a:xfrm>
            <a:off x="236220" y="907174"/>
            <a:ext cx="1257300" cy="230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latin typeface="Arial" panose="020B0604020202020204" pitchFamily="34" charset="0"/>
                <a:cs typeface="Arial" panose="020B0604020202020204" pitchFamily="34" charset="0"/>
              </a:rPr>
              <a:t>Income</a:t>
            </a:r>
            <a:r>
              <a:rPr lang="en-IN" sz="1100" baseline="0">
                <a:solidFill>
                  <a:schemeClr val="bg1"/>
                </a:solidFill>
                <a:latin typeface="Arial" panose="020B0604020202020204" pitchFamily="34" charset="0"/>
                <a:cs typeface="Arial" panose="020B0604020202020204" pitchFamily="34" charset="0"/>
              </a:rPr>
              <a:t> Sources</a:t>
            </a:r>
            <a:endParaRPr lang="en-IN" sz="1100">
              <a:solidFill>
                <a:schemeClr val="bg1"/>
              </a:solidFill>
              <a:latin typeface="Arial" panose="020B0604020202020204" pitchFamily="34" charset="0"/>
              <a:cs typeface="Arial" panose="020B0604020202020204" pitchFamily="34" charset="0"/>
            </a:endParaRPr>
          </a:p>
        </xdr:txBody>
      </xdr:sp>
      <xdr:sp macro="" textlink="">
        <xdr:nvSpPr>
          <xdr:cNvPr id="32" name="TextBox 31">
            <a:extLst>
              <a:ext uri="{FF2B5EF4-FFF2-40B4-BE49-F238E27FC236}">
                <a16:creationId xmlns:a16="http://schemas.microsoft.com/office/drawing/2014/main" id="{1B639A62-759D-423B-8B0F-0B1833A08955}"/>
              </a:ext>
            </a:extLst>
          </xdr:cNvPr>
          <xdr:cNvSpPr txBox="1"/>
        </xdr:nvSpPr>
        <xdr:spPr>
          <a:xfrm>
            <a:off x="182880" y="1221696"/>
            <a:ext cx="2971800" cy="923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solidFill>
                <a:latin typeface="Arial" panose="020B0604020202020204" pitchFamily="34" charset="0"/>
                <a:cs typeface="Arial" panose="020B0604020202020204" pitchFamily="34" charset="0"/>
              </a:rPr>
              <a:t>Grand total of income,</a:t>
            </a:r>
            <a:r>
              <a:rPr lang="en-IN" sz="1100" baseline="0">
                <a:solidFill>
                  <a:schemeClr val="bg1"/>
                </a:solidFill>
                <a:latin typeface="Arial" panose="020B0604020202020204" pitchFamily="34" charset="0"/>
                <a:cs typeface="Arial" panose="020B0604020202020204" pitchFamily="34" charset="0"/>
              </a:rPr>
              <a:t> and their breakdowns showing the achievements percentage and highlight for most valuable source, Marketing strategies, and opening profit.</a:t>
            </a:r>
            <a:endParaRPr lang="en-IN" sz="1100">
              <a:solidFill>
                <a:schemeClr val="bg1"/>
              </a:solidFill>
              <a:latin typeface="Arial" panose="020B0604020202020204" pitchFamily="34" charset="0"/>
              <a:cs typeface="Arial" panose="020B0604020202020204" pitchFamily="34" charset="0"/>
            </a:endParaRPr>
          </a:p>
        </xdr:txBody>
      </xdr:sp>
    </xdr:grpSp>
    <xdr:clientData/>
  </xdr:twoCellAnchor>
  <xdr:twoCellAnchor editAs="oneCell">
    <xdr:from>
      <xdr:col>0</xdr:col>
      <xdr:colOff>190500</xdr:colOff>
      <xdr:row>11</xdr:row>
      <xdr:rowOff>39680</xdr:rowOff>
    </xdr:from>
    <xdr:to>
      <xdr:col>5</xdr:col>
      <xdr:colOff>342900</xdr:colOff>
      <xdr:row>13</xdr:row>
      <xdr:rowOff>62539</xdr:rowOff>
    </xdr:to>
    <mc:AlternateContent xmlns:mc="http://schemas.openxmlformats.org/markup-compatibility/2006" xmlns:a14="http://schemas.microsoft.com/office/drawing/2010/main">
      <mc:Choice Requires="a14">
        <xdr:graphicFrame macro="">
          <xdr:nvGraphicFramePr>
            <xdr:cNvPr id="35" name="Year">
              <a:extLst>
                <a:ext uri="{FF2B5EF4-FFF2-40B4-BE49-F238E27FC236}">
                  <a16:creationId xmlns:a16="http://schemas.microsoft.com/office/drawing/2014/main" id="{961008D1-998E-48A7-A63E-B916E7673CB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0500" y="2051360"/>
              <a:ext cx="3200400" cy="388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152400</xdr:colOff>
      <xdr:row>14</xdr:row>
      <xdr:rowOff>30486</xdr:rowOff>
    </xdr:from>
    <xdr:to>
      <xdr:col>4</xdr:col>
      <xdr:colOff>502920</xdr:colOff>
      <xdr:row>20</xdr:row>
      <xdr:rowOff>129545</xdr:rowOff>
    </xdr:to>
    <xdr:grpSp>
      <xdr:nvGrpSpPr>
        <xdr:cNvPr id="41" name="Group 40">
          <a:extLst>
            <a:ext uri="{FF2B5EF4-FFF2-40B4-BE49-F238E27FC236}">
              <a16:creationId xmlns:a16="http://schemas.microsoft.com/office/drawing/2014/main" id="{2E72235D-1484-7D79-AA75-1AFA731BFA60}"/>
            </a:ext>
          </a:extLst>
        </xdr:cNvPr>
        <xdr:cNvGrpSpPr/>
      </xdr:nvGrpSpPr>
      <xdr:grpSpPr>
        <a:xfrm>
          <a:off x="152400" y="2590806"/>
          <a:ext cx="2788920" cy="1196339"/>
          <a:chOff x="152400" y="2606040"/>
          <a:chExt cx="2788920" cy="1196340"/>
        </a:xfrm>
      </xdr:grpSpPr>
      <xdr:sp macro="" textlink="">
        <xdr:nvSpPr>
          <xdr:cNvPr id="33" name="TextBox 32">
            <a:extLst>
              <a:ext uri="{FF2B5EF4-FFF2-40B4-BE49-F238E27FC236}">
                <a16:creationId xmlns:a16="http://schemas.microsoft.com/office/drawing/2014/main" id="{19BC5B6F-6630-41C9-9E05-A21533D82FDE}"/>
              </a:ext>
            </a:extLst>
          </xdr:cNvPr>
          <xdr:cNvSpPr txBox="1"/>
        </xdr:nvSpPr>
        <xdr:spPr>
          <a:xfrm>
            <a:off x="160020" y="2606040"/>
            <a:ext cx="278130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400">
                <a:solidFill>
                  <a:schemeClr val="bg1"/>
                </a:solidFill>
                <a:latin typeface="Arial" panose="020B0604020202020204" pitchFamily="34" charset="0"/>
                <a:cs typeface="Arial" panose="020B0604020202020204" pitchFamily="34" charset="0"/>
              </a:rPr>
              <a:t>Financial Statistics</a:t>
            </a:r>
          </a:p>
        </xdr:txBody>
      </xdr:sp>
      <xdr:sp macro="" textlink="'Pivot Tables'!P7">
        <xdr:nvSpPr>
          <xdr:cNvPr id="38" name="TextBox 37">
            <a:extLst>
              <a:ext uri="{FF2B5EF4-FFF2-40B4-BE49-F238E27FC236}">
                <a16:creationId xmlns:a16="http://schemas.microsoft.com/office/drawing/2014/main" id="{380A122C-C4C8-FFA9-BA5B-15E82741B643}"/>
              </a:ext>
            </a:extLst>
          </xdr:cNvPr>
          <xdr:cNvSpPr txBox="1"/>
        </xdr:nvSpPr>
        <xdr:spPr>
          <a:xfrm>
            <a:off x="152400" y="3032760"/>
            <a:ext cx="242316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600" b="0" i="0" u="none" strike="noStrike">
                <a:solidFill>
                  <a:schemeClr val="bg1"/>
                </a:solidFill>
                <a:latin typeface="Arial"/>
                <a:cs typeface="Arial"/>
              </a:rPr>
              <a:t>$</a:t>
            </a:r>
            <a:fld id="{0A8A8CF7-73A2-4C22-86CF-EE68966D6F8D}" type="TxLink">
              <a:rPr lang="en-US" sz="3600" b="0" i="0" u="none" strike="noStrike">
                <a:solidFill>
                  <a:schemeClr val="bg1"/>
                </a:solidFill>
                <a:latin typeface="Arial"/>
                <a:cs typeface="Arial"/>
              </a:rPr>
              <a:pPr algn="l"/>
              <a:t> 8,21,612 </a:t>
            </a:fld>
            <a:endParaRPr lang="en-IN" sz="3600">
              <a:solidFill>
                <a:schemeClr val="bg1"/>
              </a:solidFill>
              <a:latin typeface="Arial" panose="020B0604020202020204" pitchFamily="34" charset="0"/>
              <a:cs typeface="Arial" panose="020B0604020202020204" pitchFamily="34" charset="0"/>
            </a:endParaRPr>
          </a:p>
        </xdr:txBody>
      </xdr:sp>
      <xdr:sp macro="" textlink="">
        <xdr:nvSpPr>
          <xdr:cNvPr id="39" name="TextBox 38">
            <a:extLst>
              <a:ext uri="{FF2B5EF4-FFF2-40B4-BE49-F238E27FC236}">
                <a16:creationId xmlns:a16="http://schemas.microsoft.com/office/drawing/2014/main" id="{F2178006-4CA7-9771-79AD-C3E3742C8CF8}"/>
              </a:ext>
            </a:extLst>
          </xdr:cNvPr>
          <xdr:cNvSpPr txBox="1"/>
        </xdr:nvSpPr>
        <xdr:spPr>
          <a:xfrm>
            <a:off x="160020" y="3550920"/>
            <a:ext cx="11277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a:solidFill>
                  <a:schemeClr val="bg1"/>
                </a:solidFill>
                <a:latin typeface="Arial" panose="020B0604020202020204" pitchFamily="34" charset="0"/>
                <a:cs typeface="Arial" panose="020B0604020202020204" pitchFamily="34" charset="0"/>
              </a:rPr>
              <a:t>Income</a:t>
            </a:r>
            <a:r>
              <a:rPr lang="en-IN" sz="1100" baseline="0">
                <a:solidFill>
                  <a:schemeClr val="bg1"/>
                </a:solidFill>
                <a:latin typeface="Arial" panose="020B0604020202020204" pitchFamily="34" charset="0"/>
                <a:cs typeface="Arial" panose="020B0604020202020204" pitchFamily="34" charset="0"/>
              </a:rPr>
              <a:t> Target</a:t>
            </a:r>
            <a:endParaRPr lang="en-IN" sz="1100">
              <a:solidFill>
                <a:schemeClr val="bg1"/>
              </a:solidFill>
              <a:latin typeface="Arial" panose="020B0604020202020204" pitchFamily="34" charset="0"/>
              <a:cs typeface="Arial" panose="020B0604020202020204" pitchFamily="34" charset="0"/>
            </a:endParaRPr>
          </a:p>
        </xdr:txBody>
      </xdr:sp>
      <xdr:sp macro="" textlink="'Pivot Tables'!Q7">
        <xdr:nvSpPr>
          <xdr:cNvPr id="40" name="TextBox 39">
            <a:extLst>
              <a:ext uri="{FF2B5EF4-FFF2-40B4-BE49-F238E27FC236}">
                <a16:creationId xmlns:a16="http://schemas.microsoft.com/office/drawing/2014/main" id="{978129AD-0AA0-4945-180B-D26894FA795F}"/>
              </a:ext>
            </a:extLst>
          </xdr:cNvPr>
          <xdr:cNvSpPr txBox="1"/>
        </xdr:nvSpPr>
        <xdr:spPr>
          <a:xfrm>
            <a:off x="1143000" y="3550920"/>
            <a:ext cx="11277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200" b="0" i="0" u="none" strike="noStrike">
                <a:solidFill>
                  <a:schemeClr val="bg1"/>
                </a:solidFill>
                <a:latin typeface="Arial"/>
                <a:ea typeface="+mn-ea"/>
                <a:cs typeface="Arial"/>
              </a:rPr>
              <a:t>$</a:t>
            </a:r>
            <a:fld id="{327D90F7-91ED-4747-96C2-00233A56D0D4}" type="TxLink">
              <a:rPr lang="en-US" sz="1200" b="0" i="0" u="none" strike="noStrike">
                <a:solidFill>
                  <a:schemeClr val="bg1"/>
                </a:solidFill>
                <a:latin typeface="Arial"/>
                <a:ea typeface="+mn-ea"/>
                <a:cs typeface="Arial"/>
              </a:rPr>
              <a:pPr marL="0" indent="0" algn="l"/>
              <a:t> 8,98,932 </a:t>
            </a:fld>
            <a:endParaRPr lang="en-IN" sz="1400">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xdr:from>
      <xdr:col>0</xdr:col>
      <xdr:colOff>121920</xdr:colOff>
      <xdr:row>27</xdr:row>
      <xdr:rowOff>28641</xdr:rowOff>
    </xdr:from>
    <xdr:to>
      <xdr:col>2</xdr:col>
      <xdr:colOff>502920</xdr:colOff>
      <xdr:row>29</xdr:row>
      <xdr:rowOff>75412</xdr:rowOff>
    </xdr:to>
    <xdr:sp macro="" textlink="">
      <xdr:nvSpPr>
        <xdr:cNvPr id="46" name="TextBox 45">
          <a:extLst>
            <a:ext uri="{FF2B5EF4-FFF2-40B4-BE49-F238E27FC236}">
              <a16:creationId xmlns:a16="http://schemas.microsoft.com/office/drawing/2014/main" id="{A7E01043-7ED5-4856-8273-6746EC1007BA}"/>
            </a:ext>
          </a:extLst>
        </xdr:cNvPr>
        <xdr:cNvSpPr txBox="1"/>
      </xdr:nvSpPr>
      <xdr:spPr>
        <a:xfrm>
          <a:off x="121920" y="4994779"/>
          <a:ext cx="1600200" cy="414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latin typeface="Arial" panose="020B0604020202020204" pitchFamily="34" charset="0"/>
              <a:cs typeface="Arial" panose="020B0604020202020204" pitchFamily="34" charset="0"/>
            </a:rPr>
            <a:t>Quantity</a:t>
          </a:r>
          <a:r>
            <a:rPr lang="en-IN" sz="1400" baseline="0">
              <a:solidFill>
                <a:schemeClr val="bg1"/>
              </a:solidFill>
              <a:latin typeface="Arial" panose="020B0604020202020204" pitchFamily="34" charset="0"/>
              <a:cs typeface="Arial" panose="020B0604020202020204" pitchFamily="34" charset="0"/>
            </a:rPr>
            <a:t> of item's</a:t>
          </a:r>
          <a:endParaRPr lang="en-IN" sz="1400">
            <a:solidFill>
              <a:schemeClr val="bg1"/>
            </a:solidFill>
            <a:latin typeface="Arial" panose="020B0604020202020204" pitchFamily="34" charset="0"/>
            <a:cs typeface="Arial" panose="020B0604020202020204" pitchFamily="34" charset="0"/>
          </a:endParaRPr>
        </a:p>
      </xdr:txBody>
    </xdr:sp>
    <xdr:clientData/>
  </xdr:twoCellAnchor>
  <xdr:twoCellAnchor>
    <xdr:from>
      <xdr:col>0</xdr:col>
      <xdr:colOff>185964</xdr:colOff>
      <xdr:row>29</xdr:row>
      <xdr:rowOff>57150</xdr:rowOff>
    </xdr:from>
    <xdr:to>
      <xdr:col>3</xdr:col>
      <xdr:colOff>502920</xdr:colOff>
      <xdr:row>35</xdr:row>
      <xdr:rowOff>110490</xdr:rowOff>
    </xdr:to>
    <xdr:grpSp>
      <xdr:nvGrpSpPr>
        <xdr:cNvPr id="87" name="Group 86">
          <a:extLst>
            <a:ext uri="{FF2B5EF4-FFF2-40B4-BE49-F238E27FC236}">
              <a16:creationId xmlns:a16="http://schemas.microsoft.com/office/drawing/2014/main" id="{8C853710-80D0-900E-29D1-23D1B2275FB0}"/>
            </a:ext>
          </a:extLst>
        </xdr:cNvPr>
        <xdr:cNvGrpSpPr/>
      </xdr:nvGrpSpPr>
      <xdr:grpSpPr>
        <a:xfrm>
          <a:off x="185964" y="5360670"/>
          <a:ext cx="2145756" cy="1150620"/>
          <a:chOff x="185964" y="5604510"/>
          <a:chExt cx="2145756" cy="1150620"/>
        </a:xfrm>
      </xdr:grpSpPr>
      <xdr:grpSp>
        <xdr:nvGrpSpPr>
          <xdr:cNvPr id="58" name="Group 57">
            <a:extLst>
              <a:ext uri="{FF2B5EF4-FFF2-40B4-BE49-F238E27FC236}">
                <a16:creationId xmlns:a16="http://schemas.microsoft.com/office/drawing/2014/main" id="{354A5781-B2DA-B07D-A944-D24EF9EB5613}"/>
              </a:ext>
            </a:extLst>
          </xdr:cNvPr>
          <xdr:cNvGrpSpPr/>
        </xdr:nvGrpSpPr>
        <xdr:grpSpPr>
          <a:xfrm>
            <a:off x="294252" y="5604510"/>
            <a:ext cx="1005840" cy="1150620"/>
            <a:chOff x="129540" y="5585460"/>
            <a:chExt cx="1310640" cy="1226820"/>
          </a:xfrm>
        </xdr:grpSpPr>
        <xdr:sp macro="" textlink="'Pivot Tables'!G7">
          <xdr:nvSpPr>
            <xdr:cNvPr id="47" name="TextBox 46">
              <a:extLst>
                <a:ext uri="{FF2B5EF4-FFF2-40B4-BE49-F238E27FC236}">
                  <a16:creationId xmlns:a16="http://schemas.microsoft.com/office/drawing/2014/main" id="{D5F1C5B4-B6FB-46AC-92C2-6223C9D98949}"/>
                </a:ext>
              </a:extLst>
            </xdr:cNvPr>
            <xdr:cNvSpPr txBox="1"/>
          </xdr:nvSpPr>
          <xdr:spPr>
            <a:xfrm>
              <a:off x="129540" y="5585460"/>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F7AC13E-EF57-40C8-8D22-EDC18543151D}" type="TxLink">
                <a:rPr lang="en-US" sz="900" b="0" i="0" u="none" strike="noStrike">
                  <a:solidFill>
                    <a:schemeClr val="bg1"/>
                  </a:solidFill>
                  <a:latin typeface="Arial"/>
                  <a:cs typeface="Arial"/>
                </a:rPr>
                <a:pPr algn="l"/>
                <a:t>Advertising</a:t>
              </a:fld>
              <a:endParaRPr lang="en-IN" sz="900">
                <a:solidFill>
                  <a:schemeClr val="bg1"/>
                </a:solidFill>
                <a:latin typeface="Arial" panose="020B0604020202020204" pitchFamily="34" charset="0"/>
                <a:cs typeface="Arial" panose="020B0604020202020204" pitchFamily="34" charset="0"/>
              </a:endParaRPr>
            </a:p>
          </xdr:txBody>
        </xdr:sp>
        <xdr:sp macro="" textlink="'Pivot Tables'!G8">
          <xdr:nvSpPr>
            <xdr:cNvPr id="53" name="TextBox 52">
              <a:extLst>
                <a:ext uri="{FF2B5EF4-FFF2-40B4-BE49-F238E27FC236}">
                  <a16:creationId xmlns:a16="http://schemas.microsoft.com/office/drawing/2014/main" id="{6B791366-D5B2-3CF7-75A7-B4E335AF04FC}"/>
                </a:ext>
              </a:extLst>
            </xdr:cNvPr>
            <xdr:cNvSpPr txBox="1"/>
          </xdr:nvSpPr>
          <xdr:spPr>
            <a:xfrm>
              <a:off x="129540" y="5788152"/>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C962C6B-08E8-4248-AC06-647D4B0F9F2D}" type="TxLink">
                <a:rPr lang="en-US" sz="900" b="0" i="0" u="none" strike="noStrike">
                  <a:solidFill>
                    <a:schemeClr val="bg1"/>
                  </a:solidFill>
                  <a:latin typeface="Arial"/>
                  <a:cs typeface="Arial"/>
                </a:rPr>
                <a:pPr algn="l"/>
                <a:t>Asset sale</a:t>
              </a:fld>
              <a:endParaRPr lang="en-IN" sz="900">
                <a:solidFill>
                  <a:schemeClr val="bg1"/>
                </a:solidFill>
                <a:latin typeface="Arial" panose="020B0604020202020204" pitchFamily="34" charset="0"/>
                <a:cs typeface="Arial" panose="020B0604020202020204" pitchFamily="34" charset="0"/>
              </a:endParaRPr>
            </a:p>
          </xdr:txBody>
        </xdr:sp>
        <xdr:sp macro="" textlink="'Pivot Tables'!G9">
          <xdr:nvSpPr>
            <xdr:cNvPr id="54" name="TextBox 53">
              <a:extLst>
                <a:ext uri="{FF2B5EF4-FFF2-40B4-BE49-F238E27FC236}">
                  <a16:creationId xmlns:a16="http://schemas.microsoft.com/office/drawing/2014/main" id="{5BA23C33-CD64-1D62-BE72-773FAFF644C1}"/>
                </a:ext>
              </a:extLst>
            </xdr:cNvPr>
            <xdr:cNvSpPr txBox="1"/>
          </xdr:nvSpPr>
          <xdr:spPr>
            <a:xfrm>
              <a:off x="129540" y="5990844"/>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DC7F984-44D2-4345-8FAF-AF345E150313}" type="TxLink">
                <a:rPr lang="en-US" sz="900" b="0" i="0" u="none" strike="noStrike">
                  <a:solidFill>
                    <a:schemeClr val="bg1"/>
                  </a:solidFill>
                  <a:latin typeface="Arial"/>
                  <a:cs typeface="Arial"/>
                </a:rPr>
                <a:pPr algn="l"/>
                <a:t>Licensing</a:t>
              </a:fld>
              <a:endParaRPr lang="en-IN" sz="900">
                <a:solidFill>
                  <a:schemeClr val="bg1"/>
                </a:solidFill>
                <a:latin typeface="Arial" panose="020B0604020202020204" pitchFamily="34" charset="0"/>
                <a:cs typeface="Arial" panose="020B0604020202020204" pitchFamily="34" charset="0"/>
              </a:endParaRPr>
            </a:p>
          </xdr:txBody>
        </xdr:sp>
        <xdr:sp macro="" textlink="'Pivot Tables'!G10">
          <xdr:nvSpPr>
            <xdr:cNvPr id="55" name="TextBox 54">
              <a:extLst>
                <a:ext uri="{FF2B5EF4-FFF2-40B4-BE49-F238E27FC236}">
                  <a16:creationId xmlns:a16="http://schemas.microsoft.com/office/drawing/2014/main" id="{F9F4C3B6-3F95-AADA-D373-76D90A0874A4}"/>
                </a:ext>
              </a:extLst>
            </xdr:cNvPr>
            <xdr:cNvSpPr txBox="1"/>
          </xdr:nvSpPr>
          <xdr:spPr>
            <a:xfrm>
              <a:off x="129540" y="6193536"/>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095154E-E9F7-424C-961C-FFAE7098461E}" type="TxLink">
                <a:rPr lang="en-US" sz="900" b="0" i="0" u="none" strike="noStrike">
                  <a:solidFill>
                    <a:schemeClr val="bg1"/>
                  </a:solidFill>
                  <a:latin typeface="Arial"/>
                  <a:cs typeface="Arial"/>
                </a:rPr>
                <a:pPr algn="l"/>
                <a:t>Renting</a:t>
              </a:fld>
              <a:endParaRPr lang="en-IN" sz="900">
                <a:solidFill>
                  <a:schemeClr val="bg1"/>
                </a:solidFill>
                <a:latin typeface="Arial" panose="020B0604020202020204" pitchFamily="34" charset="0"/>
                <a:cs typeface="Arial" panose="020B0604020202020204" pitchFamily="34" charset="0"/>
              </a:endParaRPr>
            </a:p>
          </xdr:txBody>
        </xdr:sp>
        <xdr:sp macro="" textlink="'Pivot Tables'!G11">
          <xdr:nvSpPr>
            <xdr:cNvPr id="56" name="TextBox 55">
              <a:extLst>
                <a:ext uri="{FF2B5EF4-FFF2-40B4-BE49-F238E27FC236}">
                  <a16:creationId xmlns:a16="http://schemas.microsoft.com/office/drawing/2014/main" id="{384C4A85-622A-7CD6-CFA0-963145EC829E}"/>
                </a:ext>
              </a:extLst>
            </xdr:cNvPr>
            <xdr:cNvSpPr txBox="1"/>
          </xdr:nvSpPr>
          <xdr:spPr>
            <a:xfrm>
              <a:off x="129540" y="6396228"/>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044F630-D3CE-498A-B3E0-A2E08DD0B252}" type="TxLink">
                <a:rPr lang="en-US" sz="900" b="0" i="0" u="none" strike="noStrike">
                  <a:solidFill>
                    <a:schemeClr val="bg1"/>
                  </a:solidFill>
                  <a:latin typeface="Arial"/>
                  <a:cs typeface="Arial"/>
                </a:rPr>
                <a:pPr algn="l"/>
                <a:t>Subscription</a:t>
              </a:fld>
              <a:endParaRPr lang="en-IN" sz="900">
                <a:solidFill>
                  <a:schemeClr val="bg1"/>
                </a:solidFill>
                <a:latin typeface="Arial" panose="020B0604020202020204" pitchFamily="34" charset="0"/>
                <a:cs typeface="Arial" panose="020B0604020202020204" pitchFamily="34" charset="0"/>
              </a:endParaRPr>
            </a:p>
          </xdr:txBody>
        </xdr:sp>
        <xdr:sp macro="" textlink="'Pivot Tables'!G12">
          <xdr:nvSpPr>
            <xdr:cNvPr id="57" name="TextBox 56">
              <a:extLst>
                <a:ext uri="{FF2B5EF4-FFF2-40B4-BE49-F238E27FC236}">
                  <a16:creationId xmlns:a16="http://schemas.microsoft.com/office/drawing/2014/main" id="{7E11C87C-CCBE-B215-578F-812FFF90B688}"/>
                </a:ext>
              </a:extLst>
            </xdr:cNvPr>
            <xdr:cNvSpPr txBox="1"/>
          </xdr:nvSpPr>
          <xdr:spPr>
            <a:xfrm>
              <a:off x="129540" y="6598920"/>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E0C9240-9DA5-4D86-834D-DF2507B353BA}" type="TxLink">
                <a:rPr lang="en-US" sz="900" b="0" i="0" u="none" strike="noStrike">
                  <a:solidFill>
                    <a:schemeClr val="bg1"/>
                  </a:solidFill>
                  <a:latin typeface="Arial"/>
                  <a:cs typeface="Arial"/>
                </a:rPr>
                <a:pPr algn="l"/>
                <a:t>Usage fees</a:t>
              </a:fld>
              <a:endParaRPr lang="en-IN" sz="900">
                <a:solidFill>
                  <a:schemeClr val="bg1"/>
                </a:solidFill>
                <a:latin typeface="Arial" panose="020B0604020202020204" pitchFamily="34" charset="0"/>
                <a:cs typeface="Arial" panose="020B0604020202020204" pitchFamily="34" charset="0"/>
              </a:endParaRPr>
            </a:p>
          </xdr:txBody>
        </xdr:sp>
      </xdr:grpSp>
      <xdr:grpSp>
        <xdr:nvGrpSpPr>
          <xdr:cNvPr id="66" name="Group 65">
            <a:extLst>
              <a:ext uri="{FF2B5EF4-FFF2-40B4-BE49-F238E27FC236}">
                <a16:creationId xmlns:a16="http://schemas.microsoft.com/office/drawing/2014/main" id="{4D78B84D-D5C5-4004-AE44-E89C2790D642}"/>
              </a:ext>
            </a:extLst>
          </xdr:cNvPr>
          <xdr:cNvGrpSpPr/>
        </xdr:nvGrpSpPr>
        <xdr:grpSpPr>
          <a:xfrm>
            <a:off x="1150620" y="5604510"/>
            <a:ext cx="495300" cy="1150620"/>
            <a:chOff x="129540" y="5585460"/>
            <a:chExt cx="1310640" cy="1226820"/>
          </a:xfrm>
        </xdr:grpSpPr>
        <xdr:sp macro="" textlink="'Pivot Tables'!N7">
          <xdr:nvSpPr>
            <xdr:cNvPr id="67" name="TextBox 66">
              <a:extLst>
                <a:ext uri="{FF2B5EF4-FFF2-40B4-BE49-F238E27FC236}">
                  <a16:creationId xmlns:a16="http://schemas.microsoft.com/office/drawing/2014/main" id="{6CA69E6A-368B-AB33-8BE6-6DC6E307736A}"/>
                </a:ext>
              </a:extLst>
            </xdr:cNvPr>
            <xdr:cNvSpPr txBox="1"/>
          </xdr:nvSpPr>
          <xdr:spPr>
            <a:xfrm>
              <a:off x="129540" y="5585460"/>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45E4840-E076-4122-858A-C6768A30E3B3}" type="TxLink">
                <a:rPr lang="en-US" sz="900" b="0" i="0" u="none" strike="noStrike">
                  <a:solidFill>
                    <a:schemeClr val="bg1"/>
                  </a:solidFill>
                  <a:latin typeface="Arial"/>
                  <a:cs typeface="Arial"/>
                </a:rPr>
                <a:pPr algn="l"/>
                <a:t>2%</a:t>
              </a:fld>
              <a:endParaRPr lang="en-IN" sz="600">
                <a:solidFill>
                  <a:schemeClr val="bg1"/>
                </a:solidFill>
                <a:latin typeface="Arial" panose="020B0604020202020204" pitchFamily="34" charset="0"/>
                <a:cs typeface="Arial" panose="020B0604020202020204" pitchFamily="34" charset="0"/>
              </a:endParaRPr>
            </a:p>
          </xdr:txBody>
        </xdr:sp>
        <xdr:sp macro="" textlink="'Pivot Tables'!N8">
          <xdr:nvSpPr>
            <xdr:cNvPr id="68" name="TextBox 67">
              <a:extLst>
                <a:ext uri="{FF2B5EF4-FFF2-40B4-BE49-F238E27FC236}">
                  <a16:creationId xmlns:a16="http://schemas.microsoft.com/office/drawing/2014/main" id="{D09C5963-27AE-5A7C-2DBB-17CF3DC46895}"/>
                </a:ext>
              </a:extLst>
            </xdr:cNvPr>
            <xdr:cNvSpPr txBox="1"/>
          </xdr:nvSpPr>
          <xdr:spPr>
            <a:xfrm>
              <a:off x="129540" y="5788152"/>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64F2022-1278-4C09-93B7-45A3B519027D}" type="TxLink">
                <a:rPr lang="en-US" sz="900" b="0" i="0" u="none" strike="noStrike">
                  <a:solidFill>
                    <a:schemeClr val="bg1"/>
                  </a:solidFill>
                  <a:latin typeface="Arial"/>
                  <a:cs typeface="Arial"/>
                </a:rPr>
                <a:pPr algn="l"/>
                <a:t>0%</a:t>
              </a:fld>
              <a:endParaRPr lang="en-IN" sz="600">
                <a:solidFill>
                  <a:schemeClr val="bg1"/>
                </a:solidFill>
                <a:latin typeface="Arial" panose="020B0604020202020204" pitchFamily="34" charset="0"/>
                <a:cs typeface="Arial" panose="020B0604020202020204" pitchFamily="34" charset="0"/>
              </a:endParaRPr>
            </a:p>
          </xdr:txBody>
        </xdr:sp>
        <xdr:sp macro="" textlink="'Pivot Tables'!N9">
          <xdr:nvSpPr>
            <xdr:cNvPr id="69" name="TextBox 68">
              <a:extLst>
                <a:ext uri="{FF2B5EF4-FFF2-40B4-BE49-F238E27FC236}">
                  <a16:creationId xmlns:a16="http://schemas.microsoft.com/office/drawing/2014/main" id="{19ABB138-E00A-35B4-F4F3-AAFF64A19F2E}"/>
                </a:ext>
              </a:extLst>
            </xdr:cNvPr>
            <xdr:cNvSpPr txBox="1"/>
          </xdr:nvSpPr>
          <xdr:spPr>
            <a:xfrm>
              <a:off x="129540" y="5990844"/>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C01D0DF-7C28-412E-A5F1-0789B0D4B2AE}" type="TxLink">
                <a:rPr lang="en-US" sz="900" b="0" i="0" u="none" strike="noStrike">
                  <a:solidFill>
                    <a:schemeClr val="bg1"/>
                  </a:solidFill>
                  <a:latin typeface="Arial"/>
                  <a:cs typeface="Arial"/>
                </a:rPr>
                <a:pPr algn="l"/>
                <a:t>62%</a:t>
              </a:fld>
              <a:endParaRPr lang="en-IN" sz="600">
                <a:solidFill>
                  <a:schemeClr val="bg1"/>
                </a:solidFill>
                <a:latin typeface="Arial" panose="020B0604020202020204" pitchFamily="34" charset="0"/>
                <a:cs typeface="Arial" panose="020B0604020202020204" pitchFamily="34" charset="0"/>
              </a:endParaRPr>
            </a:p>
          </xdr:txBody>
        </xdr:sp>
        <xdr:sp macro="" textlink="'Pivot Tables'!N10">
          <xdr:nvSpPr>
            <xdr:cNvPr id="70" name="TextBox 69">
              <a:extLst>
                <a:ext uri="{FF2B5EF4-FFF2-40B4-BE49-F238E27FC236}">
                  <a16:creationId xmlns:a16="http://schemas.microsoft.com/office/drawing/2014/main" id="{31768073-CA0A-FE04-935A-B4FECE2BE97A}"/>
                </a:ext>
              </a:extLst>
            </xdr:cNvPr>
            <xdr:cNvSpPr txBox="1"/>
          </xdr:nvSpPr>
          <xdr:spPr>
            <a:xfrm>
              <a:off x="129540" y="6193536"/>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937C7640-24AB-4749-9CA7-444194F1266C}" type="TxLink">
                <a:rPr lang="en-US" sz="900" b="0" i="0" u="none" strike="noStrike">
                  <a:solidFill>
                    <a:schemeClr val="bg1"/>
                  </a:solidFill>
                  <a:latin typeface="Arial"/>
                  <a:cs typeface="Arial"/>
                </a:rPr>
                <a:pPr algn="l"/>
                <a:t>14%</a:t>
              </a:fld>
              <a:endParaRPr lang="en-IN" sz="600">
                <a:solidFill>
                  <a:schemeClr val="bg1"/>
                </a:solidFill>
                <a:latin typeface="Arial" panose="020B0604020202020204" pitchFamily="34" charset="0"/>
                <a:cs typeface="Arial" panose="020B0604020202020204" pitchFamily="34" charset="0"/>
              </a:endParaRPr>
            </a:p>
          </xdr:txBody>
        </xdr:sp>
        <xdr:sp macro="" textlink="'Pivot Tables'!N11">
          <xdr:nvSpPr>
            <xdr:cNvPr id="71" name="TextBox 70">
              <a:extLst>
                <a:ext uri="{FF2B5EF4-FFF2-40B4-BE49-F238E27FC236}">
                  <a16:creationId xmlns:a16="http://schemas.microsoft.com/office/drawing/2014/main" id="{F01DFB65-3BA7-D049-772F-0B9EEF5C916E}"/>
                </a:ext>
              </a:extLst>
            </xdr:cNvPr>
            <xdr:cNvSpPr txBox="1"/>
          </xdr:nvSpPr>
          <xdr:spPr>
            <a:xfrm>
              <a:off x="129540" y="6396228"/>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28AEE97-9DEC-44E2-84F3-92779712137F}" type="TxLink">
                <a:rPr lang="en-US" sz="900" b="0" i="0" u="none" strike="noStrike">
                  <a:solidFill>
                    <a:schemeClr val="bg1"/>
                  </a:solidFill>
                  <a:latin typeface="Arial"/>
                  <a:cs typeface="Arial"/>
                </a:rPr>
                <a:pPr algn="l"/>
                <a:t>11%</a:t>
              </a:fld>
              <a:endParaRPr lang="en-IN" sz="600">
                <a:solidFill>
                  <a:schemeClr val="bg1"/>
                </a:solidFill>
                <a:latin typeface="Arial" panose="020B0604020202020204" pitchFamily="34" charset="0"/>
                <a:cs typeface="Arial" panose="020B0604020202020204" pitchFamily="34" charset="0"/>
              </a:endParaRPr>
            </a:p>
          </xdr:txBody>
        </xdr:sp>
        <xdr:sp macro="" textlink="'Pivot Tables'!N12">
          <xdr:nvSpPr>
            <xdr:cNvPr id="72" name="TextBox 71">
              <a:extLst>
                <a:ext uri="{FF2B5EF4-FFF2-40B4-BE49-F238E27FC236}">
                  <a16:creationId xmlns:a16="http://schemas.microsoft.com/office/drawing/2014/main" id="{EA6E5C17-B124-F3BF-2366-07BC6A3C6CE4}"/>
                </a:ext>
              </a:extLst>
            </xdr:cNvPr>
            <xdr:cNvSpPr txBox="1"/>
          </xdr:nvSpPr>
          <xdr:spPr>
            <a:xfrm>
              <a:off x="129540" y="6598920"/>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B94D491-2F3B-4C0D-8B5C-5BC638D089EA}" type="TxLink">
                <a:rPr lang="en-US" sz="900" b="0" i="0" u="none" strike="noStrike">
                  <a:solidFill>
                    <a:schemeClr val="bg1"/>
                  </a:solidFill>
                  <a:latin typeface="Arial"/>
                  <a:cs typeface="Arial"/>
                </a:rPr>
                <a:pPr algn="l"/>
                <a:t>10%</a:t>
              </a:fld>
              <a:endParaRPr lang="en-IN" sz="600">
                <a:solidFill>
                  <a:schemeClr val="bg1"/>
                </a:solidFill>
                <a:latin typeface="Arial" panose="020B0604020202020204" pitchFamily="34" charset="0"/>
                <a:cs typeface="Arial" panose="020B0604020202020204" pitchFamily="34" charset="0"/>
              </a:endParaRPr>
            </a:p>
          </xdr:txBody>
        </xdr:sp>
      </xdr:grpSp>
      <xdr:grpSp>
        <xdr:nvGrpSpPr>
          <xdr:cNvPr id="73" name="Group 72">
            <a:extLst>
              <a:ext uri="{FF2B5EF4-FFF2-40B4-BE49-F238E27FC236}">
                <a16:creationId xmlns:a16="http://schemas.microsoft.com/office/drawing/2014/main" id="{1B8C8D3D-6F99-06CE-301D-C2C11F43931E}"/>
              </a:ext>
            </a:extLst>
          </xdr:cNvPr>
          <xdr:cNvGrpSpPr/>
        </xdr:nvGrpSpPr>
        <xdr:grpSpPr>
          <a:xfrm>
            <a:off x="1714500" y="5604510"/>
            <a:ext cx="617220" cy="1150620"/>
            <a:chOff x="129540" y="5585460"/>
            <a:chExt cx="1310640" cy="1226820"/>
          </a:xfrm>
        </xdr:grpSpPr>
        <xdr:sp macro="" textlink="'Pivot Tables'!M7">
          <xdr:nvSpPr>
            <xdr:cNvPr id="74" name="TextBox 73">
              <a:extLst>
                <a:ext uri="{FF2B5EF4-FFF2-40B4-BE49-F238E27FC236}">
                  <a16:creationId xmlns:a16="http://schemas.microsoft.com/office/drawing/2014/main" id="{4B8BED0C-1F32-B33F-E498-19F4BEC843BC}"/>
                </a:ext>
              </a:extLst>
            </xdr:cNvPr>
            <xdr:cNvSpPr txBox="1"/>
          </xdr:nvSpPr>
          <xdr:spPr>
            <a:xfrm>
              <a:off x="129540" y="5585460"/>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0E6C510-FF83-46C7-B23C-C6BF9281C847}" type="TxLink">
                <a:rPr lang="en-US" sz="900" b="0" i="0" u="none" strike="noStrike">
                  <a:solidFill>
                    <a:schemeClr val="bg1"/>
                  </a:solidFill>
                  <a:latin typeface="Arial"/>
                  <a:cs typeface="Arial"/>
                </a:rPr>
                <a:pPr algn="l"/>
                <a:t> 2,844 </a:t>
              </a:fld>
              <a:endParaRPr lang="en-IN" sz="900">
                <a:solidFill>
                  <a:schemeClr val="bg1"/>
                </a:solidFill>
                <a:latin typeface="Arial" panose="020B0604020202020204" pitchFamily="34" charset="0"/>
                <a:cs typeface="Arial" panose="020B0604020202020204" pitchFamily="34" charset="0"/>
              </a:endParaRPr>
            </a:p>
          </xdr:txBody>
        </xdr:sp>
        <xdr:sp macro="" textlink="'Pivot Tables'!M8">
          <xdr:nvSpPr>
            <xdr:cNvPr id="75" name="TextBox 74">
              <a:extLst>
                <a:ext uri="{FF2B5EF4-FFF2-40B4-BE49-F238E27FC236}">
                  <a16:creationId xmlns:a16="http://schemas.microsoft.com/office/drawing/2014/main" id="{F927E918-E2D1-6298-CB59-F33395407E4B}"/>
                </a:ext>
              </a:extLst>
            </xdr:cNvPr>
            <xdr:cNvSpPr txBox="1"/>
          </xdr:nvSpPr>
          <xdr:spPr>
            <a:xfrm>
              <a:off x="129540" y="5788152"/>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642B9B1-9882-4AAA-8D3F-49891394D19F}" type="TxLink">
                <a:rPr lang="en-US" sz="900" b="0" i="0" u="none" strike="noStrike">
                  <a:solidFill>
                    <a:schemeClr val="bg1"/>
                  </a:solidFill>
                  <a:latin typeface="Arial"/>
                  <a:cs typeface="Arial"/>
                </a:rPr>
                <a:pPr algn="l"/>
                <a:t> 26 </a:t>
              </a:fld>
              <a:endParaRPr lang="en-IN" sz="900">
                <a:solidFill>
                  <a:schemeClr val="bg1"/>
                </a:solidFill>
                <a:latin typeface="Arial" panose="020B0604020202020204" pitchFamily="34" charset="0"/>
                <a:cs typeface="Arial" panose="020B0604020202020204" pitchFamily="34" charset="0"/>
              </a:endParaRPr>
            </a:p>
          </xdr:txBody>
        </xdr:sp>
        <xdr:sp macro="" textlink="'Pivot Tables'!M9">
          <xdr:nvSpPr>
            <xdr:cNvPr id="76" name="TextBox 75">
              <a:extLst>
                <a:ext uri="{FF2B5EF4-FFF2-40B4-BE49-F238E27FC236}">
                  <a16:creationId xmlns:a16="http://schemas.microsoft.com/office/drawing/2014/main" id="{336C509E-D5DD-953B-9759-8876E1974A9E}"/>
                </a:ext>
              </a:extLst>
            </xdr:cNvPr>
            <xdr:cNvSpPr txBox="1"/>
          </xdr:nvSpPr>
          <xdr:spPr>
            <a:xfrm>
              <a:off x="129540" y="5990844"/>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AB8F3C3-C3EA-4156-A83C-F33BA825BAEB}" type="TxLink">
                <a:rPr lang="en-US" sz="900" b="0" i="0" u="none" strike="noStrike">
                  <a:solidFill>
                    <a:schemeClr val="bg1"/>
                  </a:solidFill>
                  <a:latin typeface="Arial"/>
                  <a:cs typeface="Arial"/>
                </a:rPr>
                <a:pPr algn="l"/>
                <a:t> 72,768 </a:t>
              </a:fld>
              <a:endParaRPr lang="en-IN" sz="900">
                <a:solidFill>
                  <a:schemeClr val="bg1"/>
                </a:solidFill>
                <a:latin typeface="Arial" panose="020B0604020202020204" pitchFamily="34" charset="0"/>
                <a:cs typeface="Arial" panose="020B0604020202020204" pitchFamily="34" charset="0"/>
              </a:endParaRPr>
            </a:p>
          </xdr:txBody>
        </xdr:sp>
        <xdr:sp macro="" textlink="'Pivot Tables'!M10">
          <xdr:nvSpPr>
            <xdr:cNvPr id="77" name="TextBox 76">
              <a:extLst>
                <a:ext uri="{FF2B5EF4-FFF2-40B4-BE49-F238E27FC236}">
                  <a16:creationId xmlns:a16="http://schemas.microsoft.com/office/drawing/2014/main" id="{ACD62935-1356-F7E5-5E13-7A41C87C110F}"/>
                </a:ext>
              </a:extLst>
            </xdr:cNvPr>
            <xdr:cNvSpPr txBox="1"/>
          </xdr:nvSpPr>
          <xdr:spPr>
            <a:xfrm>
              <a:off x="129540" y="6193536"/>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030077C-1DBB-4B8E-99A4-D0A871429C9F}" type="TxLink">
                <a:rPr lang="en-US" sz="900" b="0" i="0" u="none" strike="noStrike">
                  <a:solidFill>
                    <a:schemeClr val="bg1"/>
                  </a:solidFill>
                  <a:latin typeface="Arial"/>
                  <a:cs typeface="Arial"/>
                </a:rPr>
                <a:pPr algn="l"/>
                <a:t> 16,488 </a:t>
              </a:fld>
              <a:endParaRPr lang="en-IN" sz="900">
                <a:solidFill>
                  <a:schemeClr val="bg1"/>
                </a:solidFill>
                <a:latin typeface="Arial" panose="020B0604020202020204" pitchFamily="34" charset="0"/>
                <a:cs typeface="Arial" panose="020B0604020202020204" pitchFamily="34" charset="0"/>
              </a:endParaRPr>
            </a:p>
          </xdr:txBody>
        </xdr:sp>
        <xdr:sp macro="" textlink="'Pivot Tables'!M11">
          <xdr:nvSpPr>
            <xdr:cNvPr id="78" name="TextBox 77">
              <a:extLst>
                <a:ext uri="{FF2B5EF4-FFF2-40B4-BE49-F238E27FC236}">
                  <a16:creationId xmlns:a16="http://schemas.microsoft.com/office/drawing/2014/main" id="{BFC988F7-AC4B-48A4-E27C-0F714BA73996}"/>
                </a:ext>
              </a:extLst>
            </xdr:cNvPr>
            <xdr:cNvSpPr txBox="1"/>
          </xdr:nvSpPr>
          <xdr:spPr>
            <a:xfrm>
              <a:off x="129540" y="6396228"/>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F7CAFC8-90C1-43CA-9E70-7839E69CC57C}" type="TxLink">
                <a:rPr lang="en-US" sz="900" b="0" i="0" u="none" strike="noStrike">
                  <a:solidFill>
                    <a:schemeClr val="bg1"/>
                  </a:solidFill>
                  <a:latin typeface="Arial"/>
                  <a:cs typeface="Arial"/>
                </a:rPr>
                <a:pPr algn="l"/>
                <a:t> 13,188 </a:t>
              </a:fld>
              <a:endParaRPr lang="en-IN" sz="900">
                <a:solidFill>
                  <a:schemeClr val="bg1"/>
                </a:solidFill>
                <a:latin typeface="Arial" panose="020B0604020202020204" pitchFamily="34" charset="0"/>
                <a:cs typeface="Arial" panose="020B0604020202020204" pitchFamily="34" charset="0"/>
              </a:endParaRPr>
            </a:p>
          </xdr:txBody>
        </xdr:sp>
        <xdr:sp macro="" textlink="'Pivot Tables'!M12">
          <xdr:nvSpPr>
            <xdr:cNvPr id="79" name="TextBox 78">
              <a:extLst>
                <a:ext uri="{FF2B5EF4-FFF2-40B4-BE49-F238E27FC236}">
                  <a16:creationId xmlns:a16="http://schemas.microsoft.com/office/drawing/2014/main" id="{9D4B9223-A49A-0DE4-23B4-A54C2650A9DC}"/>
                </a:ext>
              </a:extLst>
            </xdr:cNvPr>
            <xdr:cNvSpPr txBox="1"/>
          </xdr:nvSpPr>
          <xdr:spPr>
            <a:xfrm>
              <a:off x="129540" y="6598920"/>
              <a:ext cx="13106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B43C957-0B9C-48D6-90A2-114BEB9050EE}" type="TxLink">
                <a:rPr lang="en-US" sz="900" b="0" i="0" u="none" strike="noStrike">
                  <a:solidFill>
                    <a:schemeClr val="bg1"/>
                  </a:solidFill>
                  <a:latin typeface="Arial"/>
                  <a:cs typeface="Arial"/>
                </a:rPr>
                <a:pPr algn="l"/>
                <a:t> 11,856 </a:t>
              </a:fld>
              <a:endParaRPr lang="en-IN" sz="900">
                <a:solidFill>
                  <a:schemeClr val="bg1"/>
                </a:solidFill>
                <a:latin typeface="Arial" panose="020B0604020202020204" pitchFamily="34" charset="0"/>
                <a:cs typeface="Arial" panose="020B0604020202020204" pitchFamily="34" charset="0"/>
              </a:endParaRPr>
            </a:p>
          </xdr:txBody>
        </xdr:sp>
      </xdr:grpSp>
      <xdr:grpSp>
        <xdr:nvGrpSpPr>
          <xdr:cNvPr id="86" name="Group 85">
            <a:extLst>
              <a:ext uri="{FF2B5EF4-FFF2-40B4-BE49-F238E27FC236}">
                <a16:creationId xmlns:a16="http://schemas.microsoft.com/office/drawing/2014/main" id="{EF532398-9B68-942C-BADA-E70EC7C6D53D}"/>
              </a:ext>
            </a:extLst>
          </xdr:cNvPr>
          <xdr:cNvGrpSpPr/>
        </xdr:nvGrpSpPr>
        <xdr:grpSpPr>
          <a:xfrm>
            <a:off x="185964" y="5615940"/>
            <a:ext cx="160020" cy="1120140"/>
            <a:chOff x="160020" y="5577029"/>
            <a:chExt cx="160020" cy="1112358"/>
          </a:xfrm>
        </xdr:grpSpPr>
        <xdr:sp macro="" textlink="">
          <xdr:nvSpPr>
            <xdr:cNvPr id="80" name="TextBox 79">
              <a:extLst>
                <a:ext uri="{FF2B5EF4-FFF2-40B4-BE49-F238E27FC236}">
                  <a16:creationId xmlns:a16="http://schemas.microsoft.com/office/drawing/2014/main" id="{739569F7-7F92-EC67-14C6-A529683FF243}"/>
                </a:ext>
              </a:extLst>
            </xdr:cNvPr>
            <xdr:cNvSpPr txBox="1"/>
          </xdr:nvSpPr>
          <xdr:spPr>
            <a:xfrm>
              <a:off x="160020" y="5577029"/>
              <a:ext cx="160020" cy="166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rgbClr val="FF0000"/>
                  </a:solidFill>
                  <a:latin typeface="Calibri" panose="020F0502020204030204" pitchFamily="34" charset="0"/>
                  <a:ea typeface="Calibri" panose="020F0502020204030204" pitchFamily="34" charset="0"/>
                  <a:cs typeface="Calibri" panose="020F0502020204030204" pitchFamily="34" charset="0"/>
                </a:rPr>
                <a:t>●</a:t>
              </a:r>
              <a:endParaRPr lang="en-IN" sz="800">
                <a:solidFill>
                  <a:srgbClr val="FF0000"/>
                </a:solidFill>
                <a:latin typeface="Arial" panose="020B0604020202020204" pitchFamily="34" charset="0"/>
                <a:cs typeface="Arial" panose="020B0604020202020204" pitchFamily="34" charset="0"/>
              </a:endParaRPr>
            </a:p>
          </xdr:txBody>
        </xdr:sp>
        <xdr:sp macro="" textlink="">
          <xdr:nvSpPr>
            <xdr:cNvPr id="81" name="TextBox 80">
              <a:extLst>
                <a:ext uri="{FF2B5EF4-FFF2-40B4-BE49-F238E27FC236}">
                  <a16:creationId xmlns:a16="http://schemas.microsoft.com/office/drawing/2014/main" id="{653B19B0-B2A0-E84C-11E6-47D7644E25EE}"/>
                </a:ext>
              </a:extLst>
            </xdr:cNvPr>
            <xdr:cNvSpPr txBox="1"/>
          </xdr:nvSpPr>
          <xdr:spPr>
            <a:xfrm>
              <a:off x="160020" y="5758612"/>
              <a:ext cx="160020" cy="166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rgbClr val="FF0000"/>
                  </a:solidFill>
                  <a:latin typeface="Calibri" panose="020F0502020204030204" pitchFamily="34" charset="0"/>
                  <a:ea typeface="Calibri" panose="020F0502020204030204" pitchFamily="34" charset="0"/>
                  <a:cs typeface="Calibri" panose="020F0502020204030204" pitchFamily="34" charset="0"/>
                </a:rPr>
                <a:t>●</a:t>
              </a:r>
              <a:endParaRPr lang="en-IN" sz="800">
                <a:solidFill>
                  <a:srgbClr val="FF0000"/>
                </a:solidFill>
                <a:latin typeface="Arial" panose="020B0604020202020204" pitchFamily="34" charset="0"/>
                <a:cs typeface="Arial" panose="020B0604020202020204" pitchFamily="34" charset="0"/>
              </a:endParaRPr>
            </a:p>
          </xdr:txBody>
        </xdr:sp>
        <xdr:sp macro="" textlink="">
          <xdr:nvSpPr>
            <xdr:cNvPr id="82" name="TextBox 81">
              <a:extLst>
                <a:ext uri="{FF2B5EF4-FFF2-40B4-BE49-F238E27FC236}">
                  <a16:creationId xmlns:a16="http://schemas.microsoft.com/office/drawing/2014/main" id="{B4183DFB-A526-F6F0-F4B0-118F29B09544}"/>
                </a:ext>
              </a:extLst>
            </xdr:cNvPr>
            <xdr:cNvSpPr txBox="1"/>
          </xdr:nvSpPr>
          <xdr:spPr>
            <a:xfrm>
              <a:off x="160020" y="5947815"/>
              <a:ext cx="160020" cy="166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rgbClr val="FF0000"/>
                  </a:solidFill>
                  <a:latin typeface="Calibri" panose="020F0502020204030204" pitchFamily="34" charset="0"/>
                  <a:ea typeface="Calibri" panose="020F0502020204030204" pitchFamily="34" charset="0"/>
                  <a:cs typeface="Calibri" panose="020F0502020204030204" pitchFamily="34" charset="0"/>
                </a:rPr>
                <a:t>●</a:t>
              </a:r>
              <a:endParaRPr lang="en-IN" sz="800">
                <a:solidFill>
                  <a:srgbClr val="FF0000"/>
                </a:solidFill>
                <a:latin typeface="Arial" panose="020B0604020202020204" pitchFamily="34" charset="0"/>
                <a:cs typeface="Arial" panose="020B0604020202020204" pitchFamily="34" charset="0"/>
              </a:endParaRPr>
            </a:p>
          </xdr:txBody>
        </xdr:sp>
        <xdr:sp macro="" textlink="">
          <xdr:nvSpPr>
            <xdr:cNvPr id="83" name="TextBox 82">
              <a:extLst>
                <a:ext uri="{FF2B5EF4-FFF2-40B4-BE49-F238E27FC236}">
                  <a16:creationId xmlns:a16="http://schemas.microsoft.com/office/drawing/2014/main" id="{941F551C-F18E-973B-0F7B-95C7A659187D}"/>
                </a:ext>
              </a:extLst>
            </xdr:cNvPr>
            <xdr:cNvSpPr txBox="1"/>
          </xdr:nvSpPr>
          <xdr:spPr>
            <a:xfrm>
              <a:off x="160020" y="6144638"/>
              <a:ext cx="160020" cy="166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rgbClr val="FF0000"/>
                  </a:solidFill>
                  <a:latin typeface="Calibri" panose="020F0502020204030204" pitchFamily="34" charset="0"/>
                  <a:ea typeface="Calibri" panose="020F0502020204030204" pitchFamily="34" charset="0"/>
                  <a:cs typeface="Calibri" panose="020F0502020204030204" pitchFamily="34" charset="0"/>
                </a:rPr>
                <a:t>●</a:t>
              </a:r>
              <a:endParaRPr lang="en-IN" sz="800">
                <a:solidFill>
                  <a:srgbClr val="FF0000"/>
                </a:solidFill>
                <a:latin typeface="Arial" panose="020B0604020202020204" pitchFamily="34" charset="0"/>
                <a:cs typeface="Arial" panose="020B0604020202020204" pitchFamily="34" charset="0"/>
              </a:endParaRPr>
            </a:p>
          </xdr:txBody>
        </xdr:sp>
        <xdr:sp macro="" textlink="">
          <xdr:nvSpPr>
            <xdr:cNvPr id="84" name="TextBox 83">
              <a:extLst>
                <a:ext uri="{FF2B5EF4-FFF2-40B4-BE49-F238E27FC236}">
                  <a16:creationId xmlns:a16="http://schemas.microsoft.com/office/drawing/2014/main" id="{EC1329B2-AC72-2021-4DBD-37E6B8902149}"/>
                </a:ext>
              </a:extLst>
            </xdr:cNvPr>
            <xdr:cNvSpPr txBox="1"/>
          </xdr:nvSpPr>
          <xdr:spPr>
            <a:xfrm>
              <a:off x="160020" y="6326221"/>
              <a:ext cx="160020" cy="166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rgbClr val="FF0000"/>
                  </a:solidFill>
                  <a:latin typeface="Calibri" panose="020F0502020204030204" pitchFamily="34" charset="0"/>
                  <a:ea typeface="Calibri" panose="020F0502020204030204" pitchFamily="34" charset="0"/>
                  <a:cs typeface="Calibri" panose="020F0502020204030204" pitchFamily="34" charset="0"/>
                </a:rPr>
                <a:t>●</a:t>
              </a:r>
              <a:endParaRPr lang="en-IN" sz="800">
                <a:solidFill>
                  <a:srgbClr val="FF0000"/>
                </a:solidFill>
                <a:latin typeface="Arial" panose="020B0604020202020204" pitchFamily="34" charset="0"/>
                <a:cs typeface="Arial" panose="020B0604020202020204" pitchFamily="34" charset="0"/>
              </a:endParaRPr>
            </a:p>
          </xdr:txBody>
        </xdr:sp>
        <xdr:sp macro="" textlink="">
          <xdr:nvSpPr>
            <xdr:cNvPr id="85" name="TextBox 84">
              <a:extLst>
                <a:ext uri="{FF2B5EF4-FFF2-40B4-BE49-F238E27FC236}">
                  <a16:creationId xmlns:a16="http://schemas.microsoft.com/office/drawing/2014/main" id="{0252EA77-832E-2B81-B7BA-59878335926E}"/>
                </a:ext>
              </a:extLst>
            </xdr:cNvPr>
            <xdr:cNvSpPr txBox="1"/>
          </xdr:nvSpPr>
          <xdr:spPr>
            <a:xfrm>
              <a:off x="160020" y="6523044"/>
              <a:ext cx="160020" cy="1663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rgbClr val="FF0000"/>
                  </a:solidFill>
                  <a:latin typeface="Calibri" panose="020F0502020204030204" pitchFamily="34" charset="0"/>
                  <a:ea typeface="Calibri" panose="020F0502020204030204" pitchFamily="34" charset="0"/>
                  <a:cs typeface="Calibri" panose="020F0502020204030204" pitchFamily="34" charset="0"/>
                </a:rPr>
                <a:t>●</a:t>
              </a:r>
              <a:endParaRPr lang="en-IN" sz="800">
                <a:solidFill>
                  <a:srgbClr val="FF0000"/>
                </a:solidFill>
                <a:latin typeface="Arial" panose="020B0604020202020204" pitchFamily="34" charset="0"/>
                <a:cs typeface="Arial" panose="020B0604020202020204" pitchFamily="34" charset="0"/>
              </a:endParaRPr>
            </a:p>
          </xdr:txBody>
        </xdr:sp>
      </xdr:grpSp>
    </xdr:grpSp>
    <xdr:clientData/>
  </xdr:twoCellAnchor>
  <xdr:twoCellAnchor>
    <xdr:from>
      <xdr:col>22</xdr:col>
      <xdr:colOff>63818</xdr:colOff>
      <xdr:row>4</xdr:row>
      <xdr:rowOff>60960</xdr:rowOff>
    </xdr:from>
    <xdr:to>
      <xdr:col>23</xdr:col>
      <xdr:colOff>401003</xdr:colOff>
      <xdr:row>34</xdr:row>
      <xdr:rowOff>106680</xdr:rowOff>
    </xdr:to>
    <xdr:grpSp>
      <xdr:nvGrpSpPr>
        <xdr:cNvPr id="51" name="Group 50">
          <a:extLst>
            <a:ext uri="{FF2B5EF4-FFF2-40B4-BE49-F238E27FC236}">
              <a16:creationId xmlns:a16="http://schemas.microsoft.com/office/drawing/2014/main" id="{47A6ADF4-5170-84F3-1E94-30E290104D7E}"/>
            </a:ext>
          </a:extLst>
        </xdr:cNvPr>
        <xdr:cNvGrpSpPr/>
      </xdr:nvGrpSpPr>
      <xdr:grpSpPr>
        <a:xfrm>
          <a:off x="13475018" y="792480"/>
          <a:ext cx="946785" cy="5532120"/>
          <a:chOff x="13475018" y="792480"/>
          <a:chExt cx="946785" cy="5532120"/>
        </a:xfrm>
      </xdr:grpSpPr>
      <xdr:grpSp>
        <xdr:nvGrpSpPr>
          <xdr:cNvPr id="27" name="Group 26">
            <a:extLst>
              <a:ext uri="{FF2B5EF4-FFF2-40B4-BE49-F238E27FC236}">
                <a16:creationId xmlns:a16="http://schemas.microsoft.com/office/drawing/2014/main" id="{EE043B24-9722-22E0-9F6D-C9B6CC3D0F94}"/>
              </a:ext>
            </a:extLst>
          </xdr:cNvPr>
          <xdr:cNvGrpSpPr/>
        </xdr:nvGrpSpPr>
        <xdr:grpSpPr>
          <a:xfrm>
            <a:off x="13475018" y="792480"/>
            <a:ext cx="946785" cy="5532120"/>
            <a:chOff x="13485495" y="792480"/>
            <a:chExt cx="946785" cy="5532120"/>
          </a:xfrm>
        </xdr:grpSpPr>
        <xdr:grpSp>
          <xdr:nvGrpSpPr>
            <xdr:cNvPr id="25" name="Group 24">
              <a:extLst>
                <a:ext uri="{FF2B5EF4-FFF2-40B4-BE49-F238E27FC236}">
                  <a16:creationId xmlns:a16="http://schemas.microsoft.com/office/drawing/2014/main" id="{55C8B2DE-9779-224C-6A47-164482A616F9}"/>
                </a:ext>
              </a:extLst>
            </xdr:cNvPr>
            <xdr:cNvGrpSpPr/>
          </xdr:nvGrpSpPr>
          <xdr:grpSpPr>
            <a:xfrm>
              <a:off x="13485495" y="792480"/>
              <a:ext cx="946785" cy="3139440"/>
              <a:chOff x="13485495" y="922020"/>
              <a:chExt cx="946785" cy="3139440"/>
            </a:xfrm>
          </xdr:grpSpPr>
          <xdr:grpSp>
            <xdr:nvGrpSpPr>
              <xdr:cNvPr id="16" name="Group 15">
                <a:extLst>
                  <a:ext uri="{FF2B5EF4-FFF2-40B4-BE49-F238E27FC236}">
                    <a16:creationId xmlns:a16="http://schemas.microsoft.com/office/drawing/2014/main" id="{4001A10E-20D0-1F48-E5E9-507D255B9449}"/>
                  </a:ext>
                </a:extLst>
              </xdr:cNvPr>
              <xdr:cNvGrpSpPr/>
            </xdr:nvGrpSpPr>
            <xdr:grpSpPr>
              <a:xfrm>
                <a:off x="13485495" y="922020"/>
                <a:ext cx="944880" cy="3131820"/>
                <a:chOff x="13483590" y="1005840"/>
                <a:chExt cx="944880" cy="3131820"/>
              </a:xfrm>
            </xdr:grpSpPr>
            <xdr:sp macro="" textlink="">
              <xdr:nvSpPr>
                <xdr:cNvPr id="3" name="Rectangle: Rounded Corners 2">
                  <a:extLst>
                    <a:ext uri="{FF2B5EF4-FFF2-40B4-BE49-F238E27FC236}">
                      <a16:creationId xmlns:a16="http://schemas.microsoft.com/office/drawing/2014/main" id="{3273DFB8-A29B-E1A7-4903-31D3827BF5F2}"/>
                    </a:ext>
                  </a:extLst>
                </xdr:cNvPr>
                <xdr:cNvSpPr/>
              </xdr:nvSpPr>
              <xdr:spPr>
                <a:xfrm>
                  <a:off x="13559790" y="1005840"/>
                  <a:ext cx="800100" cy="1005840"/>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TextBox 10">
                  <a:extLst>
                    <a:ext uri="{FF2B5EF4-FFF2-40B4-BE49-F238E27FC236}">
                      <a16:creationId xmlns:a16="http://schemas.microsoft.com/office/drawing/2014/main" id="{50EC2A39-F526-4E04-86C1-6370B3079E94}"/>
                    </a:ext>
                  </a:extLst>
                </xdr:cNvPr>
                <xdr:cNvSpPr txBox="1"/>
              </xdr:nvSpPr>
              <xdr:spPr>
                <a:xfrm>
                  <a:off x="13491210" y="1485900"/>
                  <a:ext cx="93726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latin typeface="Arial" panose="020B0604020202020204" pitchFamily="34" charset="0"/>
                      <a:cs typeface="Arial" panose="020B0604020202020204" pitchFamily="34" charset="0"/>
                    </a:rPr>
                    <a:t>Average</a:t>
                  </a:r>
                  <a:r>
                    <a:rPr lang="en-IN" sz="900">
                      <a:solidFill>
                        <a:schemeClr val="bg1"/>
                      </a:solidFill>
                      <a:latin typeface="Arial" panose="020B0604020202020204" pitchFamily="34" charset="0"/>
                      <a:cs typeface="Arial" panose="020B0604020202020204" pitchFamily="34" charset="0"/>
                    </a:rPr>
                    <a:t> </a:t>
                  </a:r>
                  <a:r>
                    <a:rPr lang="en-IN" sz="700">
                      <a:solidFill>
                        <a:schemeClr val="bg1"/>
                      </a:solidFill>
                      <a:latin typeface="Arial" panose="020B0604020202020204" pitchFamily="34" charset="0"/>
                      <a:cs typeface="Arial" panose="020B0604020202020204" pitchFamily="34" charset="0"/>
                    </a:rPr>
                    <a:t>Monthly Income</a:t>
                  </a:r>
                  <a:endParaRPr lang="en-IN" sz="900">
                    <a:solidFill>
                      <a:schemeClr val="bg1"/>
                    </a:solidFill>
                    <a:latin typeface="Arial" panose="020B0604020202020204" pitchFamily="34" charset="0"/>
                    <a:cs typeface="Arial" panose="020B0604020202020204" pitchFamily="34" charset="0"/>
                  </a:endParaRPr>
                </a:p>
              </xdr:txBody>
            </xdr:sp>
            <xdr:sp macro="" textlink="'Pivot Tables'!Z7">
              <xdr:nvSpPr>
                <xdr:cNvPr id="12" name="TextBox 11">
                  <a:extLst>
                    <a:ext uri="{FF2B5EF4-FFF2-40B4-BE49-F238E27FC236}">
                      <a16:creationId xmlns:a16="http://schemas.microsoft.com/office/drawing/2014/main" id="{F94B3A74-6ABE-6598-84DD-A7DCE19BB1DF}"/>
                    </a:ext>
                  </a:extLst>
                </xdr:cNvPr>
                <xdr:cNvSpPr txBox="1"/>
              </xdr:nvSpPr>
              <xdr:spPr>
                <a:xfrm>
                  <a:off x="13491210" y="1264920"/>
                  <a:ext cx="93726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D043F60-424E-4CC3-8B95-6621D108BDAA}" type="TxLink">
                    <a:rPr lang="en-US" sz="1600" b="0" i="0" u="none" strike="noStrike">
                      <a:solidFill>
                        <a:schemeClr val="bg1"/>
                      </a:solidFill>
                      <a:latin typeface="Bahnschrift" panose="020B0502040204020203" pitchFamily="34" charset="0"/>
                      <a:cs typeface="Arial"/>
                    </a:rPr>
                    <a:pPr algn="ctr"/>
                    <a:t> 68,468 </a:t>
                  </a:fld>
                  <a:endParaRPr lang="en-IN" sz="1100">
                    <a:solidFill>
                      <a:schemeClr val="bg1"/>
                    </a:solidFill>
                    <a:latin typeface="Bahnschrift" panose="020B0502040204020203" pitchFamily="34" charset="0"/>
                    <a:cs typeface="Arial" panose="020B0604020202020204" pitchFamily="34" charset="0"/>
                  </a:endParaRPr>
                </a:p>
              </xdr:txBody>
            </xdr:sp>
            <xdr:sp macro="" textlink="">
              <xdr:nvSpPr>
                <xdr:cNvPr id="14" name="TextBox 13">
                  <a:extLst>
                    <a:ext uri="{FF2B5EF4-FFF2-40B4-BE49-F238E27FC236}">
                      <a16:creationId xmlns:a16="http://schemas.microsoft.com/office/drawing/2014/main" id="{8476B7E3-6113-478A-AFBC-07399DB77F84}"/>
                    </a:ext>
                  </a:extLst>
                </xdr:cNvPr>
                <xdr:cNvSpPr txBox="1"/>
              </xdr:nvSpPr>
              <xdr:spPr>
                <a:xfrm>
                  <a:off x="13502640" y="1005840"/>
                  <a:ext cx="4648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rgbClr val="FFC000"/>
                      </a:solidFill>
                      <a:latin typeface="Calibri" panose="020F0502020204030204" pitchFamily="34" charset="0"/>
                      <a:ea typeface="Calibri" panose="020F0502020204030204" pitchFamily="34" charset="0"/>
                      <a:cs typeface="Calibri" panose="020F0502020204030204" pitchFamily="34" charset="0"/>
                    </a:rPr>
                    <a:t>Ā</a:t>
                  </a:r>
                  <a:endParaRPr lang="en-IN" sz="1200">
                    <a:solidFill>
                      <a:srgbClr val="FFC000"/>
                    </a:solidFill>
                    <a:latin typeface="Arial" panose="020B0604020202020204" pitchFamily="34" charset="0"/>
                    <a:cs typeface="Arial" panose="020B0604020202020204" pitchFamily="34" charset="0"/>
                  </a:endParaRPr>
                </a:p>
              </xdr:txBody>
            </xdr:sp>
            <xdr:sp macro="" textlink="">
              <xdr:nvSpPr>
                <xdr:cNvPr id="17" name="Rectangle: Rounded Corners 16">
                  <a:extLst>
                    <a:ext uri="{FF2B5EF4-FFF2-40B4-BE49-F238E27FC236}">
                      <a16:creationId xmlns:a16="http://schemas.microsoft.com/office/drawing/2014/main" id="{2CA801BB-58BF-8B52-935C-1D0E7DA33081}"/>
                    </a:ext>
                  </a:extLst>
                </xdr:cNvPr>
                <xdr:cNvSpPr/>
              </xdr:nvSpPr>
              <xdr:spPr>
                <a:xfrm>
                  <a:off x="13559790" y="2247900"/>
                  <a:ext cx="800100" cy="1889760"/>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TextBox 17">
                  <a:extLst>
                    <a:ext uri="{FF2B5EF4-FFF2-40B4-BE49-F238E27FC236}">
                      <a16:creationId xmlns:a16="http://schemas.microsoft.com/office/drawing/2014/main" id="{E6DFB03E-8655-8437-8341-95D14F93E641}"/>
                    </a:ext>
                  </a:extLst>
                </xdr:cNvPr>
                <xdr:cNvSpPr txBox="1"/>
              </xdr:nvSpPr>
              <xdr:spPr>
                <a:xfrm>
                  <a:off x="13483590" y="2308860"/>
                  <a:ext cx="93726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900">
                      <a:solidFill>
                        <a:schemeClr val="bg1"/>
                      </a:solidFill>
                      <a:latin typeface="Arial" panose="020B0604020202020204" pitchFamily="34" charset="0"/>
                      <a:cs typeface="Arial" panose="020B0604020202020204" pitchFamily="34" charset="0"/>
                    </a:rPr>
                    <a:t>Operating</a:t>
                  </a:r>
                  <a:r>
                    <a:rPr lang="en-IN" sz="1100" baseline="0">
                      <a:solidFill>
                        <a:schemeClr val="bg1"/>
                      </a:solidFill>
                      <a:latin typeface="Arial" panose="020B0604020202020204" pitchFamily="34" charset="0"/>
                      <a:cs typeface="Arial" panose="020B0604020202020204" pitchFamily="34" charset="0"/>
                    </a:rPr>
                    <a:t> </a:t>
                  </a:r>
                  <a:r>
                    <a:rPr lang="en-IN" sz="1400" baseline="0">
                      <a:solidFill>
                        <a:schemeClr val="bg1"/>
                      </a:solidFill>
                      <a:latin typeface="Arial" panose="020B0604020202020204" pitchFamily="34" charset="0"/>
                      <a:cs typeface="Arial" panose="020B0604020202020204" pitchFamily="34" charset="0"/>
                    </a:rPr>
                    <a:t>Profits</a:t>
                  </a:r>
                  <a:endParaRPr lang="en-IN" sz="900">
                    <a:solidFill>
                      <a:schemeClr val="bg1"/>
                    </a:solidFill>
                    <a:latin typeface="Arial" panose="020B0604020202020204" pitchFamily="34" charset="0"/>
                    <a:cs typeface="Arial" panose="020B0604020202020204" pitchFamily="34" charset="0"/>
                  </a:endParaRPr>
                </a:p>
              </xdr:txBody>
            </xdr:sp>
          </xdr:grpSp>
          <xdr:graphicFrame macro="">
            <xdr:nvGraphicFramePr>
              <xdr:cNvPr id="20" name="Chart 19">
                <a:extLst>
                  <a:ext uri="{FF2B5EF4-FFF2-40B4-BE49-F238E27FC236}">
                    <a16:creationId xmlns:a16="http://schemas.microsoft.com/office/drawing/2014/main" id="{0DA8A7F6-A960-464F-8938-9ECF1B3D30F1}"/>
                  </a:ext>
                </a:extLst>
              </xdr:cNvPr>
              <xdr:cNvGraphicFramePr>
                <a:graphicFrameLocks/>
              </xdr:cNvGraphicFramePr>
            </xdr:nvGraphicFramePr>
            <xdr:xfrm>
              <a:off x="13637895" y="2545080"/>
              <a:ext cx="794385" cy="1181100"/>
            </xdr:xfrm>
            <a:graphic>
              <a:graphicData uri="http://schemas.openxmlformats.org/drawingml/2006/chart">
                <c:chart xmlns:c="http://schemas.openxmlformats.org/drawingml/2006/chart" xmlns:r="http://schemas.openxmlformats.org/officeDocument/2006/relationships" r:id="rId12"/>
              </a:graphicData>
            </a:graphic>
          </xdr:graphicFrame>
          <xdr:sp macro="" textlink="'Pivot Tables'!AG7">
            <xdr:nvSpPr>
              <xdr:cNvPr id="22" name="TextBox 21">
                <a:extLst>
                  <a:ext uri="{FF2B5EF4-FFF2-40B4-BE49-F238E27FC236}">
                    <a16:creationId xmlns:a16="http://schemas.microsoft.com/office/drawing/2014/main" id="{B989996B-1DCC-45D7-9360-288867C11180}"/>
                  </a:ext>
                </a:extLst>
              </xdr:cNvPr>
              <xdr:cNvSpPr txBox="1"/>
            </xdr:nvSpPr>
            <xdr:spPr>
              <a:xfrm>
                <a:off x="13489305" y="3604260"/>
                <a:ext cx="93726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C7141F-F31A-495B-BC50-895C0C032837}" type="TxLink">
                  <a:rPr lang="en-US" sz="1400" b="0" i="0" u="none" strike="noStrike">
                    <a:solidFill>
                      <a:schemeClr val="bg1"/>
                    </a:solidFill>
                    <a:latin typeface="Bahnschrift Light" panose="020B0502040204020203" pitchFamily="34" charset="0"/>
                    <a:cs typeface="Arial"/>
                  </a:rPr>
                  <a:pPr algn="ctr"/>
                  <a:t> 1,64,322 </a:t>
                </a:fld>
                <a:endParaRPr lang="en-IN" sz="1050">
                  <a:solidFill>
                    <a:schemeClr val="bg1"/>
                  </a:solidFill>
                  <a:latin typeface="Bahnschrift Light" panose="020B0502040204020203" pitchFamily="34" charset="0"/>
                  <a:cs typeface="Arial" panose="020B0604020202020204" pitchFamily="34" charset="0"/>
                </a:endParaRPr>
              </a:p>
            </xdr:txBody>
          </xdr:sp>
        </xdr:grpSp>
        <xdr:sp macro="" textlink="">
          <xdr:nvSpPr>
            <xdr:cNvPr id="21" name="Rectangle: Rounded Corners 20">
              <a:extLst>
                <a:ext uri="{FF2B5EF4-FFF2-40B4-BE49-F238E27FC236}">
                  <a16:creationId xmlns:a16="http://schemas.microsoft.com/office/drawing/2014/main" id="{AE2B445A-85D4-4095-BF00-B1EFF0F08C14}"/>
                </a:ext>
              </a:extLst>
            </xdr:cNvPr>
            <xdr:cNvSpPr/>
          </xdr:nvSpPr>
          <xdr:spPr>
            <a:xfrm>
              <a:off x="13558837" y="4145280"/>
              <a:ext cx="800100" cy="2179320"/>
            </a:xfrm>
            <a:prstGeom prst="roundRect">
              <a:avLst/>
            </a:prstGeom>
            <a:solidFill>
              <a:srgbClr val="070E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6" name="Chart 25">
              <a:extLst>
                <a:ext uri="{FF2B5EF4-FFF2-40B4-BE49-F238E27FC236}">
                  <a16:creationId xmlns:a16="http://schemas.microsoft.com/office/drawing/2014/main" id="{535B76D2-6354-1D4C-730F-6B6BC2886910}"/>
                </a:ext>
              </a:extLst>
            </xdr:cNvPr>
            <xdr:cNvGraphicFramePr>
              <a:graphicFrameLocks/>
            </xdr:cNvGraphicFramePr>
          </xdr:nvGraphicFramePr>
          <xdr:xfrm>
            <a:off x="13494067" y="4716780"/>
            <a:ext cx="929640" cy="1051560"/>
          </xdr:xfrm>
          <a:graphic>
            <a:graphicData uri="http://schemas.openxmlformats.org/drawingml/2006/chart">
              <c:chart xmlns:c="http://schemas.openxmlformats.org/drawingml/2006/chart" xmlns:r="http://schemas.openxmlformats.org/officeDocument/2006/relationships" r:id="rId13"/>
            </a:graphicData>
          </a:graphic>
        </xdr:graphicFrame>
      </xdr:grpSp>
      <xdr:sp macro="" textlink="'Pivot Tables'!$AO$7">
        <xdr:nvSpPr>
          <xdr:cNvPr id="34" name="TextBox 33">
            <a:extLst>
              <a:ext uri="{FF2B5EF4-FFF2-40B4-BE49-F238E27FC236}">
                <a16:creationId xmlns:a16="http://schemas.microsoft.com/office/drawing/2014/main" id="{CE909DEA-3906-434B-BB99-C1A695E77D21}"/>
              </a:ext>
            </a:extLst>
          </xdr:cNvPr>
          <xdr:cNvSpPr txBox="1"/>
        </xdr:nvSpPr>
        <xdr:spPr>
          <a:xfrm>
            <a:off x="13479780" y="4640580"/>
            <a:ext cx="937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A38F6E-A8A8-43FE-B3A0-436C9F4E7A46}" type="TxLink">
              <a:rPr lang="en-US" sz="1050" b="0" i="0" u="none" strike="noStrike">
                <a:solidFill>
                  <a:schemeClr val="bg1"/>
                </a:solidFill>
                <a:latin typeface="Bahnschrift Light" panose="020B0502040204020203" pitchFamily="34" charset="0"/>
                <a:cs typeface="Arial"/>
              </a:rPr>
              <a:pPr algn="ctr"/>
              <a:t> 4,93,010 </a:t>
            </a:fld>
            <a:endParaRPr lang="en-IN" sz="1000">
              <a:solidFill>
                <a:schemeClr val="bg1"/>
              </a:solidFill>
              <a:latin typeface="Bahnschrift Light" panose="020B0502040204020203" pitchFamily="34" charset="0"/>
              <a:cs typeface="Arial" panose="020B0604020202020204" pitchFamily="34" charset="0"/>
            </a:endParaRPr>
          </a:p>
        </xdr:txBody>
      </xdr:sp>
      <xdr:sp macro="" textlink="'Pivot Tables'!$AP$7">
        <xdr:nvSpPr>
          <xdr:cNvPr id="36" name="TextBox 35">
            <a:extLst>
              <a:ext uri="{FF2B5EF4-FFF2-40B4-BE49-F238E27FC236}">
                <a16:creationId xmlns:a16="http://schemas.microsoft.com/office/drawing/2014/main" id="{7D1AE5E3-6B04-940C-B9CB-57ED71B7B339}"/>
              </a:ext>
            </a:extLst>
          </xdr:cNvPr>
          <xdr:cNvSpPr txBox="1"/>
        </xdr:nvSpPr>
        <xdr:spPr>
          <a:xfrm>
            <a:off x="13479780" y="4427220"/>
            <a:ext cx="937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BA772EE-1474-458C-A87A-0019F1CF4D8E}" type="TxLink">
              <a:rPr lang="en-US" sz="1000" b="0" i="0" u="none" strike="noStrike">
                <a:solidFill>
                  <a:schemeClr val="bg1"/>
                </a:solidFill>
                <a:latin typeface="Bahnschrift Light" panose="020B0502040204020203" pitchFamily="34" charset="0"/>
                <a:cs typeface="Arial"/>
              </a:rPr>
              <a:pPr algn="ctr"/>
              <a:t>60.01%</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P$7">
        <xdr:nvSpPr>
          <xdr:cNvPr id="37" name="TextBox 36">
            <a:extLst>
              <a:ext uri="{FF2B5EF4-FFF2-40B4-BE49-F238E27FC236}">
                <a16:creationId xmlns:a16="http://schemas.microsoft.com/office/drawing/2014/main" id="{8311FD2D-8E97-D6BD-ECEF-C3E0EC6D1137}"/>
              </a:ext>
            </a:extLst>
          </xdr:cNvPr>
          <xdr:cNvSpPr txBox="1"/>
        </xdr:nvSpPr>
        <xdr:spPr>
          <a:xfrm>
            <a:off x="13479780" y="4198620"/>
            <a:ext cx="937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Bahnschrift Light" panose="020B0502040204020203" pitchFamily="34" charset="0"/>
                <a:cs typeface="Arial" panose="020B0604020202020204" pitchFamily="34" charset="0"/>
              </a:rPr>
              <a:t>B2B</a:t>
            </a:r>
          </a:p>
        </xdr:txBody>
      </xdr:sp>
      <xdr:sp macro="" textlink="'Pivot Tables'!$AP$7">
        <xdr:nvSpPr>
          <xdr:cNvPr id="48" name="TextBox 47">
            <a:extLst>
              <a:ext uri="{FF2B5EF4-FFF2-40B4-BE49-F238E27FC236}">
                <a16:creationId xmlns:a16="http://schemas.microsoft.com/office/drawing/2014/main" id="{86F3B854-1A8E-CEDC-3C39-1E7EE2EB31C3}"/>
              </a:ext>
            </a:extLst>
          </xdr:cNvPr>
          <xdr:cNvSpPr txBox="1"/>
        </xdr:nvSpPr>
        <xdr:spPr>
          <a:xfrm>
            <a:off x="13479780" y="6012180"/>
            <a:ext cx="937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Bahnschrift Light" panose="020B0502040204020203" pitchFamily="34" charset="0"/>
                <a:cs typeface="Arial" panose="020B0604020202020204" pitchFamily="34" charset="0"/>
              </a:rPr>
              <a:t>B2C</a:t>
            </a:r>
          </a:p>
        </xdr:txBody>
      </xdr:sp>
      <xdr:sp macro="" textlink="'Pivot Tables'!$AO$8">
        <xdr:nvSpPr>
          <xdr:cNvPr id="49" name="TextBox 48">
            <a:extLst>
              <a:ext uri="{FF2B5EF4-FFF2-40B4-BE49-F238E27FC236}">
                <a16:creationId xmlns:a16="http://schemas.microsoft.com/office/drawing/2014/main" id="{3EA6D921-A63A-D35C-931A-3A734BCDA91B}"/>
              </a:ext>
            </a:extLst>
          </xdr:cNvPr>
          <xdr:cNvSpPr txBox="1"/>
        </xdr:nvSpPr>
        <xdr:spPr>
          <a:xfrm>
            <a:off x="13479780" y="5577840"/>
            <a:ext cx="937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73675F-F208-4FDC-9867-8C021E59413A}" type="TxLink">
              <a:rPr lang="en-US" sz="1100" b="0" i="0" u="none" strike="noStrike">
                <a:solidFill>
                  <a:schemeClr val="bg1"/>
                </a:solidFill>
                <a:latin typeface="Bahnschrift Light" panose="020B0502040204020203" pitchFamily="34" charset="0"/>
                <a:cs typeface="Arial"/>
              </a:rPr>
              <a:pPr algn="ctr"/>
              <a:t> 3,28,602 </a:t>
            </a:fld>
            <a:endParaRPr lang="en-IN" sz="1000">
              <a:solidFill>
                <a:schemeClr val="bg1"/>
              </a:solidFill>
              <a:latin typeface="Bahnschrift Light" panose="020B0502040204020203" pitchFamily="34" charset="0"/>
              <a:cs typeface="Arial" panose="020B0604020202020204" pitchFamily="34" charset="0"/>
            </a:endParaRPr>
          </a:p>
        </xdr:txBody>
      </xdr:sp>
      <xdr:sp macro="" textlink="'Pivot Tables'!$AP$8">
        <xdr:nvSpPr>
          <xdr:cNvPr id="50" name="TextBox 49">
            <a:extLst>
              <a:ext uri="{FF2B5EF4-FFF2-40B4-BE49-F238E27FC236}">
                <a16:creationId xmlns:a16="http://schemas.microsoft.com/office/drawing/2014/main" id="{08B69778-57B4-CE7C-7B84-8FE4ED36D82E}"/>
              </a:ext>
            </a:extLst>
          </xdr:cNvPr>
          <xdr:cNvSpPr txBox="1"/>
        </xdr:nvSpPr>
        <xdr:spPr>
          <a:xfrm>
            <a:off x="13479780" y="5775960"/>
            <a:ext cx="9372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E4263D-E601-4454-9F08-66656646E4EB}" type="TxLink">
              <a:rPr lang="en-US" sz="1100" b="0" i="0" u="none" strike="noStrike">
                <a:solidFill>
                  <a:schemeClr val="bg1"/>
                </a:solidFill>
                <a:latin typeface="Bahnschrift Light" panose="020B0502040204020203" pitchFamily="34" charset="0"/>
                <a:cs typeface="Arial"/>
              </a:rPr>
              <a:pPr algn="ctr"/>
              <a:t>39.99%</a:t>
            </a:fld>
            <a:endParaRPr lang="en-IN" sz="9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11</xdr:col>
      <xdr:colOff>191520</xdr:colOff>
      <xdr:row>13</xdr:row>
      <xdr:rowOff>60711</xdr:rowOff>
    </xdr:from>
    <xdr:to>
      <xdr:col>13</xdr:col>
      <xdr:colOff>52320</xdr:colOff>
      <xdr:row>19</xdr:row>
      <xdr:rowOff>23111</xdr:rowOff>
    </xdr:to>
    <xdr:grpSp>
      <xdr:nvGrpSpPr>
        <xdr:cNvPr id="59" name="Group 58">
          <a:extLst>
            <a:ext uri="{FF2B5EF4-FFF2-40B4-BE49-F238E27FC236}">
              <a16:creationId xmlns:a16="http://schemas.microsoft.com/office/drawing/2014/main" id="{A79546A5-6115-FDA5-35E9-B6C6E27DB439}"/>
            </a:ext>
          </a:extLst>
        </xdr:cNvPr>
        <xdr:cNvGrpSpPr/>
      </xdr:nvGrpSpPr>
      <xdr:grpSpPr>
        <a:xfrm>
          <a:off x="6897120" y="2438151"/>
          <a:ext cx="1080000" cy="1059680"/>
          <a:chOff x="8444452" y="2159723"/>
          <a:chExt cx="1080000" cy="1059680"/>
        </a:xfrm>
      </xdr:grpSpPr>
      <xdr:sp macro="" textlink="">
        <xdr:nvSpPr>
          <xdr:cNvPr id="52" name="Oval 51">
            <a:extLst>
              <a:ext uri="{FF2B5EF4-FFF2-40B4-BE49-F238E27FC236}">
                <a16:creationId xmlns:a16="http://schemas.microsoft.com/office/drawing/2014/main" id="{AE6CFE73-0B92-CAB6-385E-CE9EC513C1D4}"/>
              </a:ext>
            </a:extLst>
          </xdr:cNvPr>
          <xdr:cNvSpPr/>
        </xdr:nvSpPr>
        <xdr:spPr>
          <a:xfrm>
            <a:off x="8444452" y="2159723"/>
            <a:ext cx="1080000" cy="1059680"/>
          </a:xfrm>
          <a:prstGeom prst="ellipse">
            <a:avLst/>
          </a:prstGeom>
          <a:gradFill>
            <a:gsLst>
              <a:gs pos="80000">
                <a:srgbClr val="9947F7">
                  <a:alpha val="20000"/>
                </a:srgbClr>
              </a:gs>
              <a:gs pos="41000">
                <a:srgbClr val="DC25FA">
                  <a:alpha val="20000"/>
                </a:srgb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1" name="Oval 30">
            <a:extLst>
              <a:ext uri="{FF2B5EF4-FFF2-40B4-BE49-F238E27FC236}">
                <a16:creationId xmlns:a16="http://schemas.microsoft.com/office/drawing/2014/main" id="{3CB024D9-E668-AB16-6765-8DA0E57A29F6}"/>
              </a:ext>
            </a:extLst>
          </xdr:cNvPr>
          <xdr:cNvSpPr/>
        </xdr:nvSpPr>
        <xdr:spPr>
          <a:xfrm>
            <a:off x="8534452" y="2248030"/>
            <a:ext cx="900000" cy="883067"/>
          </a:xfrm>
          <a:prstGeom prst="ellipse">
            <a:avLst/>
          </a:prstGeom>
          <a:gradFill>
            <a:gsLst>
              <a:gs pos="80000">
                <a:srgbClr val="9947F7"/>
              </a:gs>
              <a:gs pos="41000">
                <a:srgbClr val="DC25FA"/>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8" name="Oval 27">
            <a:extLst>
              <a:ext uri="{FF2B5EF4-FFF2-40B4-BE49-F238E27FC236}">
                <a16:creationId xmlns:a16="http://schemas.microsoft.com/office/drawing/2014/main" id="{6EDA569F-AF99-7016-9976-2C4D50B041C6}"/>
              </a:ext>
            </a:extLst>
          </xdr:cNvPr>
          <xdr:cNvSpPr/>
        </xdr:nvSpPr>
        <xdr:spPr>
          <a:xfrm>
            <a:off x="8624144" y="2336337"/>
            <a:ext cx="720617" cy="706453"/>
          </a:xfrm>
          <a:prstGeom prst="ellipse">
            <a:avLst/>
          </a:prstGeom>
          <a:solidFill>
            <a:schemeClr val="tx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nvGrpSpPr>
          <xdr:cNvPr id="44" name="Group 43">
            <a:extLst>
              <a:ext uri="{FF2B5EF4-FFF2-40B4-BE49-F238E27FC236}">
                <a16:creationId xmlns:a16="http://schemas.microsoft.com/office/drawing/2014/main" id="{3FE7A491-86B3-2306-B479-171B309DF2D8}"/>
              </a:ext>
            </a:extLst>
          </xdr:cNvPr>
          <xdr:cNvGrpSpPr/>
        </xdr:nvGrpSpPr>
        <xdr:grpSpPr>
          <a:xfrm>
            <a:off x="8481532" y="2487633"/>
            <a:ext cx="1005840" cy="419100"/>
            <a:chOff x="7246620" y="2805684"/>
            <a:chExt cx="1242060" cy="502920"/>
          </a:xfrm>
        </xdr:grpSpPr>
        <xdr:sp macro="" textlink="'Pivot Tables'!S7">
          <xdr:nvSpPr>
            <xdr:cNvPr id="42" name="TextBox 41">
              <a:extLst>
                <a:ext uri="{FF2B5EF4-FFF2-40B4-BE49-F238E27FC236}">
                  <a16:creationId xmlns:a16="http://schemas.microsoft.com/office/drawing/2014/main" id="{B54EB915-FCB0-49A4-AE78-788E2B1245A3}"/>
                </a:ext>
              </a:extLst>
            </xdr:cNvPr>
            <xdr:cNvSpPr txBox="1"/>
          </xdr:nvSpPr>
          <xdr:spPr>
            <a:xfrm>
              <a:off x="7302212" y="2805684"/>
              <a:ext cx="1097280" cy="411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5373DB-FD38-4340-9617-CC81F6660FE2}" type="TxLink">
                <a:rPr lang="en-US" sz="1600" b="0" i="0" u="none" strike="noStrike">
                  <a:solidFill>
                    <a:schemeClr val="bg1"/>
                  </a:solidFill>
                  <a:latin typeface="Arial"/>
                  <a:cs typeface="Arial"/>
                </a:rPr>
                <a:pPr algn="ctr"/>
                <a:t>91%</a:t>
              </a:fld>
              <a:endParaRPr lang="en-IN" sz="1600">
                <a:solidFill>
                  <a:schemeClr val="bg1"/>
                </a:solidFill>
                <a:latin typeface="Arial" panose="020B0604020202020204" pitchFamily="34" charset="0"/>
                <a:cs typeface="Arial" panose="020B0604020202020204" pitchFamily="34" charset="0"/>
              </a:endParaRPr>
            </a:p>
          </xdr:txBody>
        </xdr:sp>
        <xdr:sp macro="" textlink="">
          <xdr:nvSpPr>
            <xdr:cNvPr id="43" name="TextBox 42">
              <a:extLst>
                <a:ext uri="{FF2B5EF4-FFF2-40B4-BE49-F238E27FC236}">
                  <a16:creationId xmlns:a16="http://schemas.microsoft.com/office/drawing/2014/main" id="{AC2DB188-E0A1-4AAB-AFD7-92D77353E012}"/>
                </a:ext>
              </a:extLst>
            </xdr:cNvPr>
            <xdr:cNvSpPr txBox="1"/>
          </xdr:nvSpPr>
          <xdr:spPr>
            <a:xfrm>
              <a:off x="7246620" y="3057144"/>
              <a:ext cx="12420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600">
                  <a:solidFill>
                    <a:schemeClr val="bg1"/>
                  </a:solidFill>
                  <a:latin typeface="Arial" panose="020B0604020202020204" pitchFamily="34" charset="0"/>
                  <a:cs typeface="Arial" panose="020B0604020202020204" pitchFamily="34" charset="0"/>
                </a:rPr>
                <a:t>Income</a:t>
              </a:r>
              <a:r>
                <a:rPr lang="en-IN" sz="600" baseline="0">
                  <a:solidFill>
                    <a:schemeClr val="bg1"/>
                  </a:solidFill>
                  <a:latin typeface="Arial" panose="020B0604020202020204" pitchFamily="34" charset="0"/>
                  <a:cs typeface="Arial" panose="020B0604020202020204" pitchFamily="34" charset="0"/>
                </a:rPr>
                <a:t> Achived</a:t>
              </a:r>
              <a:endParaRPr lang="en-IN" sz="600">
                <a:solidFill>
                  <a:schemeClr val="bg1"/>
                </a:solidFill>
                <a:latin typeface="Arial" panose="020B0604020202020204" pitchFamily="34" charset="0"/>
                <a:cs typeface="Arial" panose="020B0604020202020204" pitchFamily="34" charset="0"/>
              </a:endParaRPr>
            </a:p>
          </xdr:txBody>
        </xdr:sp>
      </xdr:grpSp>
    </xdr:grpSp>
    <xdr:clientData/>
  </xdr:twoCellAnchor>
  <xdr:twoCellAnchor>
    <xdr:from>
      <xdr:col>7</xdr:col>
      <xdr:colOff>594871</xdr:colOff>
      <xdr:row>21</xdr:row>
      <xdr:rowOff>58909</xdr:rowOff>
    </xdr:from>
    <xdr:to>
      <xdr:col>9</xdr:col>
      <xdr:colOff>264266</xdr:colOff>
      <xdr:row>23</xdr:row>
      <xdr:rowOff>35922</xdr:rowOff>
    </xdr:to>
    <xdr:sp macro="" textlink="'Pivot Tables'!B7">
      <xdr:nvSpPr>
        <xdr:cNvPr id="120" name="TextBox 119">
          <a:extLst>
            <a:ext uri="{FF2B5EF4-FFF2-40B4-BE49-F238E27FC236}">
              <a16:creationId xmlns:a16="http://schemas.microsoft.com/office/drawing/2014/main" id="{6D7C577C-8B0A-4FFF-8F1E-2DFB90639026}"/>
            </a:ext>
          </a:extLst>
        </xdr:cNvPr>
        <xdr:cNvSpPr txBox="1"/>
      </xdr:nvSpPr>
      <xdr:spPr>
        <a:xfrm>
          <a:off x="4862071" y="3824085"/>
          <a:ext cx="888595" cy="33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3B9122-FE27-437E-9CB3-0434B3053B7B}" type="TxLink">
            <a:rPr lang="en-US" sz="800" b="0" i="0" u="none" strike="noStrike">
              <a:solidFill>
                <a:schemeClr val="bg1"/>
              </a:solidFill>
              <a:latin typeface="Arial"/>
              <a:cs typeface="Arial"/>
            </a:rPr>
            <a:pPr algn="ctr"/>
            <a:t>Advertising</a:t>
          </a:fld>
          <a:endParaRPr lang="en-IN"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15</xdr:col>
      <xdr:colOff>195943</xdr:colOff>
      <xdr:row>22</xdr:row>
      <xdr:rowOff>130629</xdr:rowOff>
    </xdr:from>
    <xdr:to>
      <xdr:col>16</xdr:col>
      <xdr:colOff>474938</xdr:colOff>
      <xdr:row>24</xdr:row>
      <xdr:rowOff>107642</xdr:rowOff>
    </xdr:to>
    <xdr:sp macro="" textlink="'Pivot Tables'!B8">
      <xdr:nvSpPr>
        <xdr:cNvPr id="121" name="TextBox 120">
          <a:extLst>
            <a:ext uri="{FF2B5EF4-FFF2-40B4-BE49-F238E27FC236}">
              <a16:creationId xmlns:a16="http://schemas.microsoft.com/office/drawing/2014/main" id="{DEDA659B-03C2-94AD-78BA-059689249260}"/>
            </a:ext>
          </a:extLst>
        </xdr:cNvPr>
        <xdr:cNvSpPr txBox="1"/>
      </xdr:nvSpPr>
      <xdr:spPr>
        <a:xfrm>
          <a:off x="9339943" y="4201886"/>
          <a:ext cx="888595" cy="3471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CFA751A-1944-4DED-956C-7DA74D1F8E3A}" type="TxLink">
            <a:rPr lang="en-US" sz="800" b="0" i="0" u="none" strike="noStrike">
              <a:solidFill>
                <a:schemeClr val="bg1"/>
              </a:solidFill>
              <a:latin typeface="Arial"/>
              <a:cs typeface="Arial"/>
            </a:rPr>
            <a:pPr algn="ctr"/>
            <a:t>Asset sale</a:t>
          </a:fld>
          <a:endParaRPr lang="en-IN"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11</xdr:col>
      <xdr:colOff>382279</xdr:colOff>
      <xdr:row>25</xdr:row>
      <xdr:rowOff>10886</xdr:rowOff>
    </xdr:from>
    <xdr:to>
      <xdr:col>13</xdr:col>
      <xdr:colOff>51674</xdr:colOff>
      <xdr:row>26</xdr:row>
      <xdr:rowOff>167192</xdr:rowOff>
    </xdr:to>
    <xdr:sp macro="" textlink="'Pivot Tables'!B9">
      <xdr:nvSpPr>
        <xdr:cNvPr id="122" name="TextBox 121">
          <a:extLst>
            <a:ext uri="{FF2B5EF4-FFF2-40B4-BE49-F238E27FC236}">
              <a16:creationId xmlns:a16="http://schemas.microsoft.com/office/drawing/2014/main" id="{93F0792B-00F5-773A-6800-D4763B98B8A4}"/>
            </a:ext>
          </a:extLst>
        </xdr:cNvPr>
        <xdr:cNvSpPr txBox="1"/>
      </xdr:nvSpPr>
      <xdr:spPr>
        <a:xfrm>
          <a:off x="7087879" y="4493239"/>
          <a:ext cx="888595" cy="33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555DC2F-B533-4023-8062-C6C6B290B79D}" type="TxLink">
            <a:rPr lang="en-US" sz="800" b="0" i="0" u="none" strike="noStrike">
              <a:solidFill>
                <a:schemeClr val="bg1"/>
              </a:solidFill>
              <a:latin typeface="Arial"/>
              <a:cs typeface="Arial"/>
            </a:rPr>
            <a:pPr algn="ctr"/>
            <a:t>Licensing</a:t>
          </a:fld>
          <a:endParaRPr lang="en-IN"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9</xdr:col>
      <xdr:colOff>99893</xdr:colOff>
      <xdr:row>10</xdr:row>
      <xdr:rowOff>128708</xdr:rowOff>
    </xdr:from>
    <xdr:to>
      <xdr:col>10</xdr:col>
      <xdr:colOff>378888</xdr:colOff>
      <xdr:row>12</xdr:row>
      <xdr:rowOff>105720</xdr:rowOff>
    </xdr:to>
    <xdr:sp macro="" textlink="'Pivot Tables'!B10">
      <xdr:nvSpPr>
        <xdr:cNvPr id="123" name="TextBox 122">
          <a:extLst>
            <a:ext uri="{FF2B5EF4-FFF2-40B4-BE49-F238E27FC236}">
              <a16:creationId xmlns:a16="http://schemas.microsoft.com/office/drawing/2014/main" id="{8321DE31-F0BD-8B19-67C0-3CCE5E77347D}"/>
            </a:ext>
          </a:extLst>
        </xdr:cNvPr>
        <xdr:cNvSpPr txBox="1"/>
      </xdr:nvSpPr>
      <xdr:spPr>
        <a:xfrm>
          <a:off x="5586293" y="1921649"/>
          <a:ext cx="888595" cy="33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7E3050-1CD1-4F16-BF54-B2D7A9C15805}" type="TxLink">
            <a:rPr lang="en-US" sz="800" b="0" i="0" u="none" strike="noStrike">
              <a:solidFill>
                <a:schemeClr val="bg1"/>
              </a:solidFill>
              <a:latin typeface="Arial"/>
              <a:cs typeface="Arial"/>
            </a:rPr>
            <a:pPr algn="ctr"/>
            <a:t>Renting</a:t>
          </a:fld>
          <a:endParaRPr lang="en-IN"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14</xdr:col>
      <xdr:colOff>54427</xdr:colOff>
      <xdr:row>14</xdr:row>
      <xdr:rowOff>167127</xdr:rowOff>
    </xdr:from>
    <xdr:to>
      <xdr:col>15</xdr:col>
      <xdr:colOff>333422</xdr:colOff>
      <xdr:row>16</xdr:row>
      <xdr:rowOff>144140</xdr:rowOff>
    </xdr:to>
    <xdr:sp macro="" textlink="'Pivot Tables'!B11">
      <xdr:nvSpPr>
        <xdr:cNvPr id="124" name="TextBox 123">
          <a:extLst>
            <a:ext uri="{FF2B5EF4-FFF2-40B4-BE49-F238E27FC236}">
              <a16:creationId xmlns:a16="http://schemas.microsoft.com/office/drawing/2014/main" id="{9E8BB763-79D0-A560-5957-6CF7F6BE624A}"/>
            </a:ext>
          </a:extLst>
        </xdr:cNvPr>
        <xdr:cNvSpPr txBox="1"/>
      </xdr:nvSpPr>
      <xdr:spPr>
        <a:xfrm>
          <a:off x="8588827" y="2677245"/>
          <a:ext cx="888595" cy="33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4B6192-9E54-4998-96F7-C427FE0079B9}" type="TxLink">
            <a:rPr lang="en-US" sz="800" b="0" i="0" u="none" strike="noStrike">
              <a:solidFill>
                <a:schemeClr val="bg1"/>
              </a:solidFill>
              <a:latin typeface="Arial"/>
              <a:cs typeface="Arial"/>
            </a:rPr>
            <a:pPr algn="ctr"/>
            <a:t>Subscription</a:t>
          </a:fld>
          <a:endParaRPr lang="en-IN"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12</xdr:col>
      <xdr:colOff>522513</xdr:colOff>
      <xdr:row>6</xdr:row>
      <xdr:rowOff>146636</xdr:rowOff>
    </xdr:from>
    <xdr:to>
      <xdr:col>14</xdr:col>
      <xdr:colOff>191908</xdr:colOff>
      <xdr:row>8</xdr:row>
      <xdr:rowOff>123649</xdr:rowOff>
    </xdr:to>
    <xdr:sp macro="" textlink="'Pivot Tables'!B12">
      <xdr:nvSpPr>
        <xdr:cNvPr id="125" name="TextBox 124">
          <a:extLst>
            <a:ext uri="{FF2B5EF4-FFF2-40B4-BE49-F238E27FC236}">
              <a16:creationId xmlns:a16="http://schemas.microsoft.com/office/drawing/2014/main" id="{0488D24E-A754-1C3C-F6E3-CCB736FAC106}"/>
            </a:ext>
          </a:extLst>
        </xdr:cNvPr>
        <xdr:cNvSpPr txBox="1"/>
      </xdr:nvSpPr>
      <xdr:spPr>
        <a:xfrm>
          <a:off x="7837713" y="1222401"/>
          <a:ext cx="888595" cy="33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406DE8-CD36-4DA0-B2AB-5C3083819BC1}" type="TxLink">
            <a:rPr lang="en-US" sz="800" b="0" i="0" u="none" strike="noStrike">
              <a:solidFill>
                <a:schemeClr val="bg1"/>
              </a:solidFill>
              <a:latin typeface="Arial"/>
              <a:cs typeface="Arial"/>
            </a:rPr>
            <a:pPr algn="ctr"/>
            <a:t>Usage fees</a:t>
          </a:fld>
          <a:endParaRPr lang="en-IN" sz="1050">
            <a:solidFill>
              <a:schemeClr val="bg1"/>
            </a:solidFill>
            <a:latin typeface="Arial" panose="020B0604020202020204" pitchFamily="34" charset="0"/>
            <a:cs typeface="Arial" panose="020B0604020202020204" pitchFamily="34" charset="0"/>
          </a:endParaRPr>
        </a:p>
      </xdr:txBody>
    </xdr:sp>
    <xdr:clientData/>
  </xdr:twoCellAnchor>
  <xdr:twoCellAnchor>
    <xdr:from>
      <xdr:col>5</xdr:col>
      <xdr:colOff>279835</xdr:colOff>
      <xdr:row>26</xdr:row>
      <xdr:rowOff>49246</xdr:rowOff>
    </xdr:from>
    <xdr:to>
      <xdr:col>6</xdr:col>
      <xdr:colOff>558830</xdr:colOff>
      <xdr:row>27</xdr:row>
      <xdr:rowOff>23812</xdr:rowOff>
    </xdr:to>
    <xdr:sp macro="" textlink="'Pivot Tables'!AV8">
      <xdr:nvSpPr>
        <xdr:cNvPr id="184" name="TextBox 183">
          <a:extLst>
            <a:ext uri="{FF2B5EF4-FFF2-40B4-BE49-F238E27FC236}">
              <a16:creationId xmlns:a16="http://schemas.microsoft.com/office/drawing/2014/main" id="{73E23053-2C77-4C82-A75F-E8CEDD152D9A}"/>
            </a:ext>
          </a:extLst>
        </xdr:cNvPr>
        <xdr:cNvSpPr txBox="1"/>
      </xdr:nvSpPr>
      <xdr:spPr>
        <a:xfrm>
          <a:off x="3327835" y="4754596"/>
          <a:ext cx="888595" cy="155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097A5A-DDDB-4239-A25B-1C632ED6ABA8}" type="TxLink">
            <a:rPr lang="en-US" sz="600" b="0" i="0" u="none" strike="noStrike">
              <a:solidFill>
                <a:schemeClr val="bg1"/>
              </a:solidFill>
              <a:latin typeface="Arial"/>
              <a:cs typeface="Arial"/>
            </a:rPr>
            <a:pPr algn="ctr"/>
            <a:t>Company Website</a:t>
          </a:fld>
          <a:endParaRPr lang="en-IN" sz="700">
            <a:solidFill>
              <a:schemeClr val="bg1"/>
            </a:solidFill>
            <a:latin typeface="Arial" panose="020B0604020202020204" pitchFamily="34" charset="0"/>
            <a:cs typeface="Arial" panose="020B0604020202020204" pitchFamily="34" charset="0"/>
          </a:endParaRPr>
        </a:p>
      </xdr:txBody>
    </xdr:sp>
    <xdr:clientData/>
  </xdr:twoCellAnchor>
  <xdr:twoCellAnchor>
    <xdr:from>
      <xdr:col>5</xdr:col>
      <xdr:colOff>202902</xdr:colOff>
      <xdr:row>26</xdr:row>
      <xdr:rowOff>175846</xdr:rowOff>
    </xdr:from>
    <xdr:to>
      <xdr:col>6</xdr:col>
      <xdr:colOff>481897</xdr:colOff>
      <xdr:row>27</xdr:row>
      <xdr:rowOff>140191</xdr:rowOff>
    </xdr:to>
    <xdr:sp macro="" textlink="'Pivot Tables'!AW8">
      <xdr:nvSpPr>
        <xdr:cNvPr id="189" name="TextBox 188">
          <a:extLst>
            <a:ext uri="{FF2B5EF4-FFF2-40B4-BE49-F238E27FC236}">
              <a16:creationId xmlns:a16="http://schemas.microsoft.com/office/drawing/2014/main" id="{FDDACE5C-9E73-3D91-5F41-F91F17B68FD4}"/>
            </a:ext>
          </a:extLst>
        </xdr:cNvPr>
        <xdr:cNvSpPr txBox="1"/>
      </xdr:nvSpPr>
      <xdr:spPr>
        <a:xfrm>
          <a:off x="3250902" y="4881196"/>
          <a:ext cx="888595" cy="14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283BB9-31AC-4FCE-A219-AF932D060CD3}" type="TxLink">
            <a:rPr lang="en-US" sz="900" b="0" i="0" u="none" strike="noStrike">
              <a:solidFill>
                <a:schemeClr val="bg1"/>
              </a:solidFill>
              <a:latin typeface="Bahnschrift Light" panose="020B0502040204020203" pitchFamily="34" charset="0"/>
              <a:cs typeface="Arial"/>
            </a:rPr>
            <a:pPr algn="ctr"/>
            <a:t> 2,440 </a:t>
          </a:fld>
          <a:endParaRPr lang="en-IN" sz="900">
            <a:solidFill>
              <a:schemeClr val="bg1"/>
            </a:solidFill>
            <a:latin typeface="Bahnschrift Light" panose="020B0502040204020203" pitchFamily="34" charset="0"/>
            <a:cs typeface="Arial" panose="020B0604020202020204" pitchFamily="34" charset="0"/>
          </a:endParaRPr>
        </a:p>
      </xdr:txBody>
    </xdr:sp>
    <xdr:clientData/>
  </xdr:twoCellAnchor>
  <xdr:twoCellAnchor>
    <xdr:from>
      <xdr:col>6</xdr:col>
      <xdr:colOff>438151</xdr:colOff>
      <xdr:row>26</xdr:row>
      <xdr:rowOff>109169</xdr:rowOff>
    </xdr:from>
    <xdr:to>
      <xdr:col>7</xdr:col>
      <xdr:colOff>304803</xdr:colOff>
      <xdr:row>27</xdr:row>
      <xdr:rowOff>119061</xdr:rowOff>
    </xdr:to>
    <xdr:sp macro="" textlink="'Pivot Tables'!AX8">
      <xdr:nvSpPr>
        <xdr:cNvPr id="200" name="TextBox 199">
          <a:extLst>
            <a:ext uri="{FF2B5EF4-FFF2-40B4-BE49-F238E27FC236}">
              <a16:creationId xmlns:a16="http://schemas.microsoft.com/office/drawing/2014/main" id="{7F7CB558-57FC-175C-22DF-AF0C9B6700F1}"/>
            </a:ext>
          </a:extLst>
        </xdr:cNvPr>
        <xdr:cNvSpPr txBox="1"/>
      </xdr:nvSpPr>
      <xdr:spPr>
        <a:xfrm>
          <a:off x="4095751" y="4814519"/>
          <a:ext cx="476252" cy="19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51A26B-B5BF-42A7-B739-826DEBA04889}" type="TxLink">
            <a:rPr lang="en-US" sz="800" b="0" i="0" u="none" strike="noStrike">
              <a:solidFill>
                <a:schemeClr val="bg1"/>
              </a:solidFill>
              <a:latin typeface="Bahnschrift Light" panose="020B0502040204020203" pitchFamily="34" charset="0"/>
              <a:cs typeface="Arial"/>
            </a:rPr>
            <a:pPr algn="ctr"/>
            <a:t>0.30%</a:t>
          </a:fld>
          <a:endParaRPr lang="en-IN" sz="700">
            <a:solidFill>
              <a:schemeClr val="bg1"/>
            </a:solidFill>
            <a:latin typeface="Bahnschrift Light" panose="020B0502040204020203" pitchFamily="34" charset="0"/>
            <a:cs typeface="Arial" panose="020B0604020202020204" pitchFamily="34" charset="0"/>
          </a:endParaRPr>
        </a:p>
      </xdr:txBody>
    </xdr:sp>
    <xdr:clientData/>
  </xdr:twoCellAnchor>
  <xdr:twoCellAnchor>
    <xdr:from>
      <xdr:col>5</xdr:col>
      <xdr:colOff>294122</xdr:colOff>
      <xdr:row>28</xdr:row>
      <xdr:rowOff>173071</xdr:rowOff>
    </xdr:from>
    <xdr:to>
      <xdr:col>6</xdr:col>
      <xdr:colOff>573117</xdr:colOff>
      <xdr:row>29</xdr:row>
      <xdr:rowOff>147637</xdr:rowOff>
    </xdr:to>
    <xdr:sp macro="" textlink="'Pivot Tables'!AV9">
      <xdr:nvSpPr>
        <xdr:cNvPr id="201" name="TextBox 200">
          <a:extLst>
            <a:ext uri="{FF2B5EF4-FFF2-40B4-BE49-F238E27FC236}">
              <a16:creationId xmlns:a16="http://schemas.microsoft.com/office/drawing/2014/main" id="{4F9F1599-15F1-44D2-E2C3-BEB1EA0866D2}"/>
            </a:ext>
          </a:extLst>
        </xdr:cNvPr>
        <xdr:cNvSpPr txBox="1"/>
      </xdr:nvSpPr>
      <xdr:spPr>
        <a:xfrm>
          <a:off x="3342122" y="5240371"/>
          <a:ext cx="888595" cy="155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393A78-00E8-422C-8224-E59DF1C5D0DF}" type="TxLink">
            <a:rPr lang="en-US" sz="600" b="0" i="0" u="none" strike="noStrike">
              <a:solidFill>
                <a:schemeClr val="bg1"/>
              </a:solidFill>
              <a:latin typeface="Arial"/>
              <a:cs typeface="Arial"/>
            </a:rPr>
            <a:pPr algn="ctr"/>
            <a:t>Facebook Page</a:t>
          </a:fld>
          <a:endParaRPr lang="en-IN" sz="600">
            <a:solidFill>
              <a:schemeClr val="bg1"/>
            </a:solidFill>
            <a:latin typeface="Arial" panose="020B0604020202020204" pitchFamily="34" charset="0"/>
            <a:cs typeface="Arial" panose="020B0604020202020204" pitchFamily="34" charset="0"/>
          </a:endParaRPr>
        </a:p>
      </xdr:txBody>
    </xdr:sp>
    <xdr:clientData/>
  </xdr:twoCellAnchor>
  <xdr:twoCellAnchor>
    <xdr:from>
      <xdr:col>5</xdr:col>
      <xdr:colOff>274342</xdr:colOff>
      <xdr:row>29</xdr:row>
      <xdr:rowOff>118696</xdr:rowOff>
    </xdr:from>
    <xdr:to>
      <xdr:col>6</xdr:col>
      <xdr:colOff>553337</xdr:colOff>
      <xdr:row>30</xdr:row>
      <xdr:rowOff>83041</xdr:rowOff>
    </xdr:to>
    <xdr:sp macro="" textlink="'Pivot Tables'!AW9">
      <xdr:nvSpPr>
        <xdr:cNvPr id="202" name="TextBox 201">
          <a:extLst>
            <a:ext uri="{FF2B5EF4-FFF2-40B4-BE49-F238E27FC236}">
              <a16:creationId xmlns:a16="http://schemas.microsoft.com/office/drawing/2014/main" id="{138E52DA-199C-E076-3373-DD5D9703C327}"/>
            </a:ext>
          </a:extLst>
        </xdr:cNvPr>
        <xdr:cNvSpPr txBox="1"/>
      </xdr:nvSpPr>
      <xdr:spPr>
        <a:xfrm>
          <a:off x="3322342" y="5366971"/>
          <a:ext cx="888595" cy="14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834C78-E837-41EE-995D-13EDC8812339}" type="TxLink">
            <a:rPr lang="en-US" sz="900" b="0" i="0" u="none" strike="noStrike">
              <a:solidFill>
                <a:schemeClr val="bg1"/>
              </a:solidFill>
              <a:latin typeface="Arial"/>
              <a:cs typeface="Arial"/>
            </a:rPr>
            <a:pPr algn="ctr"/>
            <a:t> 55,842 </a:t>
          </a:fld>
          <a:endParaRPr lang="en-IN" sz="900">
            <a:solidFill>
              <a:schemeClr val="bg1"/>
            </a:solidFill>
            <a:latin typeface="Bahnschrift Light" panose="020B0502040204020203" pitchFamily="34" charset="0"/>
            <a:cs typeface="Arial" panose="020B0604020202020204" pitchFamily="34" charset="0"/>
          </a:endParaRPr>
        </a:p>
      </xdr:txBody>
    </xdr:sp>
    <xdr:clientData/>
  </xdr:twoCellAnchor>
  <xdr:twoCellAnchor>
    <xdr:from>
      <xdr:col>6</xdr:col>
      <xdr:colOff>476253</xdr:colOff>
      <xdr:row>29</xdr:row>
      <xdr:rowOff>57766</xdr:rowOff>
    </xdr:from>
    <xdr:to>
      <xdr:col>7</xdr:col>
      <xdr:colOff>342905</xdr:colOff>
      <xdr:row>30</xdr:row>
      <xdr:rowOff>67658</xdr:rowOff>
    </xdr:to>
    <xdr:sp macro="" textlink="'Pivot Tables'!AX9">
      <xdr:nvSpPr>
        <xdr:cNvPr id="203" name="TextBox 202">
          <a:extLst>
            <a:ext uri="{FF2B5EF4-FFF2-40B4-BE49-F238E27FC236}">
              <a16:creationId xmlns:a16="http://schemas.microsoft.com/office/drawing/2014/main" id="{F7E82AC9-9D9A-7CAC-1339-FBE06DDE4521}"/>
            </a:ext>
          </a:extLst>
        </xdr:cNvPr>
        <xdr:cNvSpPr txBox="1"/>
      </xdr:nvSpPr>
      <xdr:spPr>
        <a:xfrm>
          <a:off x="4133853" y="5391766"/>
          <a:ext cx="476252" cy="193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866C4F-E3AB-4D93-952B-D0D502C74418}" type="TxLink">
            <a:rPr lang="en-US" sz="800" b="0" i="0" u="none" strike="noStrike">
              <a:solidFill>
                <a:schemeClr val="bg1"/>
              </a:solidFill>
              <a:latin typeface="Arial"/>
              <a:cs typeface="Arial"/>
            </a:rPr>
            <a:pPr algn="ctr"/>
            <a:t>6.80%</a:t>
          </a:fld>
          <a:endParaRPr lang="en-IN" sz="800">
            <a:solidFill>
              <a:schemeClr val="bg1"/>
            </a:solidFill>
            <a:latin typeface="Bahnschrift Light" panose="020B0502040204020203" pitchFamily="34" charset="0"/>
            <a:cs typeface="Arial" panose="020B0604020202020204" pitchFamily="34" charset="0"/>
          </a:endParaRPr>
        </a:p>
      </xdr:txBody>
    </xdr:sp>
    <xdr:clientData/>
  </xdr:twoCellAnchor>
  <xdr:twoCellAnchor>
    <xdr:from>
      <xdr:col>6</xdr:col>
      <xdr:colOff>151247</xdr:colOff>
      <xdr:row>32</xdr:row>
      <xdr:rowOff>20672</xdr:rowOff>
    </xdr:from>
    <xdr:to>
      <xdr:col>7</xdr:col>
      <xdr:colOff>430242</xdr:colOff>
      <xdr:row>32</xdr:row>
      <xdr:rowOff>176213</xdr:rowOff>
    </xdr:to>
    <xdr:sp macro="" textlink="'Pivot Tables'!AV10">
      <xdr:nvSpPr>
        <xdr:cNvPr id="204" name="TextBox 203">
          <a:extLst>
            <a:ext uri="{FF2B5EF4-FFF2-40B4-BE49-F238E27FC236}">
              <a16:creationId xmlns:a16="http://schemas.microsoft.com/office/drawing/2014/main" id="{7E29455E-2EC1-81E4-F587-89AE98D073C8}"/>
            </a:ext>
          </a:extLst>
        </xdr:cNvPr>
        <xdr:cNvSpPr txBox="1"/>
      </xdr:nvSpPr>
      <xdr:spPr>
        <a:xfrm>
          <a:off x="3808847" y="5811872"/>
          <a:ext cx="888595" cy="155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A3B676D-DFCB-4FA4-8C25-B33F72DF275C}" type="TxLink">
            <a:rPr lang="en-US" sz="600" b="0" i="0" u="none" strike="noStrike">
              <a:solidFill>
                <a:schemeClr val="bg1"/>
              </a:solidFill>
              <a:latin typeface="Arial"/>
              <a:cs typeface="Arial"/>
            </a:rPr>
            <a:pPr algn="ctr"/>
            <a:t>Google Ad</a:t>
          </a:fld>
          <a:endParaRPr lang="en-IN" sz="600">
            <a:solidFill>
              <a:schemeClr val="bg1"/>
            </a:solidFill>
            <a:latin typeface="Arial" panose="020B0604020202020204" pitchFamily="34" charset="0"/>
            <a:cs typeface="Arial" panose="020B0604020202020204" pitchFamily="34" charset="0"/>
          </a:endParaRPr>
        </a:p>
      </xdr:txBody>
    </xdr:sp>
    <xdr:clientData/>
  </xdr:twoCellAnchor>
  <xdr:twoCellAnchor>
    <xdr:from>
      <xdr:col>6</xdr:col>
      <xdr:colOff>145752</xdr:colOff>
      <xdr:row>32</xdr:row>
      <xdr:rowOff>147272</xdr:rowOff>
    </xdr:from>
    <xdr:to>
      <xdr:col>7</xdr:col>
      <xdr:colOff>424747</xdr:colOff>
      <xdr:row>33</xdr:row>
      <xdr:rowOff>111617</xdr:rowOff>
    </xdr:to>
    <xdr:sp macro="" textlink="'Pivot Tables'!AW10">
      <xdr:nvSpPr>
        <xdr:cNvPr id="205" name="TextBox 204">
          <a:extLst>
            <a:ext uri="{FF2B5EF4-FFF2-40B4-BE49-F238E27FC236}">
              <a16:creationId xmlns:a16="http://schemas.microsoft.com/office/drawing/2014/main" id="{B83E7F91-6F82-CD6A-6C51-60D99DB641E1}"/>
            </a:ext>
          </a:extLst>
        </xdr:cNvPr>
        <xdr:cNvSpPr txBox="1"/>
      </xdr:nvSpPr>
      <xdr:spPr>
        <a:xfrm>
          <a:off x="3803352" y="5938472"/>
          <a:ext cx="888595" cy="14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1A1969-1309-49F4-BD44-69DCCF834F47}" type="TxLink">
            <a:rPr lang="en-US" sz="900" b="0" i="0" u="none" strike="noStrike">
              <a:solidFill>
                <a:schemeClr val="bg1"/>
              </a:solidFill>
              <a:latin typeface="Arial"/>
              <a:cs typeface="Arial"/>
            </a:rPr>
            <a:pPr algn="ctr"/>
            <a:t> 55,838 </a:t>
          </a:fld>
          <a:endParaRPr lang="en-IN" sz="900">
            <a:solidFill>
              <a:schemeClr val="bg1"/>
            </a:solidFill>
            <a:latin typeface="Bahnschrift Light" panose="020B0502040204020203" pitchFamily="34" charset="0"/>
            <a:cs typeface="Arial" panose="020B0604020202020204" pitchFamily="34" charset="0"/>
          </a:endParaRPr>
        </a:p>
      </xdr:txBody>
    </xdr:sp>
    <xdr:clientData/>
  </xdr:twoCellAnchor>
  <xdr:twoCellAnchor>
    <xdr:from>
      <xdr:col>7</xdr:col>
      <xdr:colOff>200519</xdr:colOff>
      <xdr:row>32</xdr:row>
      <xdr:rowOff>14412</xdr:rowOff>
    </xdr:from>
    <xdr:to>
      <xdr:col>8</xdr:col>
      <xdr:colOff>67171</xdr:colOff>
      <xdr:row>33</xdr:row>
      <xdr:rowOff>24304</xdr:rowOff>
    </xdr:to>
    <xdr:sp macro="" textlink="'Pivot Tables'!AX10">
      <xdr:nvSpPr>
        <xdr:cNvPr id="206" name="TextBox 205">
          <a:extLst>
            <a:ext uri="{FF2B5EF4-FFF2-40B4-BE49-F238E27FC236}">
              <a16:creationId xmlns:a16="http://schemas.microsoft.com/office/drawing/2014/main" id="{473A7E62-5417-ADD5-7938-58A2E6452A11}"/>
            </a:ext>
          </a:extLst>
        </xdr:cNvPr>
        <xdr:cNvSpPr txBox="1"/>
      </xdr:nvSpPr>
      <xdr:spPr>
        <a:xfrm>
          <a:off x="4467719" y="5900205"/>
          <a:ext cx="476252" cy="193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C643D31-4DC7-4732-A62F-268A1556362A}" type="TxLink">
            <a:rPr lang="en-US" sz="800" b="0" i="0" u="none" strike="noStrike">
              <a:solidFill>
                <a:schemeClr val="bg1"/>
              </a:solidFill>
              <a:latin typeface="Arial"/>
              <a:cs typeface="Arial"/>
            </a:rPr>
            <a:pPr algn="ctr"/>
            <a:t>6.80%</a:t>
          </a:fld>
          <a:endParaRPr lang="en-IN" sz="800">
            <a:solidFill>
              <a:schemeClr val="bg1"/>
            </a:solidFill>
            <a:latin typeface="Bahnschrift Light" panose="020B0502040204020203" pitchFamily="34" charset="0"/>
            <a:cs typeface="Arial" panose="020B0604020202020204" pitchFamily="34" charset="0"/>
          </a:endParaRPr>
        </a:p>
      </xdr:txBody>
    </xdr:sp>
    <xdr:clientData/>
  </xdr:twoCellAnchor>
  <xdr:twoCellAnchor>
    <xdr:from>
      <xdr:col>8</xdr:col>
      <xdr:colOff>13131</xdr:colOff>
      <xdr:row>33</xdr:row>
      <xdr:rowOff>144496</xdr:rowOff>
    </xdr:from>
    <xdr:to>
      <xdr:col>9</xdr:col>
      <xdr:colOff>292126</xdr:colOff>
      <xdr:row>34</xdr:row>
      <xdr:rowOff>119062</xdr:rowOff>
    </xdr:to>
    <xdr:sp macro="" textlink="'Pivot Tables'!AV11">
      <xdr:nvSpPr>
        <xdr:cNvPr id="207" name="TextBox 206">
          <a:extLst>
            <a:ext uri="{FF2B5EF4-FFF2-40B4-BE49-F238E27FC236}">
              <a16:creationId xmlns:a16="http://schemas.microsoft.com/office/drawing/2014/main" id="{FDB61383-7C0F-DBE0-4DB6-7B8E29F89C3B}"/>
            </a:ext>
          </a:extLst>
        </xdr:cNvPr>
        <xdr:cNvSpPr txBox="1"/>
      </xdr:nvSpPr>
      <xdr:spPr>
        <a:xfrm>
          <a:off x="4889931" y="6116671"/>
          <a:ext cx="888595" cy="155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3D338F-82DE-471C-A118-E2250177050A}" type="TxLink">
            <a:rPr lang="en-US" sz="600" b="0" i="0" u="none" strike="noStrike">
              <a:solidFill>
                <a:schemeClr val="bg1"/>
              </a:solidFill>
              <a:latin typeface="Arial"/>
              <a:cs typeface="Arial"/>
            </a:rPr>
            <a:pPr algn="ctr"/>
            <a:t>Television Ad</a:t>
          </a:fld>
          <a:endParaRPr lang="en-IN" sz="600">
            <a:solidFill>
              <a:schemeClr val="bg1"/>
            </a:solidFill>
            <a:latin typeface="Arial" panose="020B0604020202020204" pitchFamily="34" charset="0"/>
            <a:cs typeface="Arial" panose="020B0604020202020204" pitchFamily="34" charset="0"/>
          </a:endParaRPr>
        </a:p>
      </xdr:txBody>
    </xdr:sp>
    <xdr:clientData/>
  </xdr:twoCellAnchor>
  <xdr:twoCellAnchor>
    <xdr:from>
      <xdr:col>8</xdr:col>
      <xdr:colOff>21927</xdr:colOff>
      <xdr:row>34</xdr:row>
      <xdr:rowOff>85358</xdr:rowOff>
    </xdr:from>
    <xdr:to>
      <xdr:col>9</xdr:col>
      <xdr:colOff>300922</xdr:colOff>
      <xdr:row>35</xdr:row>
      <xdr:rowOff>49703</xdr:rowOff>
    </xdr:to>
    <xdr:sp macro="" textlink="'Pivot Tables'!AW11">
      <xdr:nvSpPr>
        <xdr:cNvPr id="208" name="TextBox 207">
          <a:extLst>
            <a:ext uri="{FF2B5EF4-FFF2-40B4-BE49-F238E27FC236}">
              <a16:creationId xmlns:a16="http://schemas.microsoft.com/office/drawing/2014/main" id="{5BBD254F-8D74-5084-5B15-86E039520AC7}"/>
            </a:ext>
          </a:extLst>
        </xdr:cNvPr>
        <xdr:cNvSpPr txBox="1"/>
      </xdr:nvSpPr>
      <xdr:spPr>
        <a:xfrm>
          <a:off x="4898727" y="6238508"/>
          <a:ext cx="888595" cy="145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8F3F30-D3FB-4730-AD88-42472497E9CF}" type="TxLink">
            <a:rPr lang="en-US" sz="900" b="0" i="0" u="none" strike="noStrike">
              <a:solidFill>
                <a:schemeClr val="bg1"/>
              </a:solidFill>
              <a:latin typeface="Arial"/>
              <a:cs typeface="Arial"/>
            </a:rPr>
            <a:pPr algn="ctr"/>
            <a:t> 54,141 </a:t>
          </a:fld>
          <a:endParaRPr lang="en-IN" sz="900">
            <a:solidFill>
              <a:schemeClr val="bg1"/>
            </a:solidFill>
            <a:latin typeface="Bahnschrift Light" panose="020B0502040204020203" pitchFamily="34" charset="0"/>
            <a:cs typeface="Arial" panose="020B0604020202020204" pitchFamily="34" charset="0"/>
          </a:endParaRPr>
        </a:p>
      </xdr:txBody>
    </xdr:sp>
    <xdr:clientData/>
  </xdr:twoCellAnchor>
  <xdr:twoCellAnchor>
    <xdr:from>
      <xdr:col>8</xdr:col>
      <xdr:colOff>228601</xdr:colOff>
      <xdr:row>32</xdr:row>
      <xdr:rowOff>62037</xdr:rowOff>
    </xdr:from>
    <xdr:to>
      <xdr:col>9</xdr:col>
      <xdr:colOff>95253</xdr:colOff>
      <xdr:row>33</xdr:row>
      <xdr:rowOff>71929</xdr:rowOff>
    </xdr:to>
    <xdr:sp macro="" textlink="'Pivot Tables'!AX11">
      <xdr:nvSpPr>
        <xdr:cNvPr id="209" name="TextBox 208">
          <a:extLst>
            <a:ext uri="{FF2B5EF4-FFF2-40B4-BE49-F238E27FC236}">
              <a16:creationId xmlns:a16="http://schemas.microsoft.com/office/drawing/2014/main" id="{DD0A6E75-5701-3DC3-AF9E-A566E2E5329C}"/>
            </a:ext>
          </a:extLst>
        </xdr:cNvPr>
        <xdr:cNvSpPr txBox="1"/>
      </xdr:nvSpPr>
      <xdr:spPr>
        <a:xfrm>
          <a:off x="5105401" y="5947830"/>
          <a:ext cx="476252" cy="193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5C59C9-6331-435D-88E4-4ADF3125DE5B}" type="TxLink">
            <a:rPr lang="en-US" sz="800" b="0" i="0" u="none" strike="noStrike">
              <a:solidFill>
                <a:schemeClr val="bg1"/>
              </a:solidFill>
              <a:latin typeface="Arial"/>
              <a:cs typeface="Arial"/>
            </a:rPr>
            <a:pPr algn="ctr"/>
            <a:t>6.59%</a:t>
          </a:fld>
          <a:endParaRPr lang="en-IN" sz="800">
            <a:solidFill>
              <a:schemeClr val="bg1"/>
            </a:solidFill>
            <a:latin typeface="Bahnschrift Light" panose="020B0502040204020203" pitchFamily="34" charset="0"/>
            <a:cs typeface="Arial" panose="020B0604020202020204" pitchFamily="34" charset="0"/>
          </a:endParaRPr>
        </a:p>
      </xdr:txBody>
    </xdr:sp>
    <xdr:clientData/>
  </xdr:twoCellAnchor>
  <xdr:twoCellAnchor>
    <xdr:from>
      <xdr:col>9</xdr:col>
      <xdr:colOff>219568</xdr:colOff>
      <xdr:row>31</xdr:row>
      <xdr:rowOff>68297</xdr:rowOff>
    </xdr:from>
    <xdr:to>
      <xdr:col>11</xdr:col>
      <xdr:colOff>187355</xdr:colOff>
      <xdr:row>32</xdr:row>
      <xdr:rowOff>142391</xdr:rowOff>
    </xdr:to>
    <xdr:grpSp>
      <xdr:nvGrpSpPr>
        <xdr:cNvPr id="228" name="Group 227">
          <a:extLst>
            <a:ext uri="{FF2B5EF4-FFF2-40B4-BE49-F238E27FC236}">
              <a16:creationId xmlns:a16="http://schemas.microsoft.com/office/drawing/2014/main" id="{FA7973E3-27DA-E89D-A69A-78FF1C3CC31D}"/>
            </a:ext>
          </a:extLst>
        </xdr:cNvPr>
        <xdr:cNvGrpSpPr/>
      </xdr:nvGrpSpPr>
      <xdr:grpSpPr>
        <a:xfrm>
          <a:off x="5705968" y="5737577"/>
          <a:ext cx="1186987" cy="256974"/>
          <a:chOff x="5705968" y="5701235"/>
          <a:chExt cx="1186987" cy="255802"/>
        </a:xfrm>
      </xdr:grpSpPr>
      <xdr:sp macro="" textlink="'Pivot Tables'!AV12">
        <xdr:nvSpPr>
          <xdr:cNvPr id="210" name="TextBox 209">
            <a:extLst>
              <a:ext uri="{FF2B5EF4-FFF2-40B4-BE49-F238E27FC236}">
                <a16:creationId xmlns:a16="http://schemas.microsoft.com/office/drawing/2014/main" id="{A6C0AA88-5A88-DF45-EF59-EEB4AEC6766C}"/>
              </a:ext>
            </a:extLst>
          </xdr:cNvPr>
          <xdr:cNvSpPr txBox="1"/>
        </xdr:nvSpPr>
        <xdr:spPr>
          <a:xfrm>
            <a:off x="6004360" y="5701235"/>
            <a:ext cx="888595" cy="1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FC3B83-0CF3-45A9-927B-694EC3812F10}" type="TxLink">
              <a:rPr lang="en-US" sz="600" b="0" i="0" u="none" strike="noStrike">
                <a:solidFill>
                  <a:schemeClr val="bg1"/>
                </a:solidFill>
                <a:latin typeface="Arial"/>
                <a:cs typeface="Arial"/>
              </a:rPr>
              <a:pPr algn="ctr"/>
              <a:t>Youtube Channel</a:t>
            </a:fld>
            <a:endParaRPr lang="en-IN" sz="600">
              <a:solidFill>
                <a:schemeClr val="bg1"/>
              </a:solidFill>
              <a:latin typeface="Arial" panose="020B0604020202020204" pitchFamily="34" charset="0"/>
              <a:cs typeface="Arial" panose="020B0604020202020204" pitchFamily="34" charset="0"/>
            </a:endParaRPr>
          </a:p>
        </xdr:txBody>
      </xdr:sp>
      <xdr:sp macro="" textlink="'Pivot Tables'!AW12">
        <xdr:nvSpPr>
          <xdr:cNvPr id="211" name="TextBox 210">
            <a:extLst>
              <a:ext uri="{FF2B5EF4-FFF2-40B4-BE49-F238E27FC236}">
                <a16:creationId xmlns:a16="http://schemas.microsoft.com/office/drawing/2014/main" id="{289EDDA3-1521-FDA4-4320-91FE2A73060A}"/>
              </a:ext>
            </a:extLst>
          </xdr:cNvPr>
          <xdr:cNvSpPr txBox="1"/>
        </xdr:nvSpPr>
        <xdr:spPr>
          <a:xfrm>
            <a:off x="5984576" y="5810984"/>
            <a:ext cx="888595" cy="14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12CC50-81AF-4DB2-959A-FCA4C7D22239}" type="TxLink">
              <a:rPr lang="en-US" sz="900" b="0" i="0" u="none" strike="noStrike">
                <a:solidFill>
                  <a:schemeClr val="bg1"/>
                </a:solidFill>
                <a:latin typeface="Arial"/>
                <a:cs typeface="Arial"/>
              </a:rPr>
              <a:pPr algn="ctr"/>
              <a:t> 55,837 </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X12">
        <xdr:nvSpPr>
          <xdr:cNvPr id="212" name="TextBox 211">
            <a:extLst>
              <a:ext uri="{FF2B5EF4-FFF2-40B4-BE49-F238E27FC236}">
                <a16:creationId xmlns:a16="http://schemas.microsoft.com/office/drawing/2014/main" id="{660FE060-5097-3F1D-664E-DDFCC5045045}"/>
              </a:ext>
            </a:extLst>
          </xdr:cNvPr>
          <xdr:cNvSpPr txBox="1"/>
        </xdr:nvSpPr>
        <xdr:spPr>
          <a:xfrm>
            <a:off x="5705968" y="5723953"/>
            <a:ext cx="476252" cy="19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E152AD-C9C4-4FCE-9A27-6541E9E5F167}" type="TxLink">
              <a:rPr lang="en-US" sz="800" b="0" i="0" u="none" strike="noStrike">
                <a:solidFill>
                  <a:schemeClr val="bg1"/>
                </a:solidFill>
                <a:latin typeface="Arial"/>
                <a:cs typeface="Arial"/>
              </a:rPr>
              <a:pPr algn="ctr"/>
              <a:t>6.80%</a:t>
            </a:fld>
            <a:endParaRPr lang="en-IN" sz="8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14</xdr:col>
      <xdr:colOff>384294</xdr:colOff>
      <xdr:row>30</xdr:row>
      <xdr:rowOff>3819</xdr:rowOff>
    </xdr:from>
    <xdr:to>
      <xdr:col>16</xdr:col>
      <xdr:colOff>398370</xdr:colOff>
      <xdr:row>31</xdr:row>
      <xdr:rowOff>89638</xdr:rowOff>
    </xdr:to>
    <xdr:grpSp>
      <xdr:nvGrpSpPr>
        <xdr:cNvPr id="229" name="Group 228">
          <a:extLst>
            <a:ext uri="{FF2B5EF4-FFF2-40B4-BE49-F238E27FC236}">
              <a16:creationId xmlns:a16="http://schemas.microsoft.com/office/drawing/2014/main" id="{862046BE-1C96-9930-A48C-51B5E8D9CDE4}"/>
            </a:ext>
          </a:extLst>
        </xdr:cNvPr>
        <xdr:cNvGrpSpPr/>
      </xdr:nvGrpSpPr>
      <xdr:grpSpPr>
        <a:xfrm>
          <a:off x="8918694" y="5490219"/>
          <a:ext cx="1233276" cy="268699"/>
          <a:chOff x="5659679" y="5689511"/>
          <a:chExt cx="1233276" cy="267526"/>
        </a:xfrm>
      </xdr:grpSpPr>
      <xdr:sp macro="" textlink="'Pivot Tables'!AV16">
        <xdr:nvSpPr>
          <xdr:cNvPr id="230" name="TextBox 229">
            <a:extLst>
              <a:ext uri="{FF2B5EF4-FFF2-40B4-BE49-F238E27FC236}">
                <a16:creationId xmlns:a16="http://schemas.microsoft.com/office/drawing/2014/main" id="{C9973E48-5BC0-7D4A-A006-2A845DCF8FFF}"/>
              </a:ext>
            </a:extLst>
          </xdr:cNvPr>
          <xdr:cNvSpPr txBox="1"/>
        </xdr:nvSpPr>
        <xdr:spPr>
          <a:xfrm>
            <a:off x="6004360" y="5689511"/>
            <a:ext cx="888595" cy="1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51D763-14DC-43CC-B27D-93D06B4C2EDD}" type="TxLink">
              <a:rPr lang="en-US" sz="600" b="0" i="0" u="none" strike="noStrike">
                <a:solidFill>
                  <a:schemeClr val="bg1"/>
                </a:solidFill>
                <a:latin typeface="Arial"/>
                <a:cs typeface="Arial"/>
              </a:rPr>
              <a:pPr algn="ctr"/>
              <a:t>Floating License</a:t>
            </a:fld>
            <a:endParaRPr lang="en-IN" sz="600">
              <a:solidFill>
                <a:schemeClr val="bg1"/>
              </a:solidFill>
              <a:latin typeface="Arial" panose="020B0604020202020204" pitchFamily="34" charset="0"/>
              <a:cs typeface="Arial" panose="020B0604020202020204" pitchFamily="34" charset="0"/>
            </a:endParaRPr>
          </a:p>
        </xdr:txBody>
      </xdr:sp>
      <xdr:sp macro="" textlink="'Pivot Tables'!AW16">
        <xdr:nvSpPr>
          <xdr:cNvPr id="231" name="TextBox 230">
            <a:extLst>
              <a:ext uri="{FF2B5EF4-FFF2-40B4-BE49-F238E27FC236}">
                <a16:creationId xmlns:a16="http://schemas.microsoft.com/office/drawing/2014/main" id="{989F0C54-F15A-ED8B-0029-090312418BDC}"/>
              </a:ext>
            </a:extLst>
          </xdr:cNvPr>
          <xdr:cNvSpPr txBox="1"/>
        </xdr:nvSpPr>
        <xdr:spPr>
          <a:xfrm>
            <a:off x="5984576" y="5810984"/>
            <a:ext cx="888595" cy="14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88AB117-B268-47FC-92E6-64CA11934AC4}" type="TxLink">
              <a:rPr lang="en-US" sz="900" b="0" i="0" u="none" strike="noStrike">
                <a:solidFill>
                  <a:schemeClr val="bg1"/>
                </a:solidFill>
                <a:latin typeface="Arial"/>
                <a:cs typeface="Arial"/>
              </a:rPr>
              <a:pPr algn="ctr"/>
              <a:t> 98,400 </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X16">
        <xdr:nvSpPr>
          <xdr:cNvPr id="232" name="TextBox 231">
            <a:extLst>
              <a:ext uri="{FF2B5EF4-FFF2-40B4-BE49-F238E27FC236}">
                <a16:creationId xmlns:a16="http://schemas.microsoft.com/office/drawing/2014/main" id="{7DDC1BA3-A9AC-E116-8C7D-75F7158FAB9A}"/>
              </a:ext>
            </a:extLst>
          </xdr:cNvPr>
          <xdr:cNvSpPr txBox="1"/>
        </xdr:nvSpPr>
        <xdr:spPr>
          <a:xfrm>
            <a:off x="5659679" y="5701809"/>
            <a:ext cx="530106" cy="19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BF842C-8BF6-42F6-95E2-4E8C5A65E297}" type="TxLink">
              <a:rPr lang="en-US" sz="800" b="0" i="0" u="none" strike="noStrike">
                <a:solidFill>
                  <a:schemeClr val="bg1"/>
                </a:solidFill>
                <a:latin typeface="Arial"/>
                <a:cs typeface="Arial"/>
              </a:rPr>
              <a:pPr algn="ctr"/>
              <a:t>11.98%</a:t>
            </a:fld>
            <a:endParaRPr lang="en-IN" sz="8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14</xdr:col>
      <xdr:colOff>413601</xdr:colOff>
      <xdr:row>34</xdr:row>
      <xdr:rowOff>3819</xdr:rowOff>
    </xdr:from>
    <xdr:to>
      <xdr:col>16</xdr:col>
      <xdr:colOff>427677</xdr:colOff>
      <xdr:row>35</xdr:row>
      <xdr:rowOff>89638</xdr:rowOff>
    </xdr:to>
    <xdr:grpSp>
      <xdr:nvGrpSpPr>
        <xdr:cNvPr id="233" name="Group 232">
          <a:extLst>
            <a:ext uri="{FF2B5EF4-FFF2-40B4-BE49-F238E27FC236}">
              <a16:creationId xmlns:a16="http://schemas.microsoft.com/office/drawing/2014/main" id="{CC7CF3D8-DF7F-AB81-D4EF-BF7BE22A9EE9}"/>
            </a:ext>
          </a:extLst>
        </xdr:cNvPr>
        <xdr:cNvGrpSpPr/>
      </xdr:nvGrpSpPr>
      <xdr:grpSpPr>
        <a:xfrm>
          <a:off x="8948001" y="6221739"/>
          <a:ext cx="1233276" cy="268699"/>
          <a:chOff x="5659679" y="5689511"/>
          <a:chExt cx="1233276" cy="267526"/>
        </a:xfrm>
      </xdr:grpSpPr>
      <xdr:sp macro="" textlink="'Pivot Tables'!AV17">
        <xdr:nvSpPr>
          <xdr:cNvPr id="234" name="TextBox 233">
            <a:extLst>
              <a:ext uri="{FF2B5EF4-FFF2-40B4-BE49-F238E27FC236}">
                <a16:creationId xmlns:a16="http://schemas.microsoft.com/office/drawing/2014/main" id="{C6DF0DCE-8F2A-6A68-89DC-688BD1AEBCA7}"/>
              </a:ext>
            </a:extLst>
          </xdr:cNvPr>
          <xdr:cNvSpPr txBox="1"/>
        </xdr:nvSpPr>
        <xdr:spPr>
          <a:xfrm>
            <a:off x="6004360" y="5689511"/>
            <a:ext cx="888595" cy="1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2C8553E-3A00-46FF-81A0-A525E44F648F}" type="TxLink">
              <a:rPr lang="en-US" sz="600" b="0" i="0" u="none" strike="noStrike">
                <a:solidFill>
                  <a:schemeClr val="bg1"/>
                </a:solidFill>
                <a:latin typeface="Arial"/>
                <a:cs typeface="Arial"/>
              </a:rPr>
              <a:pPr algn="ctr"/>
              <a:t>Software Metered License</a:t>
            </a:fld>
            <a:endParaRPr lang="en-IN" sz="600">
              <a:solidFill>
                <a:schemeClr val="bg1"/>
              </a:solidFill>
              <a:latin typeface="Arial" panose="020B0604020202020204" pitchFamily="34" charset="0"/>
              <a:cs typeface="Arial" panose="020B0604020202020204" pitchFamily="34" charset="0"/>
            </a:endParaRPr>
          </a:p>
        </xdr:txBody>
      </xdr:sp>
      <xdr:sp macro="" textlink="'Pivot Tables'!AW17">
        <xdr:nvSpPr>
          <xdr:cNvPr id="235" name="TextBox 234">
            <a:extLst>
              <a:ext uri="{FF2B5EF4-FFF2-40B4-BE49-F238E27FC236}">
                <a16:creationId xmlns:a16="http://schemas.microsoft.com/office/drawing/2014/main" id="{4F66652D-ED0B-7227-BBAB-214A4183BCDC}"/>
              </a:ext>
            </a:extLst>
          </xdr:cNvPr>
          <xdr:cNvSpPr txBox="1"/>
        </xdr:nvSpPr>
        <xdr:spPr>
          <a:xfrm>
            <a:off x="5984576" y="5810984"/>
            <a:ext cx="888595" cy="14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F16CC4-E2ED-4949-81BF-AE52422305BF}" type="TxLink">
              <a:rPr lang="en-US" sz="900" b="0" i="0" u="none" strike="noStrike">
                <a:solidFill>
                  <a:schemeClr val="bg1"/>
                </a:solidFill>
                <a:latin typeface="Arial"/>
                <a:cs typeface="Arial"/>
              </a:rPr>
              <a:pPr algn="ctr"/>
              <a:t> 56,301 </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X17">
        <xdr:nvSpPr>
          <xdr:cNvPr id="236" name="TextBox 235">
            <a:extLst>
              <a:ext uri="{FF2B5EF4-FFF2-40B4-BE49-F238E27FC236}">
                <a16:creationId xmlns:a16="http://schemas.microsoft.com/office/drawing/2014/main" id="{7E1EA433-FFC5-6217-6456-9B0A36CA2063}"/>
              </a:ext>
            </a:extLst>
          </xdr:cNvPr>
          <xdr:cNvSpPr txBox="1"/>
        </xdr:nvSpPr>
        <xdr:spPr>
          <a:xfrm>
            <a:off x="5659679" y="5701809"/>
            <a:ext cx="530106" cy="19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B620F28-E2D9-49B2-B90B-46F341312AE5}" type="TxLink">
              <a:rPr lang="en-US" sz="800" b="0" i="0" u="none" strike="noStrike">
                <a:solidFill>
                  <a:schemeClr val="bg1"/>
                </a:solidFill>
                <a:latin typeface="Arial"/>
                <a:cs typeface="Arial"/>
              </a:rPr>
              <a:pPr algn="ctr"/>
              <a:t>6.85%</a:t>
            </a:fld>
            <a:endParaRPr lang="en-IN" sz="8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18</xdr:col>
      <xdr:colOff>304800</xdr:colOff>
      <xdr:row>17</xdr:row>
      <xdr:rowOff>180991</xdr:rowOff>
    </xdr:from>
    <xdr:to>
      <xdr:col>19</xdr:col>
      <xdr:colOff>268321</xdr:colOff>
      <xdr:row>21</xdr:row>
      <xdr:rowOff>110356</xdr:rowOff>
    </xdr:to>
    <xdr:grpSp>
      <xdr:nvGrpSpPr>
        <xdr:cNvPr id="237" name="Group 236">
          <a:extLst>
            <a:ext uri="{FF2B5EF4-FFF2-40B4-BE49-F238E27FC236}">
              <a16:creationId xmlns:a16="http://schemas.microsoft.com/office/drawing/2014/main" id="{989BA6E2-B330-4C44-A804-D2E501C4D8DB}"/>
            </a:ext>
          </a:extLst>
        </xdr:cNvPr>
        <xdr:cNvGrpSpPr/>
      </xdr:nvGrpSpPr>
      <xdr:grpSpPr>
        <a:xfrm>
          <a:off x="11277600" y="3289951"/>
          <a:ext cx="573121" cy="660885"/>
          <a:chOff x="9883917" y="853473"/>
          <a:chExt cx="573121" cy="655601"/>
        </a:xfrm>
      </xdr:grpSpPr>
      <xdr:cxnSp macro="">
        <xdr:nvCxnSpPr>
          <xdr:cNvPr id="238" name="Straight Connector 237">
            <a:extLst>
              <a:ext uri="{FF2B5EF4-FFF2-40B4-BE49-F238E27FC236}">
                <a16:creationId xmlns:a16="http://schemas.microsoft.com/office/drawing/2014/main" id="{D0DB874A-C30A-E921-152D-2F7845396578}"/>
              </a:ext>
            </a:extLst>
          </xdr:cNvPr>
          <xdr:cNvCxnSpPr/>
        </xdr:nvCxnSpPr>
        <xdr:spPr>
          <a:xfrm flipH="1">
            <a:off x="9883917" y="1070492"/>
            <a:ext cx="323408" cy="438582"/>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39" name="Oval 238">
            <a:extLst>
              <a:ext uri="{FF2B5EF4-FFF2-40B4-BE49-F238E27FC236}">
                <a16:creationId xmlns:a16="http://schemas.microsoft.com/office/drawing/2014/main" id="{DAACCC50-B1BA-9EF9-F430-8EE920395A5A}"/>
              </a:ext>
            </a:extLst>
          </xdr:cNvPr>
          <xdr:cNvSpPr/>
        </xdr:nvSpPr>
        <xdr:spPr>
          <a:xfrm>
            <a:off x="10097038" y="853473"/>
            <a:ext cx="360000" cy="35368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18</xdr:col>
      <xdr:colOff>436545</xdr:colOff>
      <xdr:row>18</xdr:row>
      <xdr:rowOff>33521</xdr:rowOff>
    </xdr:from>
    <xdr:to>
      <xdr:col>20</xdr:col>
      <xdr:colOff>357695</xdr:colOff>
      <xdr:row>19</xdr:row>
      <xdr:rowOff>108190</xdr:rowOff>
    </xdr:to>
    <xdr:grpSp>
      <xdr:nvGrpSpPr>
        <xdr:cNvPr id="249" name="Group 248">
          <a:extLst>
            <a:ext uri="{FF2B5EF4-FFF2-40B4-BE49-F238E27FC236}">
              <a16:creationId xmlns:a16="http://schemas.microsoft.com/office/drawing/2014/main" id="{0CEC969E-54FA-40B2-986B-DAA82F1449F8}"/>
            </a:ext>
          </a:extLst>
        </xdr:cNvPr>
        <xdr:cNvGrpSpPr/>
      </xdr:nvGrpSpPr>
      <xdr:grpSpPr>
        <a:xfrm>
          <a:off x="11409345" y="3325361"/>
          <a:ext cx="1140350" cy="257549"/>
          <a:chOff x="5659679" y="5656111"/>
          <a:chExt cx="1140350" cy="256393"/>
        </a:xfrm>
      </xdr:grpSpPr>
      <xdr:sp macro="" textlink="'Pivot Tables'!AV14">
        <xdr:nvSpPr>
          <xdr:cNvPr id="250" name="TextBox 249">
            <a:extLst>
              <a:ext uri="{FF2B5EF4-FFF2-40B4-BE49-F238E27FC236}">
                <a16:creationId xmlns:a16="http://schemas.microsoft.com/office/drawing/2014/main" id="{E35E47A9-1094-4750-F58A-C3228A757B16}"/>
              </a:ext>
            </a:extLst>
          </xdr:cNvPr>
          <xdr:cNvSpPr txBox="1"/>
        </xdr:nvSpPr>
        <xdr:spPr>
          <a:xfrm>
            <a:off x="5911434" y="5656111"/>
            <a:ext cx="888595" cy="1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7762BE3-F95B-4BB1-8FB8-55435F1B2F7B}" type="TxLink">
              <a:rPr lang="en-US" sz="600" b="0" i="0" u="none" strike="noStrike">
                <a:solidFill>
                  <a:schemeClr val="bg1"/>
                </a:solidFill>
                <a:latin typeface="Arial"/>
                <a:cs typeface="Arial"/>
              </a:rPr>
              <a:pPr algn="ctr"/>
              <a:t>Asset sale</a:t>
            </a:fld>
            <a:endParaRPr lang="en-IN" sz="600">
              <a:solidFill>
                <a:schemeClr val="bg1"/>
              </a:solidFill>
              <a:latin typeface="Arial" panose="020B0604020202020204" pitchFamily="34" charset="0"/>
              <a:cs typeface="Arial" panose="020B0604020202020204" pitchFamily="34" charset="0"/>
            </a:endParaRPr>
          </a:p>
        </xdr:txBody>
      </xdr:sp>
      <xdr:sp macro="" textlink="'Pivot Tables'!AW14">
        <xdr:nvSpPr>
          <xdr:cNvPr id="251" name="TextBox 250">
            <a:extLst>
              <a:ext uri="{FF2B5EF4-FFF2-40B4-BE49-F238E27FC236}">
                <a16:creationId xmlns:a16="http://schemas.microsoft.com/office/drawing/2014/main" id="{73291043-9E28-3010-3858-EC9DFA4B8922}"/>
              </a:ext>
            </a:extLst>
          </xdr:cNvPr>
          <xdr:cNvSpPr txBox="1"/>
        </xdr:nvSpPr>
        <xdr:spPr>
          <a:xfrm>
            <a:off x="5899083" y="5766451"/>
            <a:ext cx="888595" cy="14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E4A6A47-8640-4524-919A-A3950A76F40F}" type="TxLink">
              <a:rPr lang="en-US" sz="900" b="0" i="0" u="none" strike="noStrike">
                <a:solidFill>
                  <a:schemeClr val="bg1"/>
                </a:solidFill>
                <a:latin typeface="Arial"/>
                <a:cs typeface="Arial"/>
              </a:rPr>
              <a:pPr algn="ctr"/>
              <a:t> 79,860 </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X14">
        <xdr:nvSpPr>
          <xdr:cNvPr id="252" name="TextBox 251">
            <a:extLst>
              <a:ext uri="{FF2B5EF4-FFF2-40B4-BE49-F238E27FC236}">
                <a16:creationId xmlns:a16="http://schemas.microsoft.com/office/drawing/2014/main" id="{8C044D72-817E-517D-A7D9-F14F7E54AAC0}"/>
              </a:ext>
            </a:extLst>
          </xdr:cNvPr>
          <xdr:cNvSpPr txBox="1"/>
        </xdr:nvSpPr>
        <xdr:spPr>
          <a:xfrm>
            <a:off x="5659679" y="5701809"/>
            <a:ext cx="530106" cy="19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E03900-4713-47A3-8A1C-50EE324F3A31}" type="TxLink">
              <a:rPr lang="en-US" sz="800" b="0" i="0" u="none" strike="noStrike">
                <a:solidFill>
                  <a:schemeClr val="bg1"/>
                </a:solidFill>
                <a:latin typeface="Arial"/>
                <a:cs typeface="Arial"/>
              </a:rPr>
              <a:pPr algn="ctr"/>
              <a:t>9.72%</a:t>
            </a:fld>
            <a:endParaRPr lang="en-IN" sz="8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17</xdr:col>
      <xdr:colOff>193660</xdr:colOff>
      <xdr:row>5</xdr:row>
      <xdr:rowOff>71621</xdr:rowOff>
    </xdr:from>
    <xdr:to>
      <xdr:col>19</xdr:col>
      <xdr:colOff>105284</xdr:colOff>
      <xdr:row>6</xdr:row>
      <xdr:rowOff>146290</xdr:rowOff>
    </xdr:to>
    <xdr:grpSp>
      <xdr:nvGrpSpPr>
        <xdr:cNvPr id="253" name="Group 252">
          <a:extLst>
            <a:ext uri="{FF2B5EF4-FFF2-40B4-BE49-F238E27FC236}">
              <a16:creationId xmlns:a16="http://schemas.microsoft.com/office/drawing/2014/main" id="{556CF0E2-CC1D-62CC-4DE8-CBF46C164A4A}"/>
            </a:ext>
          </a:extLst>
        </xdr:cNvPr>
        <xdr:cNvGrpSpPr/>
      </xdr:nvGrpSpPr>
      <xdr:grpSpPr>
        <a:xfrm>
          <a:off x="10556860" y="986021"/>
          <a:ext cx="1130824" cy="257549"/>
          <a:chOff x="5669205" y="5656111"/>
          <a:chExt cx="1130824" cy="256393"/>
        </a:xfrm>
      </xdr:grpSpPr>
      <xdr:sp macro="" textlink="'Pivot Tables'!AV23">
        <xdr:nvSpPr>
          <xdr:cNvPr id="254" name="TextBox 253">
            <a:extLst>
              <a:ext uri="{FF2B5EF4-FFF2-40B4-BE49-F238E27FC236}">
                <a16:creationId xmlns:a16="http://schemas.microsoft.com/office/drawing/2014/main" id="{A2080B49-78D3-A3D0-7CDD-38F2EAE9B4AD}"/>
              </a:ext>
            </a:extLst>
          </xdr:cNvPr>
          <xdr:cNvSpPr txBox="1"/>
        </xdr:nvSpPr>
        <xdr:spPr>
          <a:xfrm>
            <a:off x="5911434" y="5656111"/>
            <a:ext cx="888595" cy="1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73FC909-C46E-49AA-9C60-E83C036FFF21}" type="TxLink">
              <a:rPr lang="en-US" sz="600" b="0" i="0" u="none" strike="noStrike">
                <a:solidFill>
                  <a:schemeClr val="bg1"/>
                </a:solidFill>
                <a:latin typeface="Arial"/>
                <a:cs typeface="Arial"/>
              </a:rPr>
              <a:pPr algn="ctr"/>
              <a:t>Premium</a:t>
            </a:fld>
            <a:endParaRPr lang="en-IN" sz="600">
              <a:solidFill>
                <a:schemeClr val="bg1"/>
              </a:solidFill>
              <a:latin typeface="Arial" panose="020B0604020202020204" pitchFamily="34" charset="0"/>
              <a:cs typeface="Arial" panose="020B0604020202020204" pitchFamily="34" charset="0"/>
            </a:endParaRPr>
          </a:p>
        </xdr:txBody>
      </xdr:sp>
      <xdr:sp macro="" textlink="'Pivot Tables'!AW23">
        <xdr:nvSpPr>
          <xdr:cNvPr id="255" name="TextBox 254">
            <a:extLst>
              <a:ext uri="{FF2B5EF4-FFF2-40B4-BE49-F238E27FC236}">
                <a16:creationId xmlns:a16="http://schemas.microsoft.com/office/drawing/2014/main" id="{318F7EF6-E4DB-6FF0-645E-A32D775AB8EB}"/>
              </a:ext>
            </a:extLst>
          </xdr:cNvPr>
          <xdr:cNvSpPr txBox="1"/>
        </xdr:nvSpPr>
        <xdr:spPr>
          <a:xfrm>
            <a:off x="5899083" y="5766451"/>
            <a:ext cx="888595" cy="14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938E44-FC0F-498A-88F1-885420D45B78}" type="TxLink">
              <a:rPr lang="en-US" sz="900" b="0" i="0" u="none" strike="noStrike">
                <a:solidFill>
                  <a:schemeClr val="bg1"/>
                </a:solidFill>
                <a:latin typeface="Arial"/>
                <a:cs typeface="Arial"/>
              </a:rPr>
              <a:pPr algn="ctr"/>
              <a:t> 55,630 </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X23">
        <xdr:nvSpPr>
          <xdr:cNvPr id="256" name="TextBox 255">
            <a:extLst>
              <a:ext uri="{FF2B5EF4-FFF2-40B4-BE49-F238E27FC236}">
                <a16:creationId xmlns:a16="http://schemas.microsoft.com/office/drawing/2014/main" id="{69D0C734-511B-70B1-8D0A-7D2351430C86}"/>
              </a:ext>
            </a:extLst>
          </xdr:cNvPr>
          <xdr:cNvSpPr txBox="1"/>
        </xdr:nvSpPr>
        <xdr:spPr>
          <a:xfrm>
            <a:off x="5669205" y="5716140"/>
            <a:ext cx="530106" cy="19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BE8269-4598-4B31-B14C-9952334FF733}" type="TxLink">
              <a:rPr lang="en-US" sz="800" b="0" i="0" u="none" strike="noStrike">
                <a:solidFill>
                  <a:schemeClr val="bg1"/>
                </a:solidFill>
                <a:latin typeface="Arial"/>
                <a:cs typeface="Arial"/>
              </a:rPr>
              <a:pPr algn="ctr"/>
              <a:t>6.77%</a:t>
            </a:fld>
            <a:endParaRPr lang="en-IN" sz="8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17</xdr:col>
      <xdr:colOff>434640</xdr:colOff>
      <xdr:row>9</xdr:row>
      <xdr:rowOff>110674</xdr:rowOff>
    </xdr:from>
    <xdr:to>
      <xdr:col>19</xdr:col>
      <xdr:colOff>355790</xdr:colOff>
      <xdr:row>11</xdr:row>
      <xdr:rowOff>2463</xdr:rowOff>
    </xdr:to>
    <xdr:grpSp>
      <xdr:nvGrpSpPr>
        <xdr:cNvPr id="257" name="Group 256">
          <a:extLst>
            <a:ext uri="{FF2B5EF4-FFF2-40B4-BE49-F238E27FC236}">
              <a16:creationId xmlns:a16="http://schemas.microsoft.com/office/drawing/2014/main" id="{8F812F78-2BE0-4013-AB3D-B781D2C40BF3}"/>
            </a:ext>
          </a:extLst>
        </xdr:cNvPr>
        <xdr:cNvGrpSpPr/>
      </xdr:nvGrpSpPr>
      <xdr:grpSpPr>
        <a:xfrm>
          <a:off x="10797840" y="1756594"/>
          <a:ext cx="1140350" cy="257549"/>
          <a:chOff x="5659679" y="5656111"/>
          <a:chExt cx="1140350" cy="256393"/>
        </a:xfrm>
      </xdr:grpSpPr>
      <xdr:sp macro="" textlink="'Pivot Tables'!AV24">
        <xdr:nvSpPr>
          <xdr:cNvPr id="258" name="TextBox 257">
            <a:extLst>
              <a:ext uri="{FF2B5EF4-FFF2-40B4-BE49-F238E27FC236}">
                <a16:creationId xmlns:a16="http://schemas.microsoft.com/office/drawing/2014/main" id="{332BEFC6-A7CF-03D8-40A8-0F5883B80E8D}"/>
              </a:ext>
            </a:extLst>
          </xdr:cNvPr>
          <xdr:cNvSpPr txBox="1"/>
        </xdr:nvSpPr>
        <xdr:spPr>
          <a:xfrm>
            <a:off x="5911434" y="5656111"/>
            <a:ext cx="888595" cy="1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FF6A89-ABA7-419F-85D5-3F2E12EDD6AF}" type="TxLink">
              <a:rPr lang="en-US" sz="600" b="0" i="0" u="none" strike="noStrike">
                <a:solidFill>
                  <a:schemeClr val="bg1"/>
                </a:solidFill>
                <a:latin typeface="Arial"/>
                <a:cs typeface="Arial"/>
              </a:rPr>
              <a:pPr algn="ctr"/>
              <a:t>Prime</a:t>
            </a:fld>
            <a:endParaRPr lang="en-IN" sz="600">
              <a:solidFill>
                <a:schemeClr val="bg1"/>
              </a:solidFill>
              <a:latin typeface="Arial" panose="020B0604020202020204" pitchFamily="34" charset="0"/>
              <a:cs typeface="Arial" panose="020B0604020202020204" pitchFamily="34" charset="0"/>
            </a:endParaRPr>
          </a:p>
        </xdr:txBody>
      </xdr:sp>
      <xdr:sp macro="" textlink="'Pivot Tables'!AW24">
        <xdr:nvSpPr>
          <xdr:cNvPr id="259" name="TextBox 258">
            <a:extLst>
              <a:ext uri="{FF2B5EF4-FFF2-40B4-BE49-F238E27FC236}">
                <a16:creationId xmlns:a16="http://schemas.microsoft.com/office/drawing/2014/main" id="{D5375E36-B2F4-31B8-FF81-06496E36CC6B}"/>
              </a:ext>
            </a:extLst>
          </xdr:cNvPr>
          <xdr:cNvSpPr txBox="1"/>
        </xdr:nvSpPr>
        <xdr:spPr>
          <a:xfrm>
            <a:off x="5899083" y="5766451"/>
            <a:ext cx="888595" cy="14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B0D88F5-25DA-400D-9B46-F05CFFE7CE12}" type="TxLink">
              <a:rPr lang="en-US" sz="900" b="0" i="0" u="none" strike="noStrike">
                <a:solidFill>
                  <a:schemeClr val="bg1"/>
                </a:solidFill>
                <a:latin typeface="Arial"/>
                <a:cs typeface="Arial"/>
              </a:rPr>
              <a:pPr algn="ctr"/>
              <a:t> 70,645 </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X24">
        <xdr:nvSpPr>
          <xdr:cNvPr id="260" name="TextBox 259">
            <a:extLst>
              <a:ext uri="{FF2B5EF4-FFF2-40B4-BE49-F238E27FC236}">
                <a16:creationId xmlns:a16="http://schemas.microsoft.com/office/drawing/2014/main" id="{5B7DCC7D-4901-2402-13B7-6AF3D7E04ED6}"/>
              </a:ext>
            </a:extLst>
          </xdr:cNvPr>
          <xdr:cNvSpPr txBox="1"/>
        </xdr:nvSpPr>
        <xdr:spPr>
          <a:xfrm>
            <a:off x="5659679" y="5701809"/>
            <a:ext cx="530106" cy="19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CF3628-DF02-4149-935C-9A9ED97B7CEA}" type="TxLink">
              <a:rPr lang="en-US" sz="800" b="0" i="0" u="none" strike="noStrike">
                <a:solidFill>
                  <a:schemeClr val="bg1"/>
                </a:solidFill>
                <a:latin typeface="Arial"/>
                <a:cs typeface="Arial"/>
              </a:rPr>
              <a:pPr algn="ctr"/>
              <a:t>8.60%</a:t>
            </a:fld>
            <a:endParaRPr lang="en-IN" sz="8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9</xdr:col>
      <xdr:colOff>548401</xdr:colOff>
      <xdr:row>2</xdr:row>
      <xdr:rowOff>30480</xdr:rowOff>
    </xdr:from>
    <xdr:to>
      <xdr:col>11</xdr:col>
      <xdr:colOff>0</xdr:colOff>
      <xdr:row>4</xdr:row>
      <xdr:rowOff>21259</xdr:rowOff>
    </xdr:to>
    <xdr:grpSp>
      <xdr:nvGrpSpPr>
        <xdr:cNvPr id="261" name="Group 260">
          <a:extLst>
            <a:ext uri="{FF2B5EF4-FFF2-40B4-BE49-F238E27FC236}">
              <a16:creationId xmlns:a16="http://schemas.microsoft.com/office/drawing/2014/main" id="{F3EBDE56-3593-4511-BEDC-83C6A0BCAB8D}"/>
            </a:ext>
          </a:extLst>
        </xdr:cNvPr>
        <xdr:cNvGrpSpPr/>
      </xdr:nvGrpSpPr>
      <xdr:grpSpPr>
        <a:xfrm>
          <a:off x="6034801" y="396240"/>
          <a:ext cx="670799" cy="356539"/>
          <a:chOff x="10097038" y="853473"/>
          <a:chExt cx="670799" cy="353688"/>
        </a:xfrm>
      </xdr:grpSpPr>
      <xdr:cxnSp macro="">
        <xdr:nvCxnSpPr>
          <xdr:cNvPr id="262" name="Straight Connector 261">
            <a:extLst>
              <a:ext uri="{FF2B5EF4-FFF2-40B4-BE49-F238E27FC236}">
                <a16:creationId xmlns:a16="http://schemas.microsoft.com/office/drawing/2014/main" id="{EDF47E47-CAE4-173B-45A5-1C681EAEFD94}"/>
              </a:ext>
            </a:extLst>
          </xdr:cNvPr>
          <xdr:cNvCxnSpPr>
            <a:stCxn id="263" idx="6"/>
          </xdr:cNvCxnSpPr>
        </xdr:nvCxnSpPr>
        <xdr:spPr>
          <a:xfrm>
            <a:off x="10457038" y="1030317"/>
            <a:ext cx="310799" cy="155754"/>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63" name="Oval 262">
            <a:extLst>
              <a:ext uri="{FF2B5EF4-FFF2-40B4-BE49-F238E27FC236}">
                <a16:creationId xmlns:a16="http://schemas.microsoft.com/office/drawing/2014/main" id="{E29D6F1E-03DB-2EAA-72BB-F76606F26ABE}"/>
              </a:ext>
            </a:extLst>
          </xdr:cNvPr>
          <xdr:cNvSpPr/>
        </xdr:nvSpPr>
        <xdr:spPr>
          <a:xfrm>
            <a:off x="10097038" y="853473"/>
            <a:ext cx="360000" cy="35368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9</xdr:col>
      <xdr:colOff>533161</xdr:colOff>
      <xdr:row>5</xdr:row>
      <xdr:rowOff>1</xdr:rowOff>
    </xdr:from>
    <xdr:to>
      <xdr:col>11</xdr:col>
      <xdr:colOff>53340</xdr:colOff>
      <xdr:row>6</xdr:row>
      <xdr:rowOff>173660</xdr:rowOff>
    </xdr:to>
    <xdr:grpSp>
      <xdr:nvGrpSpPr>
        <xdr:cNvPr id="264" name="Group 263">
          <a:extLst>
            <a:ext uri="{FF2B5EF4-FFF2-40B4-BE49-F238E27FC236}">
              <a16:creationId xmlns:a16="http://schemas.microsoft.com/office/drawing/2014/main" id="{77C5907F-2B5C-4941-A64A-AC7DC854B11F}"/>
            </a:ext>
          </a:extLst>
        </xdr:cNvPr>
        <xdr:cNvGrpSpPr/>
      </xdr:nvGrpSpPr>
      <xdr:grpSpPr>
        <a:xfrm>
          <a:off x="6019561" y="914401"/>
          <a:ext cx="739379" cy="356539"/>
          <a:chOff x="10097038" y="853473"/>
          <a:chExt cx="739379" cy="353688"/>
        </a:xfrm>
      </xdr:grpSpPr>
      <xdr:cxnSp macro="">
        <xdr:nvCxnSpPr>
          <xdr:cNvPr id="265" name="Straight Connector 264">
            <a:extLst>
              <a:ext uri="{FF2B5EF4-FFF2-40B4-BE49-F238E27FC236}">
                <a16:creationId xmlns:a16="http://schemas.microsoft.com/office/drawing/2014/main" id="{DE55306F-8A8C-2C72-A2F8-6B014DD74581}"/>
              </a:ext>
            </a:extLst>
          </xdr:cNvPr>
          <xdr:cNvCxnSpPr>
            <a:stCxn id="266" idx="6"/>
          </xdr:cNvCxnSpPr>
        </xdr:nvCxnSpPr>
        <xdr:spPr>
          <a:xfrm flipV="1">
            <a:off x="10457038" y="936622"/>
            <a:ext cx="379379" cy="93696"/>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66" name="Oval 265">
            <a:extLst>
              <a:ext uri="{FF2B5EF4-FFF2-40B4-BE49-F238E27FC236}">
                <a16:creationId xmlns:a16="http://schemas.microsoft.com/office/drawing/2014/main" id="{72BE1F95-A9B0-E45C-2AD5-8AACF83E5844}"/>
              </a:ext>
            </a:extLst>
          </xdr:cNvPr>
          <xdr:cNvSpPr/>
        </xdr:nvSpPr>
        <xdr:spPr>
          <a:xfrm>
            <a:off x="10097038" y="853473"/>
            <a:ext cx="360000" cy="35368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7</xdr:col>
      <xdr:colOff>258841</xdr:colOff>
      <xdr:row>9</xdr:row>
      <xdr:rowOff>76200</xdr:rowOff>
    </xdr:from>
    <xdr:to>
      <xdr:col>8</xdr:col>
      <xdr:colOff>9241</xdr:colOff>
      <xdr:row>13</xdr:row>
      <xdr:rowOff>97458</xdr:rowOff>
    </xdr:to>
    <xdr:grpSp>
      <xdr:nvGrpSpPr>
        <xdr:cNvPr id="267" name="Group 266">
          <a:extLst>
            <a:ext uri="{FF2B5EF4-FFF2-40B4-BE49-F238E27FC236}">
              <a16:creationId xmlns:a16="http://schemas.microsoft.com/office/drawing/2014/main" id="{35DBC1AC-51DA-489C-9254-8934D1FF03EE}"/>
            </a:ext>
          </a:extLst>
        </xdr:cNvPr>
        <xdr:cNvGrpSpPr/>
      </xdr:nvGrpSpPr>
      <xdr:grpSpPr>
        <a:xfrm>
          <a:off x="4526041" y="1722120"/>
          <a:ext cx="360000" cy="752778"/>
          <a:chOff x="10097038" y="460401"/>
          <a:chExt cx="360000" cy="746760"/>
        </a:xfrm>
      </xdr:grpSpPr>
      <xdr:cxnSp macro="">
        <xdr:nvCxnSpPr>
          <xdr:cNvPr id="268" name="Straight Connector 267">
            <a:extLst>
              <a:ext uri="{FF2B5EF4-FFF2-40B4-BE49-F238E27FC236}">
                <a16:creationId xmlns:a16="http://schemas.microsoft.com/office/drawing/2014/main" id="{35A9BB88-AAEE-E7CC-3CEB-03B6BA1B1EC3}"/>
              </a:ext>
            </a:extLst>
          </xdr:cNvPr>
          <xdr:cNvCxnSpPr/>
        </xdr:nvCxnSpPr>
        <xdr:spPr>
          <a:xfrm flipV="1">
            <a:off x="10321625" y="460401"/>
            <a:ext cx="19492" cy="489146"/>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69" name="Oval 268">
            <a:extLst>
              <a:ext uri="{FF2B5EF4-FFF2-40B4-BE49-F238E27FC236}">
                <a16:creationId xmlns:a16="http://schemas.microsoft.com/office/drawing/2014/main" id="{8142DCFB-1B5F-C81C-1D67-224B2A7E0D3A}"/>
              </a:ext>
            </a:extLst>
          </xdr:cNvPr>
          <xdr:cNvSpPr/>
        </xdr:nvSpPr>
        <xdr:spPr>
          <a:xfrm>
            <a:off x="10097038" y="853473"/>
            <a:ext cx="360000" cy="35368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449341</xdr:colOff>
      <xdr:row>8</xdr:row>
      <xdr:rowOff>45719</xdr:rowOff>
    </xdr:from>
    <xdr:to>
      <xdr:col>7</xdr:col>
      <xdr:colOff>304800</xdr:colOff>
      <xdr:row>10</xdr:row>
      <xdr:rowOff>36497</xdr:rowOff>
    </xdr:to>
    <xdr:grpSp>
      <xdr:nvGrpSpPr>
        <xdr:cNvPr id="270" name="Group 269">
          <a:extLst>
            <a:ext uri="{FF2B5EF4-FFF2-40B4-BE49-F238E27FC236}">
              <a16:creationId xmlns:a16="http://schemas.microsoft.com/office/drawing/2014/main" id="{B6171037-4CB0-41AD-9473-477D0B6FA0A5}"/>
            </a:ext>
          </a:extLst>
        </xdr:cNvPr>
        <xdr:cNvGrpSpPr/>
      </xdr:nvGrpSpPr>
      <xdr:grpSpPr>
        <a:xfrm>
          <a:off x="4106941" y="1508759"/>
          <a:ext cx="465059" cy="356538"/>
          <a:chOff x="10272298" y="755205"/>
          <a:chExt cx="465059" cy="353688"/>
        </a:xfrm>
      </xdr:grpSpPr>
      <xdr:cxnSp macro="">
        <xdr:nvCxnSpPr>
          <xdr:cNvPr id="271" name="Straight Connector 270">
            <a:extLst>
              <a:ext uri="{FF2B5EF4-FFF2-40B4-BE49-F238E27FC236}">
                <a16:creationId xmlns:a16="http://schemas.microsoft.com/office/drawing/2014/main" id="{70F0B8BC-7C9C-F4B1-B21A-CED5C021639C}"/>
              </a:ext>
            </a:extLst>
          </xdr:cNvPr>
          <xdr:cNvCxnSpPr/>
        </xdr:nvCxnSpPr>
        <xdr:spPr>
          <a:xfrm flipV="1">
            <a:off x="10562097" y="838355"/>
            <a:ext cx="175260" cy="60474"/>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72" name="Oval 271">
            <a:extLst>
              <a:ext uri="{FF2B5EF4-FFF2-40B4-BE49-F238E27FC236}">
                <a16:creationId xmlns:a16="http://schemas.microsoft.com/office/drawing/2014/main" id="{AAB527A1-EBB7-C861-D20D-1261C5EFED5A}"/>
              </a:ext>
            </a:extLst>
          </xdr:cNvPr>
          <xdr:cNvSpPr/>
        </xdr:nvSpPr>
        <xdr:spPr>
          <a:xfrm>
            <a:off x="10272298" y="755205"/>
            <a:ext cx="360000" cy="35368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6</xdr:col>
      <xdr:colOff>472201</xdr:colOff>
      <xdr:row>4</xdr:row>
      <xdr:rowOff>60960</xdr:rowOff>
    </xdr:from>
    <xdr:to>
      <xdr:col>7</xdr:col>
      <xdr:colOff>365760</xdr:colOff>
      <xdr:row>7</xdr:row>
      <xdr:rowOff>15240</xdr:rowOff>
    </xdr:to>
    <xdr:grpSp>
      <xdr:nvGrpSpPr>
        <xdr:cNvPr id="273" name="Group 272">
          <a:extLst>
            <a:ext uri="{FF2B5EF4-FFF2-40B4-BE49-F238E27FC236}">
              <a16:creationId xmlns:a16="http://schemas.microsoft.com/office/drawing/2014/main" id="{A03D0E2C-7E42-4059-9B92-8468A7175120}"/>
            </a:ext>
          </a:extLst>
        </xdr:cNvPr>
        <xdr:cNvGrpSpPr/>
      </xdr:nvGrpSpPr>
      <xdr:grpSpPr>
        <a:xfrm>
          <a:off x="4129801" y="792480"/>
          <a:ext cx="503159" cy="502920"/>
          <a:chOff x="10097038" y="853473"/>
          <a:chExt cx="503159" cy="498899"/>
        </a:xfrm>
      </xdr:grpSpPr>
      <xdr:cxnSp macro="">
        <xdr:nvCxnSpPr>
          <xdr:cNvPr id="274" name="Straight Connector 273">
            <a:extLst>
              <a:ext uri="{FF2B5EF4-FFF2-40B4-BE49-F238E27FC236}">
                <a16:creationId xmlns:a16="http://schemas.microsoft.com/office/drawing/2014/main" id="{36119E7F-F2AC-FB80-1BDC-1C9281BCD22E}"/>
              </a:ext>
            </a:extLst>
          </xdr:cNvPr>
          <xdr:cNvCxnSpPr/>
        </xdr:nvCxnSpPr>
        <xdr:spPr>
          <a:xfrm>
            <a:off x="10374965" y="1093169"/>
            <a:ext cx="225232" cy="259203"/>
          </a:xfrm>
          <a:prstGeom prst="line">
            <a:avLst/>
          </a:prstGeom>
          <a:ln w="6350">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75" name="Oval 274">
            <a:extLst>
              <a:ext uri="{FF2B5EF4-FFF2-40B4-BE49-F238E27FC236}">
                <a16:creationId xmlns:a16="http://schemas.microsoft.com/office/drawing/2014/main" id="{984A6AF3-B94A-1771-48F0-E0212D3081F9}"/>
              </a:ext>
            </a:extLst>
          </xdr:cNvPr>
          <xdr:cNvSpPr/>
        </xdr:nvSpPr>
        <xdr:spPr>
          <a:xfrm>
            <a:off x="10097038" y="853473"/>
            <a:ext cx="360000" cy="353688"/>
          </a:xfrm>
          <a:prstGeom prst="ellipse">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8</xdr:col>
      <xdr:colOff>448538</xdr:colOff>
      <xdr:row>2</xdr:row>
      <xdr:rowOff>39753</xdr:rowOff>
    </xdr:from>
    <xdr:to>
      <xdr:col>10</xdr:col>
      <xdr:colOff>390957</xdr:colOff>
      <xdr:row>3</xdr:row>
      <xdr:rowOff>122841</xdr:rowOff>
    </xdr:to>
    <xdr:grpSp>
      <xdr:nvGrpSpPr>
        <xdr:cNvPr id="288" name="Group 287">
          <a:extLst>
            <a:ext uri="{FF2B5EF4-FFF2-40B4-BE49-F238E27FC236}">
              <a16:creationId xmlns:a16="http://schemas.microsoft.com/office/drawing/2014/main" id="{7EE50104-EA01-4932-AD8F-D7F2FE194564}"/>
            </a:ext>
          </a:extLst>
        </xdr:cNvPr>
        <xdr:cNvGrpSpPr/>
      </xdr:nvGrpSpPr>
      <xdr:grpSpPr>
        <a:xfrm>
          <a:off x="5325338" y="405513"/>
          <a:ext cx="1161619" cy="265968"/>
          <a:chOff x="5899083" y="5656111"/>
          <a:chExt cx="1161619" cy="264688"/>
        </a:xfrm>
      </xdr:grpSpPr>
      <xdr:sp macro="" textlink="'Pivot Tables'!AV26">
        <xdr:nvSpPr>
          <xdr:cNvPr id="289" name="TextBox 288">
            <a:extLst>
              <a:ext uri="{FF2B5EF4-FFF2-40B4-BE49-F238E27FC236}">
                <a16:creationId xmlns:a16="http://schemas.microsoft.com/office/drawing/2014/main" id="{8D963342-3E41-EEBB-6DA5-4DCA59FE4056}"/>
              </a:ext>
            </a:extLst>
          </xdr:cNvPr>
          <xdr:cNvSpPr txBox="1"/>
        </xdr:nvSpPr>
        <xdr:spPr>
          <a:xfrm>
            <a:off x="5911434" y="5656111"/>
            <a:ext cx="888595" cy="1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C1A4D9-ABAC-48A3-8C65-84C623557136}" type="TxLink">
              <a:rPr lang="en-US" sz="600" b="0" i="0" u="none" strike="noStrike">
                <a:solidFill>
                  <a:schemeClr val="bg1"/>
                </a:solidFill>
                <a:latin typeface="Arial"/>
                <a:cs typeface="Arial"/>
              </a:rPr>
              <a:pPr algn="ctr"/>
              <a:t>New </a:t>
            </a:fld>
            <a:endParaRPr lang="en-IN" sz="600">
              <a:solidFill>
                <a:schemeClr val="bg1"/>
              </a:solidFill>
              <a:latin typeface="Arial" panose="020B0604020202020204" pitchFamily="34" charset="0"/>
              <a:cs typeface="Arial" panose="020B0604020202020204" pitchFamily="34" charset="0"/>
            </a:endParaRPr>
          </a:p>
        </xdr:txBody>
      </xdr:sp>
      <xdr:sp macro="" textlink="'Pivot Tables'!AW26">
        <xdr:nvSpPr>
          <xdr:cNvPr id="290" name="TextBox 289">
            <a:extLst>
              <a:ext uri="{FF2B5EF4-FFF2-40B4-BE49-F238E27FC236}">
                <a16:creationId xmlns:a16="http://schemas.microsoft.com/office/drawing/2014/main" id="{7F216C8B-65F3-4DB2-C695-41F24F725458}"/>
              </a:ext>
            </a:extLst>
          </xdr:cNvPr>
          <xdr:cNvSpPr txBox="1"/>
        </xdr:nvSpPr>
        <xdr:spPr>
          <a:xfrm>
            <a:off x="5899083" y="5766451"/>
            <a:ext cx="888595" cy="14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8A3B3C3-D747-4E20-882E-1174F1C2BF08}" type="TxLink">
              <a:rPr lang="en-US" sz="900" b="0" i="0" u="none" strike="noStrike">
                <a:solidFill>
                  <a:schemeClr val="bg1"/>
                </a:solidFill>
                <a:latin typeface="Arial"/>
                <a:cs typeface="Arial"/>
              </a:rPr>
              <a:pPr algn="ctr"/>
              <a:t> 86,016 </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X26">
        <xdr:nvSpPr>
          <xdr:cNvPr id="291" name="TextBox 290">
            <a:extLst>
              <a:ext uri="{FF2B5EF4-FFF2-40B4-BE49-F238E27FC236}">
                <a16:creationId xmlns:a16="http://schemas.microsoft.com/office/drawing/2014/main" id="{40376FF1-EB19-1E99-0498-A5E3233944E8}"/>
              </a:ext>
            </a:extLst>
          </xdr:cNvPr>
          <xdr:cNvSpPr txBox="1"/>
        </xdr:nvSpPr>
        <xdr:spPr>
          <a:xfrm>
            <a:off x="6530596" y="5729199"/>
            <a:ext cx="530106" cy="19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318D5CC-12DB-46D8-871B-E859FFF41F39}" type="TxLink">
              <a:rPr lang="en-US" sz="800" b="0" i="0" u="none" strike="noStrike">
                <a:solidFill>
                  <a:schemeClr val="bg1"/>
                </a:solidFill>
                <a:latin typeface="Arial"/>
                <a:cs typeface="Arial"/>
              </a:rPr>
              <a:pPr algn="ctr"/>
              <a:t>10.47%</a:t>
            </a:fld>
            <a:endParaRPr lang="en-IN" sz="8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8</xdr:col>
      <xdr:colOff>475043</xdr:colOff>
      <xdr:row>5</xdr:row>
      <xdr:rowOff>59634</xdr:rowOff>
    </xdr:from>
    <xdr:to>
      <xdr:col>10</xdr:col>
      <xdr:colOff>371080</xdr:colOff>
      <xdr:row>6</xdr:row>
      <xdr:rowOff>134303</xdr:rowOff>
    </xdr:to>
    <xdr:grpSp>
      <xdr:nvGrpSpPr>
        <xdr:cNvPr id="292" name="Group 291">
          <a:extLst>
            <a:ext uri="{FF2B5EF4-FFF2-40B4-BE49-F238E27FC236}">
              <a16:creationId xmlns:a16="http://schemas.microsoft.com/office/drawing/2014/main" id="{BF0254F7-510C-456A-928A-549256E55EFA}"/>
            </a:ext>
          </a:extLst>
        </xdr:cNvPr>
        <xdr:cNvGrpSpPr/>
      </xdr:nvGrpSpPr>
      <xdr:grpSpPr>
        <a:xfrm>
          <a:off x="5351843" y="974034"/>
          <a:ext cx="1115237" cy="257549"/>
          <a:chOff x="5899083" y="5656111"/>
          <a:chExt cx="1115237" cy="256393"/>
        </a:xfrm>
      </xdr:grpSpPr>
      <xdr:sp macro="" textlink="'Pivot Tables'!AV27">
        <xdr:nvSpPr>
          <xdr:cNvPr id="293" name="TextBox 292">
            <a:extLst>
              <a:ext uri="{FF2B5EF4-FFF2-40B4-BE49-F238E27FC236}">
                <a16:creationId xmlns:a16="http://schemas.microsoft.com/office/drawing/2014/main" id="{7EF0C9BD-E136-9253-422E-5FB2EF67AA7F}"/>
              </a:ext>
            </a:extLst>
          </xdr:cNvPr>
          <xdr:cNvSpPr txBox="1"/>
        </xdr:nvSpPr>
        <xdr:spPr>
          <a:xfrm>
            <a:off x="5911434" y="5656111"/>
            <a:ext cx="888595" cy="1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F6F30A-DC24-408C-B5C5-1A1BCAD970BA}" type="TxLink">
              <a:rPr lang="en-US" sz="600" b="0" i="0" u="none" strike="noStrike">
                <a:solidFill>
                  <a:schemeClr val="bg1"/>
                </a:solidFill>
                <a:latin typeface="Arial"/>
                <a:cs typeface="Arial"/>
              </a:rPr>
              <a:pPr algn="ctr"/>
              <a:t>Renewal</a:t>
            </a:fld>
            <a:endParaRPr lang="en-IN" sz="600">
              <a:solidFill>
                <a:schemeClr val="bg1"/>
              </a:solidFill>
              <a:latin typeface="Arial" panose="020B0604020202020204" pitchFamily="34" charset="0"/>
              <a:cs typeface="Arial" panose="020B0604020202020204" pitchFamily="34" charset="0"/>
            </a:endParaRPr>
          </a:p>
        </xdr:txBody>
      </xdr:sp>
      <xdr:sp macro="" textlink="'Pivot Tables'!AW27">
        <xdr:nvSpPr>
          <xdr:cNvPr id="294" name="TextBox 293">
            <a:extLst>
              <a:ext uri="{FF2B5EF4-FFF2-40B4-BE49-F238E27FC236}">
                <a16:creationId xmlns:a16="http://schemas.microsoft.com/office/drawing/2014/main" id="{E0FCC80B-7616-7BAA-C917-C8B5260D04BE}"/>
              </a:ext>
            </a:extLst>
          </xdr:cNvPr>
          <xdr:cNvSpPr txBox="1"/>
        </xdr:nvSpPr>
        <xdr:spPr>
          <a:xfrm>
            <a:off x="5899083" y="5766451"/>
            <a:ext cx="888595" cy="14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1375CE0-AD32-4D19-AA63-BE79E090E0A0}" type="TxLink">
              <a:rPr lang="en-US" sz="900" b="0" i="0" u="none" strike="noStrike">
                <a:solidFill>
                  <a:schemeClr val="bg1"/>
                </a:solidFill>
                <a:latin typeface="Arial"/>
                <a:cs typeface="Arial"/>
              </a:rPr>
              <a:pPr algn="ctr"/>
              <a:t> 84,700 </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X27">
        <xdr:nvSpPr>
          <xdr:cNvPr id="295" name="TextBox 294">
            <a:extLst>
              <a:ext uri="{FF2B5EF4-FFF2-40B4-BE49-F238E27FC236}">
                <a16:creationId xmlns:a16="http://schemas.microsoft.com/office/drawing/2014/main" id="{B2296B03-DF5B-8532-BE50-1EB3FDE143D6}"/>
              </a:ext>
            </a:extLst>
          </xdr:cNvPr>
          <xdr:cNvSpPr txBox="1"/>
        </xdr:nvSpPr>
        <xdr:spPr>
          <a:xfrm>
            <a:off x="6484214" y="5676964"/>
            <a:ext cx="530106" cy="19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80E152-16CF-44F7-A8A1-3D8CA11DC0F2}" type="TxLink">
              <a:rPr lang="en-US" sz="800" b="0" i="0" u="none" strike="noStrike">
                <a:solidFill>
                  <a:schemeClr val="bg1"/>
                </a:solidFill>
                <a:latin typeface="Arial"/>
                <a:cs typeface="Arial"/>
              </a:rPr>
              <a:pPr algn="ctr"/>
              <a:t>10.31%</a:t>
            </a:fld>
            <a:endParaRPr lang="en-IN" sz="8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5</xdr:col>
      <xdr:colOff>375652</xdr:colOff>
      <xdr:row>4</xdr:row>
      <xdr:rowOff>99391</xdr:rowOff>
    </xdr:from>
    <xdr:to>
      <xdr:col>7</xdr:col>
      <xdr:colOff>318071</xdr:colOff>
      <xdr:row>5</xdr:row>
      <xdr:rowOff>174061</xdr:rowOff>
    </xdr:to>
    <xdr:grpSp>
      <xdr:nvGrpSpPr>
        <xdr:cNvPr id="296" name="Group 295">
          <a:extLst>
            <a:ext uri="{FF2B5EF4-FFF2-40B4-BE49-F238E27FC236}">
              <a16:creationId xmlns:a16="http://schemas.microsoft.com/office/drawing/2014/main" id="{23B088EC-5AD4-4966-A5EF-89E2CF2F7D0D}"/>
            </a:ext>
          </a:extLst>
        </xdr:cNvPr>
        <xdr:cNvGrpSpPr/>
      </xdr:nvGrpSpPr>
      <xdr:grpSpPr>
        <a:xfrm>
          <a:off x="3423652" y="830911"/>
          <a:ext cx="1161619" cy="257550"/>
          <a:chOff x="5899083" y="5656111"/>
          <a:chExt cx="1161619" cy="256393"/>
        </a:xfrm>
      </xdr:grpSpPr>
      <xdr:sp macro="" textlink="'Pivot Tables'!AV19">
        <xdr:nvSpPr>
          <xdr:cNvPr id="297" name="TextBox 296">
            <a:extLst>
              <a:ext uri="{FF2B5EF4-FFF2-40B4-BE49-F238E27FC236}">
                <a16:creationId xmlns:a16="http://schemas.microsoft.com/office/drawing/2014/main" id="{9124C390-1FBD-8586-C27E-CF8F61C3024B}"/>
              </a:ext>
            </a:extLst>
          </xdr:cNvPr>
          <xdr:cNvSpPr txBox="1"/>
        </xdr:nvSpPr>
        <xdr:spPr>
          <a:xfrm>
            <a:off x="5911434" y="5656111"/>
            <a:ext cx="888595" cy="1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99C25FE-1AE5-41D8-8EE1-1DDB3C180C75}" type="TxLink">
              <a:rPr lang="en-US" sz="600" b="0" i="0" u="none" strike="noStrike">
                <a:solidFill>
                  <a:schemeClr val="bg1"/>
                </a:solidFill>
                <a:latin typeface="Arial"/>
                <a:cs typeface="Arial"/>
              </a:rPr>
              <a:pPr algn="ctr"/>
              <a:t>Equipments</a:t>
            </a:fld>
            <a:endParaRPr lang="en-IN" sz="600">
              <a:solidFill>
                <a:schemeClr val="bg1"/>
              </a:solidFill>
              <a:latin typeface="Arial" panose="020B0604020202020204" pitchFamily="34" charset="0"/>
              <a:cs typeface="Arial" panose="020B0604020202020204" pitchFamily="34" charset="0"/>
            </a:endParaRPr>
          </a:p>
        </xdr:txBody>
      </xdr:sp>
      <xdr:sp macro="" textlink="'Pivot Tables'!AW19">
        <xdr:nvSpPr>
          <xdr:cNvPr id="298" name="TextBox 297">
            <a:extLst>
              <a:ext uri="{FF2B5EF4-FFF2-40B4-BE49-F238E27FC236}">
                <a16:creationId xmlns:a16="http://schemas.microsoft.com/office/drawing/2014/main" id="{6870BBAB-1F80-99FA-5A1B-9BBF1D1230CB}"/>
              </a:ext>
            </a:extLst>
          </xdr:cNvPr>
          <xdr:cNvSpPr txBox="1"/>
        </xdr:nvSpPr>
        <xdr:spPr>
          <a:xfrm>
            <a:off x="5899083" y="5766451"/>
            <a:ext cx="888595" cy="14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327C424-AC99-45E0-B00D-4854FA847EAC}" type="TxLink">
              <a:rPr lang="en-US" sz="900" b="0" i="0" u="none" strike="noStrike">
                <a:solidFill>
                  <a:schemeClr val="bg1"/>
                </a:solidFill>
                <a:latin typeface="Arial"/>
                <a:cs typeface="Arial"/>
              </a:rPr>
              <a:pPr algn="ctr"/>
              <a:t> 56,300 </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X19">
        <xdr:nvSpPr>
          <xdr:cNvPr id="299" name="TextBox 298">
            <a:extLst>
              <a:ext uri="{FF2B5EF4-FFF2-40B4-BE49-F238E27FC236}">
                <a16:creationId xmlns:a16="http://schemas.microsoft.com/office/drawing/2014/main" id="{FFEFEAC4-EC87-4E00-6F43-CAA2E8ABE9A7}"/>
              </a:ext>
            </a:extLst>
          </xdr:cNvPr>
          <xdr:cNvSpPr txBox="1"/>
        </xdr:nvSpPr>
        <xdr:spPr>
          <a:xfrm>
            <a:off x="6530596" y="5696553"/>
            <a:ext cx="530106" cy="19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D795E7-3D27-4328-B66D-47D78C132167}" type="TxLink">
              <a:rPr lang="en-US" sz="800" b="0" i="0" u="none" strike="noStrike">
                <a:solidFill>
                  <a:schemeClr val="bg1"/>
                </a:solidFill>
                <a:latin typeface="Arial"/>
                <a:cs typeface="Arial"/>
              </a:rPr>
              <a:pPr algn="ctr"/>
              <a:t>6.85%</a:t>
            </a:fld>
            <a:endParaRPr lang="en-IN" sz="8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5</xdr:col>
      <xdr:colOff>342522</xdr:colOff>
      <xdr:row>8</xdr:row>
      <xdr:rowOff>92765</xdr:rowOff>
    </xdr:from>
    <xdr:to>
      <xdr:col>7</xdr:col>
      <xdr:colOff>291567</xdr:colOff>
      <xdr:row>9</xdr:row>
      <xdr:rowOff>167434</xdr:rowOff>
    </xdr:to>
    <xdr:grpSp>
      <xdr:nvGrpSpPr>
        <xdr:cNvPr id="300" name="Group 299">
          <a:extLst>
            <a:ext uri="{FF2B5EF4-FFF2-40B4-BE49-F238E27FC236}">
              <a16:creationId xmlns:a16="http://schemas.microsoft.com/office/drawing/2014/main" id="{8A75E1E4-E654-4674-81F1-232AF450552E}"/>
            </a:ext>
          </a:extLst>
        </xdr:cNvPr>
        <xdr:cNvGrpSpPr/>
      </xdr:nvGrpSpPr>
      <xdr:grpSpPr>
        <a:xfrm>
          <a:off x="3390522" y="1555805"/>
          <a:ext cx="1168245" cy="257549"/>
          <a:chOff x="5852701" y="5636524"/>
          <a:chExt cx="1168245" cy="256393"/>
        </a:xfrm>
      </xdr:grpSpPr>
      <xdr:sp macro="" textlink="'Pivot Tables'!AV20">
        <xdr:nvSpPr>
          <xdr:cNvPr id="301" name="TextBox 300">
            <a:extLst>
              <a:ext uri="{FF2B5EF4-FFF2-40B4-BE49-F238E27FC236}">
                <a16:creationId xmlns:a16="http://schemas.microsoft.com/office/drawing/2014/main" id="{221B88AB-67A7-CB5F-0731-DA4F37E49D5C}"/>
              </a:ext>
            </a:extLst>
          </xdr:cNvPr>
          <xdr:cNvSpPr txBox="1"/>
        </xdr:nvSpPr>
        <xdr:spPr>
          <a:xfrm>
            <a:off x="5865052" y="5636524"/>
            <a:ext cx="888595" cy="1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4DD1F8-F668-40D2-9F06-7339528D6D7B}" type="TxLink">
              <a:rPr lang="en-US" sz="600" b="0" i="0" u="none" strike="noStrike">
                <a:solidFill>
                  <a:schemeClr val="bg1"/>
                </a:solidFill>
                <a:latin typeface="Arial"/>
                <a:cs typeface="Arial"/>
              </a:rPr>
              <a:pPr algn="ctr"/>
              <a:t>Lands</a:t>
            </a:fld>
            <a:endParaRPr lang="en-IN" sz="600">
              <a:solidFill>
                <a:schemeClr val="bg1"/>
              </a:solidFill>
              <a:latin typeface="Arial" panose="020B0604020202020204" pitchFamily="34" charset="0"/>
              <a:cs typeface="Arial" panose="020B0604020202020204" pitchFamily="34" charset="0"/>
            </a:endParaRPr>
          </a:p>
        </xdr:txBody>
      </xdr:sp>
      <xdr:sp macro="" textlink="'Pivot Tables'!AW20">
        <xdr:nvSpPr>
          <xdr:cNvPr id="302" name="TextBox 301">
            <a:extLst>
              <a:ext uri="{FF2B5EF4-FFF2-40B4-BE49-F238E27FC236}">
                <a16:creationId xmlns:a16="http://schemas.microsoft.com/office/drawing/2014/main" id="{4280F947-42AD-9811-2A0C-65D02CED71BC}"/>
              </a:ext>
            </a:extLst>
          </xdr:cNvPr>
          <xdr:cNvSpPr txBox="1"/>
        </xdr:nvSpPr>
        <xdr:spPr>
          <a:xfrm>
            <a:off x="5852701" y="5746864"/>
            <a:ext cx="888595" cy="14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E8C16B7-2F36-40EF-BC11-966A3890C0AD}" type="TxLink">
              <a:rPr lang="en-US" sz="900" b="0" i="0" u="none" strike="noStrike">
                <a:solidFill>
                  <a:schemeClr val="bg1"/>
                </a:solidFill>
                <a:latin typeface="Arial"/>
                <a:cs typeface="Arial"/>
              </a:rPr>
              <a:pPr algn="ctr"/>
              <a:t> 5,866 </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X20">
        <xdr:nvSpPr>
          <xdr:cNvPr id="303" name="TextBox 302">
            <a:extLst>
              <a:ext uri="{FF2B5EF4-FFF2-40B4-BE49-F238E27FC236}">
                <a16:creationId xmlns:a16="http://schemas.microsoft.com/office/drawing/2014/main" id="{0178C205-512A-F49D-2D54-A7EFB7502DB7}"/>
              </a:ext>
            </a:extLst>
          </xdr:cNvPr>
          <xdr:cNvSpPr txBox="1"/>
        </xdr:nvSpPr>
        <xdr:spPr>
          <a:xfrm>
            <a:off x="6490840" y="5683493"/>
            <a:ext cx="530106" cy="19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286C003-E371-4EAA-9516-09C5187E34EB}" type="TxLink">
              <a:rPr lang="en-US" sz="800" b="0" i="0" u="none" strike="noStrike">
                <a:solidFill>
                  <a:schemeClr val="bg1"/>
                </a:solidFill>
                <a:latin typeface="Arial"/>
                <a:cs typeface="Arial"/>
              </a:rPr>
              <a:pPr algn="ctr"/>
              <a:t>0.71%</a:t>
            </a:fld>
            <a:endParaRPr lang="en-IN" sz="8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6</xdr:col>
      <xdr:colOff>130486</xdr:colOff>
      <xdr:row>11</xdr:row>
      <xdr:rowOff>152400</xdr:rowOff>
    </xdr:from>
    <xdr:to>
      <xdr:col>8</xdr:col>
      <xdr:colOff>92783</xdr:colOff>
      <xdr:row>13</xdr:row>
      <xdr:rowOff>41539</xdr:rowOff>
    </xdr:to>
    <xdr:grpSp>
      <xdr:nvGrpSpPr>
        <xdr:cNvPr id="304" name="Group 303">
          <a:extLst>
            <a:ext uri="{FF2B5EF4-FFF2-40B4-BE49-F238E27FC236}">
              <a16:creationId xmlns:a16="http://schemas.microsoft.com/office/drawing/2014/main" id="{710EB3D5-5793-4F69-9EF7-E229C2D742DD}"/>
            </a:ext>
          </a:extLst>
        </xdr:cNvPr>
        <xdr:cNvGrpSpPr/>
      </xdr:nvGrpSpPr>
      <xdr:grpSpPr>
        <a:xfrm>
          <a:off x="3788086" y="2164080"/>
          <a:ext cx="1181497" cy="254899"/>
          <a:chOff x="5899083" y="5656111"/>
          <a:chExt cx="1181497" cy="256393"/>
        </a:xfrm>
      </xdr:grpSpPr>
      <xdr:sp macro="" textlink="'Pivot Tables'!AV21">
        <xdr:nvSpPr>
          <xdr:cNvPr id="305" name="TextBox 304">
            <a:extLst>
              <a:ext uri="{FF2B5EF4-FFF2-40B4-BE49-F238E27FC236}">
                <a16:creationId xmlns:a16="http://schemas.microsoft.com/office/drawing/2014/main" id="{E1D9AD34-B612-5FED-44F6-DE7DDCF23C0C}"/>
              </a:ext>
            </a:extLst>
          </xdr:cNvPr>
          <xdr:cNvSpPr txBox="1"/>
        </xdr:nvSpPr>
        <xdr:spPr>
          <a:xfrm>
            <a:off x="5911434" y="5656111"/>
            <a:ext cx="888595" cy="156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743A89-D8BC-4DED-96BC-D53175EEF033}" type="TxLink">
              <a:rPr lang="en-US" sz="600" b="0" i="0" u="none" strike="noStrike">
                <a:solidFill>
                  <a:schemeClr val="bg1"/>
                </a:solidFill>
                <a:latin typeface="Arial"/>
                <a:cs typeface="Arial"/>
              </a:rPr>
              <a:pPr algn="ctr"/>
              <a:t>Offices</a:t>
            </a:fld>
            <a:endParaRPr lang="en-IN" sz="600">
              <a:solidFill>
                <a:schemeClr val="bg1"/>
              </a:solidFill>
              <a:latin typeface="Arial" panose="020B0604020202020204" pitchFamily="34" charset="0"/>
              <a:cs typeface="Arial" panose="020B0604020202020204" pitchFamily="34" charset="0"/>
            </a:endParaRPr>
          </a:p>
        </xdr:txBody>
      </xdr:sp>
      <xdr:sp macro="" textlink="'Pivot Tables'!AW21">
        <xdr:nvSpPr>
          <xdr:cNvPr id="306" name="TextBox 305">
            <a:extLst>
              <a:ext uri="{FF2B5EF4-FFF2-40B4-BE49-F238E27FC236}">
                <a16:creationId xmlns:a16="http://schemas.microsoft.com/office/drawing/2014/main" id="{884ECA2D-F273-2ABD-CC86-A0A56A6CDA72}"/>
              </a:ext>
            </a:extLst>
          </xdr:cNvPr>
          <xdr:cNvSpPr txBox="1"/>
        </xdr:nvSpPr>
        <xdr:spPr>
          <a:xfrm>
            <a:off x="5899083" y="5766451"/>
            <a:ext cx="888595" cy="1460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2F0EAB-99D4-484C-A755-A9817E097E46}" type="TxLink">
              <a:rPr lang="en-US" sz="900" b="0" i="0" u="none" strike="noStrike">
                <a:solidFill>
                  <a:schemeClr val="bg1"/>
                </a:solidFill>
                <a:latin typeface="Arial"/>
                <a:cs typeface="Arial"/>
              </a:rPr>
              <a:pPr algn="ctr"/>
              <a:t> 3,797 </a:t>
            </a:fld>
            <a:endParaRPr lang="en-IN" sz="900">
              <a:solidFill>
                <a:schemeClr val="bg1"/>
              </a:solidFill>
              <a:latin typeface="Bahnschrift Light" panose="020B0502040204020203" pitchFamily="34" charset="0"/>
              <a:cs typeface="Arial" panose="020B0604020202020204" pitchFamily="34" charset="0"/>
            </a:endParaRPr>
          </a:p>
        </xdr:txBody>
      </xdr:sp>
      <xdr:sp macro="" textlink="'Pivot Tables'!AX21">
        <xdr:nvSpPr>
          <xdr:cNvPr id="307" name="TextBox 306">
            <a:extLst>
              <a:ext uri="{FF2B5EF4-FFF2-40B4-BE49-F238E27FC236}">
                <a16:creationId xmlns:a16="http://schemas.microsoft.com/office/drawing/2014/main" id="{9EEF86BE-3688-F7C6-A04A-300654CC848A}"/>
              </a:ext>
            </a:extLst>
          </xdr:cNvPr>
          <xdr:cNvSpPr txBox="1"/>
        </xdr:nvSpPr>
        <xdr:spPr>
          <a:xfrm>
            <a:off x="6550474" y="5683493"/>
            <a:ext cx="530106" cy="191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55A958E-F4C5-4B1D-A36C-F3B54199309A}" type="TxLink">
              <a:rPr lang="en-US" sz="800" b="0" i="0" u="none" strike="noStrike">
                <a:solidFill>
                  <a:schemeClr val="bg1"/>
                </a:solidFill>
                <a:latin typeface="Arial"/>
                <a:cs typeface="Arial"/>
              </a:rPr>
              <a:pPr algn="ctr"/>
              <a:t>0.46%</a:t>
            </a:fld>
            <a:endParaRPr lang="en-IN" sz="800">
              <a:solidFill>
                <a:schemeClr val="bg1"/>
              </a:solidFill>
              <a:latin typeface="Bahnschrift Light" panose="020B0502040204020203" pitchFamily="34" charset="0"/>
              <a:cs typeface="Arial" panose="020B0604020202020204" pitchFamily="34" charset="0"/>
            </a:endParaRPr>
          </a:p>
        </xdr:txBody>
      </xdr:sp>
    </xdr:grpSp>
    <xdr:clientData/>
  </xdr:twoCellAnchor>
  <xdr:twoCellAnchor>
    <xdr:from>
      <xdr:col>0</xdr:col>
      <xdr:colOff>38100</xdr:colOff>
      <xdr:row>19</xdr:row>
      <xdr:rowOff>99957</xdr:rowOff>
    </xdr:from>
    <xdr:to>
      <xdr:col>4</xdr:col>
      <xdr:colOff>167640</xdr:colOff>
      <xdr:row>26</xdr:row>
      <xdr:rowOff>76200</xdr:rowOff>
    </xdr:to>
    <xdr:graphicFrame macro="">
      <xdr:nvGraphicFramePr>
        <xdr:cNvPr id="60" name="Chart 59">
          <a:extLst>
            <a:ext uri="{FF2B5EF4-FFF2-40B4-BE49-F238E27FC236}">
              <a16:creationId xmlns:a16="http://schemas.microsoft.com/office/drawing/2014/main" id="{2BCDE0D0-9655-45F3-8D1E-E4DD46B18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0.8153</cdr:x>
      <cdr:y>0.2328</cdr:y>
    </cdr:from>
    <cdr:to>
      <cdr:x>0.90404</cdr:x>
      <cdr:y>0.29594</cdr:y>
    </cdr:to>
    <cdr:grpSp>
      <cdr:nvGrpSpPr>
        <cdr:cNvPr id="5" name="Group 4">
          <a:extLst xmlns:a="http://schemas.openxmlformats.org/drawingml/2006/main">
            <a:ext uri="{FF2B5EF4-FFF2-40B4-BE49-F238E27FC236}">
              <a16:creationId xmlns:a16="http://schemas.microsoft.com/office/drawing/2014/main" id="{40BA3684-E9F8-4AE3-B97C-F70AFD6B7547}"/>
            </a:ext>
          </a:extLst>
        </cdr:cNvPr>
        <cdr:cNvGrpSpPr/>
      </cdr:nvGrpSpPr>
      <cdr:grpSpPr>
        <a:xfrm xmlns:a="http://schemas.openxmlformats.org/drawingml/2006/main">
          <a:off x="6517003" y="1296747"/>
          <a:ext cx="709332" cy="351704"/>
          <a:chOff x="-136219" y="0"/>
          <a:chExt cx="709340" cy="348642"/>
        </a:xfrm>
      </cdr:grpSpPr>
      <cdr:cxnSp macro="">
        <cdr:nvCxnSpPr>
          <cdr:cNvPr id="6" name="Straight Connector 5">
            <a:extLst xmlns:a="http://schemas.openxmlformats.org/drawingml/2006/main">
              <a:ext uri="{FF2B5EF4-FFF2-40B4-BE49-F238E27FC236}">
                <a16:creationId xmlns:a16="http://schemas.microsoft.com/office/drawing/2014/main" id="{7617616D-7AE2-0A69-35F6-3E5E4D966A17}"/>
              </a:ext>
            </a:extLst>
          </cdr:cNvPr>
          <cdr:cNvCxnSpPr>
            <a:stCxn xmlns:a="http://schemas.openxmlformats.org/drawingml/2006/main" id="7" idx="2"/>
          </cdr:cNvCxnSpPr>
        </cdr:nvCxnSpPr>
        <cdr:spPr>
          <a:xfrm xmlns:a="http://schemas.openxmlformats.org/drawingml/2006/main" flipH="1" flipV="1">
            <a:off x="-136219" y="139832"/>
            <a:ext cx="349340" cy="34489"/>
          </a:xfrm>
          <a:prstGeom xmlns:a="http://schemas.openxmlformats.org/drawingml/2006/main" prst="line">
            <a:avLst/>
          </a:prstGeom>
          <a:ln xmlns:a="http://schemas.openxmlformats.org/drawingml/2006/main" w="6350">
            <a:solidFill>
              <a:schemeClr val="tx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7" name="Oval 6">
            <a:extLst xmlns:a="http://schemas.openxmlformats.org/drawingml/2006/main">
              <a:ext uri="{FF2B5EF4-FFF2-40B4-BE49-F238E27FC236}">
                <a16:creationId xmlns:a16="http://schemas.microsoft.com/office/drawing/2014/main" id="{8F5FB8E2-638B-A52D-7DEF-F5989FAA75B6}"/>
              </a:ext>
            </a:extLst>
          </cdr:cNvPr>
          <cdr:cNvSpPr/>
        </cdr:nvSpPr>
        <cdr:spPr>
          <a:xfrm xmlns:a="http://schemas.openxmlformats.org/drawingml/2006/main">
            <a:off x="213121" y="0"/>
            <a:ext cx="360000" cy="348642"/>
          </a:xfrm>
          <a:prstGeom xmlns:a="http://schemas.openxmlformats.org/drawingml/2006/main" prst="ellipse">
            <a:avLst/>
          </a:prstGeom>
          <a:solidFill xmlns:a="http://schemas.openxmlformats.org/drawingml/2006/main">
            <a:schemeClr val="tx2">
              <a:lumMod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grpSp>
  </cdr:relSizeAnchor>
  <cdr:relSizeAnchor xmlns:cdr="http://schemas.openxmlformats.org/drawingml/2006/chartDrawing">
    <cdr:from>
      <cdr:x>0.80167</cdr:x>
      <cdr:y>0.09792</cdr:y>
    </cdr:from>
    <cdr:to>
      <cdr:x>0.87337</cdr:x>
      <cdr:y>0.21496</cdr:y>
    </cdr:to>
    <cdr:grpSp>
      <cdr:nvGrpSpPr>
        <cdr:cNvPr id="2" name="Group 1">
          <a:extLst xmlns:a="http://schemas.openxmlformats.org/drawingml/2006/main">
            <a:ext uri="{FF2B5EF4-FFF2-40B4-BE49-F238E27FC236}">
              <a16:creationId xmlns:a16="http://schemas.microsoft.com/office/drawing/2014/main" id="{989BA6E2-B330-4C44-A804-D2E501C4D8DB}"/>
            </a:ext>
          </a:extLst>
        </cdr:cNvPr>
        <cdr:cNvGrpSpPr/>
      </cdr:nvGrpSpPr>
      <cdr:grpSpPr>
        <a:xfrm xmlns:a="http://schemas.openxmlformats.org/drawingml/2006/main">
          <a:off x="6408053" y="545436"/>
          <a:ext cx="573125" cy="651938"/>
          <a:chOff x="0" y="0"/>
          <a:chExt cx="573121" cy="646248"/>
        </a:xfrm>
      </cdr:grpSpPr>
      <cdr:cxnSp macro="">
        <cdr:nvCxnSpPr>
          <cdr:cNvPr id="3" name="Straight Connector 2">
            <a:extLst xmlns:a="http://schemas.openxmlformats.org/drawingml/2006/main">
              <a:ext uri="{FF2B5EF4-FFF2-40B4-BE49-F238E27FC236}">
                <a16:creationId xmlns:a16="http://schemas.microsoft.com/office/drawing/2014/main" id="{D0DB874A-C30A-E921-152D-2F7845396578}"/>
              </a:ext>
            </a:extLst>
          </cdr:cNvPr>
          <cdr:cNvCxnSpPr/>
        </cdr:nvCxnSpPr>
        <cdr:spPr>
          <a:xfrm xmlns:a="http://schemas.openxmlformats.org/drawingml/2006/main" flipH="1">
            <a:off x="0" y="213923"/>
            <a:ext cx="323408" cy="432325"/>
          </a:xfrm>
          <a:prstGeom xmlns:a="http://schemas.openxmlformats.org/drawingml/2006/main" prst="line">
            <a:avLst/>
          </a:prstGeom>
          <a:ln xmlns:a="http://schemas.openxmlformats.org/drawingml/2006/main" w="6350">
            <a:solidFill>
              <a:schemeClr val="tx2">
                <a:lumMod val="50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4" name="Oval 3">
            <a:extLst xmlns:a="http://schemas.openxmlformats.org/drawingml/2006/main">
              <a:ext uri="{FF2B5EF4-FFF2-40B4-BE49-F238E27FC236}">
                <a16:creationId xmlns:a16="http://schemas.microsoft.com/office/drawing/2014/main" id="{DAACCC50-B1BA-9EF9-F430-8EE920395A5A}"/>
              </a:ext>
            </a:extLst>
          </cdr:cNvPr>
          <cdr:cNvSpPr/>
        </cdr:nvSpPr>
        <cdr:spPr>
          <a:xfrm xmlns:a="http://schemas.openxmlformats.org/drawingml/2006/main">
            <a:off x="213121" y="0"/>
            <a:ext cx="360000" cy="348642"/>
          </a:xfrm>
          <a:prstGeom xmlns:a="http://schemas.openxmlformats.org/drawingml/2006/main" prst="ellipse">
            <a:avLst/>
          </a:prstGeom>
          <a:solidFill xmlns:a="http://schemas.openxmlformats.org/drawingml/2006/main">
            <a:schemeClr val="tx2">
              <a:lumMod val="50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1100"/>
          </a:p>
        </cdr:txBody>
      </cdr:sp>
    </cdr:grpSp>
  </cdr:relSizeAnchor>
</c:userShapes>
</file>

<file path=xl/drawings/drawing3.xml><?xml version="1.0" encoding="utf-8"?>
<xdr:wsDr xmlns:xdr="http://schemas.openxmlformats.org/drawingml/2006/spreadsheetDrawing" xmlns:a="http://schemas.openxmlformats.org/drawingml/2006/main">
  <xdr:twoCellAnchor>
    <xdr:from>
      <xdr:col>5</xdr:col>
      <xdr:colOff>457195</xdr:colOff>
      <xdr:row>2</xdr:row>
      <xdr:rowOff>812</xdr:rowOff>
    </xdr:from>
    <xdr:to>
      <xdr:col>23</xdr:col>
      <xdr:colOff>104395</xdr:colOff>
      <xdr:row>37</xdr:row>
      <xdr:rowOff>55418</xdr:rowOff>
    </xdr:to>
    <xdr:sp macro="" textlink="">
      <xdr:nvSpPr>
        <xdr:cNvPr id="69" name="Freeform: Shape 68">
          <a:extLst>
            <a:ext uri="{FF2B5EF4-FFF2-40B4-BE49-F238E27FC236}">
              <a16:creationId xmlns:a16="http://schemas.microsoft.com/office/drawing/2014/main" id="{9EF17CE5-F522-FD3F-0DA5-FB231D64CC26}"/>
            </a:ext>
          </a:extLst>
        </xdr:cNvPr>
        <xdr:cNvSpPr/>
      </xdr:nvSpPr>
      <xdr:spPr>
        <a:xfrm flipV="1">
          <a:off x="3505195" y="359400"/>
          <a:ext cx="10620000" cy="6329900"/>
        </a:xfrm>
        <a:custGeom>
          <a:avLst/>
          <a:gdLst>
            <a:gd name="connsiteX0" fmla="*/ 0 w 11933853"/>
            <a:gd name="connsiteY0" fmla="*/ 6858000 h 6858000"/>
            <a:gd name="connsiteX1" fmla="*/ 11933853 w 11933853"/>
            <a:gd name="connsiteY1" fmla="*/ 6858000 h 6858000"/>
            <a:gd name="connsiteX2" fmla="*/ 11933853 w 11933853"/>
            <a:gd name="connsiteY2" fmla="*/ 0 h 6858000"/>
            <a:gd name="connsiteX3" fmla="*/ 0 w 11933853"/>
            <a:gd name="connsiteY3" fmla="*/ 0 h 6858000"/>
            <a:gd name="connsiteX4" fmla="*/ 0 w 11933853"/>
            <a:gd name="connsiteY4" fmla="*/ 6858000 h 6858000"/>
            <a:gd name="connsiteX5" fmla="*/ 4051908 w 11933853"/>
            <a:gd name="connsiteY5" fmla="*/ 6734560 h 6858000"/>
            <a:gd name="connsiteX6" fmla="*/ 4032669 w 11933853"/>
            <a:gd name="connsiteY6" fmla="*/ 6731429 h 6858000"/>
            <a:gd name="connsiteX7" fmla="*/ 3972142 w 11933853"/>
            <a:gd name="connsiteY7" fmla="*/ 6664048 h 6858000"/>
            <a:gd name="connsiteX8" fmla="*/ 3930637 w 11933853"/>
            <a:gd name="connsiteY8" fmla="*/ 6645043 h 6858000"/>
            <a:gd name="connsiteX9" fmla="*/ 3828606 w 11933853"/>
            <a:gd name="connsiteY9" fmla="*/ 6620855 h 6858000"/>
            <a:gd name="connsiteX10" fmla="*/ 3807854 w 11933853"/>
            <a:gd name="connsiteY10" fmla="*/ 6600123 h 6858000"/>
            <a:gd name="connsiteX11" fmla="*/ 3807854 w 11933853"/>
            <a:gd name="connsiteY11" fmla="*/ 6621719 h 6858000"/>
            <a:gd name="connsiteX12" fmla="*/ 3709282 w 11933853"/>
            <a:gd name="connsiteY12" fmla="*/ 6720198 h 6858000"/>
            <a:gd name="connsiteX13" fmla="*/ 3622815 w 11933853"/>
            <a:gd name="connsiteY13" fmla="*/ 6669231 h 6858000"/>
            <a:gd name="connsiteX14" fmla="*/ 3755974 w 11933853"/>
            <a:gd name="connsiteY14" fmla="*/ 6534470 h 6858000"/>
            <a:gd name="connsiteX15" fmla="*/ 3789696 w 11933853"/>
            <a:gd name="connsiteY15" fmla="*/ 6562113 h 6858000"/>
            <a:gd name="connsiteX16" fmla="*/ 3799207 w 11933853"/>
            <a:gd name="connsiteY16" fmla="*/ 6553474 h 6858000"/>
            <a:gd name="connsiteX17" fmla="*/ 3898645 w 11933853"/>
            <a:gd name="connsiteY17" fmla="*/ 6452403 h 6858000"/>
            <a:gd name="connsiteX18" fmla="*/ 3998082 w 11933853"/>
            <a:gd name="connsiteY18" fmla="*/ 6546564 h 6858000"/>
            <a:gd name="connsiteX19" fmla="*/ 4019699 w 11933853"/>
            <a:gd name="connsiteY19" fmla="*/ 6550883 h 6858000"/>
            <a:gd name="connsiteX20" fmla="*/ 4139023 w 11933853"/>
            <a:gd name="connsiteY20" fmla="*/ 6573343 h 6858000"/>
            <a:gd name="connsiteX21" fmla="*/ 4080225 w 11933853"/>
            <a:gd name="connsiteY21" fmla="*/ 6733156 h 6858000"/>
            <a:gd name="connsiteX22" fmla="*/ 4051908 w 11933853"/>
            <a:gd name="connsiteY22" fmla="*/ 6734560 h 6858000"/>
            <a:gd name="connsiteX23" fmla="*/ 4879878 w 11933853"/>
            <a:gd name="connsiteY23" fmla="*/ 6633884 h 6858000"/>
            <a:gd name="connsiteX24" fmla="*/ 4815893 w 11933853"/>
            <a:gd name="connsiteY24" fmla="*/ 6616607 h 6858000"/>
            <a:gd name="connsiteX25" fmla="*/ 4784765 w 11933853"/>
            <a:gd name="connsiteY25" fmla="*/ 6509489 h 6858000"/>
            <a:gd name="connsiteX26" fmla="*/ 4948187 w 11933853"/>
            <a:gd name="connsiteY26" fmla="*/ 6470615 h 6858000"/>
            <a:gd name="connsiteX27" fmla="*/ 4974128 w 11933853"/>
            <a:gd name="connsiteY27" fmla="*/ 6538860 h 6858000"/>
            <a:gd name="connsiteX28" fmla="*/ 4947323 w 11933853"/>
            <a:gd name="connsiteY28" fmla="*/ 6607105 h 6858000"/>
            <a:gd name="connsiteX29" fmla="*/ 4879878 w 11933853"/>
            <a:gd name="connsiteY29" fmla="*/ 6633884 h 6858000"/>
            <a:gd name="connsiteX30" fmla="*/ 7718280 w 11933853"/>
            <a:gd name="connsiteY30" fmla="*/ 6590269 h 6858000"/>
            <a:gd name="connsiteX31" fmla="*/ 7681040 w 11933853"/>
            <a:gd name="connsiteY31" fmla="*/ 6582111 h 6858000"/>
            <a:gd name="connsiteX32" fmla="*/ 7625701 w 11933853"/>
            <a:gd name="connsiteY32" fmla="*/ 6492270 h 6858000"/>
            <a:gd name="connsiteX33" fmla="*/ 7790853 w 11933853"/>
            <a:gd name="connsiteY33" fmla="*/ 6423162 h 6858000"/>
            <a:gd name="connsiteX34" fmla="*/ 7718280 w 11933853"/>
            <a:gd name="connsiteY34" fmla="*/ 6590269 h 6858000"/>
            <a:gd name="connsiteX35" fmla="*/ 9053615 w 11933853"/>
            <a:gd name="connsiteY35" fmla="*/ 6521728 h 6858000"/>
            <a:gd name="connsiteX36" fmla="*/ 8985306 w 11933853"/>
            <a:gd name="connsiteY36" fmla="*/ 6492357 h 6858000"/>
            <a:gd name="connsiteX37" fmla="*/ 8955907 w 11933853"/>
            <a:gd name="connsiteY37" fmla="*/ 6427568 h 6858000"/>
            <a:gd name="connsiteX38" fmla="*/ 9083878 w 11933853"/>
            <a:gd name="connsiteY38" fmla="*/ 6332543 h 6858000"/>
            <a:gd name="connsiteX39" fmla="*/ 9146135 w 11933853"/>
            <a:gd name="connsiteY39" fmla="*/ 6462122 h 6858000"/>
            <a:gd name="connsiteX40" fmla="*/ 9053615 w 11933853"/>
            <a:gd name="connsiteY40" fmla="*/ 6521728 h 6858000"/>
            <a:gd name="connsiteX41" fmla="*/ 4660290 w 11933853"/>
            <a:gd name="connsiteY41" fmla="*/ 6569316 h 6858000"/>
            <a:gd name="connsiteX42" fmla="*/ 4630199 w 11933853"/>
            <a:gd name="connsiteY42" fmla="*/ 6559675 h 6858000"/>
            <a:gd name="connsiteX43" fmla="*/ 4576590 w 11933853"/>
            <a:gd name="connsiteY43" fmla="*/ 6464651 h 6858000"/>
            <a:gd name="connsiteX44" fmla="*/ 4669109 w 11933853"/>
            <a:gd name="connsiteY44" fmla="*/ 6374810 h 6858000"/>
            <a:gd name="connsiteX45" fmla="*/ 4765952 w 11933853"/>
            <a:gd name="connsiteY45" fmla="*/ 6434416 h 6858000"/>
            <a:gd name="connsiteX46" fmla="*/ 4660290 w 11933853"/>
            <a:gd name="connsiteY46" fmla="*/ 6569316 h 6858000"/>
            <a:gd name="connsiteX47" fmla="*/ 4812534 w 11933853"/>
            <a:gd name="connsiteY47" fmla="*/ 6378623 h 6858000"/>
            <a:gd name="connsiteX48" fmla="*/ 4787417 w 11933853"/>
            <a:gd name="connsiteY48" fmla="*/ 6371599 h 6858000"/>
            <a:gd name="connsiteX49" fmla="*/ 4757153 w 11933853"/>
            <a:gd name="connsiteY49" fmla="*/ 6209194 h 6858000"/>
            <a:gd name="connsiteX50" fmla="*/ 4918847 w 11933853"/>
            <a:gd name="connsiteY50" fmla="*/ 6267072 h 6858000"/>
            <a:gd name="connsiteX51" fmla="*/ 4812534 w 11933853"/>
            <a:gd name="connsiteY51" fmla="*/ 6378623 h 6858000"/>
            <a:gd name="connsiteX52" fmla="*/ 5060752 w 11933853"/>
            <a:gd name="connsiteY52" fmla="*/ 6356723 h 6858000"/>
            <a:gd name="connsiteX53" fmla="*/ 4973096 w 11933853"/>
            <a:gd name="connsiteY53" fmla="*/ 6333615 h 6858000"/>
            <a:gd name="connsiteX54" fmla="*/ 4960126 w 11933853"/>
            <a:gd name="connsiteY54" fmla="*/ 6204900 h 6858000"/>
            <a:gd name="connsiteX55" fmla="*/ 5065615 w 11933853"/>
            <a:gd name="connsiteY55" fmla="*/ 6167755 h 6858000"/>
            <a:gd name="connsiteX56" fmla="*/ 5129601 w 11933853"/>
            <a:gd name="connsiteY56" fmla="*/ 6298197 h 6858000"/>
            <a:gd name="connsiteX57" fmla="*/ 5060752 w 11933853"/>
            <a:gd name="connsiteY57" fmla="*/ 6356723 h 6858000"/>
            <a:gd name="connsiteX58" fmla="*/ 8175263 w 11933853"/>
            <a:gd name="connsiteY58" fmla="*/ 6279418 h 6858000"/>
            <a:gd name="connsiteX59" fmla="*/ 8129327 w 11933853"/>
            <a:gd name="connsiteY59" fmla="*/ 6263005 h 6858000"/>
            <a:gd name="connsiteX60" fmla="*/ 8074853 w 11933853"/>
            <a:gd name="connsiteY60" fmla="*/ 6180939 h 6858000"/>
            <a:gd name="connsiteX61" fmla="*/ 8127598 w 11933853"/>
            <a:gd name="connsiteY61" fmla="*/ 6093689 h 6858000"/>
            <a:gd name="connsiteX62" fmla="*/ 8152673 w 11933853"/>
            <a:gd name="connsiteY62" fmla="*/ 6081595 h 6858000"/>
            <a:gd name="connsiteX63" fmla="*/ 8125868 w 11933853"/>
            <a:gd name="connsiteY63" fmla="*/ 6057407 h 6858000"/>
            <a:gd name="connsiteX64" fmla="*/ 8112898 w 11933853"/>
            <a:gd name="connsiteY64" fmla="*/ 5928693 h 6858000"/>
            <a:gd name="connsiteX65" fmla="*/ 8272862 w 11933853"/>
            <a:gd name="connsiteY65" fmla="*/ 5931285 h 6858000"/>
            <a:gd name="connsiteX66" fmla="*/ 8230493 w 11933853"/>
            <a:gd name="connsiteY66" fmla="*/ 6077276 h 6858000"/>
            <a:gd name="connsiteX67" fmla="*/ 8244328 w 11933853"/>
            <a:gd name="connsiteY67" fmla="*/ 6110967 h 6858000"/>
            <a:gd name="connsiteX68" fmla="*/ 8273727 w 11933853"/>
            <a:gd name="connsiteY68" fmla="*/ 6178347 h 6858000"/>
            <a:gd name="connsiteX69" fmla="*/ 8221847 w 11933853"/>
            <a:gd name="connsiteY69" fmla="*/ 6267324 h 6858000"/>
            <a:gd name="connsiteX70" fmla="*/ 8175263 w 11933853"/>
            <a:gd name="connsiteY70" fmla="*/ 6279418 h 6858000"/>
            <a:gd name="connsiteX71" fmla="*/ 10398982 w 11933853"/>
            <a:gd name="connsiteY71" fmla="*/ 6243528 h 6858000"/>
            <a:gd name="connsiteX72" fmla="*/ 10356991 w 11933853"/>
            <a:gd name="connsiteY72" fmla="*/ 6228370 h 6858000"/>
            <a:gd name="connsiteX73" fmla="*/ 10427894 w 11933853"/>
            <a:gd name="connsiteY73" fmla="*/ 6050416 h 6858000"/>
            <a:gd name="connsiteX74" fmla="*/ 10499662 w 11933853"/>
            <a:gd name="connsiteY74" fmla="*/ 6187769 h 6858000"/>
            <a:gd name="connsiteX75" fmla="*/ 10398982 w 11933853"/>
            <a:gd name="connsiteY75" fmla="*/ 6243528 h 6858000"/>
            <a:gd name="connsiteX76" fmla="*/ 10599006 w 11933853"/>
            <a:gd name="connsiteY76" fmla="*/ 6216973 h 6858000"/>
            <a:gd name="connsiteX77" fmla="*/ 10574674 w 11933853"/>
            <a:gd name="connsiteY77" fmla="*/ 6211992 h 6858000"/>
            <a:gd name="connsiteX78" fmla="*/ 10519335 w 11933853"/>
            <a:gd name="connsiteY78" fmla="*/ 6118696 h 6858000"/>
            <a:gd name="connsiteX79" fmla="*/ 10548734 w 11933853"/>
            <a:gd name="connsiteY79" fmla="*/ 6050451 h 6858000"/>
            <a:gd name="connsiteX80" fmla="*/ 10612719 w 11933853"/>
            <a:gd name="connsiteY80" fmla="*/ 6021080 h 6858000"/>
            <a:gd name="connsiteX81" fmla="*/ 10706969 w 11933853"/>
            <a:gd name="connsiteY81" fmla="*/ 6152386 h 6858000"/>
            <a:gd name="connsiteX82" fmla="*/ 10676705 w 11933853"/>
            <a:gd name="connsiteY82" fmla="*/ 6196443 h 6858000"/>
            <a:gd name="connsiteX83" fmla="*/ 10599006 w 11933853"/>
            <a:gd name="connsiteY83" fmla="*/ 6216973 h 6858000"/>
            <a:gd name="connsiteX84" fmla="*/ 10829623 w 11933853"/>
            <a:gd name="connsiteY84" fmla="*/ 6210813 h 6858000"/>
            <a:gd name="connsiteX85" fmla="*/ 10773311 w 11933853"/>
            <a:gd name="connsiteY85" fmla="*/ 6181765 h 6858000"/>
            <a:gd name="connsiteX86" fmla="*/ 10743912 w 11933853"/>
            <a:gd name="connsiteY86" fmla="*/ 6113521 h 6858000"/>
            <a:gd name="connsiteX87" fmla="*/ 10858914 w 11933853"/>
            <a:gd name="connsiteY87" fmla="*/ 6015905 h 6858000"/>
            <a:gd name="connsiteX88" fmla="*/ 10942787 w 11933853"/>
            <a:gd name="connsiteY88" fmla="*/ 6111793 h 6858000"/>
            <a:gd name="connsiteX89" fmla="*/ 10891771 w 11933853"/>
            <a:gd name="connsiteY89" fmla="*/ 6196451 h 6858000"/>
            <a:gd name="connsiteX90" fmla="*/ 10829623 w 11933853"/>
            <a:gd name="connsiteY90" fmla="*/ 6210813 h 6858000"/>
            <a:gd name="connsiteX91" fmla="*/ 9470357 w 11933853"/>
            <a:gd name="connsiteY91" fmla="*/ 6172176 h 6858000"/>
            <a:gd name="connsiteX92" fmla="*/ 9439702 w 11933853"/>
            <a:gd name="connsiteY92" fmla="*/ 6170583 h 6858000"/>
            <a:gd name="connsiteX93" fmla="*/ 9361881 w 11933853"/>
            <a:gd name="connsiteY93" fmla="*/ 6072968 h 6858000"/>
            <a:gd name="connsiteX94" fmla="*/ 9464777 w 11933853"/>
            <a:gd name="connsiteY94" fmla="*/ 5977944 h 6858000"/>
            <a:gd name="connsiteX95" fmla="*/ 9549515 w 11933853"/>
            <a:gd name="connsiteY95" fmla="*/ 6109250 h 6858000"/>
            <a:gd name="connsiteX96" fmla="*/ 9470357 w 11933853"/>
            <a:gd name="connsiteY96" fmla="*/ 6172176 h 6858000"/>
            <a:gd name="connsiteX97" fmla="*/ 9818056 w 11933853"/>
            <a:gd name="connsiteY97" fmla="*/ 6124858 h 6858000"/>
            <a:gd name="connsiteX98" fmla="*/ 9760987 w 11933853"/>
            <a:gd name="connsiteY98" fmla="*/ 6111037 h 6858000"/>
            <a:gd name="connsiteX99" fmla="*/ 9716025 w 11933853"/>
            <a:gd name="connsiteY99" fmla="*/ 6028107 h 6858000"/>
            <a:gd name="connsiteX100" fmla="*/ 9768769 w 11933853"/>
            <a:gd name="connsiteY100" fmla="*/ 5942585 h 6858000"/>
            <a:gd name="connsiteX101" fmla="*/ 9823244 w 11933853"/>
            <a:gd name="connsiteY101" fmla="*/ 5932219 h 6858000"/>
            <a:gd name="connsiteX102" fmla="*/ 9886365 w 11933853"/>
            <a:gd name="connsiteY102" fmla="*/ 5963317 h 6858000"/>
            <a:gd name="connsiteX103" fmla="*/ 9885500 w 11933853"/>
            <a:gd name="connsiteY103" fmla="*/ 6095487 h 6858000"/>
            <a:gd name="connsiteX104" fmla="*/ 9818056 w 11933853"/>
            <a:gd name="connsiteY104" fmla="*/ 6124858 h 6858000"/>
            <a:gd name="connsiteX105" fmla="*/ 10161373 w 11933853"/>
            <a:gd name="connsiteY105" fmla="*/ 6111783 h 6858000"/>
            <a:gd name="connsiteX106" fmla="*/ 10130718 w 11933853"/>
            <a:gd name="connsiteY106" fmla="*/ 6110190 h 6858000"/>
            <a:gd name="connsiteX107" fmla="*/ 10052897 w 11933853"/>
            <a:gd name="connsiteY107" fmla="*/ 6012575 h 6858000"/>
            <a:gd name="connsiteX108" fmla="*/ 10153199 w 11933853"/>
            <a:gd name="connsiteY108" fmla="*/ 5917551 h 6858000"/>
            <a:gd name="connsiteX109" fmla="*/ 10240531 w 11933853"/>
            <a:gd name="connsiteY109" fmla="*/ 6048857 h 6858000"/>
            <a:gd name="connsiteX110" fmla="*/ 10161373 w 11933853"/>
            <a:gd name="connsiteY110" fmla="*/ 6111783 h 6858000"/>
            <a:gd name="connsiteX111" fmla="*/ 10422442 w 11933853"/>
            <a:gd name="connsiteY111" fmla="*/ 6025157 h 6858000"/>
            <a:gd name="connsiteX112" fmla="*/ 10383788 w 11933853"/>
            <a:gd name="connsiteY112" fmla="*/ 6020460 h 6858000"/>
            <a:gd name="connsiteX113" fmla="*/ 10320667 w 11933853"/>
            <a:gd name="connsiteY113" fmla="*/ 5926300 h 6858000"/>
            <a:gd name="connsiteX114" fmla="*/ 10410592 w 11933853"/>
            <a:gd name="connsiteY114" fmla="*/ 5831275 h 6858000"/>
            <a:gd name="connsiteX115" fmla="*/ 10507436 w 11933853"/>
            <a:gd name="connsiteY115" fmla="*/ 5963445 h 6858000"/>
            <a:gd name="connsiteX116" fmla="*/ 10422442 w 11933853"/>
            <a:gd name="connsiteY116" fmla="*/ 6025157 h 6858000"/>
            <a:gd name="connsiteX117" fmla="*/ 10663680 w 11933853"/>
            <a:gd name="connsiteY117" fmla="*/ 6004076 h 6858000"/>
            <a:gd name="connsiteX118" fmla="*/ 10600559 w 11933853"/>
            <a:gd name="connsiteY118" fmla="*/ 5974705 h 6858000"/>
            <a:gd name="connsiteX119" fmla="*/ 10571160 w 11933853"/>
            <a:gd name="connsiteY119" fmla="*/ 5914235 h 6858000"/>
            <a:gd name="connsiteX120" fmla="*/ 10628228 w 11933853"/>
            <a:gd name="connsiteY120" fmla="*/ 5818347 h 6858000"/>
            <a:gd name="connsiteX121" fmla="*/ 10693079 w 11933853"/>
            <a:gd name="connsiteY121" fmla="*/ 5813164 h 6858000"/>
            <a:gd name="connsiteX122" fmla="*/ 10761388 w 11933853"/>
            <a:gd name="connsiteY122" fmla="*/ 5939286 h 6858000"/>
            <a:gd name="connsiteX123" fmla="*/ 10663680 w 11933853"/>
            <a:gd name="connsiteY123" fmla="*/ 6004076 h 6858000"/>
            <a:gd name="connsiteX124" fmla="*/ 9579896 w 11933853"/>
            <a:gd name="connsiteY124" fmla="*/ 5994436 h 6858000"/>
            <a:gd name="connsiteX125" fmla="*/ 9538149 w 11933853"/>
            <a:gd name="connsiteY125" fmla="*/ 5986810 h 6858000"/>
            <a:gd name="connsiteX126" fmla="*/ 9542472 w 11933853"/>
            <a:gd name="connsiteY126" fmla="*/ 5805400 h 6858000"/>
            <a:gd name="connsiteX127" fmla="*/ 9673037 w 11933853"/>
            <a:gd name="connsiteY127" fmla="*/ 5922885 h 6858000"/>
            <a:gd name="connsiteX128" fmla="*/ 9579896 w 11933853"/>
            <a:gd name="connsiteY128" fmla="*/ 5994436 h 6858000"/>
            <a:gd name="connsiteX129" fmla="*/ 10005490 w 11933853"/>
            <a:gd name="connsiteY129" fmla="*/ 5917798 h 6858000"/>
            <a:gd name="connsiteX130" fmla="*/ 9940640 w 11933853"/>
            <a:gd name="connsiteY130" fmla="*/ 5893610 h 6858000"/>
            <a:gd name="connsiteX131" fmla="*/ 10006355 w 11933853"/>
            <a:gd name="connsiteY131" fmla="*/ 5724294 h 6858000"/>
            <a:gd name="connsiteX132" fmla="*/ 10104927 w 11933853"/>
            <a:gd name="connsiteY132" fmla="*/ 5827957 h 6858000"/>
            <a:gd name="connsiteX133" fmla="*/ 10075528 w 11933853"/>
            <a:gd name="connsiteY133" fmla="*/ 5888427 h 6858000"/>
            <a:gd name="connsiteX134" fmla="*/ 10005490 w 11933853"/>
            <a:gd name="connsiteY134" fmla="*/ 5917798 h 6858000"/>
            <a:gd name="connsiteX135" fmla="*/ 10255127 w 11933853"/>
            <a:gd name="connsiteY135" fmla="*/ 5874661 h 6858000"/>
            <a:gd name="connsiteX136" fmla="*/ 10201518 w 11933853"/>
            <a:gd name="connsiteY136" fmla="*/ 5863431 h 6858000"/>
            <a:gd name="connsiteX137" fmla="*/ 10167795 w 11933853"/>
            <a:gd name="connsiteY137" fmla="*/ 5724350 h 6858000"/>
            <a:gd name="connsiteX138" fmla="*/ 10346782 w 11933853"/>
            <a:gd name="connsiteY138" fmla="*/ 5779637 h 6858000"/>
            <a:gd name="connsiteX139" fmla="*/ 10317383 w 11933853"/>
            <a:gd name="connsiteY139" fmla="*/ 5845290 h 6858000"/>
            <a:gd name="connsiteX140" fmla="*/ 10255127 w 11933853"/>
            <a:gd name="connsiteY140" fmla="*/ 5874661 h 6858000"/>
            <a:gd name="connsiteX141" fmla="*/ 10534010 w 11933853"/>
            <a:gd name="connsiteY141" fmla="*/ 5804400 h 6858000"/>
            <a:gd name="connsiteX142" fmla="*/ 10478793 w 11933853"/>
            <a:gd name="connsiteY142" fmla="*/ 5797003 h 6858000"/>
            <a:gd name="connsiteX143" fmla="*/ 10424319 w 11933853"/>
            <a:gd name="connsiteY143" fmla="*/ 5708026 h 6858000"/>
            <a:gd name="connsiteX144" fmla="*/ 10540184 w 11933853"/>
            <a:gd name="connsiteY144" fmla="*/ 5610410 h 6858000"/>
            <a:gd name="connsiteX145" fmla="*/ 10619734 w 11933853"/>
            <a:gd name="connsiteY145" fmla="*/ 5695068 h 6858000"/>
            <a:gd name="connsiteX146" fmla="*/ 10534010 w 11933853"/>
            <a:gd name="connsiteY146" fmla="*/ 5804400 h 6858000"/>
            <a:gd name="connsiteX147" fmla="*/ 10771768 w 11933853"/>
            <a:gd name="connsiteY147" fmla="*/ 5778465 h 6858000"/>
            <a:gd name="connsiteX148" fmla="*/ 10731020 w 11933853"/>
            <a:gd name="connsiteY148" fmla="*/ 5771986 h 6858000"/>
            <a:gd name="connsiteX149" fmla="*/ 10674817 w 11933853"/>
            <a:gd name="connsiteY149" fmla="*/ 5707197 h 6858000"/>
            <a:gd name="connsiteX150" fmla="*/ 10711997 w 11933853"/>
            <a:gd name="connsiteY150" fmla="*/ 5601806 h 6858000"/>
            <a:gd name="connsiteX151" fmla="*/ 10777712 w 11933853"/>
            <a:gd name="connsiteY151" fmla="*/ 5583665 h 6858000"/>
            <a:gd name="connsiteX152" fmla="*/ 10813164 w 11933853"/>
            <a:gd name="connsiteY152" fmla="*/ 5766803 h 6858000"/>
            <a:gd name="connsiteX153" fmla="*/ 10771768 w 11933853"/>
            <a:gd name="connsiteY153" fmla="*/ 5778465 h 6858000"/>
            <a:gd name="connsiteX154" fmla="*/ 9787812 w 11933853"/>
            <a:gd name="connsiteY154" fmla="*/ 5866034 h 6858000"/>
            <a:gd name="connsiteX155" fmla="*/ 9728150 w 11933853"/>
            <a:gd name="connsiteY155" fmla="*/ 5836663 h 6858000"/>
            <a:gd name="connsiteX156" fmla="*/ 9711721 w 11933853"/>
            <a:gd name="connsiteY156" fmla="*/ 5720043 h 6858000"/>
            <a:gd name="connsiteX157" fmla="*/ 9814617 w 11933853"/>
            <a:gd name="connsiteY157" fmla="*/ 5670803 h 6858000"/>
            <a:gd name="connsiteX158" fmla="*/ 9881197 w 11933853"/>
            <a:gd name="connsiteY158" fmla="*/ 5821114 h 6858000"/>
            <a:gd name="connsiteX159" fmla="*/ 9787812 w 11933853"/>
            <a:gd name="connsiteY159" fmla="*/ 5866034 h 6858000"/>
            <a:gd name="connsiteX160" fmla="*/ 10112377 w 11933853"/>
            <a:gd name="connsiteY160" fmla="*/ 5675151 h 6858000"/>
            <a:gd name="connsiteX161" fmla="*/ 10069360 w 11933853"/>
            <a:gd name="connsiteY161" fmla="*/ 5656362 h 6858000"/>
            <a:gd name="connsiteX162" fmla="*/ 10027856 w 11933853"/>
            <a:gd name="connsiteY162" fmla="*/ 5601939 h 6858000"/>
            <a:gd name="connsiteX163" fmla="*/ 10031314 w 11933853"/>
            <a:gd name="connsiteY163" fmla="*/ 5535422 h 6858000"/>
            <a:gd name="connsiteX164" fmla="*/ 10127293 w 11933853"/>
            <a:gd name="connsiteY164" fmla="*/ 5477544 h 6858000"/>
            <a:gd name="connsiteX165" fmla="*/ 10217219 w 11933853"/>
            <a:gd name="connsiteY165" fmla="*/ 5571704 h 6858000"/>
            <a:gd name="connsiteX166" fmla="*/ 10159286 w 11933853"/>
            <a:gd name="connsiteY166" fmla="*/ 5664137 h 6858000"/>
            <a:gd name="connsiteX167" fmla="*/ 10112377 w 11933853"/>
            <a:gd name="connsiteY167" fmla="*/ 5675151 h 6858000"/>
            <a:gd name="connsiteX168" fmla="*/ 10361367 w 11933853"/>
            <a:gd name="connsiteY168" fmla="*/ 5650345 h 6858000"/>
            <a:gd name="connsiteX169" fmla="*/ 10301704 w 11933853"/>
            <a:gd name="connsiteY169" fmla="*/ 5633068 h 6858000"/>
            <a:gd name="connsiteX170" fmla="*/ 10345802 w 11933853"/>
            <a:gd name="connsiteY170" fmla="*/ 5455978 h 6858000"/>
            <a:gd name="connsiteX171" fmla="*/ 10459074 w 11933853"/>
            <a:gd name="connsiteY171" fmla="*/ 5559640 h 6858000"/>
            <a:gd name="connsiteX172" fmla="*/ 10429676 w 11933853"/>
            <a:gd name="connsiteY172" fmla="*/ 5620974 h 6858000"/>
            <a:gd name="connsiteX173" fmla="*/ 10361367 w 11933853"/>
            <a:gd name="connsiteY173" fmla="*/ 5650345 h 6858000"/>
            <a:gd name="connsiteX174" fmla="*/ 10659477 w 11933853"/>
            <a:gd name="connsiteY174" fmla="*/ 5588660 h 6858000"/>
            <a:gd name="connsiteX175" fmla="*/ 10618729 w 11933853"/>
            <a:gd name="connsiteY175" fmla="*/ 5582181 h 6858000"/>
            <a:gd name="connsiteX176" fmla="*/ 10597977 w 11933853"/>
            <a:gd name="connsiteY176" fmla="*/ 5413729 h 6858000"/>
            <a:gd name="connsiteX177" fmla="*/ 10723354 w 11933853"/>
            <a:gd name="connsiteY177" fmla="*/ 5420640 h 6858000"/>
            <a:gd name="connsiteX178" fmla="*/ 10752753 w 11933853"/>
            <a:gd name="connsiteY178" fmla="*/ 5488021 h 6858000"/>
            <a:gd name="connsiteX179" fmla="*/ 10700873 w 11933853"/>
            <a:gd name="connsiteY179" fmla="*/ 5576998 h 6858000"/>
            <a:gd name="connsiteX180" fmla="*/ 10659477 w 11933853"/>
            <a:gd name="connsiteY180" fmla="*/ 5588660 h 6858000"/>
            <a:gd name="connsiteX181" fmla="*/ 8827745 w 11933853"/>
            <a:gd name="connsiteY181" fmla="*/ 6063174 h 6858000"/>
            <a:gd name="connsiteX182" fmla="*/ 8791861 w 11933853"/>
            <a:gd name="connsiteY182" fmla="*/ 6054968 h 6858000"/>
            <a:gd name="connsiteX183" fmla="*/ 8733928 w 11933853"/>
            <a:gd name="connsiteY183" fmla="*/ 5923662 h 6858000"/>
            <a:gd name="connsiteX184" fmla="*/ 8831636 w 11933853"/>
            <a:gd name="connsiteY184" fmla="*/ 5865783 h 6858000"/>
            <a:gd name="connsiteX185" fmla="*/ 8892163 w 11933853"/>
            <a:gd name="connsiteY185" fmla="*/ 5895154 h 6858000"/>
            <a:gd name="connsiteX186" fmla="*/ 8921562 w 11933853"/>
            <a:gd name="connsiteY186" fmla="*/ 5955624 h 6858000"/>
            <a:gd name="connsiteX187" fmla="*/ 8866223 w 11933853"/>
            <a:gd name="connsiteY187" fmla="*/ 6050648 h 6858000"/>
            <a:gd name="connsiteX188" fmla="*/ 8827745 w 11933853"/>
            <a:gd name="connsiteY188" fmla="*/ 6063174 h 6858000"/>
            <a:gd name="connsiteX189" fmla="*/ 9254927 w 11933853"/>
            <a:gd name="connsiteY189" fmla="*/ 5993307 h 6858000"/>
            <a:gd name="connsiteX190" fmla="*/ 9222000 w 11933853"/>
            <a:gd name="connsiteY190" fmla="*/ 5981626 h 6858000"/>
            <a:gd name="connsiteX191" fmla="*/ 9223729 w 11933853"/>
            <a:gd name="connsiteY191" fmla="*/ 5809719 h 6858000"/>
            <a:gd name="connsiteX192" fmla="*/ 9356888 w 11933853"/>
            <a:gd name="connsiteY192" fmla="*/ 5848593 h 6858000"/>
            <a:gd name="connsiteX193" fmla="*/ 9254927 w 11933853"/>
            <a:gd name="connsiteY193" fmla="*/ 5993307 h 6858000"/>
            <a:gd name="connsiteX194" fmla="*/ 8998426 w 11933853"/>
            <a:gd name="connsiteY194" fmla="*/ 5925780 h 6858000"/>
            <a:gd name="connsiteX195" fmla="*/ 8959421 w 11933853"/>
            <a:gd name="connsiteY195" fmla="*/ 5917789 h 6858000"/>
            <a:gd name="connsiteX196" fmla="*/ 8904082 w 11933853"/>
            <a:gd name="connsiteY196" fmla="*/ 5829676 h 6858000"/>
            <a:gd name="connsiteX197" fmla="*/ 9070963 w 11933853"/>
            <a:gd name="connsiteY197" fmla="*/ 5760568 h 6858000"/>
            <a:gd name="connsiteX198" fmla="*/ 9089986 w 11933853"/>
            <a:gd name="connsiteY198" fmla="*/ 5869413 h 6858000"/>
            <a:gd name="connsiteX199" fmla="*/ 8998426 w 11933853"/>
            <a:gd name="connsiteY199" fmla="*/ 5925780 h 6858000"/>
            <a:gd name="connsiteX200" fmla="*/ 9385301 w 11933853"/>
            <a:gd name="connsiteY200" fmla="*/ 5788386 h 6858000"/>
            <a:gd name="connsiteX201" fmla="*/ 9335151 w 11933853"/>
            <a:gd name="connsiteY201" fmla="*/ 5775428 h 6858000"/>
            <a:gd name="connsiteX202" fmla="*/ 9308346 w 11933853"/>
            <a:gd name="connsiteY202" fmla="*/ 5633756 h 6858000"/>
            <a:gd name="connsiteX203" fmla="*/ 9358497 w 11933853"/>
            <a:gd name="connsiteY203" fmla="*/ 5599201 h 6858000"/>
            <a:gd name="connsiteX204" fmla="*/ 9484739 w 11933853"/>
            <a:gd name="connsiteY204" fmla="*/ 5691634 h 6858000"/>
            <a:gd name="connsiteX205" fmla="*/ 9385301 w 11933853"/>
            <a:gd name="connsiteY205" fmla="*/ 5788386 h 6858000"/>
            <a:gd name="connsiteX206" fmla="*/ 9604265 w 11933853"/>
            <a:gd name="connsiteY206" fmla="*/ 5748913 h 6858000"/>
            <a:gd name="connsiteX207" fmla="*/ 9583945 w 11933853"/>
            <a:gd name="connsiteY207" fmla="*/ 5745242 h 6858000"/>
            <a:gd name="connsiteX208" fmla="*/ 9517365 w 11933853"/>
            <a:gd name="connsiteY208" fmla="*/ 5624302 h 6858000"/>
            <a:gd name="connsiteX209" fmla="*/ 9660036 w 11933853"/>
            <a:gd name="connsiteY209" fmla="*/ 5565560 h 6858000"/>
            <a:gd name="connsiteX210" fmla="*/ 9682517 w 11933853"/>
            <a:gd name="connsiteY210" fmla="*/ 5718462 h 6858000"/>
            <a:gd name="connsiteX211" fmla="*/ 9644472 w 11933853"/>
            <a:gd name="connsiteY211" fmla="*/ 5745242 h 6858000"/>
            <a:gd name="connsiteX212" fmla="*/ 9619396 w 11933853"/>
            <a:gd name="connsiteY212" fmla="*/ 5748697 h 6858000"/>
            <a:gd name="connsiteX213" fmla="*/ 9604265 w 11933853"/>
            <a:gd name="connsiteY213" fmla="*/ 5748913 h 6858000"/>
            <a:gd name="connsiteX214" fmla="*/ 9896489 w 11933853"/>
            <a:gd name="connsiteY214" fmla="*/ 5638198 h 6858000"/>
            <a:gd name="connsiteX215" fmla="*/ 9865516 w 11933853"/>
            <a:gd name="connsiteY215" fmla="*/ 5629627 h 6858000"/>
            <a:gd name="connsiteX216" fmla="*/ 9811042 w 11933853"/>
            <a:gd name="connsiteY216" fmla="*/ 5532875 h 6858000"/>
            <a:gd name="connsiteX217" fmla="*/ 9900968 w 11933853"/>
            <a:gd name="connsiteY217" fmla="*/ 5443034 h 6858000"/>
            <a:gd name="connsiteX218" fmla="*/ 9998676 w 11933853"/>
            <a:gd name="connsiteY218" fmla="*/ 5500913 h 6858000"/>
            <a:gd name="connsiteX219" fmla="*/ 9896489 w 11933853"/>
            <a:gd name="connsiteY219" fmla="*/ 5638198 h 6858000"/>
            <a:gd name="connsiteX220" fmla="*/ 10213852 w 11933853"/>
            <a:gd name="connsiteY220" fmla="*/ 5443352 h 6858000"/>
            <a:gd name="connsiteX221" fmla="*/ 10155055 w 11933853"/>
            <a:gd name="connsiteY221" fmla="*/ 5426075 h 6858000"/>
            <a:gd name="connsiteX222" fmla="*/ 10123062 w 11933853"/>
            <a:gd name="connsiteY222" fmla="*/ 5383746 h 6858000"/>
            <a:gd name="connsiteX223" fmla="*/ 10111821 w 11933853"/>
            <a:gd name="connsiteY223" fmla="*/ 5358695 h 6858000"/>
            <a:gd name="connsiteX224" fmla="*/ 10081558 w 11933853"/>
            <a:gd name="connsiteY224" fmla="*/ 5379427 h 6858000"/>
            <a:gd name="connsiteX225" fmla="*/ 9988173 w 11933853"/>
            <a:gd name="connsiteY225" fmla="*/ 5388066 h 6858000"/>
            <a:gd name="connsiteX226" fmla="*/ 9931970 w 11933853"/>
            <a:gd name="connsiteY226" fmla="*/ 5309455 h 6858000"/>
            <a:gd name="connsiteX227" fmla="*/ 9910353 w 11933853"/>
            <a:gd name="connsiteY227" fmla="*/ 5312910 h 6858000"/>
            <a:gd name="connsiteX228" fmla="*/ 9763359 w 11933853"/>
            <a:gd name="connsiteY228" fmla="*/ 5293042 h 6858000"/>
            <a:gd name="connsiteX229" fmla="*/ 9795352 w 11933853"/>
            <a:gd name="connsiteY229" fmla="*/ 5153097 h 6858000"/>
            <a:gd name="connsiteX230" fmla="*/ 9911218 w 11933853"/>
            <a:gd name="connsiteY230" fmla="*/ 5170374 h 6858000"/>
            <a:gd name="connsiteX231" fmla="*/ 9940616 w 11933853"/>
            <a:gd name="connsiteY231" fmla="*/ 5217886 h 6858000"/>
            <a:gd name="connsiteX232" fmla="*/ 9972609 w 11933853"/>
            <a:gd name="connsiteY232" fmla="*/ 5218750 h 6858000"/>
            <a:gd name="connsiteX233" fmla="*/ 10118739 w 11933853"/>
            <a:gd name="connsiteY233" fmla="*/ 5258487 h 6858000"/>
            <a:gd name="connsiteX234" fmla="*/ 10131709 w 11933853"/>
            <a:gd name="connsiteY234" fmla="*/ 5288722 h 6858000"/>
            <a:gd name="connsiteX235" fmla="*/ 10153325 w 11933853"/>
            <a:gd name="connsiteY235" fmla="*/ 5271445 h 6858000"/>
            <a:gd name="connsiteX236" fmla="*/ 10253627 w 11933853"/>
            <a:gd name="connsiteY236" fmla="*/ 5256760 h 6858000"/>
            <a:gd name="connsiteX237" fmla="*/ 10213852 w 11933853"/>
            <a:gd name="connsiteY237" fmla="*/ 5443352 h 6858000"/>
            <a:gd name="connsiteX238" fmla="*/ 10585946 w 11933853"/>
            <a:gd name="connsiteY238" fmla="*/ 5210338 h 6858000"/>
            <a:gd name="connsiteX239" fmla="*/ 10525419 w 11933853"/>
            <a:gd name="connsiteY239" fmla="*/ 5192197 h 6858000"/>
            <a:gd name="connsiteX240" fmla="*/ 10583352 w 11933853"/>
            <a:gd name="connsiteY240" fmla="*/ 5017699 h 6858000"/>
            <a:gd name="connsiteX241" fmla="*/ 10683654 w 11933853"/>
            <a:gd name="connsiteY241" fmla="*/ 5120497 h 6858000"/>
            <a:gd name="connsiteX242" fmla="*/ 10654255 w 11933853"/>
            <a:gd name="connsiteY242" fmla="*/ 5180967 h 6858000"/>
            <a:gd name="connsiteX243" fmla="*/ 10585946 w 11933853"/>
            <a:gd name="connsiteY243" fmla="*/ 5210338 h 6858000"/>
            <a:gd name="connsiteX244" fmla="*/ 9155762 w 11933853"/>
            <a:gd name="connsiteY244" fmla="*/ 5761318 h 6858000"/>
            <a:gd name="connsiteX245" fmla="*/ 9120094 w 11933853"/>
            <a:gd name="connsiteY245" fmla="*/ 5753004 h 6858000"/>
            <a:gd name="connsiteX246" fmla="*/ 9059567 w 11933853"/>
            <a:gd name="connsiteY246" fmla="*/ 5623425 h 6858000"/>
            <a:gd name="connsiteX247" fmla="*/ 9152087 w 11933853"/>
            <a:gd name="connsiteY247" fmla="*/ 5563819 h 6858000"/>
            <a:gd name="connsiteX248" fmla="*/ 9220396 w 11933853"/>
            <a:gd name="connsiteY248" fmla="*/ 5593190 h 6858000"/>
            <a:gd name="connsiteX249" fmla="*/ 9249795 w 11933853"/>
            <a:gd name="connsiteY249" fmla="*/ 5654524 h 6858000"/>
            <a:gd name="connsiteX250" fmla="*/ 9192727 w 11933853"/>
            <a:gd name="connsiteY250" fmla="*/ 5749548 h 6858000"/>
            <a:gd name="connsiteX251" fmla="*/ 9155762 w 11933853"/>
            <a:gd name="connsiteY251" fmla="*/ 5761318 h 6858000"/>
            <a:gd name="connsiteX252" fmla="*/ 8551339 w 11933853"/>
            <a:gd name="connsiteY252" fmla="*/ 6011409 h 6858000"/>
            <a:gd name="connsiteX253" fmla="*/ 8515455 w 11933853"/>
            <a:gd name="connsiteY253" fmla="*/ 6003203 h 6858000"/>
            <a:gd name="connsiteX254" fmla="*/ 8454928 w 11933853"/>
            <a:gd name="connsiteY254" fmla="*/ 5873624 h 6858000"/>
            <a:gd name="connsiteX255" fmla="*/ 8547448 w 11933853"/>
            <a:gd name="connsiteY255" fmla="*/ 5814018 h 6858000"/>
            <a:gd name="connsiteX256" fmla="*/ 8615757 w 11933853"/>
            <a:gd name="connsiteY256" fmla="*/ 5843389 h 6858000"/>
            <a:gd name="connsiteX257" fmla="*/ 8645156 w 11933853"/>
            <a:gd name="connsiteY257" fmla="*/ 5903859 h 6858000"/>
            <a:gd name="connsiteX258" fmla="*/ 8589817 w 11933853"/>
            <a:gd name="connsiteY258" fmla="*/ 5998883 h 6858000"/>
            <a:gd name="connsiteX259" fmla="*/ 8551339 w 11933853"/>
            <a:gd name="connsiteY259" fmla="*/ 6011409 h 6858000"/>
            <a:gd name="connsiteX260" fmla="*/ 8730135 w 11933853"/>
            <a:gd name="connsiteY260" fmla="*/ 5847593 h 6858000"/>
            <a:gd name="connsiteX261" fmla="*/ 8690792 w 11933853"/>
            <a:gd name="connsiteY261" fmla="*/ 5835823 h 6858000"/>
            <a:gd name="connsiteX262" fmla="*/ 8731432 w 11933853"/>
            <a:gd name="connsiteY262" fmla="*/ 5650094 h 6858000"/>
            <a:gd name="connsiteX263" fmla="*/ 8826546 w 11933853"/>
            <a:gd name="connsiteY263" fmla="*/ 5752029 h 6858000"/>
            <a:gd name="connsiteX264" fmla="*/ 8769477 w 11933853"/>
            <a:gd name="connsiteY264" fmla="*/ 5836687 h 6858000"/>
            <a:gd name="connsiteX265" fmla="*/ 8730135 w 11933853"/>
            <a:gd name="connsiteY265" fmla="*/ 5847593 h 6858000"/>
            <a:gd name="connsiteX266" fmla="*/ 8905911 w 11933853"/>
            <a:gd name="connsiteY266" fmla="*/ 5709877 h 6858000"/>
            <a:gd name="connsiteX267" fmla="*/ 8880836 w 11933853"/>
            <a:gd name="connsiteY267" fmla="*/ 5704694 h 6858000"/>
            <a:gd name="connsiteX268" fmla="*/ 8835008 w 11933853"/>
            <a:gd name="connsiteY268" fmla="*/ 5671003 h 6858000"/>
            <a:gd name="connsiteX269" fmla="*/ 8838467 w 11933853"/>
            <a:gd name="connsiteY269" fmla="*/ 5541425 h 6858000"/>
            <a:gd name="connsiteX270" fmla="*/ 8906776 w 11933853"/>
            <a:gd name="connsiteY270" fmla="*/ 5512054 h 6858000"/>
            <a:gd name="connsiteX271" fmla="*/ 8936175 w 11933853"/>
            <a:gd name="connsiteY271" fmla="*/ 5701238 h 6858000"/>
            <a:gd name="connsiteX272" fmla="*/ 8905911 w 11933853"/>
            <a:gd name="connsiteY272" fmla="*/ 5709877 h 6858000"/>
            <a:gd name="connsiteX273" fmla="*/ 9472547 w 11933853"/>
            <a:gd name="connsiteY273" fmla="*/ 5546816 h 6858000"/>
            <a:gd name="connsiteX274" fmla="*/ 9424990 w 11933853"/>
            <a:gd name="connsiteY274" fmla="*/ 5533858 h 6858000"/>
            <a:gd name="connsiteX275" fmla="*/ 9422396 w 11933853"/>
            <a:gd name="connsiteY275" fmla="*/ 5361087 h 6858000"/>
            <a:gd name="connsiteX276" fmla="*/ 9569390 w 11933853"/>
            <a:gd name="connsiteY276" fmla="*/ 5447472 h 6858000"/>
            <a:gd name="connsiteX277" fmla="*/ 9472547 w 11933853"/>
            <a:gd name="connsiteY277" fmla="*/ 5546816 h 6858000"/>
            <a:gd name="connsiteX278" fmla="*/ 9714834 w 11933853"/>
            <a:gd name="connsiteY278" fmla="*/ 5545630 h 6858000"/>
            <a:gd name="connsiteX279" fmla="*/ 9675492 w 11933853"/>
            <a:gd name="connsiteY279" fmla="*/ 5533860 h 6858000"/>
            <a:gd name="connsiteX280" fmla="*/ 9665116 w 11933853"/>
            <a:gd name="connsiteY280" fmla="*/ 5361089 h 6858000"/>
            <a:gd name="connsiteX281" fmla="*/ 9781846 w 11933853"/>
            <a:gd name="connsiteY281" fmla="*/ 5377502 h 6858000"/>
            <a:gd name="connsiteX282" fmla="*/ 9811245 w 11933853"/>
            <a:gd name="connsiteY282" fmla="*/ 5444883 h 6858000"/>
            <a:gd name="connsiteX283" fmla="*/ 9754177 w 11933853"/>
            <a:gd name="connsiteY283" fmla="*/ 5534724 h 6858000"/>
            <a:gd name="connsiteX284" fmla="*/ 9714834 w 11933853"/>
            <a:gd name="connsiteY284" fmla="*/ 5545630 h 6858000"/>
            <a:gd name="connsiteX285" fmla="*/ 9228786 w 11933853"/>
            <a:gd name="connsiteY285" fmla="*/ 5545802 h 6858000"/>
            <a:gd name="connsiteX286" fmla="*/ 9201278 w 11933853"/>
            <a:gd name="connsiteY286" fmla="*/ 5538176 h 6858000"/>
            <a:gd name="connsiteX287" fmla="*/ 9163233 w 11933853"/>
            <a:gd name="connsiteY287" fmla="*/ 5389593 h 6858000"/>
            <a:gd name="connsiteX288" fmla="*/ 9308497 w 11933853"/>
            <a:gd name="connsiteY288" fmla="*/ 5376635 h 6858000"/>
            <a:gd name="connsiteX289" fmla="*/ 9304174 w 11933853"/>
            <a:gd name="connsiteY289" fmla="*/ 5520899 h 6858000"/>
            <a:gd name="connsiteX290" fmla="*/ 9228786 w 11933853"/>
            <a:gd name="connsiteY290" fmla="*/ 5545802 h 6858000"/>
            <a:gd name="connsiteX291" fmla="*/ 9011406 w 11933853"/>
            <a:gd name="connsiteY291" fmla="*/ 5519639 h 6858000"/>
            <a:gd name="connsiteX292" fmla="*/ 8967199 w 11933853"/>
            <a:gd name="connsiteY292" fmla="*/ 5507977 h 6858000"/>
            <a:gd name="connsiteX293" fmla="*/ 8955959 w 11933853"/>
            <a:gd name="connsiteY293" fmla="*/ 5336934 h 6858000"/>
            <a:gd name="connsiteX294" fmla="*/ 9073554 w 11933853"/>
            <a:gd name="connsiteY294" fmla="*/ 5351620 h 6858000"/>
            <a:gd name="connsiteX295" fmla="*/ 9102953 w 11933853"/>
            <a:gd name="connsiteY295" fmla="*/ 5419000 h 6858000"/>
            <a:gd name="connsiteX296" fmla="*/ 9051073 w 11933853"/>
            <a:gd name="connsiteY296" fmla="*/ 5507977 h 6858000"/>
            <a:gd name="connsiteX297" fmla="*/ 9011406 w 11933853"/>
            <a:gd name="connsiteY297" fmla="*/ 5519639 h 6858000"/>
            <a:gd name="connsiteX298" fmla="*/ 9611900 w 11933853"/>
            <a:gd name="connsiteY298" fmla="*/ 5324093 h 6858000"/>
            <a:gd name="connsiteX299" fmla="*/ 9577894 w 11933853"/>
            <a:gd name="connsiteY299" fmla="*/ 5319040 h 6858000"/>
            <a:gd name="connsiteX300" fmla="*/ 9508720 w 11933853"/>
            <a:gd name="connsiteY300" fmla="*/ 5227471 h 6858000"/>
            <a:gd name="connsiteX301" fmla="*/ 9577894 w 11933853"/>
            <a:gd name="connsiteY301" fmla="*/ 5135902 h 6858000"/>
            <a:gd name="connsiteX302" fmla="*/ 9684249 w 11933853"/>
            <a:gd name="connsiteY302" fmla="*/ 5167001 h 6858000"/>
            <a:gd name="connsiteX303" fmla="*/ 9611900 w 11933853"/>
            <a:gd name="connsiteY303" fmla="*/ 5324093 h 6858000"/>
            <a:gd name="connsiteX304" fmla="*/ 5923636 w 11933853"/>
            <a:gd name="connsiteY304" fmla="*/ 6184501 h 6858000"/>
            <a:gd name="connsiteX305" fmla="*/ 5881808 w 11933853"/>
            <a:gd name="connsiteY305" fmla="*/ 6174026 h 6858000"/>
            <a:gd name="connsiteX306" fmla="*/ 5825604 w 11933853"/>
            <a:gd name="connsiteY306" fmla="*/ 6079866 h 6858000"/>
            <a:gd name="connsiteX307" fmla="*/ 5858461 w 11933853"/>
            <a:gd name="connsiteY307" fmla="*/ 6015077 h 6858000"/>
            <a:gd name="connsiteX308" fmla="*/ 5989891 w 11933853"/>
            <a:gd name="connsiteY308" fmla="*/ 6015941 h 6858000"/>
            <a:gd name="connsiteX309" fmla="*/ 6019290 w 11933853"/>
            <a:gd name="connsiteY309" fmla="*/ 6083321 h 6858000"/>
            <a:gd name="connsiteX310" fmla="*/ 5967410 w 11933853"/>
            <a:gd name="connsiteY310" fmla="*/ 6172299 h 6858000"/>
            <a:gd name="connsiteX311" fmla="*/ 5923636 w 11933853"/>
            <a:gd name="connsiteY311" fmla="*/ 6184501 h 6858000"/>
            <a:gd name="connsiteX312" fmla="*/ 7922615 w 11933853"/>
            <a:gd name="connsiteY312" fmla="*/ 6080970 h 6858000"/>
            <a:gd name="connsiteX313" fmla="*/ 7879706 w 11933853"/>
            <a:gd name="connsiteY313" fmla="*/ 6067904 h 6858000"/>
            <a:gd name="connsiteX314" fmla="*/ 7837337 w 11933853"/>
            <a:gd name="connsiteY314" fmla="*/ 5934870 h 6858000"/>
            <a:gd name="connsiteX315" fmla="*/ 7923804 w 11933853"/>
            <a:gd name="connsiteY315" fmla="*/ 5883039 h 6858000"/>
            <a:gd name="connsiteX316" fmla="*/ 7966173 w 11933853"/>
            <a:gd name="connsiteY316" fmla="*/ 6068768 h 6858000"/>
            <a:gd name="connsiteX317" fmla="*/ 7922615 w 11933853"/>
            <a:gd name="connsiteY317" fmla="*/ 6080970 h 6858000"/>
            <a:gd name="connsiteX318" fmla="*/ 8321139 w 11933853"/>
            <a:gd name="connsiteY318" fmla="*/ 5883287 h 6858000"/>
            <a:gd name="connsiteX319" fmla="*/ 8251101 w 11933853"/>
            <a:gd name="connsiteY319" fmla="*/ 5853916 h 6858000"/>
            <a:gd name="connsiteX320" fmla="*/ 8221702 w 11933853"/>
            <a:gd name="connsiteY320" fmla="*/ 5789991 h 6858000"/>
            <a:gd name="connsiteX321" fmla="*/ 8394636 w 11933853"/>
            <a:gd name="connsiteY321" fmla="*/ 5725202 h 6858000"/>
            <a:gd name="connsiteX322" fmla="*/ 8385990 w 11933853"/>
            <a:gd name="connsiteY322" fmla="*/ 5858236 h 6858000"/>
            <a:gd name="connsiteX323" fmla="*/ 8321139 w 11933853"/>
            <a:gd name="connsiteY323" fmla="*/ 5883287 h 6858000"/>
            <a:gd name="connsiteX324" fmla="*/ 8510310 w 11933853"/>
            <a:gd name="connsiteY324" fmla="*/ 5762503 h 6858000"/>
            <a:gd name="connsiteX325" fmla="*/ 8456701 w 11933853"/>
            <a:gd name="connsiteY325" fmla="*/ 5751273 h 6858000"/>
            <a:gd name="connsiteX326" fmla="*/ 8408279 w 11933853"/>
            <a:gd name="connsiteY326" fmla="*/ 5668343 h 6858000"/>
            <a:gd name="connsiteX327" fmla="*/ 8533656 w 11933853"/>
            <a:gd name="connsiteY327" fmla="*/ 5571591 h 6858000"/>
            <a:gd name="connsiteX328" fmla="*/ 8601965 w 11933853"/>
            <a:gd name="connsiteY328" fmla="*/ 5664887 h 6858000"/>
            <a:gd name="connsiteX329" fmla="*/ 8572567 w 11933853"/>
            <a:gd name="connsiteY329" fmla="*/ 5733132 h 6858000"/>
            <a:gd name="connsiteX330" fmla="*/ 8510310 w 11933853"/>
            <a:gd name="connsiteY330" fmla="*/ 5762503 h 6858000"/>
            <a:gd name="connsiteX331" fmla="*/ 8690788 w 11933853"/>
            <a:gd name="connsiteY331" fmla="*/ 5584936 h 6858000"/>
            <a:gd name="connsiteX332" fmla="*/ 8653648 w 11933853"/>
            <a:gd name="connsiteY332" fmla="*/ 5575272 h 6858000"/>
            <a:gd name="connsiteX333" fmla="*/ 8627708 w 11933853"/>
            <a:gd name="connsiteY333" fmla="*/ 5415459 h 6858000"/>
            <a:gd name="connsiteX334" fmla="*/ 8692559 w 11933853"/>
            <a:gd name="connsiteY334" fmla="*/ 5391271 h 6858000"/>
            <a:gd name="connsiteX335" fmla="*/ 8762597 w 11933853"/>
            <a:gd name="connsiteY335" fmla="*/ 5420642 h 6858000"/>
            <a:gd name="connsiteX336" fmla="*/ 8781620 w 11933853"/>
            <a:gd name="connsiteY336" fmla="*/ 5532943 h 6858000"/>
            <a:gd name="connsiteX337" fmla="*/ 8690788 w 11933853"/>
            <a:gd name="connsiteY337" fmla="*/ 5584936 h 6858000"/>
            <a:gd name="connsiteX338" fmla="*/ 4253693 w 11933853"/>
            <a:gd name="connsiteY338" fmla="*/ 6503564 h 6858000"/>
            <a:gd name="connsiteX339" fmla="*/ 4225794 w 11933853"/>
            <a:gd name="connsiteY339" fmla="*/ 6495952 h 6858000"/>
            <a:gd name="connsiteX340" fmla="*/ 4170456 w 11933853"/>
            <a:gd name="connsiteY340" fmla="*/ 6406111 h 6858000"/>
            <a:gd name="connsiteX341" fmla="*/ 4336472 w 11933853"/>
            <a:gd name="connsiteY341" fmla="*/ 6337003 h 6858000"/>
            <a:gd name="connsiteX342" fmla="*/ 4360683 w 11933853"/>
            <a:gd name="connsiteY342" fmla="*/ 6341322 h 6858000"/>
            <a:gd name="connsiteX343" fmla="*/ 4390082 w 11933853"/>
            <a:gd name="connsiteY343" fmla="*/ 6292082 h 6858000"/>
            <a:gd name="connsiteX344" fmla="*/ 4453203 w 11933853"/>
            <a:gd name="connsiteY344" fmla="*/ 6262711 h 6858000"/>
            <a:gd name="connsiteX345" fmla="*/ 4486060 w 11933853"/>
            <a:gd name="connsiteY345" fmla="*/ 6262711 h 6858000"/>
            <a:gd name="connsiteX346" fmla="*/ 4483466 w 11933853"/>
            <a:gd name="connsiteY346" fmla="*/ 6223838 h 6858000"/>
            <a:gd name="connsiteX347" fmla="*/ 4510271 w 11933853"/>
            <a:gd name="connsiteY347" fmla="*/ 6154729 h 6858000"/>
            <a:gd name="connsiteX348" fmla="*/ 4579445 w 11933853"/>
            <a:gd name="connsiteY348" fmla="*/ 6124494 h 6858000"/>
            <a:gd name="connsiteX349" fmla="*/ 4608844 w 11933853"/>
            <a:gd name="connsiteY349" fmla="*/ 6313678 h 6858000"/>
            <a:gd name="connsiteX350" fmla="*/ 4563881 w 11933853"/>
            <a:gd name="connsiteY350" fmla="*/ 6317998 h 6858000"/>
            <a:gd name="connsiteX351" fmla="*/ 4550046 w 11933853"/>
            <a:gd name="connsiteY351" fmla="*/ 6337866 h 6858000"/>
            <a:gd name="connsiteX352" fmla="*/ 4519783 w 11933853"/>
            <a:gd name="connsiteY352" fmla="*/ 6436346 h 6858000"/>
            <a:gd name="connsiteX353" fmla="*/ 4393541 w 11933853"/>
            <a:gd name="connsiteY353" fmla="*/ 6438074 h 6858000"/>
            <a:gd name="connsiteX354" fmla="*/ 4360683 w 11933853"/>
            <a:gd name="connsiteY354" fmla="*/ 6434618 h 6858000"/>
            <a:gd name="connsiteX355" fmla="*/ 4330420 w 11933853"/>
            <a:gd name="connsiteY355" fmla="*/ 6477811 h 6858000"/>
            <a:gd name="connsiteX356" fmla="*/ 4253693 w 11933853"/>
            <a:gd name="connsiteY356" fmla="*/ 6503564 h 6858000"/>
            <a:gd name="connsiteX357" fmla="*/ 4713278 w 11933853"/>
            <a:gd name="connsiteY357" fmla="*/ 6168250 h 6858000"/>
            <a:gd name="connsiteX358" fmla="*/ 4654264 w 11933853"/>
            <a:gd name="connsiteY358" fmla="*/ 6144710 h 6858000"/>
            <a:gd name="connsiteX359" fmla="*/ 4678475 w 11933853"/>
            <a:gd name="connsiteY359" fmla="*/ 5981442 h 6858000"/>
            <a:gd name="connsiteX360" fmla="*/ 4784829 w 11933853"/>
            <a:gd name="connsiteY360" fmla="*/ 6000447 h 6858000"/>
            <a:gd name="connsiteX361" fmla="*/ 4808175 w 11933853"/>
            <a:gd name="connsiteY361" fmla="*/ 6022043 h 6858000"/>
            <a:gd name="connsiteX362" fmla="*/ 4813363 w 11933853"/>
            <a:gd name="connsiteY362" fmla="*/ 5992672 h 6858000"/>
            <a:gd name="connsiteX363" fmla="*/ 4978516 w 11933853"/>
            <a:gd name="connsiteY363" fmla="*/ 5941704 h 6858000"/>
            <a:gd name="connsiteX364" fmla="*/ 4907613 w 11933853"/>
            <a:gd name="connsiteY364" fmla="*/ 6107565 h 6858000"/>
            <a:gd name="connsiteX365" fmla="*/ 4843627 w 11933853"/>
            <a:gd name="connsiteY365" fmla="*/ 6082513 h 6858000"/>
            <a:gd name="connsiteX366" fmla="*/ 4818551 w 11933853"/>
            <a:gd name="connsiteY366" fmla="*/ 6073874 h 6858000"/>
            <a:gd name="connsiteX367" fmla="*/ 4773589 w 11933853"/>
            <a:gd name="connsiteY367" fmla="*/ 6154213 h 6858000"/>
            <a:gd name="connsiteX368" fmla="*/ 4713278 w 11933853"/>
            <a:gd name="connsiteY368" fmla="*/ 6168250 h 6858000"/>
            <a:gd name="connsiteX369" fmla="*/ 3447635 w 11933853"/>
            <a:gd name="connsiteY369" fmla="*/ 6563896 h 6858000"/>
            <a:gd name="connsiteX370" fmla="*/ 3404510 w 11933853"/>
            <a:gd name="connsiteY370" fmla="*/ 6551046 h 6858000"/>
            <a:gd name="connsiteX371" fmla="*/ 3350035 w 11933853"/>
            <a:gd name="connsiteY371" fmla="*/ 6461205 h 6858000"/>
            <a:gd name="connsiteX372" fmla="*/ 3449472 w 11933853"/>
            <a:gd name="connsiteY372" fmla="*/ 6366181 h 6858000"/>
            <a:gd name="connsiteX373" fmla="*/ 3492706 w 11933853"/>
            <a:gd name="connsiteY373" fmla="*/ 6552774 h 6858000"/>
            <a:gd name="connsiteX374" fmla="*/ 3447635 w 11933853"/>
            <a:gd name="connsiteY374" fmla="*/ 6563896 h 6858000"/>
            <a:gd name="connsiteX375" fmla="*/ 3673180 w 11933853"/>
            <a:gd name="connsiteY375" fmla="*/ 6461335 h 6858000"/>
            <a:gd name="connsiteX376" fmla="*/ 3612653 w 11933853"/>
            <a:gd name="connsiteY376" fmla="*/ 6431964 h 6858000"/>
            <a:gd name="connsiteX377" fmla="*/ 3583254 w 11933853"/>
            <a:gd name="connsiteY377" fmla="*/ 6366311 h 6858000"/>
            <a:gd name="connsiteX378" fmla="*/ 3648969 w 11933853"/>
            <a:gd name="connsiteY378" fmla="*/ 6271287 h 6858000"/>
            <a:gd name="connsiteX379" fmla="*/ 3774347 w 11933853"/>
            <a:gd name="connsiteY379" fmla="*/ 6339531 h 6858000"/>
            <a:gd name="connsiteX380" fmla="*/ 3673180 w 11933853"/>
            <a:gd name="connsiteY380" fmla="*/ 6461335 h 6858000"/>
            <a:gd name="connsiteX381" fmla="*/ 4114425 w 11933853"/>
            <a:gd name="connsiteY381" fmla="*/ 6357562 h 6858000"/>
            <a:gd name="connsiteX382" fmla="*/ 4067017 w 11933853"/>
            <a:gd name="connsiteY382" fmla="*/ 6343120 h 6858000"/>
            <a:gd name="connsiteX383" fmla="*/ 4027242 w 11933853"/>
            <a:gd name="connsiteY383" fmla="*/ 6217861 h 6858000"/>
            <a:gd name="connsiteX384" fmla="*/ 4214011 w 11933853"/>
            <a:gd name="connsiteY384" fmla="*/ 6264509 h 6858000"/>
            <a:gd name="connsiteX385" fmla="*/ 4114425 w 11933853"/>
            <a:gd name="connsiteY385" fmla="*/ 6357562 h 6858000"/>
            <a:gd name="connsiteX386" fmla="*/ 4325444 w 11933853"/>
            <a:gd name="connsiteY386" fmla="*/ 6253197 h 6858000"/>
            <a:gd name="connsiteX387" fmla="*/ 4287290 w 11933853"/>
            <a:gd name="connsiteY387" fmla="*/ 6242183 h 6858000"/>
            <a:gd name="connsiteX388" fmla="*/ 4327929 w 11933853"/>
            <a:gd name="connsiteY388" fmla="*/ 6055590 h 6858000"/>
            <a:gd name="connsiteX389" fmla="*/ 4391915 w 11933853"/>
            <a:gd name="connsiteY389" fmla="*/ 6084961 h 6858000"/>
            <a:gd name="connsiteX390" fmla="*/ 4421314 w 11933853"/>
            <a:gd name="connsiteY390" fmla="*/ 6152342 h 6858000"/>
            <a:gd name="connsiteX391" fmla="*/ 4364246 w 11933853"/>
            <a:gd name="connsiteY391" fmla="*/ 6242183 h 6858000"/>
            <a:gd name="connsiteX392" fmla="*/ 4325444 w 11933853"/>
            <a:gd name="connsiteY392" fmla="*/ 6253197 h 6858000"/>
            <a:gd name="connsiteX393" fmla="*/ 4499744 w 11933853"/>
            <a:gd name="connsiteY393" fmla="*/ 6086008 h 6858000"/>
            <a:gd name="connsiteX394" fmla="*/ 4464360 w 11933853"/>
            <a:gd name="connsiteY394" fmla="*/ 6075669 h 6858000"/>
            <a:gd name="connsiteX395" fmla="*/ 4438420 w 11933853"/>
            <a:gd name="connsiteY395" fmla="*/ 5915856 h 6858000"/>
            <a:gd name="connsiteX396" fmla="*/ 4503270 w 11933853"/>
            <a:gd name="connsiteY396" fmla="*/ 5891668 h 6858000"/>
            <a:gd name="connsiteX397" fmla="*/ 4588872 w 11933853"/>
            <a:gd name="connsiteY397" fmla="*/ 6037660 h 6858000"/>
            <a:gd name="connsiteX398" fmla="*/ 4499744 w 11933853"/>
            <a:gd name="connsiteY398" fmla="*/ 6086008 h 6858000"/>
            <a:gd name="connsiteX399" fmla="*/ 4671061 w 11933853"/>
            <a:gd name="connsiteY399" fmla="*/ 5942928 h 6858000"/>
            <a:gd name="connsiteX400" fmla="*/ 4628476 w 11933853"/>
            <a:gd name="connsiteY400" fmla="*/ 5932453 h 6858000"/>
            <a:gd name="connsiteX401" fmla="*/ 4586972 w 11933853"/>
            <a:gd name="connsiteY401" fmla="*/ 5891852 h 6858000"/>
            <a:gd name="connsiteX402" fmla="*/ 4607724 w 11933853"/>
            <a:gd name="connsiteY402" fmla="*/ 5771776 h 6858000"/>
            <a:gd name="connsiteX403" fmla="*/ 4678627 w 11933853"/>
            <a:gd name="connsiteY403" fmla="*/ 5747588 h 6858000"/>
            <a:gd name="connsiteX404" fmla="*/ 4714943 w 11933853"/>
            <a:gd name="connsiteY404" fmla="*/ 5930726 h 6858000"/>
            <a:gd name="connsiteX405" fmla="*/ 4671061 w 11933853"/>
            <a:gd name="connsiteY405" fmla="*/ 5942928 h 6858000"/>
            <a:gd name="connsiteX406" fmla="*/ 8073925 w 11933853"/>
            <a:gd name="connsiteY406" fmla="*/ 5865845 h 6858000"/>
            <a:gd name="connsiteX407" fmla="*/ 8040380 w 11933853"/>
            <a:gd name="connsiteY407" fmla="*/ 5859989 h 6858000"/>
            <a:gd name="connsiteX408" fmla="*/ 7974665 w 11933853"/>
            <a:gd name="connsiteY408" fmla="*/ 5783969 h 6858000"/>
            <a:gd name="connsiteX409" fmla="*/ 8146735 w 11933853"/>
            <a:gd name="connsiteY409" fmla="*/ 5701903 h 6858000"/>
            <a:gd name="connsiteX410" fmla="*/ 8073925 w 11933853"/>
            <a:gd name="connsiteY410" fmla="*/ 5865845 h 6858000"/>
            <a:gd name="connsiteX411" fmla="*/ 7009935 w 11933853"/>
            <a:gd name="connsiteY411" fmla="*/ 5857407 h 6858000"/>
            <a:gd name="connsiteX412" fmla="*/ 6950273 w 11933853"/>
            <a:gd name="connsiteY412" fmla="*/ 5840129 h 6858000"/>
            <a:gd name="connsiteX413" fmla="*/ 6981401 w 11933853"/>
            <a:gd name="connsiteY413" fmla="*/ 5667358 h 6858000"/>
            <a:gd name="connsiteX414" fmla="*/ 7081703 w 11933853"/>
            <a:gd name="connsiteY414" fmla="*/ 5698457 h 6858000"/>
            <a:gd name="connsiteX415" fmla="*/ 7078244 w 11933853"/>
            <a:gd name="connsiteY415" fmla="*/ 5828035 h 6858000"/>
            <a:gd name="connsiteX416" fmla="*/ 7009935 w 11933853"/>
            <a:gd name="connsiteY416" fmla="*/ 5857407 h 6858000"/>
            <a:gd name="connsiteX417" fmla="*/ 7810387 w 11933853"/>
            <a:gd name="connsiteY417" fmla="*/ 5855059 h 6858000"/>
            <a:gd name="connsiteX418" fmla="*/ 7781231 w 11933853"/>
            <a:gd name="connsiteY418" fmla="*/ 5843586 h 6858000"/>
            <a:gd name="connsiteX419" fmla="*/ 7732809 w 11933853"/>
            <a:gd name="connsiteY419" fmla="*/ 5774477 h 6858000"/>
            <a:gd name="connsiteX420" fmla="*/ 7813224 w 11933853"/>
            <a:gd name="connsiteY420" fmla="*/ 5662176 h 6858000"/>
            <a:gd name="connsiteX421" fmla="*/ 7904014 w 11933853"/>
            <a:gd name="connsiteY421" fmla="*/ 5823717 h 6858000"/>
            <a:gd name="connsiteX422" fmla="*/ 7810387 w 11933853"/>
            <a:gd name="connsiteY422" fmla="*/ 5855059 h 6858000"/>
            <a:gd name="connsiteX423" fmla="*/ 4874048 w 11933853"/>
            <a:gd name="connsiteY423" fmla="*/ 5838210 h 6858000"/>
            <a:gd name="connsiteX424" fmla="*/ 4827153 w 11933853"/>
            <a:gd name="connsiteY424" fmla="*/ 5834107 h 6858000"/>
            <a:gd name="connsiteX425" fmla="*/ 4761438 w 11933853"/>
            <a:gd name="connsiteY425" fmla="*/ 5758087 h 6858000"/>
            <a:gd name="connsiteX426" fmla="*/ 4866928 w 11933853"/>
            <a:gd name="connsiteY426" fmla="*/ 5641467 h 6858000"/>
            <a:gd name="connsiteX427" fmla="*/ 4956853 w 11933853"/>
            <a:gd name="connsiteY427" fmla="*/ 5731308 h 6858000"/>
            <a:gd name="connsiteX428" fmla="*/ 4874048 w 11933853"/>
            <a:gd name="connsiteY428" fmla="*/ 5838210 h 6858000"/>
            <a:gd name="connsiteX429" fmla="*/ 8213020 w 11933853"/>
            <a:gd name="connsiteY429" fmla="*/ 5656477 h 6858000"/>
            <a:gd name="connsiteX430" fmla="*/ 8172515 w 11933853"/>
            <a:gd name="connsiteY430" fmla="*/ 5641697 h 6858000"/>
            <a:gd name="connsiteX431" fmla="*/ 8126688 w 11933853"/>
            <a:gd name="connsiteY431" fmla="*/ 5557039 h 6858000"/>
            <a:gd name="connsiteX432" fmla="*/ 8294434 w 11933853"/>
            <a:gd name="connsiteY432" fmla="*/ 5491386 h 6858000"/>
            <a:gd name="connsiteX433" fmla="*/ 8313457 w 11933853"/>
            <a:gd name="connsiteY433" fmla="*/ 5600232 h 6858000"/>
            <a:gd name="connsiteX434" fmla="*/ 8213020 w 11933853"/>
            <a:gd name="connsiteY434" fmla="*/ 5656477 h 6858000"/>
            <a:gd name="connsiteX435" fmla="*/ 8469500 w 11933853"/>
            <a:gd name="connsiteY435" fmla="*/ 5553538 h 6858000"/>
            <a:gd name="connsiteX436" fmla="*/ 8391041 w 11933853"/>
            <a:gd name="connsiteY436" fmla="*/ 5528665 h 6858000"/>
            <a:gd name="connsiteX437" fmla="*/ 8363372 w 11933853"/>
            <a:gd name="connsiteY437" fmla="*/ 5415500 h 6858000"/>
            <a:gd name="connsiteX438" fmla="*/ 8498260 w 11933853"/>
            <a:gd name="connsiteY438" fmla="*/ 5369715 h 6858000"/>
            <a:gd name="connsiteX439" fmla="*/ 8550141 w 11933853"/>
            <a:gd name="connsiteY439" fmla="*/ 5456101 h 6858000"/>
            <a:gd name="connsiteX440" fmla="*/ 8469500 w 11933853"/>
            <a:gd name="connsiteY440" fmla="*/ 5553538 h 6858000"/>
            <a:gd name="connsiteX441" fmla="*/ 8809910 w 11933853"/>
            <a:gd name="connsiteY441" fmla="*/ 5388066 h 6858000"/>
            <a:gd name="connsiteX442" fmla="*/ 8787537 w 11933853"/>
            <a:gd name="connsiteY442" fmla="*/ 5383747 h 6858000"/>
            <a:gd name="connsiteX443" fmla="*/ 8731333 w 11933853"/>
            <a:gd name="connsiteY443" fmla="*/ 5318958 h 6858000"/>
            <a:gd name="connsiteX444" fmla="*/ 8768514 w 11933853"/>
            <a:gd name="connsiteY444" fmla="*/ 5213567 h 6858000"/>
            <a:gd name="connsiteX445" fmla="*/ 8834229 w 11933853"/>
            <a:gd name="connsiteY445" fmla="*/ 5195427 h 6858000"/>
            <a:gd name="connsiteX446" fmla="*/ 8839417 w 11933853"/>
            <a:gd name="connsiteY446" fmla="*/ 5387202 h 6858000"/>
            <a:gd name="connsiteX447" fmla="*/ 8809910 w 11933853"/>
            <a:gd name="connsiteY447" fmla="*/ 5388066 h 6858000"/>
            <a:gd name="connsiteX448" fmla="*/ 9127654 w 11933853"/>
            <a:gd name="connsiteY448" fmla="*/ 5318776 h 6858000"/>
            <a:gd name="connsiteX449" fmla="*/ 9088122 w 11933853"/>
            <a:gd name="connsiteY449" fmla="*/ 5310408 h 6858000"/>
            <a:gd name="connsiteX450" fmla="*/ 9033648 w 11933853"/>
            <a:gd name="connsiteY450" fmla="*/ 5213656 h 6858000"/>
            <a:gd name="connsiteX451" fmla="*/ 9126168 w 11933853"/>
            <a:gd name="connsiteY451" fmla="*/ 5123815 h 6858000"/>
            <a:gd name="connsiteX452" fmla="*/ 9221282 w 11933853"/>
            <a:gd name="connsiteY452" fmla="*/ 5255121 h 6858000"/>
            <a:gd name="connsiteX453" fmla="*/ 9127654 w 11933853"/>
            <a:gd name="connsiteY453" fmla="*/ 5318776 h 6858000"/>
            <a:gd name="connsiteX454" fmla="*/ 9356371 w 11933853"/>
            <a:gd name="connsiteY454" fmla="*/ 5313964 h 6858000"/>
            <a:gd name="connsiteX455" fmla="*/ 9301451 w 11933853"/>
            <a:gd name="connsiteY455" fmla="*/ 5290546 h 6858000"/>
            <a:gd name="connsiteX456" fmla="*/ 9323933 w 11933853"/>
            <a:gd name="connsiteY456" fmla="*/ 5128141 h 6858000"/>
            <a:gd name="connsiteX457" fmla="*/ 9462280 w 11933853"/>
            <a:gd name="connsiteY457" fmla="*/ 5203296 h 6858000"/>
            <a:gd name="connsiteX458" fmla="*/ 9356371 w 11933853"/>
            <a:gd name="connsiteY458" fmla="*/ 5313964 h 6858000"/>
            <a:gd name="connsiteX459" fmla="*/ 7941074 w 11933853"/>
            <a:gd name="connsiteY459" fmla="*/ 5641717 h 6858000"/>
            <a:gd name="connsiteX460" fmla="*/ 7879682 w 11933853"/>
            <a:gd name="connsiteY460" fmla="*/ 5612346 h 6858000"/>
            <a:gd name="connsiteX461" fmla="*/ 7850283 w 11933853"/>
            <a:gd name="connsiteY461" fmla="*/ 5542374 h 6858000"/>
            <a:gd name="connsiteX462" fmla="*/ 7874494 w 11933853"/>
            <a:gd name="connsiteY462" fmla="*/ 5477585 h 6858000"/>
            <a:gd name="connsiteX463" fmla="*/ 7987766 w 11933853"/>
            <a:gd name="connsiteY463" fmla="*/ 5455124 h 6858000"/>
            <a:gd name="connsiteX464" fmla="*/ 7941074 w 11933853"/>
            <a:gd name="connsiteY464" fmla="*/ 5641717 h 6858000"/>
            <a:gd name="connsiteX465" fmla="*/ 8061899 w 11933853"/>
            <a:gd name="connsiteY465" fmla="*/ 5459570 h 6858000"/>
            <a:gd name="connsiteX466" fmla="*/ 8012720 w 11933853"/>
            <a:gd name="connsiteY466" fmla="*/ 5446720 h 6858000"/>
            <a:gd name="connsiteX467" fmla="*/ 8062007 w 11933853"/>
            <a:gd name="connsiteY467" fmla="*/ 5261855 h 6858000"/>
            <a:gd name="connsiteX468" fmla="*/ 8161444 w 11933853"/>
            <a:gd name="connsiteY468" fmla="*/ 5361198 h 6858000"/>
            <a:gd name="connsiteX469" fmla="*/ 8110428 w 11933853"/>
            <a:gd name="connsiteY469" fmla="*/ 5445856 h 6858000"/>
            <a:gd name="connsiteX470" fmla="*/ 8061899 w 11933853"/>
            <a:gd name="connsiteY470" fmla="*/ 5459570 h 6858000"/>
            <a:gd name="connsiteX471" fmla="*/ 8296522 w 11933853"/>
            <a:gd name="connsiteY471" fmla="*/ 5398960 h 6858000"/>
            <a:gd name="connsiteX472" fmla="*/ 8245938 w 11933853"/>
            <a:gd name="connsiteY472" fmla="*/ 5384599 h 6858000"/>
            <a:gd name="connsiteX473" fmla="*/ 8199246 w 11933853"/>
            <a:gd name="connsiteY473" fmla="*/ 5283528 h 6858000"/>
            <a:gd name="connsiteX474" fmla="*/ 8278796 w 11933853"/>
            <a:gd name="connsiteY474" fmla="*/ 5204917 h 6858000"/>
            <a:gd name="connsiteX475" fmla="*/ 8349699 w 11933853"/>
            <a:gd name="connsiteY475" fmla="*/ 5382871 h 6858000"/>
            <a:gd name="connsiteX476" fmla="*/ 8296522 w 11933853"/>
            <a:gd name="connsiteY476" fmla="*/ 5398960 h 6858000"/>
            <a:gd name="connsiteX477" fmla="*/ 8560618 w 11933853"/>
            <a:gd name="connsiteY477" fmla="*/ 5347304 h 6858000"/>
            <a:gd name="connsiteX478" fmla="*/ 8517168 w 11933853"/>
            <a:gd name="connsiteY478" fmla="*/ 5333698 h 6858000"/>
            <a:gd name="connsiteX479" fmla="*/ 8463558 w 11933853"/>
            <a:gd name="connsiteY479" fmla="*/ 5239538 h 6858000"/>
            <a:gd name="connsiteX480" fmla="*/ 8492957 w 11933853"/>
            <a:gd name="connsiteY480" fmla="*/ 5179068 h 6858000"/>
            <a:gd name="connsiteX481" fmla="*/ 8553484 w 11933853"/>
            <a:gd name="connsiteY481" fmla="*/ 5149697 h 6858000"/>
            <a:gd name="connsiteX482" fmla="*/ 8600176 w 11933853"/>
            <a:gd name="connsiteY482" fmla="*/ 5336290 h 6858000"/>
            <a:gd name="connsiteX483" fmla="*/ 8560618 w 11933853"/>
            <a:gd name="connsiteY483" fmla="*/ 5347304 h 6858000"/>
            <a:gd name="connsiteX484" fmla="*/ 8730362 w 11933853"/>
            <a:gd name="connsiteY484" fmla="*/ 5184565 h 6858000"/>
            <a:gd name="connsiteX485" fmla="*/ 8665727 w 11933853"/>
            <a:gd name="connsiteY485" fmla="*/ 5168044 h 6858000"/>
            <a:gd name="connsiteX486" fmla="*/ 8623359 w 11933853"/>
            <a:gd name="connsiteY486" fmla="*/ 5065245 h 6858000"/>
            <a:gd name="connsiteX487" fmla="*/ 8702044 w 11933853"/>
            <a:gd name="connsiteY487" fmla="*/ 4989226 h 6858000"/>
            <a:gd name="connsiteX488" fmla="*/ 8804939 w 11933853"/>
            <a:gd name="connsiteY488" fmla="*/ 5038465 h 6858000"/>
            <a:gd name="connsiteX489" fmla="*/ 8788511 w 11933853"/>
            <a:gd name="connsiteY489" fmla="*/ 5155086 h 6858000"/>
            <a:gd name="connsiteX490" fmla="*/ 8730362 w 11933853"/>
            <a:gd name="connsiteY490" fmla="*/ 5184565 h 6858000"/>
            <a:gd name="connsiteX491" fmla="*/ 8961909 w 11933853"/>
            <a:gd name="connsiteY491" fmla="*/ 5180844 h 6858000"/>
            <a:gd name="connsiteX492" fmla="*/ 8930065 w 11933853"/>
            <a:gd name="connsiteY492" fmla="*/ 5174959 h 6858000"/>
            <a:gd name="connsiteX493" fmla="*/ 8869538 w 11933853"/>
            <a:gd name="connsiteY493" fmla="*/ 5045381 h 6858000"/>
            <a:gd name="connsiteX494" fmla="*/ 8962057 w 11933853"/>
            <a:gd name="connsiteY494" fmla="*/ 4985775 h 6858000"/>
            <a:gd name="connsiteX495" fmla="*/ 9045930 w 11933853"/>
            <a:gd name="connsiteY495" fmla="*/ 5131766 h 6858000"/>
            <a:gd name="connsiteX496" fmla="*/ 8961909 w 11933853"/>
            <a:gd name="connsiteY496" fmla="*/ 5180844 h 6858000"/>
            <a:gd name="connsiteX497" fmla="*/ 9786301 w 11933853"/>
            <a:gd name="connsiteY497" fmla="*/ 5115544 h 6858000"/>
            <a:gd name="connsiteX498" fmla="*/ 9728152 w 11933853"/>
            <a:gd name="connsiteY498" fmla="*/ 5086065 h 6858000"/>
            <a:gd name="connsiteX499" fmla="*/ 9857852 w 11933853"/>
            <a:gd name="connsiteY499" fmla="*/ 4943529 h 6858000"/>
            <a:gd name="connsiteX500" fmla="*/ 9850935 w 11933853"/>
            <a:gd name="connsiteY500" fmla="*/ 5099023 h 6858000"/>
            <a:gd name="connsiteX501" fmla="*/ 9786301 w 11933853"/>
            <a:gd name="connsiteY501" fmla="*/ 5115544 h 6858000"/>
            <a:gd name="connsiteX502" fmla="*/ 10617476 w 11933853"/>
            <a:gd name="connsiteY502" fmla="*/ 5000704 h 6858000"/>
            <a:gd name="connsiteX503" fmla="*/ 10592820 w 11933853"/>
            <a:gd name="connsiteY503" fmla="*/ 4993779 h 6858000"/>
            <a:gd name="connsiteX504" fmla="*/ 10536616 w 11933853"/>
            <a:gd name="connsiteY504" fmla="*/ 4864201 h 6858000"/>
            <a:gd name="connsiteX505" fmla="*/ 10628271 w 11933853"/>
            <a:gd name="connsiteY505" fmla="*/ 4804595 h 6858000"/>
            <a:gd name="connsiteX506" fmla="*/ 10724249 w 11933853"/>
            <a:gd name="connsiteY506" fmla="*/ 4892708 h 6858000"/>
            <a:gd name="connsiteX507" fmla="*/ 10700039 w 11933853"/>
            <a:gd name="connsiteY507" fmla="*/ 4962681 h 6858000"/>
            <a:gd name="connsiteX508" fmla="*/ 10617476 w 11933853"/>
            <a:gd name="connsiteY508" fmla="*/ 5000704 h 6858000"/>
            <a:gd name="connsiteX509" fmla="*/ 9513137 w 11933853"/>
            <a:gd name="connsiteY509" fmla="*/ 5106808 h 6858000"/>
            <a:gd name="connsiteX510" fmla="*/ 9451745 w 11933853"/>
            <a:gd name="connsiteY510" fmla="*/ 5077437 h 6858000"/>
            <a:gd name="connsiteX511" fmla="*/ 9422347 w 11933853"/>
            <a:gd name="connsiteY511" fmla="*/ 5007465 h 6858000"/>
            <a:gd name="connsiteX512" fmla="*/ 9615168 w 11933853"/>
            <a:gd name="connsiteY512" fmla="*/ 5006601 h 6858000"/>
            <a:gd name="connsiteX513" fmla="*/ 9513137 w 11933853"/>
            <a:gd name="connsiteY513" fmla="*/ 5106808 h 6858000"/>
            <a:gd name="connsiteX514" fmla="*/ 9709764 w 11933853"/>
            <a:gd name="connsiteY514" fmla="*/ 4918515 h 6858000"/>
            <a:gd name="connsiteX515" fmla="*/ 9644373 w 11933853"/>
            <a:gd name="connsiteY515" fmla="*/ 4891088 h 6858000"/>
            <a:gd name="connsiteX516" fmla="*/ 9613245 w 11933853"/>
            <a:gd name="connsiteY516" fmla="*/ 4789153 h 6858000"/>
            <a:gd name="connsiteX517" fmla="*/ 9742946 w 11933853"/>
            <a:gd name="connsiteY517" fmla="*/ 4726955 h 6858000"/>
            <a:gd name="connsiteX518" fmla="*/ 9802608 w 11933853"/>
            <a:gd name="connsiteY518" fmla="*/ 4819388 h 6858000"/>
            <a:gd name="connsiteX519" fmla="*/ 9773209 w 11933853"/>
            <a:gd name="connsiteY519" fmla="*/ 4887632 h 6858000"/>
            <a:gd name="connsiteX520" fmla="*/ 9709764 w 11933853"/>
            <a:gd name="connsiteY520" fmla="*/ 4918515 h 6858000"/>
            <a:gd name="connsiteX521" fmla="*/ 9247965 w 11933853"/>
            <a:gd name="connsiteY521" fmla="*/ 5089555 h 6858000"/>
            <a:gd name="connsiteX522" fmla="*/ 9209054 w 11933853"/>
            <a:gd name="connsiteY522" fmla="*/ 5076597 h 6858000"/>
            <a:gd name="connsiteX523" fmla="*/ 9199543 w 11933853"/>
            <a:gd name="connsiteY523" fmla="*/ 4902963 h 6858000"/>
            <a:gd name="connsiteX524" fmla="*/ 9335296 w 11933853"/>
            <a:gd name="connsiteY524" fmla="*/ 4940108 h 6858000"/>
            <a:gd name="connsiteX525" fmla="*/ 9330973 w 11933853"/>
            <a:gd name="connsiteY525" fmla="*/ 5045499 h 6858000"/>
            <a:gd name="connsiteX526" fmla="*/ 9247965 w 11933853"/>
            <a:gd name="connsiteY526" fmla="*/ 5089555 h 6858000"/>
            <a:gd name="connsiteX527" fmla="*/ 2679522 w 11933853"/>
            <a:gd name="connsiteY527" fmla="*/ 6342638 h 6858000"/>
            <a:gd name="connsiteX528" fmla="*/ 2644408 w 11933853"/>
            <a:gd name="connsiteY528" fmla="*/ 6338818 h 6858000"/>
            <a:gd name="connsiteX529" fmla="*/ 2596851 w 11933853"/>
            <a:gd name="connsiteY529" fmla="*/ 6185052 h 6858000"/>
            <a:gd name="connsiteX530" fmla="*/ 2751627 w 11933853"/>
            <a:gd name="connsiteY530" fmla="*/ 6192826 h 6858000"/>
            <a:gd name="connsiteX531" fmla="*/ 2759409 w 11933853"/>
            <a:gd name="connsiteY531" fmla="*/ 6287850 h 6858000"/>
            <a:gd name="connsiteX532" fmla="*/ 2679522 w 11933853"/>
            <a:gd name="connsiteY532" fmla="*/ 6342638 h 6858000"/>
            <a:gd name="connsiteX533" fmla="*/ 3513131 w 11933853"/>
            <a:gd name="connsiteY533" fmla="*/ 6293704 h 6858000"/>
            <a:gd name="connsiteX534" fmla="*/ 3474477 w 11933853"/>
            <a:gd name="connsiteY534" fmla="*/ 6285322 h 6858000"/>
            <a:gd name="connsiteX535" fmla="*/ 3419138 w 11933853"/>
            <a:gd name="connsiteY535" fmla="*/ 6195481 h 6858000"/>
            <a:gd name="connsiteX536" fmla="*/ 3448537 w 11933853"/>
            <a:gd name="connsiteY536" fmla="*/ 6128100 h 6858000"/>
            <a:gd name="connsiteX537" fmla="*/ 3564403 w 11933853"/>
            <a:gd name="connsiteY537" fmla="*/ 6110823 h 6858000"/>
            <a:gd name="connsiteX538" fmla="*/ 3605907 w 11933853"/>
            <a:gd name="connsiteY538" fmla="*/ 6230899 h 6858000"/>
            <a:gd name="connsiteX539" fmla="*/ 3513131 w 11933853"/>
            <a:gd name="connsiteY539" fmla="*/ 6293704 h 6858000"/>
            <a:gd name="connsiteX540" fmla="*/ 3917630 w 11933853"/>
            <a:gd name="connsiteY540" fmla="*/ 6211137 h 6858000"/>
            <a:gd name="connsiteX541" fmla="*/ 3854509 w 11933853"/>
            <a:gd name="connsiteY541" fmla="*/ 6181766 h 6858000"/>
            <a:gd name="connsiteX542" fmla="*/ 3825110 w 11933853"/>
            <a:gd name="connsiteY542" fmla="*/ 6113521 h 6858000"/>
            <a:gd name="connsiteX543" fmla="*/ 4014473 w 11933853"/>
            <a:gd name="connsiteY543" fmla="*/ 6083286 h 6858000"/>
            <a:gd name="connsiteX544" fmla="*/ 3917630 w 11933853"/>
            <a:gd name="connsiteY544" fmla="*/ 6211137 h 6858000"/>
            <a:gd name="connsiteX545" fmla="*/ 4101350 w 11933853"/>
            <a:gd name="connsiteY545" fmla="*/ 6096970 h 6858000"/>
            <a:gd name="connsiteX546" fmla="*/ 4060967 w 11933853"/>
            <a:gd name="connsiteY546" fmla="*/ 6082568 h 6858000"/>
            <a:gd name="connsiteX547" fmla="*/ 4015140 w 11933853"/>
            <a:gd name="connsiteY547" fmla="*/ 5995319 h 6858000"/>
            <a:gd name="connsiteX548" fmla="*/ 4044539 w 11933853"/>
            <a:gd name="connsiteY548" fmla="*/ 5929666 h 6858000"/>
            <a:gd name="connsiteX549" fmla="*/ 4173375 w 11933853"/>
            <a:gd name="connsiteY549" fmla="*/ 5926210 h 6858000"/>
            <a:gd name="connsiteX550" fmla="*/ 4201909 w 11933853"/>
            <a:gd name="connsiteY550" fmla="*/ 6032464 h 6858000"/>
            <a:gd name="connsiteX551" fmla="*/ 4101350 w 11933853"/>
            <a:gd name="connsiteY551" fmla="*/ 6096970 h 6858000"/>
            <a:gd name="connsiteX552" fmla="*/ 4309784 w 11933853"/>
            <a:gd name="connsiteY552" fmla="*/ 6017865 h 6858000"/>
            <a:gd name="connsiteX553" fmla="*/ 4270009 w 11933853"/>
            <a:gd name="connsiteY553" fmla="*/ 6009240 h 6858000"/>
            <a:gd name="connsiteX554" fmla="*/ 4213806 w 11933853"/>
            <a:gd name="connsiteY554" fmla="*/ 5916808 h 6858000"/>
            <a:gd name="connsiteX555" fmla="*/ 4303731 w 11933853"/>
            <a:gd name="connsiteY555" fmla="*/ 5822648 h 6858000"/>
            <a:gd name="connsiteX556" fmla="*/ 4399710 w 11933853"/>
            <a:gd name="connsiteY556" fmla="*/ 5880526 h 6858000"/>
            <a:gd name="connsiteX557" fmla="*/ 4403169 w 11933853"/>
            <a:gd name="connsiteY557" fmla="*/ 5947043 h 6858000"/>
            <a:gd name="connsiteX558" fmla="*/ 4309784 w 11933853"/>
            <a:gd name="connsiteY558" fmla="*/ 6017865 h 6858000"/>
            <a:gd name="connsiteX559" fmla="*/ 4425534 w 11933853"/>
            <a:gd name="connsiteY559" fmla="*/ 5822896 h 6858000"/>
            <a:gd name="connsiteX560" fmla="*/ 4355496 w 11933853"/>
            <a:gd name="connsiteY560" fmla="*/ 5793525 h 6858000"/>
            <a:gd name="connsiteX561" fmla="*/ 4326097 w 11933853"/>
            <a:gd name="connsiteY561" fmla="*/ 5732191 h 6858000"/>
            <a:gd name="connsiteX562" fmla="*/ 4392677 w 11933853"/>
            <a:gd name="connsiteY562" fmla="*/ 5636303 h 6858000"/>
            <a:gd name="connsiteX563" fmla="*/ 4461850 w 11933853"/>
            <a:gd name="connsiteY563" fmla="*/ 5638031 h 6858000"/>
            <a:gd name="connsiteX564" fmla="*/ 4490385 w 11933853"/>
            <a:gd name="connsiteY564" fmla="*/ 5798708 h 6858000"/>
            <a:gd name="connsiteX565" fmla="*/ 4425534 w 11933853"/>
            <a:gd name="connsiteY565" fmla="*/ 5822896 h 6858000"/>
            <a:gd name="connsiteX566" fmla="*/ 4622514 w 11933853"/>
            <a:gd name="connsiteY566" fmla="*/ 5708999 h 6858000"/>
            <a:gd name="connsiteX567" fmla="*/ 4583550 w 11933853"/>
            <a:gd name="connsiteY567" fmla="*/ 5696919 h 6858000"/>
            <a:gd name="connsiteX568" fmla="*/ 4585279 w 11933853"/>
            <a:gd name="connsiteY568" fmla="*/ 5525012 h 6858000"/>
            <a:gd name="connsiteX569" fmla="*/ 4718439 w 11933853"/>
            <a:gd name="connsiteY569" fmla="*/ 5567341 h 6858000"/>
            <a:gd name="connsiteX570" fmla="*/ 4719303 w 11933853"/>
            <a:gd name="connsiteY570" fmla="*/ 5653726 h 6858000"/>
            <a:gd name="connsiteX571" fmla="*/ 4622514 w 11933853"/>
            <a:gd name="connsiteY571" fmla="*/ 5708999 h 6858000"/>
            <a:gd name="connsiteX572" fmla="*/ 7698344 w 11933853"/>
            <a:gd name="connsiteY572" fmla="*/ 5623464 h 6858000"/>
            <a:gd name="connsiteX573" fmla="*/ 7646477 w 11933853"/>
            <a:gd name="connsiteY573" fmla="*/ 5608050 h 6858000"/>
            <a:gd name="connsiteX574" fmla="*/ 7631778 w 11933853"/>
            <a:gd name="connsiteY574" fmla="*/ 5456876 h 6858000"/>
            <a:gd name="connsiteX575" fmla="*/ 7798659 w 11933853"/>
            <a:gd name="connsiteY575" fmla="*/ 5529439 h 6858000"/>
            <a:gd name="connsiteX576" fmla="*/ 7698344 w 11933853"/>
            <a:gd name="connsiteY576" fmla="*/ 5623464 h 6858000"/>
            <a:gd name="connsiteX577" fmla="*/ 7424756 w 11933853"/>
            <a:gd name="connsiteY577" fmla="*/ 5622453 h 6858000"/>
            <a:gd name="connsiteX578" fmla="*/ 7390806 w 11933853"/>
            <a:gd name="connsiteY578" fmla="*/ 5610641 h 6858000"/>
            <a:gd name="connsiteX579" fmla="*/ 7357948 w 11933853"/>
            <a:gd name="connsiteY579" fmla="*/ 5471560 h 6858000"/>
            <a:gd name="connsiteX580" fmla="*/ 7523101 w 11933853"/>
            <a:gd name="connsiteY580" fmla="*/ 5472424 h 6858000"/>
            <a:gd name="connsiteX581" fmla="*/ 7424756 w 11933853"/>
            <a:gd name="connsiteY581" fmla="*/ 5622453 h 6858000"/>
            <a:gd name="connsiteX582" fmla="*/ 4736336 w 11933853"/>
            <a:gd name="connsiteY582" fmla="*/ 5535961 h 6858000"/>
            <a:gd name="connsiteX583" fmla="*/ 4705343 w 11933853"/>
            <a:gd name="connsiteY583" fmla="*/ 5526094 h 6858000"/>
            <a:gd name="connsiteX584" fmla="*/ 4657786 w 11933853"/>
            <a:gd name="connsiteY584" fmla="*/ 5422432 h 6858000"/>
            <a:gd name="connsiteX585" fmla="*/ 4742524 w 11933853"/>
            <a:gd name="connsiteY585" fmla="*/ 5342957 h 6858000"/>
            <a:gd name="connsiteX586" fmla="*/ 4828991 w 11933853"/>
            <a:gd name="connsiteY586" fmla="*/ 5504498 h 6858000"/>
            <a:gd name="connsiteX587" fmla="*/ 4736336 w 11933853"/>
            <a:gd name="connsiteY587" fmla="*/ 5535961 h 6858000"/>
            <a:gd name="connsiteX588" fmla="*/ 7792957 w 11933853"/>
            <a:gd name="connsiteY588" fmla="*/ 5391516 h 6858000"/>
            <a:gd name="connsiteX589" fmla="*/ 7713839 w 11933853"/>
            <a:gd name="connsiteY589" fmla="*/ 5367328 h 6858000"/>
            <a:gd name="connsiteX590" fmla="*/ 7776096 w 11933853"/>
            <a:gd name="connsiteY590" fmla="*/ 5198876 h 6858000"/>
            <a:gd name="connsiteX591" fmla="*/ 7861698 w 11933853"/>
            <a:gd name="connsiteY591" fmla="*/ 5348323 h 6858000"/>
            <a:gd name="connsiteX592" fmla="*/ 7792957 w 11933853"/>
            <a:gd name="connsiteY592" fmla="*/ 5391516 h 6858000"/>
            <a:gd name="connsiteX593" fmla="*/ 7950581 w 11933853"/>
            <a:gd name="connsiteY593" fmla="*/ 5262105 h 6858000"/>
            <a:gd name="connsiteX594" fmla="*/ 7891783 w 11933853"/>
            <a:gd name="connsiteY594" fmla="*/ 5244827 h 6858000"/>
            <a:gd name="connsiteX595" fmla="*/ 7878813 w 11933853"/>
            <a:gd name="connsiteY595" fmla="*/ 5099700 h 6858000"/>
            <a:gd name="connsiteX596" fmla="*/ 8024078 w 11933853"/>
            <a:gd name="connsiteY596" fmla="*/ 5104883 h 6858000"/>
            <a:gd name="connsiteX597" fmla="*/ 8046559 w 11933853"/>
            <a:gd name="connsiteY597" fmla="*/ 5174855 h 6858000"/>
            <a:gd name="connsiteX598" fmla="*/ 7950581 w 11933853"/>
            <a:gd name="connsiteY598" fmla="*/ 5262105 h 6858000"/>
            <a:gd name="connsiteX599" fmla="*/ 8163931 w 11933853"/>
            <a:gd name="connsiteY599" fmla="*/ 5210337 h 6858000"/>
            <a:gd name="connsiteX600" fmla="*/ 8095622 w 11933853"/>
            <a:gd name="connsiteY600" fmla="*/ 5180966 h 6858000"/>
            <a:gd name="connsiteX601" fmla="*/ 8066223 w 11933853"/>
            <a:gd name="connsiteY601" fmla="*/ 5115313 h 6858000"/>
            <a:gd name="connsiteX602" fmla="*/ 8229646 w 11933853"/>
            <a:gd name="connsiteY602" fmla="*/ 5042750 h 6858000"/>
            <a:gd name="connsiteX603" fmla="*/ 8163931 w 11933853"/>
            <a:gd name="connsiteY603" fmla="*/ 5210337 h 6858000"/>
            <a:gd name="connsiteX604" fmla="*/ 8398020 w 11933853"/>
            <a:gd name="connsiteY604" fmla="*/ 5158574 h 6858000"/>
            <a:gd name="connsiteX605" fmla="*/ 8344410 w 11933853"/>
            <a:gd name="connsiteY605" fmla="*/ 5147344 h 6858000"/>
            <a:gd name="connsiteX606" fmla="*/ 8296853 w 11933853"/>
            <a:gd name="connsiteY606" fmla="*/ 5062686 h 6858000"/>
            <a:gd name="connsiteX607" fmla="*/ 8421366 w 11933853"/>
            <a:gd name="connsiteY607" fmla="*/ 4967662 h 6858000"/>
            <a:gd name="connsiteX608" fmla="*/ 8489675 w 11933853"/>
            <a:gd name="connsiteY608" fmla="*/ 5060958 h 6858000"/>
            <a:gd name="connsiteX609" fmla="*/ 8460276 w 11933853"/>
            <a:gd name="connsiteY609" fmla="*/ 5129203 h 6858000"/>
            <a:gd name="connsiteX610" fmla="*/ 8398020 w 11933853"/>
            <a:gd name="connsiteY610" fmla="*/ 5158574 h 6858000"/>
            <a:gd name="connsiteX611" fmla="*/ 8573144 w 11933853"/>
            <a:gd name="connsiteY611" fmla="*/ 5028300 h 6858000"/>
            <a:gd name="connsiteX612" fmla="*/ 8532721 w 11933853"/>
            <a:gd name="connsiteY612" fmla="*/ 5013614 h 6858000"/>
            <a:gd name="connsiteX613" fmla="*/ 8486028 w 11933853"/>
            <a:gd name="connsiteY613" fmla="*/ 4966102 h 6858000"/>
            <a:gd name="connsiteX614" fmla="*/ 8579413 w 11933853"/>
            <a:gd name="connsiteY614" fmla="*/ 4830477 h 6858000"/>
            <a:gd name="connsiteX615" fmla="*/ 8671068 w 11933853"/>
            <a:gd name="connsiteY615" fmla="*/ 4920318 h 6858000"/>
            <a:gd name="connsiteX616" fmla="*/ 8614864 w 11933853"/>
            <a:gd name="connsiteY616" fmla="*/ 5017070 h 6858000"/>
            <a:gd name="connsiteX617" fmla="*/ 8573144 w 11933853"/>
            <a:gd name="connsiteY617" fmla="*/ 5028300 h 6858000"/>
            <a:gd name="connsiteX618" fmla="*/ 8803121 w 11933853"/>
            <a:gd name="connsiteY618" fmla="*/ 4968770 h 6858000"/>
            <a:gd name="connsiteX619" fmla="*/ 8760752 w 11933853"/>
            <a:gd name="connsiteY619" fmla="*/ 4954948 h 6858000"/>
            <a:gd name="connsiteX620" fmla="*/ 8757293 w 11933853"/>
            <a:gd name="connsiteY620" fmla="*/ 4783041 h 6858000"/>
            <a:gd name="connsiteX621" fmla="*/ 8891317 w 11933853"/>
            <a:gd name="connsiteY621" fmla="*/ 4916075 h 6858000"/>
            <a:gd name="connsiteX622" fmla="*/ 8803121 w 11933853"/>
            <a:gd name="connsiteY622" fmla="*/ 4968770 h 6858000"/>
            <a:gd name="connsiteX623" fmla="*/ 9032561 w 11933853"/>
            <a:gd name="connsiteY623" fmla="*/ 4967692 h 6858000"/>
            <a:gd name="connsiteX624" fmla="*/ 8993975 w 11933853"/>
            <a:gd name="connsiteY624" fmla="*/ 4956678 h 6858000"/>
            <a:gd name="connsiteX625" fmla="*/ 8938636 w 11933853"/>
            <a:gd name="connsiteY625" fmla="*/ 4871156 h 6858000"/>
            <a:gd name="connsiteX626" fmla="*/ 9034614 w 11933853"/>
            <a:gd name="connsiteY626" fmla="*/ 4770085 h 6858000"/>
            <a:gd name="connsiteX627" fmla="*/ 9128864 w 11933853"/>
            <a:gd name="connsiteY627" fmla="*/ 4865109 h 6858000"/>
            <a:gd name="connsiteX628" fmla="*/ 9071795 w 11933853"/>
            <a:gd name="connsiteY628" fmla="*/ 4956678 h 6858000"/>
            <a:gd name="connsiteX629" fmla="*/ 9032561 w 11933853"/>
            <a:gd name="connsiteY629" fmla="*/ 4967692 h 6858000"/>
            <a:gd name="connsiteX630" fmla="*/ 9441774 w 11933853"/>
            <a:gd name="connsiteY630" fmla="*/ 4882489 h 6858000"/>
            <a:gd name="connsiteX631" fmla="*/ 9382652 w 11933853"/>
            <a:gd name="connsiteY631" fmla="*/ 4866940 h 6858000"/>
            <a:gd name="connsiteX632" fmla="*/ 9344606 w 11933853"/>
            <a:gd name="connsiteY632" fmla="*/ 4779690 h 6858000"/>
            <a:gd name="connsiteX633" fmla="*/ 9371411 w 11933853"/>
            <a:gd name="connsiteY633" fmla="*/ 4719220 h 6858000"/>
            <a:gd name="connsiteX634" fmla="*/ 9438855 w 11933853"/>
            <a:gd name="connsiteY634" fmla="*/ 4692441 h 6858000"/>
            <a:gd name="connsiteX635" fmla="*/ 9531375 w 11933853"/>
            <a:gd name="connsiteY635" fmla="*/ 4750319 h 6858000"/>
            <a:gd name="connsiteX636" fmla="*/ 9502841 w 11933853"/>
            <a:gd name="connsiteY636" fmla="*/ 4864348 h 6858000"/>
            <a:gd name="connsiteX637" fmla="*/ 9441774 w 11933853"/>
            <a:gd name="connsiteY637" fmla="*/ 4882489 h 6858000"/>
            <a:gd name="connsiteX638" fmla="*/ 9827387 w 11933853"/>
            <a:gd name="connsiteY638" fmla="*/ 4715049 h 6858000"/>
            <a:gd name="connsiteX639" fmla="*/ 9796414 w 11933853"/>
            <a:gd name="connsiteY639" fmla="*/ 4706478 h 6858000"/>
            <a:gd name="connsiteX640" fmla="*/ 9766151 w 11933853"/>
            <a:gd name="connsiteY640" fmla="*/ 4554440 h 6858000"/>
            <a:gd name="connsiteX641" fmla="*/ 9929574 w 11933853"/>
            <a:gd name="connsiteY641" fmla="*/ 4577764 h 6858000"/>
            <a:gd name="connsiteX642" fmla="*/ 9827387 w 11933853"/>
            <a:gd name="connsiteY642" fmla="*/ 4715049 h 6858000"/>
            <a:gd name="connsiteX643" fmla="*/ 10053035 w 11933853"/>
            <a:gd name="connsiteY643" fmla="*/ 4685836 h 6858000"/>
            <a:gd name="connsiteX644" fmla="*/ 10021012 w 11933853"/>
            <a:gd name="connsiteY644" fmla="*/ 4682328 h 6858000"/>
            <a:gd name="connsiteX645" fmla="*/ 9973455 w 11933853"/>
            <a:gd name="connsiteY645" fmla="*/ 4528562 h 6858000"/>
            <a:gd name="connsiteX646" fmla="*/ 10129096 w 11933853"/>
            <a:gd name="connsiteY646" fmla="*/ 4537200 h 6858000"/>
            <a:gd name="connsiteX647" fmla="*/ 10053035 w 11933853"/>
            <a:gd name="connsiteY647" fmla="*/ 4685836 h 6858000"/>
            <a:gd name="connsiteX648" fmla="*/ 9214073 w 11933853"/>
            <a:gd name="connsiteY648" fmla="*/ 4822209 h 6858000"/>
            <a:gd name="connsiteX649" fmla="*/ 9149439 w 11933853"/>
            <a:gd name="connsiteY649" fmla="*/ 4805687 h 6858000"/>
            <a:gd name="connsiteX650" fmla="*/ 9107070 w 11933853"/>
            <a:gd name="connsiteY650" fmla="*/ 4702888 h 6858000"/>
            <a:gd name="connsiteX651" fmla="*/ 9134739 w 11933853"/>
            <a:gd name="connsiteY651" fmla="*/ 4656240 h 6858000"/>
            <a:gd name="connsiteX652" fmla="*/ 9301621 w 11933853"/>
            <a:gd name="connsiteY652" fmla="*/ 4732259 h 6858000"/>
            <a:gd name="connsiteX653" fmla="*/ 9272222 w 11933853"/>
            <a:gd name="connsiteY653" fmla="*/ 4792729 h 6858000"/>
            <a:gd name="connsiteX654" fmla="*/ 9214073 w 11933853"/>
            <a:gd name="connsiteY654" fmla="*/ 4822209 h 6858000"/>
            <a:gd name="connsiteX655" fmla="*/ 9615097 w 11933853"/>
            <a:gd name="connsiteY655" fmla="*/ 4682374 h 6858000"/>
            <a:gd name="connsiteX656" fmla="*/ 9550233 w 11933853"/>
            <a:gd name="connsiteY656" fmla="*/ 4670239 h 6858000"/>
            <a:gd name="connsiteX657" fmla="*/ 9551963 w 11933853"/>
            <a:gd name="connsiteY657" fmla="*/ 4498332 h 6858000"/>
            <a:gd name="connsiteX658" fmla="*/ 9685987 w 11933853"/>
            <a:gd name="connsiteY658" fmla="*/ 4537206 h 6858000"/>
            <a:gd name="connsiteX659" fmla="*/ 9615097 w 11933853"/>
            <a:gd name="connsiteY659" fmla="*/ 4682374 h 6858000"/>
            <a:gd name="connsiteX660" fmla="*/ 9349337 w 11933853"/>
            <a:gd name="connsiteY660" fmla="*/ 4631646 h 6858000"/>
            <a:gd name="connsiteX661" fmla="*/ 9311832 w 11933853"/>
            <a:gd name="connsiteY661" fmla="*/ 4621064 h 6858000"/>
            <a:gd name="connsiteX662" fmla="*/ 9279840 w 11933853"/>
            <a:gd name="connsiteY662" fmla="*/ 4480255 h 6858000"/>
            <a:gd name="connsiteX663" fmla="*/ 9457097 w 11933853"/>
            <a:gd name="connsiteY663" fmla="*/ 4529495 h 6858000"/>
            <a:gd name="connsiteX664" fmla="*/ 9447586 w 11933853"/>
            <a:gd name="connsiteY664" fmla="*/ 4583054 h 6858000"/>
            <a:gd name="connsiteX665" fmla="*/ 9349337 w 11933853"/>
            <a:gd name="connsiteY665" fmla="*/ 4631646 h 6858000"/>
            <a:gd name="connsiteX666" fmla="*/ 9761907 w 11933853"/>
            <a:gd name="connsiteY666" fmla="*/ 4477000 h 6858000"/>
            <a:gd name="connsiteX667" fmla="*/ 9719538 w 11933853"/>
            <a:gd name="connsiteY667" fmla="*/ 4463178 h 6858000"/>
            <a:gd name="connsiteX668" fmla="*/ 9716079 w 11933853"/>
            <a:gd name="connsiteY668" fmla="*/ 4291271 h 6858000"/>
            <a:gd name="connsiteX669" fmla="*/ 9849239 w 11933853"/>
            <a:gd name="connsiteY669" fmla="*/ 4426033 h 6858000"/>
            <a:gd name="connsiteX670" fmla="*/ 9761907 w 11933853"/>
            <a:gd name="connsiteY670" fmla="*/ 4477000 h 6858000"/>
            <a:gd name="connsiteX671" fmla="*/ 10021072 w 11933853"/>
            <a:gd name="connsiteY671" fmla="*/ 4463306 h 6858000"/>
            <a:gd name="connsiteX672" fmla="*/ 9995955 w 11933853"/>
            <a:gd name="connsiteY672" fmla="*/ 4456282 h 6858000"/>
            <a:gd name="connsiteX673" fmla="*/ 9965691 w 11933853"/>
            <a:gd name="connsiteY673" fmla="*/ 4293877 h 6858000"/>
            <a:gd name="connsiteX674" fmla="*/ 10127385 w 11933853"/>
            <a:gd name="connsiteY674" fmla="*/ 4351755 h 6858000"/>
            <a:gd name="connsiteX675" fmla="*/ 10021072 w 11933853"/>
            <a:gd name="connsiteY675" fmla="*/ 4463306 h 6858000"/>
            <a:gd name="connsiteX676" fmla="*/ 9518097 w 11933853"/>
            <a:gd name="connsiteY676" fmla="*/ 4441047 h 6858000"/>
            <a:gd name="connsiteX677" fmla="*/ 9468176 w 11933853"/>
            <a:gd name="connsiteY677" fmla="*/ 4426078 h 6858000"/>
            <a:gd name="connsiteX678" fmla="*/ 9422348 w 11933853"/>
            <a:gd name="connsiteY678" fmla="*/ 4338828 h 6858000"/>
            <a:gd name="connsiteX679" fmla="*/ 9451747 w 11933853"/>
            <a:gd name="connsiteY679" fmla="*/ 4273175 h 6858000"/>
            <a:gd name="connsiteX680" fmla="*/ 9517462 w 11933853"/>
            <a:gd name="connsiteY680" fmla="*/ 4243804 h 6858000"/>
            <a:gd name="connsiteX681" fmla="*/ 9583177 w 11933853"/>
            <a:gd name="connsiteY681" fmla="*/ 4273175 h 6858000"/>
            <a:gd name="connsiteX682" fmla="*/ 9612576 w 11933853"/>
            <a:gd name="connsiteY682" fmla="*/ 4342284 h 6858000"/>
            <a:gd name="connsiteX683" fmla="*/ 9518097 w 11933853"/>
            <a:gd name="connsiteY683" fmla="*/ 4441047 h 6858000"/>
            <a:gd name="connsiteX684" fmla="*/ 9909016 w 11933853"/>
            <a:gd name="connsiteY684" fmla="*/ 4275961 h 6858000"/>
            <a:gd name="connsiteX685" fmla="*/ 9883657 w 11933853"/>
            <a:gd name="connsiteY685" fmla="*/ 4270791 h 6858000"/>
            <a:gd name="connsiteX686" fmla="*/ 9853394 w 11933853"/>
            <a:gd name="connsiteY686" fmla="*/ 4112706 h 6858000"/>
            <a:gd name="connsiteX687" fmla="*/ 9921703 w 11933853"/>
            <a:gd name="connsiteY687" fmla="*/ 4084198 h 6858000"/>
            <a:gd name="connsiteX688" fmla="*/ 10015952 w 11933853"/>
            <a:gd name="connsiteY688" fmla="*/ 4147260 h 6858000"/>
            <a:gd name="connsiteX689" fmla="*/ 9989147 w 11933853"/>
            <a:gd name="connsiteY689" fmla="*/ 4251786 h 6858000"/>
            <a:gd name="connsiteX690" fmla="*/ 9909016 w 11933853"/>
            <a:gd name="connsiteY690" fmla="*/ 4275961 h 6858000"/>
            <a:gd name="connsiteX691" fmla="*/ 7458613 w 11933853"/>
            <a:gd name="connsiteY691" fmla="*/ 5373517 h 6858000"/>
            <a:gd name="connsiteX692" fmla="*/ 7418406 w 11933853"/>
            <a:gd name="connsiteY692" fmla="*/ 5358831 h 6858000"/>
            <a:gd name="connsiteX693" fmla="*/ 7394195 w 11933853"/>
            <a:gd name="connsiteY693" fmla="*/ 5200745 h 6858000"/>
            <a:gd name="connsiteX694" fmla="*/ 7459046 w 11933853"/>
            <a:gd name="connsiteY694" fmla="*/ 5175694 h 6858000"/>
            <a:gd name="connsiteX695" fmla="*/ 7484986 w 11933853"/>
            <a:gd name="connsiteY695" fmla="*/ 5160144 h 6858000"/>
            <a:gd name="connsiteX696" fmla="*/ 7461640 w 11933853"/>
            <a:gd name="connsiteY696" fmla="*/ 5067712 h 6858000"/>
            <a:gd name="connsiteX697" fmla="*/ 7598258 w 11933853"/>
            <a:gd name="connsiteY697" fmla="*/ 5006378 h 6858000"/>
            <a:gd name="connsiteX698" fmla="*/ 7651867 w 11933853"/>
            <a:gd name="connsiteY698" fmla="*/ 5096219 h 6858000"/>
            <a:gd name="connsiteX699" fmla="*/ 7621604 w 11933853"/>
            <a:gd name="connsiteY699" fmla="*/ 5164463 h 6858000"/>
            <a:gd name="connsiteX700" fmla="*/ 7553295 w 11933853"/>
            <a:gd name="connsiteY700" fmla="*/ 5192107 h 6858000"/>
            <a:gd name="connsiteX701" fmla="*/ 7515249 w 11933853"/>
            <a:gd name="connsiteY701" fmla="*/ 5188651 h 6858000"/>
            <a:gd name="connsiteX702" fmla="*/ 7536001 w 11933853"/>
            <a:gd name="connsiteY702" fmla="*/ 5212839 h 6858000"/>
            <a:gd name="connsiteX703" fmla="*/ 7498820 w 11933853"/>
            <a:gd name="connsiteY703" fmla="*/ 5362286 h 6858000"/>
            <a:gd name="connsiteX704" fmla="*/ 7458613 w 11933853"/>
            <a:gd name="connsiteY704" fmla="*/ 5373517 h 6858000"/>
            <a:gd name="connsiteX705" fmla="*/ 7750178 w 11933853"/>
            <a:gd name="connsiteY705" fmla="*/ 5132694 h 6858000"/>
            <a:gd name="connsiteX706" fmla="*/ 7689651 w 11933853"/>
            <a:gd name="connsiteY706" fmla="*/ 5103323 h 6858000"/>
            <a:gd name="connsiteX707" fmla="*/ 7673222 w 11933853"/>
            <a:gd name="connsiteY707" fmla="*/ 4986703 h 6858000"/>
            <a:gd name="connsiteX708" fmla="*/ 7759689 w 11933853"/>
            <a:gd name="connsiteY708" fmla="*/ 4934007 h 6858000"/>
            <a:gd name="connsiteX709" fmla="*/ 7855667 w 11933853"/>
            <a:gd name="connsiteY709" fmla="*/ 5016074 h 6858000"/>
            <a:gd name="connsiteX710" fmla="*/ 7750178 w 11933853"/>
            <a:gd name="connsiteY710" fmla="*/ 5132694 h 6858000"/>
            <a:gd name="connsiteX711" fmla="*/ 7977353 w 11933853"/>
            <a:gd name="connsiteY711" fmla="*/ 5037789 h 6858000"/>
            <a:gd name="connsiteX712" fmla="*/ 7914232 w 11933853"/>
            <a:gd name="connsiteY712" fmla="*/ 5008418 h 6858000"/>
            <a:gd name="connsiteX713" fmla="*/ 7884833 w 11933853"/>
            <a:gd name="connsiteY713" fmla="*/ 4940173 h 6858000"/>
            <a:gd name="connsiteX714" fmla="*/ 7909044 w 11933853"/>
            <a:gd name="connsiteY714" fmla="*/ 4875384 h 6858000"/>
            <a:gd name="connsiteX715" fmla="*/ 8069873 w 11933853"/>
            <a:gd name="connsiteY715" fmla="*/ 4903028 h 6858000"/>
            <a:gd name="connsiteX716" fmla="*/ 7977353 w 11933853"/>
            <a:gd name="connsiteY716" fmla="*/ 5037789 h 6858000"/>
            <a:gd name="connsiteX717" fmla="*/ 8212524 w 11933853"/>
            <a:gd name="connsiteY717" fmla="*/ 4976643 h 6858000"/>
            <a:gd name="connsiteX718" fmla="*/ 8169938 w 11933853"/>
            <a:gd name="connsiteY718" fmla="*/ 4966169 h 6858000"/>
            <a:gd name="connsiteX719" fmla="*/ 8109411 w 11933853"/>
            <a:gd name="connsiteY719" fmla="*/ 4880647 h 6858000"/>
            <a:gd name="connsiteX720" fmla="*/ 8160427 w 11933853"/>
            <a:gd name="connsiteY720" fmla="*/ 4793398 h 6858000"/>
            <a:gd name="connsiteX721" fmla="*/ 8278887 w 11933853"/>
            <a:gd name="connsiteY721" fmla="*/ 4808083 h 6858000"/>
            <a:gd name="connsiteX722" fmla="*/ 8308286 w 11933853"/>
            <a:gd name="connsiteY722" fmla="*/ 4875464 h 6858000"/>
            <a:gd name="connsiteX723" fmla="*/ 8256406 w 11933853"/>
            <a:gd name="connsiteY723" fmla="*/ 4964441 h 6858000"/>
            <a:gd name="connsiteX724" fmla="*/ 8212524 w 11933853"/>
            <a:gd name="connsiteY724" fmla="*/ 4976643 h 6858000"/>
            <a:gd name="connsiteX725" fmla="*/ 8431731 w 11933853"/>
            <a:gd name="connsiteY725" fmla="*/ 4872180 h 6858000"/>
            <a:gd name="connsiteX726" fmla="*/ 8366867 w 11933853"/>
            <a:gd name="connsiteY726" fmla="*/ 4860046 h 6858000"/>
            <a:gd name="connsiteX727" fmla="*/ 8328822 w 11933853"/>
            <a:gd name="connsiteY727" fmla="*/ 4728740 h 6858000"/>
            <a:gd name="connsiteX728" fmla="*/ 8414424 w 11933853"/>
            <a:gd name="connsiteY728" fmla="*/ 4675181 h 6858000"/>
            <a:gd name="connsiteX729" fmla="*/ 8502620 w 11933853"/>
            <a:gd name="connsiteY729" fmla="*/ 4727012 h 6858000"/>
            <a:gd name="connsiteX730" fmla="*/ 8431731 w 11933853"/>
            <a:gd name="connsiteY730" fmla="*/ 4872180 h 6858000"/>
            <a:gd name="connsiteX731" fmla="*/ 8648501 w 11933853"/>
            <a:gd name="connsiteY731" fmla="*/ 4787589 h 6858000"/>
            <a:gd name="connsiteX732" fmla="*/ 8587974 w 11933853"/>
            <a:gd name="connsiteY732" fmla="*/ 4758218 h 6858000"/>
            <a:gd name="connsiteX733" fmla="*/ 8558576 w 11933853"/>
            <a:gd name="connsiteY733" fmla="*/ 4689973 h 6858000"/>
            <a:gd name="connsiteX734" fmla="*/ 8751397 w 11933853"/>
            <a:gd name="connsiteY734" fmla="*/ 4687382 h 6858000"/>
            <a:gd name="connsiteX735" fmla="*/ 8648501 w 11933853"/>
            <a:gd name="connsiteY735" fmla="*/ 4787589 h 6858000"/>
            <a:gd name="connsiteX736" fmla="*/ 8907632 w 11933853"/>
            <a:gd name="connsiteY736" fmla="*/ 4744452 h 6858000"/>
            <a:gd name="connsiteX737" fmla="*/ 8847105 w 11933853"/>
            <a:gd name="connsiteY737" fmla="*/ 4715081 h 6858000"/>
            <a:gd name="connsiteX738" fmla="*/ 8831541 w 11933853"/>
            <a:gd name="connsiteY738" fmla="*/ 4596733 h 6858000"/>
            <a:gd name="connsiteX739" fmla="*/ 8930978 w 11933853"/>
            <a:gd name="connsiteY739" fmla="*/ 4550084 h 6858000"/>
            <a:gd name="connsiteX740" fmla="*/ 8907632 w 11933853"/>
            <a:gd name="connsiteY740" fmla="*/ 4744452 h 6858000"/>
            <a:gd name="connsiteX741" fmla="*/ 9104755 w 11933853"/>
            <a:gd name="connsiteY741" fmla="*/ 4597238 h 6858000"/>
            <a:gd name="connsiteX742" fmla="*/ 9070845 w 11933853"/>
            <a:gd name="connsiteY742" fmla="*/ 4589148 h 6858000"/>
            <a:gd name="connsiteX743" fmla="*/ 9016371 w 11933853"/>
            <a:gd name="connsiteY743" fmla="*/ 4500171 h 6858000"/>
            <a:gd name="connsiteX744" fmla="*/ 9115808 w 11933853"/>
            <a:gd name="connsiteY744" fmla="*/ 4399100 h 6858000"/>
            <a:gd name="connsiteX745" fmla="*/ 9200546 w 11933853"/>
            <a:gd name="connsiteY745" fmla="*/ 4450067 h 6858000"/>
            <a:gd name="connsiteX746" fmla="*/ 9104755 w 11933853"/>
            <a:gd name="connsiteY746" fmla="*/ 4597238 h 6858000"/>
            <a:gd name="connsiteX747" fmla="*/ 9244518 w 11933853"/>
            <a:gd name="connsiteY747" fmla="*/ 4407978 h 6858000"/>
            <a:gd name="connsiteX748" fmla="*/ 9188314 w 11933853"/>
            <a:gd name="connsiteY748" fmla="*/ 4395020 h 6858000"/>
            <a:gd name="connsiteX749" fmla="*/ 9137298 w 11933853"/>
            <a:gd name="connsiteY749" fmla="*/ 4308635 h 6858000"/>
            <a:gd name="connsiteX750" fmla="*/ 9225495 w 11933853"/>
            <a:gd name="connsiteY750" fmla="*/ 4212747 h 6858000"/>
            <a:gd name="connsiteX751" fmla="*/ 9336173 w 11933853"/>
            <a:gd name="connsiteY751" fmla="*/ 4318137 h 6858000"/>
            <a:gd name="connsiteX752" fmla="*/ 9244518 w 11933853"/>
            <a:gd name="connsiteY752" fmla="*/ 4407978 h 6858000"/>
            <a:gd name="connsiteX753" fmla="*/ 9408620 w 11933853"/>
            <a:gd name="connsiteY753" fmla="*/ 4235426 h 6858000"/>
            <a:gd name="connsiteX754" fmla="*/ 9348093 w 11933853"/>
            <a:gd name="connsiteY754" fmla="*/ 4206055 h 6858000"/>
            <a:gd name="connsiteX755" fmla="*/ 9318694 w 11933853"/>
            <a:gd name="connsiteY755" fmla="*/ 4137810 h 6858000"/>
            <a:gd name="connsiteX756" fmla="*/ 9387003 w 11933853"/>
            <a:gd name="connsiteY756" fmla="*/ 4044514 h 6858000"/>
            <a:gd name="connsiteX757" fmla="*/ 9510651 w 11933853"/>
            <a:gd name="connsiteY757" fmla="*/ 4139538 h 6858000"/>
            <a:gd name="connsiteX758" fmla="*/ 9408620 w 11933853"/>
            <a:gd name="connsiteY758" fmla="*/ 4235426 h 6858000"/>
            <a:gd name="connsiteX759" fmla="*/ 9689147 w 11933853"/>
            <a:gd name="connsiteY759" fmla="*/ 4218280 h 6858000"/>
            <a:gd name="connsiteX760" fmla="*/ 9624513 w 11933853"/>
            <a:gd name="connsiteY760" fmla="*/ 4201758 h 6858000"/>
            <a:gd name="connsiteX761" fmla="*/ 9582144 w 11933853"/>
            <a:gd name="connsiteY761" fmla="*/ 4098959 h 6858000"/>
            <a:gd name="connsiteX762" fmla="*/ 9609813 w 11933853"/>
            <a:gd name="connsiteY762" fmla="*/ 4052311 h 6858000"/>
            <a:gd name="connsiteX763" fmla="*/ 9776695 w 11933853"/>
            <a:gd name="connsiteY763" fmla="*/ 4128330 h 6858000"/>
            <a:gd name="connsiteX764" fmla="*/ 9747296 w 11933853"/>
            <a:gd name="connsiteY764" fmla="*/ 4188800 h 6858000"/>
            <a:gd name="connsiteX765" fmla="*/ 9689147 w 11933853"/>
            <a:gd name="connsiteY765" fmla="*/ 4218280 h 6858000"/>
            <a:gd name="connsiteX766" fmla="*/ 9486930 w 11933853"/>
            <a:gd name="connsiteY766" fmla="*/ 4043684 h 6858000"/>
            <a:gd name="connsiteX767" fmla="*/ 9461280 w 11933853"/>
            <a:gd name="connsiteY767" fmla="*/ 4036984 h 6858000"/>
            <a:gd name="connsiteX768" fmla="*/ 9408535 w 11933853"/>
            <a:gd name="connsiteY768" fmla="*/ 3900495 h 6858000"/>
            <a:gd name="connsiteX769" fmla="*/ 9592710 w 11933853"/>
            <a:gd name="connsiteY769" fmla="*/ 3929866 h 6858000"/>
            <a:gd name="connsiteX770" fmla="*/ 9486930 w 11933853"/>
            <a:gd name="connsiteY770" fmla="*/ 4043684 h 6858000"/>
            <a:gd name="connsiteX771" fmla="*/ 9853144 w 11933853"/>
            <a:gd name="connsiteY771" fmla="*/ 4018552 h 6858000"/>
            <a:gd name="connsiteX772" fmla="*/ 9813693 w 11933853"/>
            <a:gd name="connsiteY772" fmla="*/ 4006782 h 6858000"/>
            <a:gd name="connsiteX773" fmla="*/ 9804182 w 11933853"/>
            <a:gd name="connsiteY773" fmla="*/ 3833147 h 6858000"/>
            <a:gd name="connsiteX774" fmla="*/ 9940800 w 11933853"/>
            <a:gd name="connsiteY774" fmla="*/ 3872885 h 6858000"/>
            <a:gd name="connsiteX775" fmla="*/ 9893243 w 11933853"/>
            <a:gd name="connsiteY775" fmla="*/ 4007646 h 6858000"/>
            <a:gd name="connsiteX776" fmla="*/ 9853144 w 11933853"/>
            <a:gd name="connsiteY776" fmla="*/ 4018552 h 6858000"/>
            <a:gd name="connsiteX777" fmla="*/ 10333197 w 11933853"/>
            <a:gd name="connsiteY777" fmla="*/ 3923850 h 6858000"/>
            <a:gd name="connsiteX778" fmla="*/ 10295665 w 11933853"/>
            <a:gd name="connsiteY778" fmla="*/ 3912741 h 6858000"/>
            <a:gd name="connsiteX779" fmla="*/ 10319011 w 11933853"/>
            <a:gd name="connsiteY779" fmla="*/ 3733923 h 6858000"/>
            <a:gd name="connsiteX780" fmla="*/ 10433148 w 11933853"/>
            <a:gd name="connsiteY780" fmla="*/ 3877323 h 6858000"/>
            <a:gd name="connsiteX781" fmla="*/ 10333197 w 11933853"/>
            <a:gd name="connsiteY781" fmla="*/ 3923850 h 6858000"/>
            <a:gd name="connsiteX782" fmla="*/ 7251574 w 11933853"/>
            <a:gd name="connsiteY782" fmla="*/ 5356147 h 6858000"/>
            <a:gd name="connsiteX783" fmla="*/ 7211151 w 11933853"/>
            <a:gd name="connsiteY783" fmla="*/ 5341461 h 6858000"/>
            <a:gd name="connsiteX784" fmla="*/ 7164458 w 11933853"/>
            <a:gd name="connsiteY784" fmla="*/ 5293949 h 6858000"/>
            <a:gd name="connsiteX785" fmla="*/ 7257843 w 11933853"/>
            <a:gd name="connsiteY785" fmla="*/ 5158324 h 6858000"/>
            <a:gd name="connsiteX786" fmla="*/ 7349498 w 11933853"/>
            <a:gd name="connsiteY786" fmla="*/ 5248165 h 6858000"/>
            <a:gd name="connsiteX787" fmla="*/ 7293294 w 11933853"/>
            <a:gd name="connsiteY787" fmla="*/ 5344917 h 6858000"/>
            <a:gd name="connsiteX788" fmla="*/ 7251574 w 11933853"/>
            <a:gd name="connsiteY788" fmla="*/ 5356147 h 6858000"/>
            <a:gd name="connsiteX789" fmla="*/ 1133693 w 11933853"/>
            <a:gd name="connsiteY789" fmla="*/ 6150745 h 6858000"/>
            <a:gd name="connsiteX790" fmla="*/ 1073166 w 11933853"/>
            <a:gd name="connsiteY790" fmla="*/ 6121374 h 6858000"/>
            <a:gd name="connsiteX791" fmla="*/ 1056737 w 11933853"/>
            <a:gd name="connsiteY791" fmla="*/ 6004754 h 6858000"/>
            <a:gd name="connsiteX792" fmla="*/ 1143204 w 11933853"/>
            <a:gd name="connsiteY792" fmla="*/ 5952058 h 6858000"/>
            <a:gd name="connsiteX793" fmla="*/ 1239182 w 11933853"/>
            <a:gd name="connsiteY793" fmla="*/ 6034125 h 6858000"/>
            <a:gd name="connsiteX794" fmla="*/ 1133693 w 11933853"/>
            <a:gd name="connsiteY794" fmla="*/ 6150745 h 6858000"/>
            <a:gd name="connsiteX795" fmla="*/ 2320526 w 11933853"/>
            <a:gd name="connsiteY795" fmla="*/ 6107606 h 6858000"/>
            <a:gd name="connsiteX796" fmla="*/ 2263457 w 11933853"/>
            <a:gd name="connsiteY796" fmla="*/ 6093784 h 6858000"/>
            <a:gd name="connsiteX797" fmla="*/ 2218494 w 11933853"/>
            <a:gd name="connsiteY797" fmla="*/ 6010854 h 6858000"/>
            <a:gd name="connsiteX798" fmla="*/ 2333496 w 11933853"/>
            <a:gd name="connsiteY798" fmla="*/ 5913238 h 6858000"/>
            <a:gd name="connsiteX799" fmla="*/ 2417369 w 11933853"/>
            <a:gd name="connsiteY799" fmla="*/ 6017765 h 6858000"/>
            <a:gd name="connsiteX800" fmla="*/ 2387970 w 11933853"/>
            <a:gd name="connsiteY800" fmla="*/ 6078234 h 6858000"/>
            <a:gd name="connsiteX801" fmla="*/ 2320526 w 11933853"/>
            <a:gd name="connsiteY801" fmla="*/ 6107606 h 6858000"/>
            <a:gd name="connsiteX802" fmla="*/ 3292294 w 11933853"/>
            <a:gd name="connsiteY802" fmla="*/ 6080037 h 6858000"/>
            <a:gd name="connsiteX803" fmla="*/ 3227430 w 11933853"/>
            <a:gd name="connsiteY803" fmla="*/ 6067902 h 6858000"/>
            <a:gd name="connsiteX804" fmla="*/ 3190250 w 11933853"/>
            <a:gd name="connsiteY804" fmla="*/ 5934869 h 6858000"/>
            <a:gd name="connsiteX805" fmla="*/ 3363184 w 11933853"/>
            <a:gd name="connsiteY805" fmla="*/ 5934869 h 6858000"/>
            <a:gd name="connsiteX806" fmla="*/ 3292294 w 11933853"/>
            <a:gd name="connsiteY806" fmla="*/ 6080037 h 6858000"/>
            <a:gd name="connsiteX807" fmla="*/ 2877655 w 11933853"/>
            <a:gd name="connsiteY807" fmla="*/ 5935052 h 6858000"/>
            <a:gd name="connsiteX808" fmla="*/ 2809346 w 11933853"/>
            <a:gd name="connsiteY808" fmla="*/ 5905681 h 6858000"/>
            <a:gd name="connsiteX809" fmla="*/ 2779947 w 11933853"/>
            <a:gd name="connsiteY809" fmla="*/ 5845211 h 6858000"/>
            <a:gd name="connsiteX810" fmla="*/ 2880249 w 11933853"/>
            <a:gd name="connsiteY810" fmla="*/ 5742413 h 6858000"/>
            <a:gd name="connsiteX811" fmla="*/ 2971040 w 11933853"/>
            <a:gd name="connsiteY811" fmla="*/ 5866808 h 6858000"/>
            <a:gd name="connsiteX812" fmla="*/ 2877655 w 11933853"/>
            <a:gd name="connsiteY812" fmla="*/ 5935052 h 6858000"/>
            <a:gd name="connsiteX813" fmla="*/ 4171759 w 11933853"/>
            <a:gd name="connsiteY813" fmla="*/ 5849627 h 6858000"/>
            <a:gd name="connsiteX814" fmla="*/ 4117974 w 11933853"/>
            <a:gd name="connsiteY814" fmla="*/ 5835819 h 6858000"/>
            <a:gd name="connsiteX815" fmla="*/ 4091169 w 11933853"/>
            <a:gd name="connsiteY815" fmla="*/ 5694146 h 6858000"/>
            <a:gd name="connsiteX816" fmla="*/ 4268427 w 11933853"/>
            <a:gd name="connsiteY816" fmla="*/ 5747705 h 6858000"/>
            <a:gd name="connsiteX817" fmla="*/ 4171759 w 11933853"/>
            <a:gd name="connsiteY817" fmla="*/ 5849627 h 6858000"/>
            <a:gd name="connsiteX818" fmla="*/ 3254477 w 11933853"/>
            <a:gd name="connsiteY818" fmla="*/ 5770377 h 6858000"/>
            <a:gd name="connsiteX819" fmla="*/ 3211892 w 11933853"/>
            <a:gd name="connsiteY819" fmla="*/ 5759902 h 6858000"/>
            <a:gd name="connsiteX820" fmla="*/ 3170388 w 11933853"/>
            <a:gd name="connsiteY820" fmla="*/ 5719301 h 6858000"/>
            <a:gd name="connsiteX821" fmla="*/ 3191140 w 11933853"/>
            <a:gd name="connsiteY821" fmla="*/ 5599225 h 6858000"/>
            <a:gd name="connsiteX822" fmla="*/ 3262043 w 11933853"/>
            <a:gd name="connsiteY822" fmla="*/ 5575037 h 6858000"/>
            <a:gd name="connsiteX823" fmla="*/ 3298359 w 11933853"/>
            <a:gd name="connsiteY823" fmla="*/ 5758175 h 6858000"/>
            <a:gd name="connsiteX824" fmla="*/ 3254477 w 11933853"/>
            <a:gd name="connsiteY824" fmla="*/ 5770377 h 6858000"/>
            <a:gd name="connsiteX825" fmla="*/ 4168995 w 11933853"/>
            <a:gd name="connsiteY825" fmla="*/ 5641718 h 6858000"/>
            <a:gd name="connsiteX826" fmla="*/ 4111926 w 11933853"/>
            <a:gd name="connsiteY826" fmla="*/ 5627896 h 6858000"/>
            <a:gd name="connsiteX827" fmla="*/ 4066963 w 11933853"/>
            <a:gd name="connsiteY827" fmla="*/ 5544966 h 6858000"/>
            <a:gd name="connsiteX828" fmla="*/ 4181965 w 11933853"/>
            <a:gd name="connsiteY828" fmla="*/ 5447350 h 6858000"/>
            <a:gd name="connsiteX829" fmla="*/ 4265838 w 11933853"/>
            <a:gd name="connsiteY829" fmla="*/ 5551877 h 6858000"/>
            <a:gd name="connsiteX830" fmla="*/ 4236439 w 11933853"/>
            <a:gd name="connsiteY830" fmla="*/ 5612346 h 6858000"/>
            <a:gd name="connsiteX831" fmla="*/ 4168995 w 11933853"/>
            <a:gd name="connsiteY831" fmla="*/ 5641718 h 6858000"/>
            <a:gd name="connsiteX832" fmla="*/ 4380588 w 11933853"/>
            <a:gd name="connsiteY832" fmla="*/ 5592537 h 6858000"/>
            <a:gd name="connsiteX833" fmla="*/ 4308820 w 11933853"/>
            <a:gd name="connsiteY833" fmla="*/ 5502696 h 6858000"/>
            <a:gd name="connsiteX834" fmla="*/ 4409986 w 11933853"/>
            <a:gd name="connsiteY834" fmla="*/ 5399897 h 6858000"/>
            <a:gd name="connsiteX835" fmla="*/ 4505100 w 11933853"/>
            <a:gd name="connsiteY835" fmla="*/ 5488010 h 6858000"/>
            <a:gd name="connsiteX836" fmla="*/ 4480889 w 11933853"/>
            <a:gd name="connsiteY836" fmla="*/ 5557982 h 6858000"/>
            <a:gd name="connsiteX837" fmla="*/ 4380588 w 11933853"/>
            <a:gd name="connsiteY837" fmla="*/ 5592537 h 6858000"/>
            <a:gd name="connsiteX838" fmla="*/ 4564194 w 11933853"/>
            <a:gd name="connsiteY838" fmla="*/ 5433256 h 6858000"/>
            <a:gd name="connsiteX839" fmla="*/ 4515313 w 11933853"/>
            <a:gd name="connsiteY839" fmla="*/ 5419974 h 6858000"/>
            <a:gd name="connsiteX840" fmla="*/ 4611292 w 11933853"/>
            <a:gd name="connsiteY840" fmla="*/ 5248930 h 6858000"/>
            <a:gd name="connsiteX841" fmla="*/ 4663172 w 11933853"/>
            <a:gd name="connsiteY841" fmla="*/ 5337044 h 6858000"/>
            <a:gd name="connsiteX842" fmla="*/ 4564194 w 11933853"/>
            <a:gd name="connsiteY842" fmla="*/ 5433256 h 6858000"/>
            <a:gd name="connsiteX843" fmla="*/ 6171538 w 11933853"/>
            <a:gd name="connsiteY843" fmla="*/ 5329359 h 6858000"/>
            <a:gd name="connsiteX844" fmla="*/ 6121063 w 11933853"/>
            <a:gd name="connsiteY844" fmla="*/ 5317306 h 6858000"/>
            <a:gd name="connsiteX845" fmla="*/ 6122792 w 11933853"/>
            <a:gd name="connsiteY845" fmla="*/ 5145399 h 6858000"/>
            <a:gd name="connsiteX846" fmla="*/ 6269786 w 11933853"/>
            <a:gd name="connsiteY846" fmla="*/ 5233512 h 6858000"/>
            <a:gd name="connsiteX847" fmla="*/ 6171538 w 11933853"/>
            <a:gd name="connsiteY847" fmla="*/ 5329359 h 6858000"/>
            <a:gd name="connsiteX848" fmla="*/ 6476984 w 11933853"/>
            <a:gd name="connsiteY848" fmla="*/ 5313870 h 6858000"/>
            <a:gd name="connsiteX849" fmla="*/ 6411269 w 11933853"/>
            <a:gd name="connsiteY849" fmla="*/ 5284498 h 6858000"/>
            <a:gd name="connsiteX850" fmla="*/ 6381870 w 11933853"/>
            <a:gd name="connsiteY850" fmla="*/ 5224029 h 6858000"/>
            <a:gd name="connsiteX851" fmla="*/ 6438074 w 11933853"/>
            <a:gd name="connsiteY851" fmla="*/ 5129005 h 6858000"/>
            <a:gd name="connsiteX852" fmla="*/ 6546158 w 11933853"/>
            <a:gd name="connsiteY852" fmla="*/ 5146282 h 6858000"/>
            <a:gd name="connsiteX853" fmla="*/ 6476984 w 11933853"/>
            <a:gd name="connsiteY853" fmla="*/ 5313870 h 6858000"/>
            <a:gd name="connsiteX854" fmla="*/ 7037147 w 11933853"/>
            <a:gd name="connsiteY854" fmla="*/ 5261351 h 6858000"/>
            <a:gd name="connsiteX855" fmla="*/ 6990022 w 11933853"/>
            <a:gd name="connsiteY855" fmla="*/ 5248285 h 6858000"/>
            <a:gd name="connsiteX856" fmla="*/ 6986563 w 11933853"/>
            <a:gd name="connsiteY856" fmla="*/ 5076378 h 6858000"/>
            <a:gd name="connsiteX857" fmla="*/ 7120587 w 11933853"/>
            <a:gd name="connsiteY857" fmla="*/ 5115252 h 6858000"/>
            <a:gd name="connsiteX858" fmla="*/ 7081677 w 11933853"/>
            <a:gd name="connsiteY858" fmla="*/ 5249149 h 6858000"/>
            <a:gd name="connsiteX859" fmla="*/ 7037147 w 11933853"/>
            <a:gd name="connsiteY859" fmla="*/ 5261351 h 6858000"/>
            <a:gd name="connsiteX860" fmla="*/ 7309809 w 11933853"/>
            <a:gd name="connsiteY860" fmla="*/ 5138501 h 6858000"/>
            <a:gd name="connsiteX861" fmla="*/ 7248282 w 11933853"/>
            <a:gd name="connsiteY861" fmla="*/ 5124909 h 6858000"/>
            <a:gd name="connsiteX862" fmla="*/ 7202454 w 11933853"/>
            <a:gd name="connsiteY862" fmla="*/ 5037660 h 6858000"/>
            <a:gd name="connsiteX863" fmla="*/ 7292380 w 11933853"/>
            <a:gd name="connsiteY863" fmla="*/ 4942636 h 6858000"/>
            <a:gd name="connsiteX864" fmla="*/ 7388359 w 11933853"/>
            <a:gd name="connsiteY864" fmla="*/ 4999650 h 6858000"/>
            <a:gd name="connsiteX865" fmla="*/ 7309809 w 11933853"/>
            <a:gd name="connsiteY865" fmla="*/ 5138501 h 6858000"/>
            <a:gd name="connsiteX866" fmla="*/ 7504542 w 11933853"/>
            <a:gd name="connsiteY866" fmla="*/ 4989581 h 6858000"/>
            <a:gd name="connsiteX867" fmla="*/ 7481520 w 11933853"/>
            <a:gd name="connsiteY867" fmla="*/ 4985154 h 6858000"/>
            <a:gd name="connsiteX868" fmla="*/ 7418399 w 11933853"/>
            <a:gd name="connsiteY868" fmla="*/ 4891857 h 6858000"/>
            <a:gd name="connsiteX869" fmla="*/ 7521295 w 11933853"/>
            <a:gd name="connsiteY869" fmla="*/ 4795969 h 6858000"/>
            <a:gd name="connsiteX870" fmla="*/ 7581822 w 11933853"/>
            <a:gd name="connsiteY870" fmla="*/ 4822749 h 6858000"/>
            <a:gd name="connsiteX871" fmla="*/ 7608627 w 11933853"/>
            <a:gd name="connsiteY871" fmla="*/ 4892721 h 6858000"/>
            <a:gd name="connsiteX872" fmla="*/ 7583551 w 11933853"/>
            <a:gd name="connsiteY872" fmla="*/ 4960966 h 6858000"/>
            <a:gd name="connsiteX873" fmla="*/ 7545506 w 11933853"/>
            <a:gd name="connsiteY873" fmla="*/ 4986018 h 6858000"/>
            <a:gd name="connsiteX874" fmla="*/ 7520430 w 11933853"/>
            <a:gd name="connsiteY874" fmla="*/ 4989473 h 6858000"/>
            <a:gd name="connsiteX875" fmla="*/ 7504542 w 11933853"/>
            <a:gd name="connsiteY875" fmla="*/ 4989581 h 6858000"/>
            <a:gd name="connsiteX876" fmla="*/ 7766993 w 11933853"/>
            <a:gd name="connsiteY876" fmla="*/ 4906933 h 6858000"/>
            <a:gd name="connsiteX877" fmla="*/ 7702629 w 11933853"/>
            <a:gd name="connsiteY877" fmla="*/ 4895419 h 6858000"/>
            <a:gd name="connsiteX878" fmla="*/ 7651613 w 11933853"/>
            <a:gd name="connsiteY878" fmla="*/ 4809034 h 6858000"/>
            <a:gd name="connsiteX879" fmla="*/ 7704358 w 11933853"/>
            <a:gd name="connsiteY879" fmla="*/ 4722648 h 6858000"/>
            <a:gd name="connsiteX880" fmla="*/ 7837517 w 11933853"/>
            <a:gd name="connsiteY880" fmla="*/ 4761522 h 6858000"/>
            <a:gd name="connsiteX881" fmla="*/ 7766993 w 11933853"/>
            <a:gd name="connsiteY881" fmla="*/ 4906933 h 6858000"/>
            <a:gd name="connsiteX882" fmla="*/ 8002724 w 11933853"/>
            <a:gd name="connsiteY882" fmla="*/ 4815559 h 6858000"/>
            <a:gd name="connsiteX883" fmla="*/ 7954005 w 11933853"/>
            <a:gd name="connsiteY883" fmla="*/ 4810876 h 6858000"/>
            <a:gd name="connsiteX884" fmla="*/ 7884831 w 11933853"/>
            <a:gd name="connsiteY884" fmla="*/ 4721035 h 6858000"/>
            <a:gd name="connsiteX885" fmla="*/ 7929794 w 11933853"/>
            <a:gd name="connsiteY885" fmla="*/ 4637241 h 6858000"/>
            <a:gd name="connsiteX886" fmla="*/ 7986863 w 11933853"/>
            <a:gd name="connsiteY886" fmla="*/ 4623419 h 6858000"/>
            <a:gd name="connsiteX887" fmla="*/ 8054307 w 11933853"/>
            <a:gd name="connsiteY887" fmla="*/ 4652790 h 6858000"/>
            <a:gd name="connsiteX888" fmla="*/ 8083706 w 11933853"/>
            <a:gd name="connsiteY888" fmla="*/ 4714124 h 6858000"/>
            <a:gd name="connsiteX889" fmla="*/ 8002724 w 11933853"/>
            <a:gd name="connsiteY889" fmla="*/ 4815559 h 6858000"/>
            <a:gd name="connsiteX890" fmla="*/ 8204847 w 11933853"/>
            <a:gd name="connsiteY890" fmla="*/ 4730862 h 6858000"/>
            <a:gd name="connsiteX891" fmla="*/ 8183770 w 11933853"/>
            <a:gd name="connsiteY891" fmla="*/ 4727191 h 6858000"/>
            <a:gd name="connsiteX892" fmla="*/ 8118920 w 11933853"/>
            <a:gd name="connsiteY892" fmla="*/ 4662401 h 6858000"/>
            <a:gd name="connsiteX893" fmla="*/ 8204522 w 11933853"/>
            <a:gd name="connsiteY893" fmla="*/ 4537142 h 6858000"/>
            <a:gd name="connsiteX894" fmla="*/ 8308283 w 11933853"/>
            <a:gd name="connsiteY894" fmla="*/ 4639077 h 6858000"/>
            <a:gd name="connsiteX895" fmla="*/ 8283207 w 11933853"/>
            <a:gd name="connsiteY895" fmla="*/ 4700411 h 6858000"/>
            <a:gd name="connsiteX896" fmla="*/ 8245162 w 11933853"/>
            <a:gd name="connsiteY896" fmla="*/ 4727191 h 6858000"/>
            <a:gd name="connsiteX897" fmla="*/ 8220086 w 11933853"/>
            <a:gd name="connsiteY897" fmla="*/ 4730646 h 6858000"/>
            <a:gd name="connsiteX898" fmla="*/ 8204847 w 11933853"/>
            <a:gd name="connsiteY898" fmla="*/ 4730862 h 6858000"/>
            <a:gd name="connsiteX899" fmla="*/ 8444877 w 11933853"/>
            <a:gd name="connsiteY899" fmla="*/ 4639412 h 6858000"/>
            <a:gd name="connsiteX900" fmla="*/ 8407480 w 11933853"/>
            <a:gd name="connsiteY900" fmla="*/ 4632285 h 6858000"/>
            <a:gd name="connsiteX901" fmla="*/ 8346088 w 11933853"/>
            <a:gd name="connsiteY901" fmla="*/ 4552810 h 6858000"/>
            <a:gd name="connsiteX902" fmla="*/ 8457630 w 11933853"/>
            <a:gd name="connsiteY902" fmla="*/ 4444828 h 6858000"/>
            <a:gd name="connsiteX903" fmla="*/ 8486165 w 11933853"/>
            <a:gd name="connsiteY903" fmla="*/ 4627102 h 6858000"/>
            <a:gd name="connsiteX904" fmla="*/ 8444877 w 11933853"/>
            <a:gd name="connsiteY904" fmla="*/ 4639412 h 6858000"/>
            <a:gd name="connsiteX905" fmla="*/ 8683067 w 11933853"/>
            <a:gd name="connsiteY905" fmla="*/ 4571902 h 6858000"/>
            <a:gd name="connsiteX906" fmla="*/ 8625998 w 11933853"/>
            <a:gd name="connsiteY906" fmla="*/ 4556352 h 6858000"/>
            <a:gd name="connsiteX907" fmla="*/ 8575847 w 11933853"/>
            <a:gd name="connsiteY907" fmla="*/ 4469967 h 6858000"/>
            <a:gd name="connsiteX908" fmla="*/ 8639833 w 11933853"/>
            <a:gd name="connsiteY908" fmla="*/ 4383581 h 6858000"/>
            <a:gd name="connsiteX909" fmla="*/ 8750511 w 11933853"/>
            <a:gd name="connsiteY909" fmla="*/ 4407769 h 6858000"/>
            <a:gd name="connsiteX910" fmla="*/ 8774722 w 11933853"/>
            <a:gd name="connsiteY910" fmla="*/ 4472558 h 6858000"/>
            <a:gd name="connsiteX911" fmla="*/ 8745323 w 11933853"/>
            <a:gd name="connsiteY911" fmla="*/ 4542531 h 6858000"/>
            <a:gd name="connsiteX912" fmla="*/ 8683067 w 11933853"/>
            <a:gd name="connsiteY912" fmla="*/ 4571902 h 6858000"/>
            <a:gd name="connsiteX913" fmla="*/ 8906154 w 11933853"/>
            <a:gd name="connsiteY913" fmla="*/ 4510497 h 6858000"/>
            <a:gd name="connsiteX914" fmla="*/ 8864407 w 11933853"/>
            <a:gd name="connsiteY914" fmla="*/ 4502871 h 6858000"/>
            <a:gd name="connsiteX915" fmla="*/ 8868730 w 11933853"/>
            <a:gd name="connsiteY915" fmla="*/ 4321461 h 6858000"/>
            <a:gd name="connsiteX916" fmla="*/ 8999295 w 11933853"/>
            <a:gd name="connsiteY916" fmla="*/ 4438946 h 6858000"/>
            <a:gd name="connsiteX917" fmla="*/ 8906154 w 11933853"/>
            <a:gd name="connsiteY917" fmla="*/ 4510497 h 6858000"/>
            <a:gd name="connsiteX918" fmla="*/ 6827681 w 11933853"/>
            <a:gd name="connsiteY918" fmla="*/ 5132694 h 6858000"/>
            <a:gd name="connsiteX919" fmla="*/ 6781854 w 11933853"/>
            <a:gd name="connsiteY919" fmla="*/ 5119736 h 6858000"/>
            <a:gd name="connsiteX920" fmla="*/ 6727380 w 11933853"/>
            <a:gd name="connsiteY920" fmla="*/ 5023848 h 6858000"/>
            <a:gd name="connsiteX921" fmla="*/ 6756778 w 11933853"/>
            <a:gd name="connsiteY921" fmla="*/ 4963379 h 6858000"/>
            <a:gd name="connsiteX922" fmla="*/ 6817305 w 11933853"/>
            <a:gd name="connsiteY922" fmla="*/ 4934007 h 6858000"/>
            <a:gd name="connsiteX923" fmla="*/ 6913284 w 11933853"/>
            <a:gd name="connsiteY923" fmla="*/ 4991886 h 6858000"/>
            <a:gd name="connsiteX924" fmla="*/ 6916743 w 11933853"/>
            <a:gd name="connsiteY924" fmla="*/ 5058403 h 6858000"/>
            <a:gd name="connsiteX925" fmla="*/ 6827681 w 11933853"/>
            <a:gd name="connsiteY925" fmla="*/ 5132694 h 6858000"/>
            <a:gd name="connsiteX926" fmla="*/ 7057222 w 11933853"/>
            <a:gd name="connsiteY926" fmla="*/ 5027760 h 6858000"/>
            <a:gd name="connsiteX927" fmla="*/ 7025445 w 11933853"/>
            <a:gd name="connsiteY927" fmla="*/ 5017070 h 6858000"/>
            <a:gd name="connsiteX928" fmla="*/ 6964918 w 11933853"/>
            <a:gd name="connsiteY928" fmla="*/ 4923774 h 6858000"/>
            <a:gd name="connsiteX929" fmla="*/ 6993452 w 11933853"/>
            <a:gd name="connsiteY929" fmla="*/ 4855529 h 6858000"/>
            <a:gd name="connsiteX930" fmla="*/ 7059167 w 11933853"/>
            <a:gd name="connsiteY930" fmla="*/ 4830477 h 6858000"/>
            <a:gd name="connsiteX931" fmla="*/ 7087702 w 11933853"/>
            <a:gd name="connsiteY931" fmla="*/ 5019662 h 6858000"/>
            <a:gd name="connsiteX932" fmla="*/ 7057222 w 11933853"/>
            <a:gd name="connsiteY932" fmla="*/ 5027760 h 6858000"/>
            <a:gd name="connsiteX933" fmla="*/ 7275333 w 11933853"/>
            <a:gd name="connsiteY933" fmla="*/ 4909348 h 6858000"/>
            <a:gd name="connsiteX934" fmla="*/ 7211996 w 11933853"/>
            <a:gd name="connsiteY934" fmla="*/ 4885916 h 6858000"/>
            <a:gd name="connsiteX935" fmla="*/ 7307110 w 11933853"/>
            <a:gd name="connsiteY935" fmla="*/ 4718328 h 6858000"/>
            <a:gd name="connsiteX936" fmla="*/ 7366772 w 11933853"/>
            <a:gd name="connsiteY936" fmla="*/ 4810760 h 6858000"/>
            <a:gd name="connsiteX937" fmla="*/ 7337373 w 11933853"/>
            <a:gd name="connsiteY937" fmla="*/ 4879005 h 6858000"/>
            <a:gd name="connsiteX938" fmla="*/ 7275333 w 11933853"/>
            <a:gd name="connsiteY938" fmla="*/ 4909348 h 6858000"/>
            <a:gd name="connsiteX939" fmla="*/ 7497334 w 11933853"/>
            <a:gd name="connsiteY939" fmla="*/ 4777368 h 6858000"/>
            <a:gd name="connsiteX940" fmla="*/ 7459032 w 11933853"/>
            <a:gd name="connsiteY940" fmla="*/ 4760820 h 6858000"/>
            <a:gd name="connsiteX941" fmla="*/ 7516965 w 11933853"/>
            <a:gd name="connsiteY941" fmla="*/ 4586321 h 6858000"/>
            <a:gd name="connsiteX942" fmla="*/ 7606891 w 11933853"/>
            <a:gd name="connsiteY942" fmla="*/ 4731449 h 6858000"/>
            <a:gd name="connsiteX943" fmla="*/ 7497334 w 11933853"/>
            <a:gd name="connsiteY943" fmla="*/ 4777368 h 6858000"/>
            <a:gd name="connsiteX944" fmla="*/ 7742589 w 11933853"/>
            <a:gd name="connsiteY944" fmla="*/ 4683681 h 6858000"/>
            <a:gd name="connsiteX945" fmla="*/ 7705219 w 11933853"/>
            <a:gd name="connsiteY945" fmla="*/ 4672829 h 6858000"/>
            <a:gd name="connsiteX946" fmla="*/ 7658527 w 11933853"/>
            <a:gd name="connsiteY946" fmla="*/ 4589035 h 6858000"/>
            <a:gd name="connsiteX947" fmla="*/ 7719054 w 11933853"/>
            <a:gd name="connsiteY947" fmla="*/ 4496603 h 6858000"/>
            <a:gd name="connsiteX948" fmla="*/ 7840108 w 11933853"/>
            <a:gd name="connsiteY948" fmla="*/ 4636547 h 6858000"/>
            <a:gd name="connsiteX949" fmla="*/ 7742589 w 11933853"/>
            <a:gd name="connsiteY949" fmla="*/ 4683681 h 6858000"/>
            <a:gd name="connsiteX950" fmla="*/ 7994147 w 11933853"/>
            <a:gd name="connsiteY950" fmla="*/ 4592917 h 6858000"/>
            <a:gd name="connsiteX951" fmla="*/ 7967829 w 11933853"/>
            <a:gd name="connsiteY951" fmla="*/ 4588287 h 6858000"/>
            <a:gd name="connsiteX952" fmla="*/ 7902114 w 11933853"/>
            <a:gd name="connsiteY952" fmla="*/ 4458709 h 6858000"/>
            <a:gd name="connsiteX953" fmla="*/ 7994634 w 11933853"/>
            <a:gd name="connsiteY953" fmla="*/ 4399103 h 6858000"/>
            <a:gd name="connsiteX954" fmla="*/ 8062943 w 11933853"/>
            <a:gd name="connsiteY954" fmla="*/ 4428474 h 6858000"/>
            <a:gd name="connsiteX955" fmla="*/ 8064672 w 11933853"/>
            <a:gd name="connsiteY955" fmla="*/ 4558052 h 6858000"/>
            <a:gd name="connsiteX956" fmla="*/ 7994147 w 11933853"/>
            <a:gd name="connsiteY956" fmla="*/ 4592917 h 6858000"/>
            <a:gd name="connsiteX957" fmla="*/ 8242067 w 11933853"/>
            <a:gd name="connsiteY957" fmla="*/ 4492810 h 6858000"/>
            <a:gd name="connsiteX958" fmla="*/ 8177703 w 11933853"/>
            <a:gd name="connsiteY958" fmla="*/ 4481297 h 6858000"/>
            <a:gd name="connsiteX959" fmla="*/ 8126687 w 11933853"/>
            <a:gd name="connsiteY959" fmla="*/ 4394911 h 6858000"/>
            <a:gd name="connsiteX960" fmla="*/ 8177703 w 11933853"/>
            <a:gd name="connsiteY960" fmla="*/ 4310253 h 6858000"/>
            <a:gd name="connsiteX961" fmla="*/ 8312591 w 11933853"/>
            <a:gd name="connsiteY961" fmla="*/ 4347399 h 6858000"/>
            <a:gd name="connsiteX962" fmla="*/ 8242067 w 11933853"/>
            <a:gd name="connsiteY962" fmla="*/ 4492810 h 6858000"/>
            <a:gd name="connsiteX963" fmla="*/ 8474921 w 11933853"/>
            <a:gd name="connsiteY963" fmla="*/ 4406292 h 6858000"/>
            <a:gd name="connsiteX964" fmla="*/ 8410057 w 11933853"/>
            <a:gd name="connsiteY964" fmla="*/ 4394158 h 6858000"/>
            <a:gd name="connsiteX965" fmla="*/ 8359906 w 11933853"/>
            <a:gd name="connsiteY965" fmla="*/ 4308636 h 6858000"/>
            <a:gd name="connsiteX966" fmla="*/ 8463666 w 11933853"/>
            <a:gd name="connsiteY966" fmla="*/ 4209293 h 6858000"/>
            <a:gd name="connsiteX967" fmla="*/ 8545810 w 11933853"/>
            <a:gd name="connsiteY967" fmla="*/ 4261124 h 6858000"/>
            <a:gd name="connsiteX968" fmla="*/ 8474921 w 11933853"/>
            <a:gd name="connsiteY968" fmla="*/ 4406292 h 6858000"/>
            <a:gd name="connsiteX969" fmla="*/ 8720202 w 11933853"/>
            <a:gd name="connsiteY969" fmla="*/ 4347585 h 6858000"/>
            <a:gd name="connsiteX970" fmla="*/ 8660539 w 11933853"/>
            <a:gd name="connsiteY970" fmla="*/ 4330308 h 6858000"/>
            <a:gd name="connsiteX971" fmla="*/ 8704637 w 11933853"/>
            <a:gd name="connsiteY971" fmla="*/ 4153218 h 6858000"/>
            <a:gd name="connsiteX972" fmla="*/ 8817909 w 11933853"/>
            <a:gd name="connsiteY972" fmla="*/ 4256880 h 6858000"/>
            <a:gd name="connsiteX973" fmla="*/ 8788511 w 11933853"/>
            <a:gd name="connsiteY973" fmla="*/ 4318214 h 6858000"/>
            <a:gd name="connsiteX974" fmla="*/ 8720202 w 11933853"/>
            <a:gd name="connsiteY974" fmla="*/ 4347585 h 6858000"/>
            <a:gd name="connsiteX975" fmla="*/ 8982162 w 11933853"/>
            <a:gd name="connsiteY975" fmla="*/ 4304124 h 6858000"/>
            <a:gd name="connsiteX976" fmla="*/ 8933497 w 11933853"/>
            <a:gd name="connsiteY976" fmla="*/ 4288034 h 6858000"/>
            <a:gd name="connsiteX977" fmla="*/ 8891129 w 11933853"/>
            <a:gd name="connsiteY977" fmla="*/ 4185236 h 6858000"/>
            <a:gd name="connsiteX978" fmla="*/ 8918798 w 11933853"/>
            <a:gd name="connsiteY978" fmla="*/ 4138587 h 6858000"/>
            <a:gd name="connsiteX979" fmla="*/ 9083086 w 11933853"/>
            <a:gd name="connsiteY979" fmla="*/ 4221518 h 6858000"/>
            <a:gd name="connsiteX980" fmla="*/ 8982162 w 11933853"/>
            <a:gd name="connsiteY980" fmla="*/ 4304124 h 6858000"/>
            <a:gd name="connsiteX981" fmla="*/ 9191820 w 11933853"/>
            <a:gd name="connsiteY981" fmla="*/ 4175034 h 6858000"/>
            <a:gd name="connsiteX982" fmla="*/ 9123511 w 11933853"/>
            <a:gd name="connsiteY982" fmla="*/ 4145663 h 6858000"/>
            <a:gd name="connsiteX983" fmla="*/ 9107082 w 11933853"/>
            <a:gd name="connsiteY983" fmla="*/ 4029043 h 6858000"/>
            <a:gd name="connsiteX984" fmla="*/ 9207384 w 11933853"/>
            <a:gd name="connsiteY984" fmla="*/ 3980667 h 6858000"/>
            <a:gd name="connsiteX985" fmla="*/ 9288663 w 11933853"/>
            <a:gd name="connsiteY985" fmla="*/ 4054094 h 6858000"/>
            <a:gd name="connsiteX986" fmla="*/ 9191820 w 11933853"/>
            <a:gd name="connsiteY986" fmla="*/ 4175034 h 6858000"/>
            <a:gd name="connsiteX987" fmla="*/ 6372361 w 11933853"/>
            <a:gd name="connsiteY987" fmla="*/ 5143154 h 6858000"/>
            <a:gd name="connsiteX988" fmla="*/ 6307619 w 11933853"/>
            <a:gd name="connsiteY988" fmla="*/ 5111947 h 6858000"/>
            <a:gd name="connsiteX989" fmla="*/ 6278220 w 11933853"/>
            <a:gd name="connsiteY989" fmla="*/ 5041975 h 6858000"/>
            <a:gd name="connsiteX990" fmla="*/ 6302431 w 11933853"/>
            <a:gd name="connsiteY990" fmla="*/ 4977186 h 6858000"/>
            <a:gd name="connsiteX991" fmla="*/ 6471906 w 11933853"/>
            <a:gd name="connsiteY991" fmla="*/ 5048022 h 6858000"/>
            <a:gd name="connsiteX992" fmla="*/ 6439049 w 11933853"/>
            <a:gd name="connsiteY992" fmla="*/ 5112811 h 6858000"/>
            <a:gd name="connsiteX993" fmla="*/ 6372361 w 11933853"/>
            <a:gd name="connsiteY993" fmla="*/ 5143154 h 6858000"/>
            <a:gd name="connsiteX994" fmla="*/ 6571024 w 11933853"/>
            <a:gd name="connsiteY994" fmla="*/ 4950436 h 6858000"/>
            <a:gd name="connsiteX995" fmla="*/ 6527899 w 11933853"/>
            <a:gd name="connsiteY995" fmla="*/ 4931647 h 6858000"/>
            <a:gd name="connsiteX996" fmla="*/ 6486395 w 11933853"/>
            <a:gd name="connsiteY996" fmla="*/ 4877224 h 6858000"/>
            <a:gd name="connsiteX997" fmla="*/ 6489853 w 11933853"/>
            <a:gd name="connsiteY997" fmla="*/ 4810707 h 6858000"/>
            <a:gd name="connsiteX998" fmla="*/ 6585832 w 11933853"/>
            <a:gd name="connsiteY998" fmla="*/ 4752829 h 6858000"/>
            <a:gd name="connsiteX999" fmla="*/ 6646359 w 11933853"/>
            <a:gd name="connsiteY999" fmla="*/ 4782200 h 6858000"/>
            <a:gd name="connsiteX1000" fmla="*/ 6675758 w 11933853"/>
            <a:gd name="connsiteY1000" fmla="*/ 4849581 h 6858000"/>
            <a:gd name="connsiteX1001" fmla="*/ 6618689 w 11933853"/>
            <a:gd name="connsiteY1001" fmla="*/ 4939422 h 6858000"/>
            <a:gd name="connsiteX1002" fmla="*/ 6571024 w 11933853"/>
            <a:gd name="connsiteY1002" fmla="*/ 4950436 h 6858000"/>
            <a:gd name="connsiteX1003" fmla="*/ 6828111 w 11933853"/>
            <a:gd name="connsiteY1003" fmla="*/ 4916142 h 6858000"/>
            <a:gd name="connsiteX1004" fmla="*/ 6787904 w 11933853"/>
            <a:gd name="connsiteY1004" fmla="*/ 4901456 h 6858000"/>
            <a:gd name="connsiteX1005" fmla="*/ 6741211 w 11933853"/>
            <a:gd name="connsiteY1005" fmla="*/ 4853944 h 6858000"/>
            <a:gd name="connsiteX1006" fmla="*/ 6834596 w 11933853"/>
            <a:gd name="connsiteY1006" fmla="*/ 4718319 h 6858000"/>
            <a:gd name="connsiteX1007" fmla="*/ 6926251 w 11933853"/>
            <a:gd name="connsiteY1007" fmla="*/ 4812479 h 6858000"/>
            <a:gd name="connsiteX1008" fmla="*/ 6868318 w 11933853"/>
            <a:gd name="connsiteY1008" fmla="*/ 4904912 h 6858000"/>
            <a:gd name="connsiteX1009" fmla="*/ 6828111 w 11933853"/>
            <a:gd name="connsiteY1009" fmla="*/ 4916142 h 6858000"/>
            <a:gd name="connsiteX1010" fmla="*/ 7017636 w 11933853"/>
            <a:gd name="connsiteY1010" fmla="*/ 4770427 h 6858000"/>
            <a:gd name="connsiteX1011" fmla="*/ 6967539 w 11933853"/>
            <a:gd name="connsiteY1011" fmla="*/ 4745281 h 6858000"/>
            <a:gd name="connsiteX1012" fmla="*/ 6939005 w 11933853"/>
            <a:gd name="connsiteY1012" fmla="*/ 4677036 h 6858000"/>
            <a:gd name="connsiteX1013" fmla="*/ 7002126 w 11933853"/>
            <a:gd name="connsiteY1013" fmla="*/ 4582876 h 6858000"/>
            <a:gd name="connsiteX1014" fmla="*/ 7112804 w 11933853"/>
            <a:gd name="connsiteY1014" fmla="*/ 4617430 h 6858000"/>
            <a:gd name="connsiteX1015" fmla="*/ 7130962 w 11933853"/>
            <a:gd name="connsiteY1015" fmla="*/ 4683083 h 6858000"/>
            <a:gd name="connsiteX1016" fmla="*/ 7017636 w 11933853"/>
            <a:gd name="connsiteY1016" fmla="*/ 4770427 h 6858000"/>
            <a:gd name="connsiteX1017" fmla="*/ 7300167 w 11933853"/>
            <a:gd name="connsiteY1017" fmla="*/ 4692688 h 6858000"/>
            <a:gd name="connsiteX1018" fmla="*/ 7245693 w 11933853"/>
            <a:gd name="connsiteY1018" fmla="*/ 4678003 h 6858000"/>
            <a:gd name="connsiteX1019" fmla="*/ 7203324 w 11933853"/>
            <a:gd name="connsiteY1019" fmla="*/ 4564838 h 6858000"/>
            <a:gd name="connsiteX1020" fmla="*/ 7333024 w 11933853"/>
            <a:gd name="connsiteY1020" fmla="*/ 4502640 h 6858000"/>
            <a:gd name="connsiteX1021" fmla="*/ 7392687 w 11933853"/>
            <a:gd name="connsiteY1021" fmla="*/ 4595073 h 6858000"/>
            <a:gd name="connsiteX1022" fmla="*/ 7363288 w 11933853"/>
            <a:gd name="connsiteY1022" fmla="*/ 4663317 h 6858000"/>
            <a:gd name="connsiteX1023" fmla="*/ 7300167 w 11933853"/>
            <a:gd name="connsiteY1023" fmla="*/ 4692688 h 6858000"/>
            <a:gd name="connsiteX1024" fmla="*/ 7538358 w 11933853"/>
            <a:gd name="connsiteY1024" fmla="*/ 4563380 h 6858000"/>
            <a:gd name="connsiteX1025" fmla="*/ 7473724 w 11933853"/>
            <a:gd name="connsiteY1025" fmla="*/ 4546859 h 6858000"/>
            <a:gd name="connsiteX1026" fmla="*/ 7430490 w 11933853"/>
            <a:gd name="connsiteY1026" fmla="*/ 4447515 h 6858000"/>
            <a:gd name="connsiteX1027" fmla="*/ 7503987 w 11933853"/>
            <a:gd name="connsiteY1027" fmla="*/ 4372360 h 6858000"/>
            <a:gd name="connsiteX1028" fmla="*/ 7625906 w 11933853"/>
            <a:gd name="connsiteY1028" fmla="*/ 4473431 h 6858000"/>
            <a:gd name="connsiteX1029" fmla="*/ 7596507 w 11933853"/>
            <a:gd name="connsiteY1029" fmla="*/ 4533901 h 6858000"/>
            <a:gd name="connsiteX1030" fmla="*/ 7538358 w 11933853"/>
            <a:gd name="connsiteY1030" fmla="*/ 4563380 h 6858000"/>
            <a:gd name="connsiteX1031" fmla="*/ 7775191 w 11933853"/>
            <a:gd name="connsiteY1031" fmla="*/ 4471982 h 6858000"/>
            <a:gd name="connsiteX1032" fmla="*/ 7738051 w 11933853"/>
            <a:gd name="connsiteY1032" fmla="*/ 4462318 h 6858000"/>
            <a:gd name="connsiteX1033" fmla="*/ 7778690 w 11933853"/>
            <a:gd name="connsiteY1033" fmla="*/ 4278317 h 6858000"/>
            <a:gd name="connsiteX1034" fmla="*/ 7846999 w 11933853"/>
            <a:gd name="connsiteY1034" fmla="*/ 4307688 h 6858000"/>
            <a:gd name="connsiteX1035" fmla="*/ 7866022 w 11933853"/>
            <a:gd name="connsiteY1035" fmla="*/ 4419989 h 6858000"/>
            <a:gd name="connsiteX1036" fmla="*/ 7775191 w 11933853"/>
            <a:gd name="connsiteY1036" fmla="*/ 4471982 h 6858000"/>
            <a:gd name="connsiteX1037" fmla="*/ 8009309 w 11933853"/>
            <a:gd name="connsiteY1037" fmla="*/ 4364840 h 6858000"/>
            <a:gd name="connsiteX1038" fmla="*/ 7948782 w 11933853"/>
            <a:gd name="connsiteY1038" fmla="*/ 4335469 h 6858000"/>
            <a:gd name="connsiteX1039" fmla="*/ 7919383 w 11933853"/>
            <a:gd name="connsiteY1039" fmla="*/ 4269816 h 6858000"/>
            <a:gd name="connsiteX1040" fmla="*/ 7985098 w 11933853"/>
            <a:gd name="connsiteY1040" fmla="*/ 4174792 h 6858000"/>
            <a:gd name="connsiteX1041" fmla="*/ 8110476 w 11933853"/>
            <a:gd name="connsiteY1041" fmla="*/ 4243036 h 6858000"/>
            <a:gd name="connsiteX1042" fmla="*/ 8009309 w 11933853"/>
            <a:gd name="connsiteY1042" fmla="*/ 4364840 h 6858000"/>
            <a:gd name="connsiteX1043" fmla="*/ 8264771 w 11933853"/>
            <a:gd name="connsiteY1043" fmla="*/ 4246209 h 6858000"/>
            <a:gd name="connsiteX1044" fmla="*/ 8218322 w 11933853"/>
            <a:gd name="connsiteY1044" fmla="*/ 4244049 h 6858000"/>
            <a:gd name="connsiteX1045" fmla="*/ 8239939 w 11933853"/>
            <a:gd name="connsiteY1045" fmla="*/ 4054000 h 6858000"/>
            <a:gd name="connsiteX1046" fmla="*/ 8342834 w 11933853"/>
            <a:gd name="connsiteY1046" fmla="*/ 4149025 h 6858000"/>
            <a:gd name="connsiteX1047" fmla="*/ 8264771 w 11933853"/>
            <a:gd name="connsiteY1047" fmla="*/ 4246209 h 6858000"/>
            <a:gd name="connsiteX1048" fmla="*/ 8543250 w 11933853"/>
            <a:gd name="connsiteY1048" fmla="*/ 4198407 h 6858000"/>
            <a:gd name="connsiteX1049" fmla="*/ 8498179 w 11933853"/>
            <a:gd name="connsiteY1049" fmla="*/ 4194871 h 6858000"/>
            <a:gd name="connsiteX1050" fmla="*/ 8432464 w 11933853"/>
            <a:gd name="connsiteY1050" fmla="*/ 4118851 h 6858000"/>
            <a:gd name="connsiteX1051" fmla="*/ 8440246 w 11933853"/>
            <a:gd name="connsiteY1051" fmla="*/ 4060109 h 6858000"/>
            <a:gd name="connsiteX1052" fmla="*/ 8627880 w 11933853"/>
            <a:gd name="connsiteY1052" fmla="*/ 4102438 h 6858000"/>
            <a:gd name="connsiteX1053" fmla="*/ 8543250 w 11933853"/>
            <a:gd name="connsiteY1053" fmla="*/ 4198407 h 6858000"/>
            <a:gd name="connsiteX1054" fmla="*/ 8783473 w 11933853"/>
            <a:gd name="connsiteY1054" fmla="*/ 4128499 h 6858000"/>
            <a:gd name="connsiteX1055" fmla="*/ 8744347 w 11933853"/>
            <a:gd name="connsiteY1055" fmla="*/ 4120670 h 6858000"/>
            <a:gd name="connsiteX1056" fmla="*/ 8727053 w 11933853"/>
            <a:gd name="connsiteY1056" fmla="*/ 3952219 h 6858000"/>
            <a:gd name="connsiteX1057" fmla="*/ 8874912 w 11933853"/>
            <a:gd name="connsiteY1057" fmla="*/ 4061928 h 6858000"/>
            <a:gd name="connsiteX1058" fmla="*/ 8783473 w 11933853"/>
            <a:gd name="connsiteY1058" fmla="*/ 4128499 h 6858000"/>
            <a:gd name="connsiteX1059" fmla="*/ 9005240 w 11933853"/>
            <a:gd name="connsiteY1059" fmla="*/ 4045619 h 6858000"/>
            <a:gd name="connsiteX1060" fmla="*/ 8942119 w 11933853"/>
            <a:gd name="connsiteY1060" fmla="*/ 4016248 h 6858000"/>
            <a:gd name="connsiteX1061" fmla="*/ 8912720 w 11933853"/>
            <a:gd name="connsiteY1061" fmla="*/ 3954051 h 6858000"/>
            <a:gd name="connsiteX1062" fmla="*/ 9048474 w 11933853"/>
            <a:gd name="connsiteY1062" fmla="*/ 3860754 h 6858000"/>
            <a:gd name="connsiteX1063" fmla="*/ 9005240 w 11933853"/>
            <a:gd name="connsiteY1063" fmla="*/ 4045619 h 6858000"/>
            <a:gd name="connsiteX1064" fmla="*/ 9273009 w 11933853"/>
            <a:gd name="connsiteY1064" fmla="*/ 3959344 h 6858000"/>
            <a:gd name="connsiteX1065" fmla="*/ 9209888 w 11933853"/>
            <a:gd name="connsiteY1065" fmla="*/ 3929973 h 6858000"/>
            <a:gd name="connsiteX1066" fmla="*/ 9180489 w 11933853"/>
            <a:gd name="connsiteY1066" fmla="*/ 3867776 h 6858000"/>
            <a:gd name="connsiteX1067" fmla="*/ 9316243 w 11933853"/>
            <a:gd name="connsiteY1067" fmla="*/ 3774479 h 6858000"/>
            <a:gd name="connsiteX1068" fmla="*/ 9273009 w 11933853"/>
            <a:gd name="connsiteY1068" fmla="*/ 3959344 h 6858000"/>
            <a:gd name="connsiteX1069" fmla="*/ 9507148 w 11933853"/>
            <a:gd name="connsiteY1069" fmla="*/ 3789735 h 6858000"/>
            <a:gd name="connsiteX1070" fmla="*/ 9469911 w 11933853"/>
            <a:gd name="connsiteY1070" fmla="*/ 3779877 h 6858000"/>
            <a:gd name="connsiteX1071" fmla="*/ 9443106 w 11933853"/>
            <a:gd name="connsiteY1071" fmla="*/ 3626111 h 6858000"/>
            <a:gd name="connsiteX1072" fmla="*/ 9513144 w 11933853"/>
            <a:gd name="connsiteY1072" fmla="*/ 3596740 h 6858000"/>
            <a:gd name="connsiteX1073" fmla="*/ 9577995 w 11933853"/>
            <a:gd name="connsiteY1073" fmla="*/ 3620928 h 6858000"/>
            <a:gd name="connsiteX1074" fmla="*/ 9507148 w 11933853"/>
            <a:gd name="connsiteY1074" fmla="*/ 3789735 h 6858000"/>
            <a:gd name="connsiteX1075" fmla="*/ 3481429 w 11933853"/>
            <a:gd name="connsiteY1075" fmla="*/ 5589950 h 6858000"/>
            <a:gd name="connsiteX1076" fmla="*/ 3413985 w 11933853"/>
            <a:gd name="connsiteY1076" fmla="*/ 5560579 h 6858000"/>
            <a:gd name="connsiteX1077" fmla="*/ 3413120 w 11933853"/>
            <a:gd name="connsiteY1077" fmla="*/ 5428409 h 6858000"/>
            <a:gd name="connsiteX1078" fmla="*/ 3476241 w 11933853"/>
            <a:gd name="connsiteY1078" fmla="*/ 5397311 h 6858000"/>
            <a:gd name="connsiteX1079" fmla="*/ 3566167 w 11933853"/>
            <a:gd name="connsiteY1079" fmla="*/ 5445687 h 6858000"/>
            <a:gd name="connsiteX1080" fmla="*/ 3570490 w 11933853"/>
            <a:gd name="connsiteY1080" fmla="*/ 5538119 h 6858000"/>
            <a:gd name="connsiteX1081" fmla="*/ 3481429 w 11933853"/>
            <a:gd name="connsiteY1081" fmla="*/ 5589950 h 6858000"/>
            <a:gd name="connsiteX1082" fmla="*/ 4234644 w 11933853"/>
            <a:gd name="connsiteY1082" fmla="*/ 5443284 h 6858000"/>
            <a:gd name="connsiteX1083" fmla="*/ 4181034 w 11933853"/>
            <a:gd name="connsiteY1083" fmla="*/ 5432054 h 6858000"/>
            <a:gd name="connsiteX1084" fmla="*/ 4133477 w 11933853"/>
            <a:gd name="connsiteY1084" fmla="*/ 5347396 h 6858000"/>
            <a:gd name="connsiteX1085" fmla="*/ 4257990 w 11933853"/>
            <a:gd name="connsiteY1085" fmla="*/ 5252372 h 6858000"/>
            <a:gd name="connsiteX1086" fmla="*/ 4326299 w 11933853"/>
            <a:gd name="connsiteY1086" fmla="*/ 5345668 h 6858000"/>
            <a:gd name="connsiteX1087" fmla="*/ 4296900 w 11933853"/>
            <a:gd name="connsiteY1087" fmla="*/ 5413913 h 6858000"/>
            <a:gd name="connsiteX1088" fmla="*/ 4234644 w 11933853"/>
            <a:gd name="connsiteY1088" fmla="*/ 5443284 h 6858000"/>
            <a:gd name="connsiteX1089" fmla="*/ 4366796 w 11933853"/>
            <a:gd name="connsiteY1089" fmla="*/ 5295754 h 6858000"/>
            <a:gd name="connsiteX1090" fmla="*/ 4339992 w 11933853"/>
            <a:gd name="connsiteY1090" fmla="*/ 5287979 h 6858000"/>
            <a:gd name="connsiteX1091" fmla="*/ 4274277 w 11933853"/>
            <a:gd name="connsiteY1091" fmla="*/ 5162720 h 6858000"/>
            <a:gd name="connsiteX1092" fmla="*/ 4366796 w 11933853"/>
            <a:gd name="connsiteY1092" fmla="*/ 5097931 h 6858000"/>
            <a:gd name="connsiteX1093" fmla="*/ 4435105 w 11933853"/>
            <a:gd name="connsiteY1093" fmla="*/ 5127302 h 6858000"/>
            <a:gd name="connsiteX1094" fmla="*/ 4464504 w 11933853"/>
            <a:gd name="connsiteY1094" fmla="*/ 5187772 h 6858000"/>
            <a:gd name="connsiteX1095" fmla="*/ 4403977 w 11933853"/>
            <a:gd name="connsiteY1095" fmla="*/ 5282796 h 6858000"/>
            <a:gd name="connsiteX1096" fmla="*/ 4366796 w 11933853"/>
            <a:gd name="connsiteY1096" fmla="*/ 5295754 h 6858000"/>
            <a:gd name="connsiteX1097" fmla="*/ 6000846 w 11933853"/>
            <a:gd name="connsiteY1097" fmla="*/ 5115545 h 6858000"/>
            <a:gd name="connsiteX1098" fmla="*/ 5936211 w 11933853"/>
            <a:gd name="connsiteY1098" fmla="*/ 5099024 h 6858000"/>
            <a:gd name="connsiteX1099" fmla="*/ 5893843 w 11933853"/>
            <a:gd name="connsiteY1099" fmla="*/ 4996225 h 6858000"/>
            <a:gd name="connsiteX1100" fmla="*/ 5972528 w 11933853"/>
            <a:gd name="connsiteY1100" fmla="*/ 4920206 h 6858000"/>
            <a:gd name="connsiteX1101" fmla="*/ 6075423 w 11933853"/>
            <a:gd name="connsiteY1101" fmla="*/ 4969445 h 6858000"/>
            <a:gd name="connsiteX1102" fmla="*/ 6058995 w 11933853"/>
            <a:gd name="connsiteY1102" fmla="*/ 5086066 h 6858000"/>
            <a:gd name="connsiteX1103" fmla="*/ 6000846 w 11933853"/>
            <a:gd name="connsiteY1103" fmla="*/ 5115545 h 6858000"/>
            <a:gd name="connsiteX1104" fmla="*/ 6293606 w 11933853"/>
            <a:gd name="connsiteY1104" fmla="*/ 4952113 h 6858000"/>
            <a:gd name="connsiteX1105" fmla="*/ 6256682 w 11933853"/>
            <a:gd name="connsiteY1105" fmla="*/ 4943739 h 6858000"/>
            <a:gd name="connsiteX1106" fmla="*/ 6203073 w 11933853"/>
            <a:gd name="connsiteY1106" fmla="*/ 4866856 h 6858000"/>
            <a:gd name="connsiteX1107" fmla="*/ 6368225 w 11933853"/>
            <a:gd name="connsiteY1107" fmla="*/ 4786518 h 6858000"/>
            <a:gd name="connsiteX1108" fmla="*/ 6293606 w 11933853"/>
            <a:gd name="connsiteY1108" fmla="*/ 4952113 h 6858000"/>
            <a:gd name="connsiteX1109" fmla="*/ 4980727 w 11933853"/>
            <a:gd name="connsiteY1109" fmla="*/ 5105408 h 6858000"/>
            <a:gd name="connsiteX1110" fmla="*/ 4934251 w 11933853"/>
            <a:gd name="connsiteY1110" fmla="*/ 5094718 h 6858000"/>
            <a:gd name="connsiteX1111" fmla="*/ 4878912 w 11933853"/>
            <a:gd name="connsiteY1111" fmla="*/ 5004877 h 6858000"/>
            <a:gd name="connsiteX1112" fmla="*/ 4908310 w 11933853"/>
            <a:gd name="connsiteY1112" fmla="*/ 4937496 h 6858000"/>
            <a:gd name="connsiteX1113" fmla="*/ 4968837 w 11933853"/>
            <a:gd name="connsiteY1113" fmla="*/ 4908125 h 6858000"/>
            <a:gd name="connsiteX1114" fmla="*/ 5071733 w 11933853"/>
            <a:gd name="connsiteY1114" fmla="*/ 5006605 h 6858000"/>
            <a:gd name="connsiteX1115" fmla="*/ 5023312 w 11933853"/>
            <a:gd name="connsiteY1115" fmla="*/ 5089535 h 6858000"/>
            <a:gd name="connsiteX1116" fmla="*/ 4980727 w 11933853"/>
            <a:gd name="connsiteY1116" fmla="*/ 5105408 h 6858000"/>
            <a:gd name="connsiteX1117" fmla="*/ 1355217 w 11933853"/>
            <a:gd name="connsiteY1117" fmla="*/ 6010276 h 6858000"/>
            <a:gd name="connsiteX1118" fmla="*/ 1307282 w 11933853"/>
            <a:gd name="connsiteY1118" fmla="*/ 6004067 h 6858000"/>
            <a:gd name="connsiteX1119" fmla="*/ 1245890 w 11933853"/>
            <a:gd name="connsiteY1119" fmla="*/ 5924592 h 6858000"/>
            <a:gd name="connsiteX1120" fmla="*/ 1351380 w 11933853"/>
            <a:gd name="connsiteY1120" fmla="*/ 5814018 h 6858000"/>
            <a:gd name="connsiteX1121" fmla="*/ 1441306 w 11933853"/>
            <a:gd name="connsiteY1121" fmla="*/ 5903859 h 6858000"/>
            <a:gd name="connsiteX1122" fmla="*/ 1355217 w 11933853"/>
            <a:gd name="connsiteY1122" fmla="*/ 6010276 h 6858000"/>
            <a:gd name="connsiteX1123" fmla="*/ 1512939 w 11933853"/>
            <a:gd name="connsiteY1123" fmla="*/ 5864295 h 6858000"/>
            <a:gd name="connsiteX1124" fmla="*/ 1473975 w 11933853"/>
            <a:gd name="connsiteY1124" fmla="*/ 5852215 h 6858000"/>
            <a:gd name="connsiteX1125" fmla="*/ 1475704 w 11933853"/>
            <a:gd name="connsiteY1125" fmla="*/ 5680308 h 6858000"/>
            <a:gd name="connsiteX1126" fmla="*/ 1608864 w 11933853"/>
            <a:gd name="connsiteY1126" fmla="*/ 5722637 h 6858000"/>
            <a:gd name="connsiteX1127" fmla="*/ 1609728 w 11933853"/>
            <a:gd name="connsiteY1127" fmla="*/ 5809022 h 6858000"/>
            <a:gd name="connsiteX1128" fmla="*/ 1512939 w 11933853"/>
            <a:gd name="connsiteY1128" fmla="*/ 5864295 h 6858000"/>
            <a:gd name="connsiteX1129" fmla="*/ 2565382 w 11933853"/>
            <a:gd name="connsiteY1129" fmla="*/ 5852932 h 6858000"/>
            <a:gd name="connsiteX1130" fmla="*/ 2514042 w 11933853"/>
            <a:gd name="connsiteY1130" fmla="*/ 5843646 h 6858000"/>
            <a:gd name="connsiteX1131" fmla="*/ 2460433 w 11933853"/>
            <a:gd name="connsiteY1131" fmla="*/ 5768491 h 6858000"/>
            <a:gd name="connsiteX1132" fmla="*/ 2412876 w 11933853"/>
            <a:gd name="connsiteY1132" fmla="*/ 5760716 h 6858000"/>
            <a:gd name="connsiteX1133" fmla="*/ 2335055 w 11933853"/>
            <a:gd name="connsiteY1133" fmla="*/ 5733937 h 6858000"/>
            <a:gd name="connsiteX1134" fmla="*/ 2304792 w 11933853"/>
            <a:gd name="connsiteY1134" fmla="*/ 5672603 h 6858000"/>
            <a:gd name="connsiteX1135" fmla="*/ 2403364 w 11933853"/>
            <a:gd name="connsiteY1135" fmla="*/ 5568940 h 6858000"/>
            <a:gd name="connsiteX1136" fmla="*/ 2493290 w 11933853"/>
            <a:gd name="connsiteY1136" fmla="*/ 5632002 h 6858000"/>
            <a:gd name="connsiteX1137" fmla="*/ 2551223 w 11933853"/>
            <a:gd name="connsiteY1137" fmla="*/ 5660509 h 6858000"/>
            <a:gd name="connsiteX1138" fmla="*/ 2622126 w 11933853"/>
            <a:gd name="connsiteY1138" fmla="*/ 5682105 h 6858000"/>
            <a:gd name="connsiteX1139" fmla="*/ 2616073 w 11933853"/>
            <a:gd name="connsiteY1139" fmla="*/ 5832416 h 6858000"/>
            <a:gd name="connsiteX1140" fmla="*/ 2565382 w 11933853"/>
            <a:gd name="connsiteY1140" fmla="*/ 5852932 h 6858000"/>
            <a:gd name="connsiteX1141" fmla="*/ 1867130 w 11933853"/>
            <a:gd name="connsiteY1141" fmla="*/ 5797070 h 6858000"/>
            <a:gd name="connsiteX1142" fmla="*/ 1798821 w 11933853"/>
            <a:gd name="connsiteY1142" fmla="*/ 5767699 h 6858000"/>
            <a:gd name="connsiteX1143" fmla="*/ 1769422 w 11933853"/>
            <a:gd name="connsiteY1143" fmla="*/ 5712412 h 6858000"/>
            <a:gd name="connsiteX1144" fmla="*/ 1769422 w 11933853"/>
            <a:gd name="connsiteY1144" fmla="*/ 5686496 h 6858000"/>
            <a:gd name="connsiteX1145" fmla="*/ 1730512 w 11933853"/>
            <a:gd name="connsiteY1145" fmla="*/ 5701182 h 6858000"/>
            <a:gd name="connsiteX1146" fmla="*/ 1658744 w 11933853"/>
            <a:gd name="connsiteY1146" fmla="*/ 5697726 h 6858000"/>
            <a:gd name="connsiteX1147" fmla="*/ 1610323 w 11933853"/>
            <a:gd name="connsiteY1147" fmla="*/ 5649350 h 6858000"/>
            <a:gd name="connsiteX1148" fmla="*/ 1703707 w 11933853"/>
            <a:gd name="connsiteY1148" fmla="*/ 5511997 h 6858000"/>
            <a:gd name="connsiteX1149" fmla="*/ 1795362 w 11933853"/>
            <a:gd name="connsiteY1149" fmla="*/ 5597519 h 6858000"/>
            <a:gd name="connsiteX1150" fmla="*/ 1816115 w 11933853"/>
            <a:gd name="connsiteY1150" fmla="*/ 5616524 h 6858000"/>
            <a:gd name="connsiteX1151" fmla="*/ 1897394 w 11933853"/>
            <a:gd name="connsiteY1151" fmla="*/ 5607885 h 6858000"/>
            <a:gd name="connsiteX1152" fmla="*/ 1959650 w 11933853"/>
            <a:gd name="connsiteY1152" fmla="*/ 5737464 h 6858000"/>
            <a:gd name="connsiteX1153" fmla="*/ 1867130 w 11933853"/>
            <a:gd name="connsiteY1153" fmla="*/ 5797070 h 6858000"/>
            <a:gd name="connsiteX1154" fmla="*/ 2076069 w 11933853"/>
            <a:gd name="connsiteY1154" fmla="*/ 5693483 h 6858000"/>
            <a:gd name="connsiteX1155" fmla="*/ 2014677 w 11933853"/>
            <a:gd name="connsiteY1155" fmla="*/ 5664112 h 6858000"/>
            <a:gd name="connsiteX1156" fmla="*/ 1985279 w 11933853"/>
            <a:gd name="connsiteY1156" fmla="*/ 5595867 h 6858000"/>
            <a:gd name="connsiteX1157" fmla="*/ 2050994 w 11933853"/>
            <a:gd name="connsiteY1157" fmla="*/ 5503435 h 6858000"/>
            <a:gd name="connsiteX1158" fmla="*/ 2176371 w 11933853"/>
            <a:gd name="connsiteY1158" fmla="*/ 5571679 h 6858000"/>
            <a:gd name="connsiteX1159" fmla="*/ 2076069 w 11933853"/>
            <a:gd name="connsiteY1159" fmla="*/ 5693483 h 6858000"/>
            <a:gd name="connsiteX1160" fmla="*/ 1919724 w 11933853"/>
            <a:gd name="connsiteY1160" fmla="*/ 5538187 h 6858000"/>
            <a:gd name="connsiteX1161" fmla="*/ 1859197 w 11933853"/>
            <a:gd name="connsiteY1161" fmla="*/ 5508816 h 6858000"/>
            <a:gd name="connsiteX1162" fmla="*/ 1829799 w 11933853"/>
            <a:gd name="connsiteY1162" fmla="*/ 5448347 h 6858000"/>
            <a:gd name="connsiteX1163" fmla="*/ 1887732 w 11933853"/>
            <a:gd name="connsiteY1163" fmla="*/ 5350731 h 6858000"/>
            <a:gd name="connsiteX1164" fmla="*/ 1997545 w 11933853"/>
            <a:gd name="connsiteY1164" fmla="*/ 5373191 h 6858000"/>
            <a:gd name="connsiteX1165" fmla="*/ 1919724 w 11933853"/>
            <a:gd name="connsiteY1165" fmla="*/ 5538187 h 6858000"/>
            <a:gd name="connsiteX1166" fmla="*/ 2237596 w 11933853"/>
            <a:gd name="connsiteY1166" fmla="*/ 5495048 h 6858000"/>
            <a:gd name="connsiteX1167" fmla="*/ 2177069 w 11933853"/>
            <a:gd name="connsiteY1167" fmla="*/ 5470860 h 6858000"/>
            <a:gd name="connsiteX1168" fmla="*/ 2152859 w 11933853"/>
            <a:gd name="connsiteY1168" fmla="*/ 5362878 h 6858000"/>
            <a:gd name="connsiteX1169" fmla="*/ 2339627 w 11933853"/>
            <a:gd name="connsiteY1169" fmla="*/ 5399160 h 6858000"/>
            <a:gd name="connsiteX1170" fmla="*/ 2237596 w 11933853"/>
            <a:gd name="connsiteY1170" fmla="*/ 5495048 h 6858000"/>
            <a:gd name="connsiteX1171" fmla="*/ 2497694 w 11933853"/>
            <a:gd name="connsiteY1171" fmla="*/ 5463340 h 6858000"/>
            <a:gd name="connsiteX1172" fmla="*/ 2472511 w 11933853"/>
            <a:gd name="connsiteY1172" fmla="*/ 5457077 h 6858000"/>
            <a:gd name="connsiteX1173" fmla="*/ 2408525 w 11933853"/>
            <a:gd name="connsiteY1173" fmla="*/ 5363781 h 6858000"/>
            <a:gd name="connsiteX1174" fmla="*/ 2437924 w 11933853"/>
            <a:gd name="connsiteY1174" fmla="*/ 5299856 h 6858000"/>
            <a:gd name="connsiteX1175" fmla="*/ 2507962 w 11933853"/>
            <a:gd name="connsiteY1175" fmla="*/ 5270485 h 6858000"/>
            <a:gd name="connsiteX1176" fmla="*/ 2520932 w 11933853"/>
            <a:gd name="connsiteY1176" fmla="*/ 5463124 h 6858000"/>
            <a:gd name="connsiteX1177" fmla="*/ 2497694 w 11933853"/>
            <a:gd name="connsiteY1177" fmla="*/ 5463340 h 6858000"/>
            <a:gd name="connsiteX1178" fmla="*/ 3043902 w 11933853"/>
            <a:gd name="connsiteY1178" fmla="*/ 5424273 h 6858000"/>
            <a:gd name="connsiteX1179" fmla="*/ 3016677 w 11933853"/>
            <a:gd name="connsiteY1179" fmla="*/ 5417391 h 6858000"/>
            <a:gd name="connsiteX1180" fmla="*/ 2978632 w 11933853"/>
            <a:gd name="connsiteY1180" fmla="*/ 5268808 h 6858000"/>
            <a:gd name="connsiteX1181" fmla="*/ 3155889 w 11933853"/>
            <a:gd name="connsiteY1181" fmla="*/ 5312865 h 6858000"/>
            <a:gd name="connsiteX1182" fmla="*/ 3043902 w 11933853"/>
            <a:gd name="connsiteY1182" fmla="*/ 5424273 h 6858000"/>
            <a:gd name="connsiteX1183" fmla="*/ 3508224 w 11933853"/>
            <a:gd name="connsiteY1183" fmla="*/ 5277662 h 6858000"/>
            <a:gd name="connsiteX1184" fmla="*/ 3443373 w 11933853"/>
            <a:gd name="connsiteY1184" fmla="*/ 5265541 h 6858000"/>
            <a:gd name="connsiteX1185" fmla="*/ 3407922 w 11933853"/>
            <a:gd name="connsiteY1185" fmla="*/ 5131643 h 6858000"/>
            <a:gd name="connsiteX1186" fmla="*/ 3491795 w 11933853"/>
            <a:gd name="connsiteY1186" fmla="*/ 5080676 h 6858000"/>
            <a:gd name="connsiteX1187" fmla="*/ 3578262 w 11933853"/>
            <a:gd name="connsiteY1187" fmla="*/ 5131643 h 6858000"/>
            <a:gd name="connsiteX1188" fmla="*/ 3508224 w 11933853"/>
            <a:gd name="connsiteY1188" fmla="*/ 5277662 h 6858000"/>
            <a:gd name="connsiteX1189" fmla="*/ 4099670 w 11933853"/>
            <a:gd name="connsiteY1189" fmla="*/ 5267497 h 6858000"/>
            <a:gd name="connsiteX1190" fmla="*/ 4084322 w 11933853"/>
            <a:gd name="connsiteY1190" fmla="*/ 5265553 h 6858000"/>
            <a:gd name="connsiteX1191" fmla="*/ 4006502 w 11933853"/>
            <a:gd name="connsiteY1191" fmla="*/ 5161891 h 6858000"/>
            <a:gd name="connsiteX1192" fmla="*/ 4035900 w 11933853"/>
            <a:gd name="connsiteY1192" fmla="*/ 5101421 h 6858000"/>
            <a:gd name="connsiteX1193" fmla="*/ 4104209 w 11933853"/>
            <a:gd name="connsiteY1193" fmla="*/ 5072050 h 6858000"/>
            <a:gd name="connsiteX1194" fmla="*/ 4118909 w 11933853"/>
            <a:gd name="connsiteY1194" fmla="*/ 5265553 h 6858000"/>
            <a:gd name="connsiteX1195" fmla="*/ 4099670 w 11933853"/>
            <a:gd name="connsiteY1195" fmla="*/ 5267497 h 6858000"/>
            <a:gd name="connsiteX1196" fmla="*/ 2786096 w 11933853"/>
            <a:gd name="connsiteY1196" fmla="*/ 5417400 h 6858000"/>
            <a:gd name="connsiteX1197" fmla="*/ 2726433 w 11933853"/>
            <a:gd name="connsiteY1197" fmla="*/ 5400123 h 6858000"/>
            <a:gd name="connsiteX1198" fmla="*/ 2757562 w 11933853"/>
            <a:gd name="connsiteY1198" fmla="*/ 5227352 h 6858000"/>
            <a:gd name="connsiteX1199" fmla="*/ 2883804 w 11933853"/>
            <a:gd name="connsiteY1199" fmla="*/ 5324104 h 6858000"/>
            <a:gd name="connsiteX1200" fmla="*/ 2854405 w 11933853"/>
            <a:gd name="connsiteY1200" fmla="*/ 5388029 h 6858000"/>
            <a:gd name="connsiteX1201" fmla="*/ 2786096 w 11933853"/>
            <a:gd name="connsiteY1201" fmla="*/ 5417400 h 6858000"/>
            <a:gd name="connsiteX1202" fmla="*/ 2061392 w 11933853"/>
            <a:gd name="connsiteY1202" fmla="*/ 5357009 h 6858000"/>
            <a:gd name="connsiteX1203" fmla="*/ 2022481 w 11933853"/>
            <a:gd name="connsiteY1203" fmla="*/ 5344051 h 6858000"/>
            <a:gd name="connsiteX1204" fmla="*/ 2012970 w 11933853"/>
            <a:gd name="connsiteY1204" fmla="*/ 5170417 h 6858000"/>
            <a:gd name="connsiteX1205" fmla="*/ 2148723 w 11933853"/>
            <a:gd name="connsiteY1205" fmla="*/ 5207562 h 6858000"/>
            <a:gd name="connsiteX1206" fmla="*/ 2144400 w 11933853"/>
            <a:gd name="connsiteY1206" fmla="*/ 5312953 h 6858000"/>
            <a:gd name="connsiteX1207" fmla="*/ 2061392 w 11933853"/>
            <a:gd name="connsiteY1207" fmla="*/ 5357009 h 6858000"/>
            <a:gd name="connsiteX1208" fmla="*/ 2338457 w 11933853"/>
            <a:gd name="connsiteY1208" fmla="*/ 5262214 h 6858000"/>
            <a:gd name="connsiteX1209" fmla="*/ 2273823 w 11933853"/>
            <a:gd name="connsiteY1209" fmla="*/ 5245692 h 6858000"/>
            <a:gd name="connsiteX1210" fmla="*/ 2231454 w 11933853"/>
            <a:gd name="connsiteY1210" fmla="*/ 5142893 h 6858000"/>
            <a:gd name="connsiteX1211" fmla="*/ 2259123 w 11933853"/>
            <a:gd name="connsiteY1211" fmla="*/ 5096245 h 6858000"/>
            <a:gd name="connsiteX1212" fmla="*/ 2426005 w 11933853"/>
            <a:gd name="connsiteY1212" fmla="*/ 5172264 h 6858000"/>
            <a:gd name="connsiteX1213" fmla="*/ 2396606 w 11933853"/>
            <a:gd name="connsiteY1213" fmla="*/ 5232734 h 6858000"/>
            <a:gd name="connsiteX1214" fmla="*/ 2338457 w 11933853"/>
            <a:gd name="connsiteY1214" fmla="*/ 5262214 h 6858000"/>
            <a:gd name="connsiteX1215" fmla="*/ 2628890 w 11933853"/>
            <a:gd name="connsiteY1215" fmla="*/ 5254987 h 6858000"/>
            <a:gd name="connsiteX1216" fmla="*/ 2562310 w 11933853"/>
            <a:gd name="connsiteY1216" fmla="*/ 5228424 h 6858000"/>
            <a:gd name="connsiteX1217" fmla="*/ 2533775 w 11933853"/>
            <a:gd name="connsiteY1217" fmla="*/ 5160179 h 6858000"/>
            <a:gd name="connsiteX1218" fmla="*/ 2554528 w 11933853"/>
            <a:gd name="connsiteY1218" fmla="*/ 5094526 h 6858000"/>
            <a:gd name="connsiteX1219" fmla="*/ 2660882 w 11933853"/>
            <a:gd name="connsiteY1219" fmla="*/ 5066019 h 6858000"/>
            <a:gd name="connsiteX1220" fmla="*/ 2724003 w 11933853"/>
            <a:gd name="connsiteY1220" fmla="*/ 5160179 h 6858000"/>
            <a:gd name="connsiteX1221" fmla="*/ 2695469 w 11933853"/>
            <a:gd name="connsiteY1221" fmla="*/ 5228424 h 6858000"/>
            <a:gd name="connsiteX1222" fmla="*/ 2628890 w 11933853"/>
            <a:gd name="connsiteY1222" fmla="*/ 5254987 h 6858000"/>
            <a:gd name="connsiteX1223" fmla="*/ 2480228 w 11933853"/>
            <a:gd name="connsiteY1223" fmla="*/ 5079456 h 6858000"/>
            <a:gd name="connsiteX1224" fmla="*/ 2441399 w 11933853"/>
            <a:gd name="connsiteY1224" fmla="*/ 5067106 h 6858000"/>
            <a:gd name="connsiteX1225" fmla="*/ 2443128 w 11933853"/>
            <a:gd name="connsiteY1225" fmla="*/ 4895199 h 6858000"/>
            <a:gd name="connsiteX1226" fmla="*/ 2577152 w 11933853"/>
            <a:gd name="connsiteY1226" fmla="*/ 4939256 h 6858000"/>
            <a:gd name="connsiteX1227" fmla="*/ 2576288 w 11933853"/>
            <a:gd name="connsiteY1227" fmla="*/ 5025641 h 6858000"/>
            <a:gd name="connsiteX1228" fmla="*/ 2480228 w 11933853"/>
            <a:gd name="connsiteY1228" fmla="*/ 5079456 h 6858000"/>
            <a:gd name="connsiteX1229" fmla="*/ 4157409 w 11933853"/>
            <a:gd name="connsiteY1229" fmla="*/ 5052710 h 6858000"/>
            <a:gd name="connsiteX1230" fmla="*/ 4095518 w 11933853"/>
            <a:gd name="connsiteY1230" fmla="*/ 5038632 h 6858000"/>
            <a:gd name="connsiteX1231" fmla="*/ 4049690 w 11933853"/>
            <a:gd name="connsiteY1231" fmla="*/ 4952246 h 6858000"/>
            <a:gd name="connsiteX1232" fmla="*/ 4235595 w 11933853"/>
            <a:gd name="connsiteY1232" fmla="*/ 4913373 h 6858000"/>
            <a:gd name="connsiteX1233" fmla="*/ 4157409 w 11933853"/>
            <a:gd name="connsiteY1233" fmla="*/ 5052710 h 6858000"/>
            <a:gd name="connsiteX1234" fmla="*/ 5803037 w 11933853"/>
            <a:gd name="connsiteY1234" fmla="*/ 4887419 h 6858000"/>
            <a:gd name="connsiteX1235" fmla="*/ 5777232 w 11933853"/>
            <a:gd name="connsiteY1235" fmla="*/ 4881709 h 6858000"/>
            <a:gd name="connsiteX1236" fmla="*/ 5716705 w 11933853"/>
            <a:gd name="connsiteY1236" fmla="*/ 4752131 h 6858000"/>
            <a:gd name="connsiteX1237" fmla="*/ 5808360 w 11933853"/>
            <a:gd name="connsiteY1237" fmla="*/ 4692525 h 6858000"/>
            <a:gd name="connsiteX1238" fmla="*/ 5846405 w 11933853"/>
            <a:gd name="connsiteY1238" fmla="*/ 4692525 h 6858000"/>
            <a:gd name="connsiteX1239" fmla="*/ 5846405 w 11933853"/>
            <a:gd name="connsiteY1239" fmla="*/ 4660562 h 6858000"/>
            <a:gd name="connsiteX1240" fmla="*/ 5914714 w 11933853"/>
            <a:gd name="connsiteY1240" fmla="*/ 4562083 h 6858000"/>
            <a:gd name="connsiteX1241" fmla="*/ 5982159 w 11933853"/>
            <a:gd name="connsiteY1241" fmla="*/ 4568130 h 6858000"/>
            <a:gd name="connsiteX1242" fmla="*/ 5936331 w 11933853"/>
            <a:gd name="connsiteY1242" fmla="*/ 4751267 h 6858000"/>
            <a:gd name="connsiteX1243" fmla="*/ 5900879 w 11933853"/>
            <a:gd name="connsiteY1243" fmla="*/ 4748675 h 6858000"/>
            <a:gd name="connsiteX1244" fmla="*/ 5905203 w 11933853"/>
            <a:gd name="connsiteY1244" fmla="*/ 4784093 h 6858000"/>
            <a:gd name="connsiteX1245" fmla="*/ 5880127 w 11933853"/>
            <a:gd name="connsiteY1245" fmla="*/ 4850610 h 6858000"/>
            <a:gd name="connsiteX1246" fmla="*/ 5803037 w 11933853"/>
            <a:gd name="connsiteY1246" fmla="*/ 4887419 h 6858000"/>
            <a:gd name="connsiteX1247" fmla="*/ 6534653 w 11933853"/>
            <a:gd name="connsiteY1247" fmla="*/ 4725293 h 6858000"/>
            <a:gd name="connsiteX1248" fmla="*/ 6456194 w 11933853"/>
            <a:gd name="connsiteY1248" fmla="*/ 4700420 h 6858000"/>
            <a:gd name="connsiteX1249" fmla="*/ 6428525 w 11933853"/>
            <a:gd name="connsiteY1249" fmla="*/ 4587255 h 6858000"/>
            <a:gd name="connsiteX1250" fmla="*/ 6563413 w 11933853"/>
            <a:gd name="connsiteY1250" fmla="*/ 4541470 h 6858000"/>
            <a:gd name="connsiteX1251" fmla="*/ 6615294 w 11933853"/>
            <a:gd name="connsiteY1251" fmla="*/ 4627856 h 6858000"/>
            <a:gd name="connsiteX1252" fmla="*/ 6534653 w 11933853"/>
            <a:gd name="connsiteY1252" fmla="*/ 4725293 h 6858000"/>
            <a:gd name="connsiteX1253" fmla="*/ 6760410 w 11933853"/>
            <a:gd name="connsiteY1253" fmla="*/ 4717493 h 6858000"/>
            <a:gd name="connsiteX1254" fmla="*/ 6709286 w 11933853"/>
            <a:gd name="connsiteY1254" fmla="*/ 4698704 h 6858000"/>
            <a:gd name="connsiteX1255" fmla="*/ 6701504 w 11933853"/>
            <a:gd name="connsiteY1255" fmla="*/ 4544074 h 6858000"/>
            <a:gd name="connsiteX1256" fmla="*/ 6857145 w 11933853"/>
            <a:gd name="connsiteY1256" fmla="*/ 4592450 h 6858000"/>
            <a:gd name="connsiteX1257" fmla="*/ 6812182 w 11933853"/>
            <a:gd name="connsiteY1257" fmla="*/ 4701295 h 6858000"/>
            <a:gd name="connsiteX1258" fmla="*/ 6760410 w 11933853"/>
            <a:gd name="connsiteY1258" fmla="*/ 4717493 h 6858000"/>
            <a:gd name="connsiteX1259" fmla="*/ 7112828 w 11933853"/>
            <a:gd name="connsiteY1259" fmla="*/ 4553784 h 6858000"/>
            <a:gd name="connsiteX1260" fmla="*/ 7066893 w 11933853"/>
            <a:gd name="connsiteY1260" fmla="*/ 4537371 h 6858000"/>
            <a:gd name="connsiteX1261" fmla="*/ 7021065 w 11933853"/>
            <a:gd name="connsiteY1261" fmla="*/ 4450985 h 6858000"/>
            <a:gd name="connsiteX1262" fmla="*/ 7050464 w 11933853"/>
            <a:gd name="connsiteY1262" fmla="*/ 4385332 h 6858000"/>
            <a:gd name="connsiteX1263" fmla="*/ 7116179 w 11933853"/>
            <a:gd name="connsiteY1263" fmla="*/ 4355961 h 6858000"/>
            <a:gd name="connsiteX1264" fmla="*/ 7181894 w 11933853"/>
            <a:gd name="connsiteY1264" fmla="*/ 4385332 h 6858000"/>
            <a:gd name="connsiteX1265" fmla="*/ 7211293 w 11933853"/>
            <a:gd name="connsiteY1265" fmla="*/ 4452713 h 6858000"/>
            <a:gd name="connsiteX1266" fmla="*/ 7159412 w 11933853"/>
            <a:gd name="connsiteY1266" fmla="*/ 4541690 h 6858000"/>
            <a:gd name="connsiteX1267" fmla="*/ 7112828 w 11933853"/>
            <a:gd name="connsiteY1267" fmla="*/ 4553784 h 6858000"/>
            <a:gd name="connsiteX1268" fmla="*/ 7312224 w 11933853"/>
            <a:gd name="connsiteY1268" fmla="*/ 4459867 h 6858000"/>
            <a:gd name="connsiteX1269" fmla="*/ 7249103 w 11933853"/>
            <a:gd name="connsiteY1269" fmla="*/ 4430496 h 6858000"/>
            <a:gd name="connsiteX1270" fmla="*/ 7232674 w 11933853"/>
            <a:gd name="connsiteY1270" fmla="*/ 4313011 h 6858000"/>
            <a:gd name="connsiteX1271" fmla="*/ 7310494 w 11933853"/>
            <a:gd name="connsiteY1271" fmla="*/ 4261180 h 6858000"/>
            <a:gd name="connsiteX1272" fmla="*/ 7299254 w 11933853"/>
            <a:gd name="connsiteY1272" fmla="*/ 4235264 h 6858000"/>
            <a:gd name="connsiteX1273" fmla="*/ 7298389 w 11933853"/>
            <a:gd name="connsiteY1273" fmla="*/ 4097048 h 6858000"/>
            <a:gd name="connsiteX1274" fmla="*/ 7460947 w 11933853"/>
            <a:gd name="connsiteY1274" fmla="*/ 4135921 h 6858000"/>
            <a:gd name="connsiteX1275" fmla="*/ 7377939 w 11933853"/>
            <a:gd name="connsiteY1275" fmla="*/ 4261180 h 6858000"/>
            <a:gd name="connsiteX1276" fmla="*/ 7348540 w 11933853"/>
            <a:gd name="connsiteY1276" fmla="*/ 4261180 h 6858000"/>
            <a:gd name="connsiteX1277" fmla="*/ 7378803 w 11933853"/>
            <a:gd name="connsiteY1277" fmla="*/ 4287960 h 6858000"/>
            <a:gd name="connsiteX1278" fmla="*/ 7312224 w 11933853"/>
            <a:gd name="connsiteY1278" fmla="*/ 4459867 h 6858000"/>
            <a:gd name="connsiteX1279" fmla="*/ 7556680 w 11933853"/>
            <a:gd name="connsiteY1279" fmla="*/ 4351033 h 6858000"/>
            <a:gd name="connsiteX1280" fmla="*/ 7478860 w 11933853"/>
            <a:gd name="connsiteY1280" fmla="*/ 4247370 h 6858000"/>
            <a:gd name="connsiteX1281" fmla="*/ 7508259 w 11933853"/>
            <a:gd name="connsiteY1281" fmla="*/ 4186901 h 6858000"/>
            <a:gd name="connsiteX1282" fmla="*/ 7576568 w 11933853"/>
            <a:gd name="connsiteY1282" fmla="*/ 4157529 h 6858000"/>
            <a:gd name="connsiteX1283" fmla="*/ 7631907 w 11933853"/>
            <a:gd name="connsiteY1283" fmla="*/ 4333756 h 6858000"/>
            <a:gd name="connsiteX1284" fmla="*/ 7556680 w 11933853"/>
            <a:gd name="connsiteY1284" fmla="*/ 4351033 h 6858000"/>
            <a:gd name="connsiteX1285" fmla="*/ 7796112 w 11933853"/>
            <a:gd name="connsiteY1285" fmla="*/ 4252643 h 6858000"/>
            <a:gd name="connsiteX1286" fmla="*/ 7738030 w 11933853"/>
            <a:gd name="connsiteY1286" fmla="*/ 4229359 h 6858000"/>
            <a:gd name="connsiteX1287" fmla="*/ 7706902 w 11933853"/>
            <a:gd name="connsiteY1287" fmla="*/ 4123105 h 6858000"/>
            <a:gd name="connsiteX1288" fmla="*/ 7798557 w 11933853"/>
            <a:gd name="connsiteY1288" fmla="*/ 4053997 h 6858000"/>
            <a:gd name="connsiteX1289" fmla="*/ 7891077 w 11933853"/>
            <a:gd name="connsiteY1289" fmla="*/ 4125696 h 6858000"/>
            <a:gd name="connsiteX1290" fmla="*/ 7796112 w 11933853"/>
            <a:gd name="connsiteY1290" fmla="*/ 4252643 h 6858000"/>
            <a:gd name="connsiteX1291" fmla="*/ 8016226 w 11933853"/>
            <a:gd name="connsiteY1291" fmla="*/ 4131894 h 6858000"/>
            <a:gd name="connsiteX1292" fmla="*/ 7948782 w 11933853"/>
            <a:gd name="connsiteY1292" fmla="*/ 4102523 h 6858000"/>
            <a:gd name="connsiteX1293" fmla="*/ 7941000 w 11933853"/>
            <a:gd name="connsiteY1293" fmla="*/ 3977264 h 6858000"/>
            <a:gd name="connsiteX1294" fmla="*/ 8100964 w 11933853"/>
            <a:gd name="connsiteY1294" fmla="*/ 3986767 h 6858000"/>
            <a:gd name="connsiteX1295" fmla="*/ 8105287 w 11933853"/>
            <a:gd name="connsiteY1295" fmla="*/ 4080063 h 6858000"/>
            <a:gd name="connsiteX1296" fmla="*/ 8016226 w 11933853"/>
            <a:gd name="connsiteY1296" fmla="*/ 4131894 h 6858000"/>
            <a:gd name="connsiteX1297" fmla="*/ 8353738 w 11933853"/>
            <a:gd name="connsiteY1297" fmla="*/ 4043224 h 6858000"/>
            <a:gd name="connsiteX1298" fmla="*/ 8323681 w 11933853"/>
            <a:gd name="connsiteY1298" fmla="*/ 4032665 h 6858000"/>
            <a:gd name="connsiteX1299" fmla="*/ 8318493 w 11933853"/>
            <a:gd name="connsiteY1299" fmla="*/ 3864213 h 6858000"/>
            <a:gd name="connsiteX1300" fmla="*/ 8460299 w 11933853"/>
            <a:gd name="connsiteY1300" fmla="*/ 3905678 h 6858000"/>
            <a:gd name="connsiteX1301" fmla="*/ 8353738 w 11933853"/>
            <a:gd name="connsiteY1301" fmla="*/ 4043224 h 6858000"/>
            <a:gd name="connsiteX1302" fmla="*/ 8570739 w 11933853"/>
            <a:gd name="connsiteY1302" fmla="*/ 3961931 h 6858000"/>
            <a:gd name="connsiteX1303" fmla="*/ 8527505 w 11933853"/>
            <a:gd name="connsiteY1303" fmla="*/ 3932560 h 6858000"/>
            <a:gd name="connsiteX1304" fmla="*/ 8502430 w 11933853"/>
            <a:gd name="connsiteY1304" fmla="*/ 3863451 h 6858000"/>
            <a:gd name="connsiteX1305" fmla="*/ 8530964 w 11933853"/>
            <a:gd name="connsiteY1305" fmla="*/ 3794343 h 6858000"/>
            <a:gd name="connsiteX1306" fmla="*/ 8694387 w 11933853"/>
            <a:gd name="connsiteY1306" fmla="*/ 3857404 h 6858000"/>
            <a:gd name="connsiteX1307" fmla="*/ 8670176 w 11933853"/>
            <a:gd name="connsiteY1307" fmla="*/ 3927377 h 6858000"/>
            <a:gd name="connsiteX1308" fmla="*/ 8570739 w 11933853"/>
            <a:gd name="connsiteY1308" fmla="*/ 3961931 h 6858000"/>
            <a:gd name="connsiteX1309" fmla="*/ 8826684 w 11933853"/>
            <a:gd name="connsiteY1309" fmla="*/ 3881252 h 6858000"/>
            <a:gd name="connsiteX1310" fmla="*/ 8778019 w 11933853"/>
            <a:gd name="connsiteY1310" fmla="*/ 3865284 h 6858000"/>
            <a:gd name="connsiteX1311" fmla="*/ 8763319 w 11933853"/>
            <a:gd name="connsiteY1311" fmla="*/ 3715837 h 6858000"/>
            <a:gd name="connsiteX1312" fmla="*/ 8927607 w 11933853"/>
            <a:gd name="connsiteY1312" fmla="*/ 3798767 h 6858000"/>
            <a:gd name="connsiteX1313" fmla="*/ 8826684 w 11933853"/>
            <a:gd name="connsiteY1313" fmla="*/ 3881252 h 6858000"/>
            <a:gd name="connsiteX1314" fmla="*/ 9062210 w 11933853"/>
            <a:gd name="connsiteY1314" fmla="*/ 3816288 h 6858000"/>
            <a:gd name="connsiteX1315" fmla="*/ 9025070 w 11933853"/>
            <a:gd name="connsiteY1315" fmla="*/ 3806624 h 6858000"/>
            <a:gd name="connsiteX1316" fmla="*/ 9065709 w 11933853"/>
            <a:gd name="connsiteY1316" fmla="*/ 3622623 h 6858000"/>
            <a:gd name="connsiteX1317" fmla="*/ 9134018 w 11933853"/>
            <a:gd name="connsiteY1317" fmla="*/ 3651994 h 6858000"/>
            <a:gd name="connsiteX1318" fmla="*/ 9153041 w 11933853"/>
            <a:gd name="connsiteY1318" fmla="*/ 3764295 h 6858000"/>
            <a:gd name="connsiteX1319" fmla="*/ 9062210 w 11933853"/>
            <a:gd name="connsiteY1319" fmla="*/ 3816288 h 6858000"/>
            <a:gd name="connsiteX1320" fmla="*/ 9286835 w 11933853"/>
            <a:gd name="connsiteY1320" fmla="*/ 3726400 h 6858000"/>
            <a:gd name="connsiteX1321" fmla="*/ 9218526 w 11933853"/>
            <a:gd name="connsiteY1321" fmla="*/ 3697029 h 6858000"/>
            <a:gd name="connsiteX1322" fmla="*/ 9189127 w 11933853"/>
            <a:gd name="connsiteY1322" fmla="*/ 3634832 h 6858000"/>
            <a:gd name="connsiteX1323" fmla="*/ 9324016 w 11933853"/>
            <a:gd name="connsiteY1323" fmla="*/ 3541535 h 6858000"/>
            <a:gd name="connsiteX1324" fmla="*/ 9351685 w 11933853"/>
            <a:gd name="connsiteY1324" fmla="*/ 3702213 h 6858000"/>
            <a:gd name="connsiteX1325" fmla="*/ 9286835 w 11933853"/>
            <a:gd name="connsiteY1325" fmla="*/ 3726400 h 6858000"/>
            <a:gd name="connsiteX1326" fmla="*/ 9633214 w 11933853"/>
            <a:gd name="connsiteY1326" fmla="*/ 3588361 h 6858000"/>
            <a:gd name="connsiteX1327" fmla="*/ 9576146 w 11933853"/>
            <a:gd name="connsiteY1327" fmla="*/ 3572811 h 6858000"/>
            <a:gd name="connsiteX1328" fmla="*/ 9530318 w 11933853"/>
            <a:gd name="connsiteY1328" fmla="*/ 3475196 h 6858000"/>
            <a:gd name="connsiteX1329" fmla="*/ 9724869 w 11933853"/>
            <a:gd name="connsiteY1329" fmla="*/ 3490745 h 6858000"/>
            <a:gd name="connsiteX1330" fmla="*/ 9695470 w 11933853"/>
            <a:gd name="connsiteY1330" fmla="*/ 3558989 h 6858000"/>
            <a:gd name="connsiteX1331" fmla="*/ 9633214 w 11933853"/>
            <a:gd name="connsiteY1331" fmla="*/ 3588361 h 6858000"/>
            <a:gd name="connsiteX1332" fmla="*/ 8173439 w 11933853"/>
            <a:gd name="connsiteY1332" fmla="*/ 3976600 h 6858000"/>
            <a:gd name="connsiteX1333" fmla="*/ 8119829 w 11933853"/>
            <a:gd name="connsiteY1333" fmla="*/ 3965370 h 6858000"/>
            <a:gd name="connsiteX1334" fmla="*/ 8073137 w 11933853"/>
            <a:gd name="connsiteY1334" fmla="*/ 3881576 h 6858000"/>
            <a:gd name="connsiteX1335" fmla="*/ 8196785 w 11933853"/>
            <a:gd name="connsiteY1335" fmla="*/ 3785688 h 6858000"/>
            <a:gd name="connsiteX1336" fmla="*/ 8265094 w 11933853"/>
            <a:gd name="connsiteY1336" fmla="*/ 3878984 h 6858000"/>
            <a:gd name="connsiteX1337" fmla="*/ 8235695 w 11933853"/>
            <a:gd name="connsiteY1337" fmla="*/ 3947229 h 6858000"/>
            <a:gd name="connsiteX1338" fmla="*/ 8173439 w 11933853"/>
            <a:gd name="connsiteY1338" fmla="*/ 3976600 h 6858000"/>
            <a:gd name="connsiteX1339" fmla="*/ 8399527 w 11933853"/>
            <a:gd name="connsiteY1339" fmla="*/ 3812032 h 6858000"/>
            <a:gd name="connsiteX1340" fmla="*/ 8364292 w 11933853"/>
            <a:gd name="connsiteY1340" fmla="*/ 3802313 h 6858000"/>
            <a:gd name="connsiteX1341" fmla="*/ 8308088 w 11933853"/>
            <a:gd name="connsiteY1341" fmla="*/ 3673599 h 6858000"/>
            <a:gd name="connsiteX1342" fmla="*/ 8399743 w 11933853"/>
            <a:gd name="connsiteY1342" fmla="*/ 3613993 h 6858000"/>
            <a:gd name="connsiteX1343" fmla="*/ 8441247 w 11933853"/>
            <a:gd name="connsiteY1343" fmla="*/ 3799722 h 6858000"/>
            <a:gd name="connsiteX1344" fmla="*/ 8399527 w 11933853"/>
            <a:gd name="connsiteY1344" fmla="*/ 3812032 h 6858000"/>
            <a:gd name="connsiteX1345" fmla="*/ 8652289 w 11933853"/>
            <a:gd name="connsiteY1345" fmla="*/ 3733843 h 6858000"/>
            <a:gd name="connsiteX1346" fmla="*/ 8613054 w 11933853"/>
            <a:gd name="connsiteY1346" fmla="*/ 3722073 h 6858000"/>
            <a:gd name="connsiteX1347" fmla="*/ 8562903 w 11933853"/>
            <a:gd name="connsiteY1347" fmla="*/ 3592495 h 6858000"/>
            <a:gd name="connsiteX1348" fmla="*/ 8658882 w 11933853"/>
            <a:gd name="connsiteY1348" fmla="*/ 3536344 h 6858000"/>
            <a:gd name="connsiteX1349" fmla="*/ 8748807 w 11933853"/>
            <a:gd name="connsiteY1349" fmla="*/ 3630504 h 6858000"/>
            <a:gd name="connsiteX1350" fmla="*/ 8690874 w 11933853"/>
            <a:gd name="connsiteY1350" fmla="*/ 3722937 h 6858000"/>
            <a:gd name="connsiteX1351" fmla="*/ 8652289 w 11933853"/>
            <a:gd name="connsiteY1351" fmla="*/ 3733843 h 6858000"/>
            <a:gd name="connsiteX1352" fmla="*/ 8904617 w 11933853"/>
            <a:gd name="connsiteY1352" fmla="*/ 3640140 h 6858000"/>
            <a:gd name="connsiteX1353" fmla="*/ 8843671 w 11933853"/>
            <a:gd name="connsiteY1353" fmla="*/ 3625441 h 6858000"/>
            <a:gd name="connsiteX1354" fmla="*/ 8803896 w 11933853"/>
            <a:gd name="connsiteY1354" fmla="*/ 3500182 h 6858000"/>
            <a:gd name="connsiteX1355" fmla="*/ 8977695 w 11933853"/>
            <a:gd name="connsiteY1355" fmla="*/ 3493271 h 6858000"/>
            <a:gd name="connsiteX1356" fmla="*/ 8904617 w 11933853"/>
            <a:gd name="connsiteY1356" fmla="*/ 3640140 h 6858000"/>
            <a:gd name="connsiteX1357" fmla="*/ 9101819 w 11933853"/>
            <a:gd name="connsiteY1357" fmla="*/ 3567586 h 6858000"/>
            <a:gd name="connsiteX1358" fmla="*/ 9070846 w 11933853"/>
            <a:gd name="connsiteY1358" fmla="*/ 3559015 h 6858000"/>
            <a:gd name="connsiteX1359" fmla="*/ 9016372 w 11933853"/>
            <a:gd name="connsiteY1359" fmla="*/ 3462263 h 6858000"/>
            <a:gd name="connsiteX1360" fmla="*/ 9106298 w 11933853"/>
            <a:gd name="connsiteY1360" fmla="*/ 3372422 h 6858000"/>
            <a:gd name="connsiteX1361" fmla="*/ 9204006 w 11933853"/>
            <a:gd name="connsiteY1361" fmla="*/ 3430301 h 6858000"/>
            <a:gd name="connsiteX1362" fmla="*/ 9101819 w 11933853"/>
            <a:gd name="connsiteY1362" fmla="*/ 3567586 h 6858000"/>
            <a:gd name="connsiteX1363" fmla="*/ 9385299 w 11933853"/>
            <a:gd name="connsiteY1363" fmla="*/ 3519339 h 6858000"/>
            <a:gd name="connsiteX1364" fmla="*/ 9322178 w 11933853"/>
            <a:gd name="connsiteY1364" fmla="*/ 3489968 h 6858000"/>
            <a:gd name="connsiteX1365" fmla="*/ 9292779 w 11933853"/>
            <a:gd name="connsiteY1365" fmla="*/ 3427771 h 6858000"/>
            <a:gd name="connsiteX1366" fmla="*/ 9428532 w 11933853"/>
            <a:gd name="connsiteY1366" fmla="*/ 3334474 h 6858000"/>
            <a:gd name="connsiteX1367" fmla="*/ 9477818 w 11933853"/>
            <a:gd name="connsiteY1367" fmla="*/ 3381986 h 6858000"/>
            <a:gd name="connsiteX1368" fmla="*/ 9385299 w 11933853"/>
            <a:gd name="connsiteY1368" fmla="*/ 3519339 h 6858000"/>
            <a:gd name="connsiteX1369" fmla="*/ 9611936 w 11933853"/>
            <a:gd name="connsiteY1369" fmla="*/ 3370473 h 6858000"/>
            <a:gd name="connsiteX1370" fmla="*/ 9571823 w 11933853"/>
            <a:gd name="connsiteY1370" fmla="*/ 3355396 h 6858000"/>
            <a:gd name="connsiteX1371" fmla="*/ 9525996 w 11933853"/>
            <a:gd name="connsiteY1371" fmla="*/ 3273330 h 6858000"/>
            <a:gd name="connsiteX1372" fmla="*/ 9711900 w 11933853"/>
            <a:gd name="connsiteY1372" fmla="*/ 3231001 h 6858000"/>
            <a:gd name="connsiteX1373" fmla="*/ 9711035 w 11933853"/>
            <a:gd name="connsiteY1373" fmla="*/ 3317386 h 6858000"/>
            <a:gd name="connsiteX1374" fmla="*/ 9611936 w 11933853"/>
            <a:gd name="connsiteY1374" fmla="*/ 3370473 h 6858000"/>
            <a:gd name="connsiteX1375" fmla="*/ 7602511 w 11933853"/>
            <a:gd name="connsiteY1375" fmla="*/ 4112955 h 6858000"/>
            <a:gd name="connsiteX1376" fmla="*/ 7537647 w 11933853"/>
            <a:gd name="connsiteY1376" fmla="*/ 4100820 h 6858000"/>
            <a:gd name="connsiteX1377" fmla="*/ 7539377 w 11933853"/>
            <a:gd name="connsiteY1377" fmla="*/ 3928913 h 6858000"/>
            <a:gd name="connsiteX1378" fmla="*/ 7673401 w 11933853"/>
            <a:gd name="connsiteY1378" fmla="*/ 3967787 h 6858000"/>
            <a:gd name="connsiteX1379" fmla="*/ 7602511 w 11933853"/>
            <a:gd name="connsiteY1379" fmla="*/ 4112955 h 6858000"/>
            <a:gd name="connsiteX1380" fmla="*/ 7788919 w 11933853"/>
            <a:gd name="connsiteY1380" fmla="*/ 4042101 h 6858000"/>
            <a:gd name="connsiteX1381" fmla="*/ 7758777 w 11933853"/>
            <a:gd name="connsiteY1381" fmla="*/ 4032666 h 6858000"/>
            <a:gd name="connsiteX1382" fmla="*/ 7716408 w 11933853"/>
            <a:gd name="connsiteY1382" fmla="*/ 3898769 h 6858000"/>
            <a:gd name="connsiteX1383" fmla="*/ 7802876 w 11933853"/>
            <a:gd name="connsiteY1383" fmla="*/ 3846937 h 6858000"/>
            <a:gd name="connsiteX1384" fmla="*/ 7889343 w 11933853"/>
            <a:gd name="connsiteY1384" fmla="*/ 3898769 h 6858000"/>
            <a:gd name="connsiteX1385" fmla="*/ 7874643 w 11933853"/>
            <a:gd name="connsiteY1385" fmla="*/ 4006750 h 6858000"/>
            <a:gd name="connsiteX1386" fmla="*/ 7788919 w 11933853"/>
            <a:gd name="connsiteY1386" fmla="*/ 4042101 h 6858000"/>
            <a:gd name="connsiteX1387" fmla="*/ 7940221 w 11933853"/>
            <a:gd name="connsiteY1387" fmla="*/ 3873069 h 6858000"/>
            <a:gd name="connsiteX1388" fmla="*/ 7883153 w 11933853"/>
            <a:gd name="connsiteY1388" fmla="*/ 3858383 h 6858000"/>
            <a:gd name="connsiteX1389" fmla="*/ 7846836 w 11933853"/>
            <a:gd name="connsiteY1389" fmla="*/ 3811735 h 6858000"/>
            <a:gd name="connsiteX1390" fmla="*/ 7967026 w 11933853"/>
            <a:gd name="connsiteY1390" fmla="*/ 3683020 h 6858000"/>
            <a:gd name="connsiteX1391" fmla="*/ 8031876 w 11933853"/>
            <a:gd name="connsiteY1391" fmla="*/ 3775453 h 6858000"/>
            <a:gd name="connsiteX1392" fmla="*/ 8002477 w 11933853"/>
            <a:gd name="connsiteY1392" fmla="*/ 3843697 h 6858000"/>
            <a:gd name="connsiteX1393" fmla="*/ 7940221 w 11933853"/>
            <a:gd name="connsiteY1393" fmla="*/ 3873069 h 6858000"/>
            <a:gd name="connsiteX1394" fmla="*/ 8138346 w 11933853"/>
            <a:gd name="connsiteY1394" fmla="*/ 3760036 h 6858000"/>
            <a:gd name="connsiteX1395" fmla="*/ 8089586 w 11933853"/>
            <a:gd name="connsiteY1395" fmla="*/ 3735861 h 6858000"/>
            <a:gd name="connsiteX1396" fmla="*/ 8057593 w 11933853"/>
            <a:gd name="connsiteY1396" fmla="*/ 3634790 h 6858000"/>
            <a:gd name="connsiteX1397" fmla="*/ 8188159 w 11933853"/>
            <a:gd name="connsiteY1397" fmla="*/ 3570865 h 6858000"/>
            <a:gd name="connsiteX1398" fmla="*/ 8247821 w 11933853"/>
            <a:gd name="connsiteY1398" fmla="*/ 3662433 h 6858000"/>
            <a:gd name="connsiteX1399" fmla="*/ 8160489 w 11933853"/>
            <a:gd name="connsiteY1399" fmla="*/ 3758321 h 6858000"/>
            <a:gd name="connsiteX1400" fmla="*/ 8138346 w 11933853"/>
            <a:gd name="connsiteY1400" fmla="*/ 3760036 h 6858000"/>
            <a:gd name="connsiteX1401" fmla="*/ 8274371 w 11933853"/>
            <a:gd name="connsiteY1401" fmla="*/ 3593537 h 6858000"/>
            <a:gd name="connsiteX1402" fmla="*/ 8251997 w 11933853"/>
            <a:gd name="connsiteY1402" fmla="*/ 3589218 h 6858000"/>
            <a:gd name="connsiteX1403" fmla="*/ 8231245 w 11933853"/>
            <a:gd name="connsiteY1403" fmla="*/ 3420766 h 6858000"/>
            <a:gd name="connsiteX1404" fmla="*/ 8356622 w 11933853"/>
            <a:gd name="connsiteY1404" fmla="*/ 3427677 h 6858000"/>
            <a:gd name="connsiteX1405" fmla="*/ 8386021 w 11933853"/>
            <a:gd name="connsiteY1405" fmla="*/ 3496786 h 6858000"/>
            <a:gd name="connsiteX1406" fmla="*/ 8303878 w 11933853"/>
            <a:gd name="connsiteY1406" fmla="*/ 3592673 h 6858000"/>
            <a:gd name="connsiteX1407" fmla="*/ 8274371 w 11933853"/>
            <a:gd name="connsiteY1407" fmla="*/ 3593537 h 6858000"/>
            <a:gd name="connsiteX1408" fmla="*/ 8494861 w 11933853"/>
            <a:gd name="connsiteY1408" fmla="*/ 3570243 h 6858000"/>
            <a:gd name="connsiteX1409" fmla="*/ 8448926 w 11933853"/>
            <a:gd name="connsiteY1409" fmla="*/ 3553830 h 6858000"/>
            <a:gd name="connsiteX1410" fmla="*/ 8403098 w 11933853"/>
            <a:gd name="connsiteY1410" fmla="*/ 3467444 h 6858000"/>
            <a:gd name="connsiteX1411" fmla="*/ 8432497 w 11933853"/>
            <a:gd name="connsiteY1411" fmla="*/ 3401791 h 6858000"/>
            <a:gd name="connsiteX1412" fmla="*/ 8498212 w 11933853"/>
            <a:gd name="connsiteY1412" fmla="*/ 3372420 h 6858000"/>
            <a:gd name="connsiteX1413" fmla="*/ 8563927 w 11933853"/>
            <a:gd name="connsiteY1413" fmla="*/ 3401791 h 6858000"/>
            <a:gd name="connsiteX1414" fmla="*/ 8593326 w 11933853"/>
            <a:gd name="connsiteY1414" fmla="*/ 3469172 h 6858000"/>
            <a:gd name="connsiteX1415" fmla="*/ 8541445 w 11933853"/>
            <a:gd name="connsiteY1415" fmla="*/ 3558149 h 6858000"/>
            <a:gd name="connsiteX1416" fmla="*/ 8494861 w 11933853"/>
            <a:gd name="connsiteY1416" fmla="*/ 3570243 h 6858000"/>
            <a:gd name="connsiteX1417" fmla="*/ 8739480 w 11933853"/>
            <a:gd name="connsiteY1417" fmla="*/ 3490640 h 6858000"/>
            <a:gd name="connsiteX1418" fmla="*/ 8682141 w 11933853"/>
            <a:gd name="connsiteY1418" fmla="*/ 3477047 h 6858000"/>
            <a:gd name="connsiteX1419" fmla="*/ 8636314 w 11933853"/>
            <a:gd name="connsiteY1419" fmla="*/ 3389798 h 6858000"/>
            <a:gd name="connsiteX1420" fmla="*/ 8665712 w 11933853"/>
            <a:gd name="connsiteY1420" fmla="*/ 3324145 h 6858000"/>
            <a:gd name="connsiteX1421" fmla="*/ 8729698 w 11933853"/>
            <a:gd name="connsiteY1421" fmla="*/ 3294774 h 6858000"/>
            <a:gd name="connsiteX1422" fmla="*/ 8826541 w 11933853"/>
            <a:gd name="connsiteY1422" fmla="*/ 3367338 h 6858000"/>
            <a:gd name="connsiteX1423" fmla="*/ 8739480 w 11933853"/>
            <a:gd name="connsiteY1423" fmla="*/ 3490640 h 6858000"/>
            <a:gd name="connsiteX1424" fmla="*/ 8954715 w 11933853"/>
            <a:gd name="connsiteY1424" fmla="*/ 3362859 h 6858000"/>
            <a:gd name="connsiteX1425" fmla="*/ 8915373 w 11933853"/>
            <a:gd name="connsiteY1425" fmla="*/ 3351089 h 6858000"/>
            <a:gd name="connsiteX1426" fmla="*/ 8904997 w 11933853"/>
            <a:gd name="connsiteY1426" fmla="*/ 3178318 h 6858000"/>
            <a:gd name="connsiteX1427" fmla="*/ 9021727 w 11933853"/>
            <a:gd name="connsiteY1427" fmla="*/ 3194731 h 6858000"/>
            <a:gd name="connsiteX1428" fmla="*/ 9051126 w 11933853"/>
            <a:gd name="connsiteY1428" fmla="*/ 3262112 h 6858000"/>
            <a:gd name="connsiteX1429" fmla="*/ 8994058 w 11933853"/>
            <a:gd name="connsiteY1429" fmla="*/ 3351953 h 6858000"/>
            <a:gd name="connsiteX1430" fmla="*/ 8954715 w 11933853"/>
            <a:gd name="connsiteY1430" fmla="*/ 3362859 h 6858000"/>
            <a:gd name="connsiteX1431" fmla="*/ 9196798 w 11933853"/>
            <a:gd name="connsiteY1431" fmla="*/ 3355524 h 6858000"/>
            <a:gd name="connsiteX1432" fmla="*/ 9132163 w 11933853"/>
            <a:gd name="connsiteY1432" fmla="*/ 3339003 h 6858000"/>
            <a:gd name="connsiteX1433" fmla="*/ 9089795 w 11933853"/>
            <a:gd name="connsiteY1433" fmla="*/ 3236204 h 6858000"/>
            <a:gd name="connsiteX1434" fmla="*/ 9168480 w 11933853"/>
            <a:gd name="connsiteY1434" fmla="*/ 3160185 h 6858000"/>
            <a:gd name="connsiteX1435" fmla="*/ 9271375 w 11933853"/>
            <a:gd name="connsiteY1435" fmla="*/ 3209424 h 6858000"/>
            <a:gd name="connsiteX1436" fmla="*/ 9254947 w 11933853"/>
            <a:gd name="connsiteY1436" fmla="*/ 3326045 h 6858000"/>
            <a:gd name="connsiteX1437" fmla="*/ 9196798 w 11933853"/>
            <a:gd name="connsiteY1437" fmla="*/ 3355524 h 6858000"/>
            <a:gd name="connsiteX1438" fmla="*/ 9410678 w 11933853"/>
            <a:gd name="connsiteY1438" fmla="*/ 3277015 h 6858000"/>
            <a:gd name="connsiteX1439" fmla="*/ 9374902 w 11933853"/>
            <a:gd name="connsiteY1439" fmla="*/ 3267404 h 6858000"/>
            <a:gd name="connsiteX1440" fmla="*/ 9321292 w 11933853"/>
            <a:gd name="connsiteY1440" fmla="*/ 3136962 h 6858000"/>
            <a:gd name="connsiteX1441" fmla="*/ 9419000 w 11933853"/>
            <a:gd name="connsiteY1441" fmla="*/ 3079084 h 6858000"/>
            <a:gd name="connsiteX1442" fmla="*/ 9508926 w 11933853"/>
            <a:gd name="connsiteY1442" fmla="*/ 3168925 h 6858000"/>
            <a:gd name="connsiteX1443" fmla="*/ 9453587 w 11933853"/>
            <a:gd name="connsiteY1443" fmla="*/ 3263949 h 6858000"/>
            <a:gd name="connsiteX1444" fmla="*/ 9410678 w 11933853"/>
            <a:gd name="connsiteY1444" fmla="*/ 3277015 h 6858000"/>
            <a:gd name="connsiteX1445" fmla="*/ 6922059 w 11933853"/>
            <a:gd name="connsiteY1445" fmla="*/ 4525745 h 6858000"/>
            <a:gd name="connsiteX1446" fmla="*/ 6859586 w 11933853"/>
            <a:gd name="connsiteY1446" fmla="*/ 4512355 h 6858000"/>
            <a:gd name="connsiteX1447" fmla="*/ 6813759 w 11933853"/>
            <a:gd name="connsiteY1447" fmla="*/ 4425106 h 6858000"/>
            <a:gd name="connsiteX1448" fmla="*/ 6843157 w 11933853"/>
            <a:gd name="connsiteY1448" fmla="*/ 4359453 h 6858000"/>
            <a:gd name="connsiteX1449" fmla="*/ 6975452 w 11933853"/>
            <a:gd name="connsiteY1449" fmla="*/ 4358589 h 6858000"/>
            <a:gd name="connsiteX1450" fmla="*/ 7006580 w 11933853"/>
            <a:gd name="connsiteY1450" fmla="*/ 4428561 h 6858000"/>
            <a:gd name="connsiteX1451" fmla="*/ 6980640 w 11933853"/>
            <a:gd name="connsiteY1451" fmla="*/ 4495078 h 6858000"/>
            <a:gd name="connsiteX1452" fmla="*/ 6922059 w 11933853"/>
            <a:gd name="connsiteY1452" fmla="*/ 4525745 h 6858000"/>
            <a:gd name="connsiteX1453" fmla="*/ 6318473 w 11933853"/>
            <a:gd name="connsiteY1453" fmla="*/ 4631669 h 6858000"/>
            <a:gd name="connsiteX1454" fmla="*/ 6281733 w 11933853"/>
            <a:gd name="connsiteY1454" fmla="*/ 4623656 h 6858000"/>
            <a:gd name="connsiteX1455" fmla="*/ 6243688 w 11933853"/>
            <a:gd name="connsiteY1455" fmla="*/ 4475073 h 6858000"/>
            <a:gd name="connsiteX1456" fmla="*/ 6389817 w 11933853"/>
            <a:gd name="connsiteY1456" fmla="*/ 4462979 h 6858000"/>
            <a:gd name="connsiteX1457" fmla="*/ 6318473 w 11933853"/>
            <a:gd name="connsiteY1457" fmla="*/ 4631669 h 6858000"/>
            <a:gd name="connsiteX1458" fmla="*/ 6669609 w 11933853"/>
            <a:gd name="connsiteY1458" fmla="*/ 4502879 h 6858000"/>
            <a:gd name="connsiteX1459" fmla="*/ 6601300 w 11933853"/>
            <a:gd name="connsiteY1459" fmla="*/ 4473508 h 6858000"/>
            <a:gd name="connsiteX1460" fmla="*/ 6571901 w 11933853"/>
            <a:gd name="connsiteY1460" fmla="*/ 4413038 h 6858000"/>
            <a:gd name="connsiteX1461" fmla="*/ 6672203 w 11933853"/>
            <a:gd name="connsiteY1461" fmla="*/ 4310240 h 6858000"/>
            <a:gd name="connsiteX1462" fmla="*/ 6762994 w 11933853"/>
            <a:gd name="connsiteY1462" fmla="*/ 4434635 h 6858000"/>
            <a:gd name="connsiteX1463" fmla="*/ 6669609 w 11933853"/>
            <a:gd name="connsiteY1463" fmla="*/ 4502879 h 6858000"/>
            <a:gd name="connsiteX1464" fmla="*/ 6842361 w 11933853"/>
            <a:gd name="connsiteY1464" fmla="*/ 4313075 h 6858000"/>
            <a:gd name="connsiteX1465" fmla="*/ 6798262 w 11933853"/>
            <a:gd name="connsiteY1465" fmla="*/ 4298390 h 6858000"/>
            <a:gd name="connsiteX1466" fmla="*/ 6796533 w 11933853"/>
            <a:gd name="connsiteY1466" fmla="*/ 4127346 h 6858000"/>
            <a:gd name="connsiteX1467" fmla="*/ 6928828 w 11933853"/>
            <a:gd name="connsiteY1467" fmla="*/ 4262108 h 6858000"/>
            <a:gd name="connsiteX1468" fmla="*/ 6842361 w 11933853"/>
            <a:gd name="connsiteY1468" fmla="*/ 4313075 h 6858000"/>
            <a:gd name="connsiteX1469" fmla="*/ 7097820 w 11933853"/>
            <a:gd name="connsiteY1469" fmla="*/ 4311998 h 6858000"/>
            <a:gd name="connsiteX1470" fmla="*/ 7059126 w 11933853"/>
            <a:gd name="connsiteY1470" fmla="*/ 4300984 h 6858000"/>
            <a:gd name="connsiteX1471" fmla="*/ 7003788 w 11933853"/>
            <a:gd name="connsiteY1471" fmla="*/ 4211143 h 6858000"/>
            <a:gd name="connsiteX1472" fmla="*/ 7033186 w 11933853"/>
            <a:gd name="connsiteY1472" fmla="*/ 4143763 h 6858000"/>
            <a:gd name="connsiteX1473" fmla="*/ 7149052 w 11933853"/>
            <a:gd name="connsiteY1473" fmla="*/ 4126486 h 6858000"/>
            <a:gd name="connsiteX1474" fmla="*/ 7137812 w 11933853"/>
            <a:gd name="connsiteY1474" fmla="*/ 4300984 h 6858000"/>
            <a:gd name="connsiteX1475" fmla="*/ 7097820 w 11933853"/>
            <a:gd name="connsiteY1475" fmla="*/ 4311998 h 6858000"/>
            <a:gd name="connsiteX1476" fmla="*/ 6454537 w 11933853"/>
            <a:gd name="connsiteY1476" fmla="*/ 4442488 h 6858000"/>
            <a:gd name="connsiteX1477" fmla="*/ 6398333 w 11933853"/>
            <a:gd name="connsiteY1477" fmla="*/ 4429530 h 6858000"/>
            <a:gd name="connsiteX1478" fmla="*/ 6351641 w 11933853"/>
            <a:gd name="connsiteY1478" fmla="*/ 4330187 h 6858000"/>
            <a:gd name="connsiteX1479" fmla="*/ 6546192 w 11933853"/>
            <a:gd name="connsiteY1479" fmla="*/ 4347464 h 6858000"/>
            <a:gd name="connsiteX1480" fmla="*/ 6516793 w 11933853"/>
            <a:gd name="connsiteY1480" fmla="*/ 4413117 h 6858000"/>
            <a:gd name="connsiteX1481" fmla="*/ 6454537 w 11933853"/>
            <a:gd name="connsiteY1481" fmla="*/ 4442488 h 6858000"/>
            <a:gd name="connsiteX1482" fmla="*/ 6594759 w 11933853"/>
            <a:gd name="connsiteY1482" fmla="*/ 4267796 h 6858000"/>
            <a:gd name="connsiteX1483" fmla="*/ 6561586 w 11933853"/>
            <a:gd name="connsiteY1483" fmla="*/ 4256117 h 6858000"/>
            <a:gd name="connsiteX1484" fmla="*/ 6526134 w 11933853"/>
            <a:gd name="connsiteY1484" fmla="*/ 4122219 h 6858000"/>
            <a:gd name="connsiteX1485" fmla="*/ 6610872 w 11933853"/>
            <a:gd name="connsiteY1485" fmla="*/ 4071252 h 6858000"/>
            <a:gd name="connsiteX1486" fmla="*/ 6695610 w 11933853"/>
            <a:gd name="connsiteY1486" fmla="*/ 4122219 h 6858000"/>
            <a:gd name="connsiteX1487" fmla="*/ 6594759 w 11933853"/>
            <a:gd name="connsiteY1487" fmla="*/ 4267796 h 6858000"/>
            <a:gd name="connsiteX1488" fmla="*/ 6940828 w 11933853"/>
            <a:gd name="connsiteY1488" fmla="*/ 4106014 h 6858000"/>
            <a:gd name="connsiteX1489" fmla="*/ 6877707 w 11933853"/>
            <a:gd name="connsiteY1489" fmla="*/ 4076643 h 6858000"/>
            <a:gd name="connsiteX1490" fmla="*/ 6848308 w 11933853"/>
            <a:gd name="connsiteY1490" fmla="*/ 4016173 h 6858000"/>
            <a:gd name="connsiteX1491" fmla="*/ 7015189 w 11933853"/>
            <a:gd name="connsiteY1491" fmla="*/ 3940154 h 6858000"/>
            <a:gd name="connsiteX1492" fmla="*/ 6940828 w 11933853"/>
            <a:gd name="connsiteY1492" fmla="*/ 4106014 h 6858000"/>
            <a:gd name="connsiteX1493" fmla="*/ 7370370 w 11933853"/>
            <a:gd name="connsiteY1493" fmla="*/ 4060684 h 6858000"/>
            <a:gd name="connsiteX1494" fmla="*/ 7336351 w 11933853"/>
            <a:gd name="connsiteY1494" fmla="*/ 4054354 h 6858000"/>
            <a:gd name="connsiteX1495" fmla="*/ 7274959 w 11933853"/>
            <a:gd name="connsiteY1495" fmla="*/ 3974879 h 6858000"/>
            <a:gd name="connsiteX1496" fmla="*/ 7385637 w 11933853"/>
            <a:gd name="connsiteY1496" fmla="*/ 3866897 h 6858000"/>
            <a:gd name="connsiteX1497" fmla="*/ 7418494 w 11933853"/>
            <a:gd name="connsiteY1497" fmla="*/ 3871216 h 6858000"/>
            <a:gd name="connsiteX1498" fmla="*/ 7396878 w 11933853"/>
            <a:gd name="connsiteY1498" fmla="*/ 3845301 h 6858000"/>
            <a:gd name="connsiteX1499" fmla="*/ 7392554 w 11933853"/>
            <a:gd name="connsiteY1499" fmla="*/ 3723497 h 6858000"/>
            <a:gd name="connsiteX1500" fmla="*/ 7560300 w 11933853"/>
            <a:gd name="connsiteY1500" fmla="*/ 3825432 h 6858000"/>
            <a:gd name="connsiteX1501" fmla="*/ 7460863 w 11933853"/>
            <a:gd name="connsiteY1501" fmla="*/ 3879855 h 6858000"/>
            <a:gd name="connsiteX1502" fmla="*/ 7428006 w 11933853"/>
            <a:gd name="connsiteY1502" fmla="*/ 3877263 h 6858000"/>
            <a:gd name="connsiteX1503" fmla="*/ 7445299 w 11933853"/>
            <a:gd name="connsiteY1503" fmla="*/ 3895404 h 6858000"/>
            <a:gd name="connsiteX1504" fmla="*/ 7459134 w 11933853"/>
            <a:gd name="connsiteY1504" fmla="*/ 4008569 h 6858000"/>
            <a:gd name="connsiteX1505" fmla="*/ 7370370 w 11933853"/>
            <a:gd name="connsiteY1505" fmla="*/ 4060684 h 6858000"/>
            <a:gd name="connsiteX1506" fmla="*/ 7687670 w 11933853"/>
            <a:gd name="connsiteY1506" fmla="*/ 3863040 h 6858000"/>
            <a:gd name="connsiteX1507" fmla="*/ 7655136 w 11933853"/>
            <a:gd name="connsiteY1507" fmla="*/ 3852350 h 6858000"/>
            <a:gd name="connsiteX1508" fmla="*/ 7591151 w 11933853"/>
            <a:gd name="connsiteY1508" fmla="*/ 3759054 h 6858000"/>
            <a:gd name="connsiteX1509" fmla="*/ 7620549 w 11933853"/>
            <a:gd name="connsiteY1509" fmla="*/ 3695128 h 6858000"/>
            <a:gd name="connsiteX1510" fmla="*/ 7688858 w 11933853"/>
            <a:gd name="connsiteY1510" fmla="*/ 3665757 h 6858000"/>
            <a:gd name="connsiteX1511" fmla="*/ 7718257 w 11933853"/>
            <a:gd name="connsiteY1511" fmla="*/ 3854942 h 6858000"/>
            <a:gd name="connsiteX1512" fmla="*/ 7687670 w 11933853"/>
            <a:gd name="connsiteY1512" fmla="*/ 3863040 h 6858000"/>
            <a:gd name="connsiteX1513" fmla="*/ 3236659 w 11933853"/>
            <a:gd name="connsiteY1513" fmla="*/ 4924445 h 6858000"/>
            <a:gd name="connsiteX1514" fmla="*/ 3197208 w 11933853"/>
            <a:gd name="connsiteY1514" fmla="*/ 4912675 h 6858000"/>
            <a:gd name="connsiteX1515" fmla="*/ 3187697 w 11933853"/>
            <a:gd name="connsiteY1515" fmla="*/ 4739040 h 6858000"/>
            <a:gd name="connsiteX1516" fmla="*/ 3324315 w 11933853"/>
            <a:gd name="connsiteY1516" fmla="*/ 4778778 h 6858000"/>
            <a:gd name="connsiteX1517" fmla="*/ 3276758 w 11933853"/>
            <a:gd name="connsiteY1517" fmla="*/ 4913539 h 6858000"/>
            <a:gd name="connsiteX1518" fmla="*/ 3236659 w 11933853"/>
            <a:gd name="connsiteY1518" fmla="*/ 4924445 h 6858000"/>
            <a:gd name="connsiteX1519" fmla="*/ 922849 w 11933853"/>
            <a:gd name="connsiteY1519" fmla="*/ 6047967 h 6858000"/>
            <a:gd name="connsiteX1520" fmla="*/ 870198 w 11933853"/>
            <a:gd name="connsiteY1520" fmla="*/ 6034253 h 6858000"/>
            <a:gd name="connsiteX1521" fmla="*/ 845987 w 11933853"/>
            <a:gd name="connsiteY1521" fmla="*/ 5888262 h 6858000"/>
            <a:gd name="connsiteX1522" fmla="*/ 1018057 w 11933853"/>
            <a:gd name="connsiteY1522" fmla="*/ 5947868 h 6858000"/>
            <a:gd name="connsiteX1523" fmla="*/ 922849 w 11933853"/>
            <a:gd name="connsiteY1523" fmla="*/ 6047967 h 6858000"/>
            <a:gd name="connsiteX1524" fmla="*/ 1120374 w 11933853"/>
            <a:gd name="connsiteY1524" fmla="*/ 5898833 h 6858000"/>
            <a:gd name="connsiteX1525" fmla="*/ 1095664 w 11933853"/>
            <a:gd name="connsiteY1525" fmla="*/ 5894500 h 6858000"/>
            <a:gd name="connsiteX1526" fmla="*/ 1029949 w 11933853"/>
            <a:gd name="connsiteY1526" fmla="*/ 5816753 h 6858000"/>
            <a:gd name="connsiteX1527" fmla="*/ 1191642 w 11933853"/>
            <a:gd name="connsiteY1527" fmla="*/ 5726049 h 6858000"/>
            <a:gd name="connsiteX1528" fmla="*/ 1222770 w 11933853"/>
            <a:gd name="connsiteY1528" fmla="*/ 5789974 h 6858000"/>
            <a:gd name="connsiteX1529" fmla="*/ 1198560 w 11933853"/>
            <a:gd name="connsiteY1529" fmla="*/ 5860810 h 6858000"/>
            <a:gd name="connsiteX1530" fmla="*/ 1120374 w 11933853"/>
            <a:gd name="connsiteY1530" fmla="*/ 5898833 h 6858000"/>
            <a:gd name="connsiteX1531" fmla="*/ 1340172 w 11933853"/>
            <a:gd name="connsiteY1531" fmla="*/ 5743563 h 6858000"/>
            <a:gd name="connsiteX1532" fmla="*/ 1275308 w 11933853"/>
            <a:gd name="connsiteY1532" fmla="*/ 5731428 h 6858000"/>
            <a:gd name="connsiteX1533" fmla="*/ 1238128 w 11933853"/>
            <a:gd name="connsiteY1533" fmla="*/ 5598395 h 6858000"/>
            <a:gd name="connsiteX1534" fmla="*/ 1411062 w 11933853"/>
            <a:gd name="connsiteY1534" fmla="*/ 5598395 h 6858000"/>
            <a:gd name="connsiteX1535" fmla="*/ 1340172 w 11933853"/>
            <a:gd name="connsiteY1535" fmla="*/ 5743563 h 6858000"/>
            <a:gd name="connsiteX1536" fmla="*/ 1514622 w 11933853"/>
            <a:gd name="connsiteY1536" fmla="*/ 5589950 h 6858000"/>
            <a:gd name="connsiteX1537" fmla="*/ 1449772 w 11933853"/>
            <a:gd name="connsiteY1537" fmla="*/ 5565762 h 6858000"/>
            <a:gd name="connsiteX1538" fmla="*/ 1513758 w 11933853"/>
            <a:gd name="connsiteY1538" fmla="*/ 5397311 h 6858000"/>
            <a:gd name="connsiteX1539" fmla="*/ 1614059 w 11933853"/>
            <a:gd name="connsiteY1539" fmla="*/ 5499246 h 6858000"/>
            <a:gd name="connsiteX1540" fmla="*/ 1584661 w 11933853"/>
            <a:gd name="connsiteY1540" fmla="*/ 5560579 h 6858000"/>
            <a:gd name="connsiteX1541" fmla="*/ 1514622 w 11933853"/>
            <a:gd name="connsiteY1541" fmla="*/ 5589950 h 6858000"/>
            <a:gd name="connsiteX1542" fmla="*/ 1707973 w 11933853"/>
            <a:gd name="connsiteY1542" fmla="*/ 5465648 h 6858000"/>
            <a:gd name="connsiteX1543" fmla="*/ 1677831 w 11933853"/>
            <a:gd name="connsiteY1543" fmla="*/ 5456213 h 6858000"/>
            <a:gd name="connsiteX1544" fmla="*/ 1720200 w 11933853"/>
            <a:gd name="connsiteY1544" fmla="*/ 5270484 h 6858000"/>
            <a:gd name="connsiteX1545" fmla="*/ 1808396 w 11933853"/>
            <a:gd name="connsiteY1545" fmla="*/ 5322316 h 6858000"/>
            <a:gd name="connsiteX1546" fmla="*/ 1793697 w 11933853"/>
            <a:gd name="connsiteY1546" fmla="*/ 5430297 h 6858000"/>
            <a:gd name="connsiteX1547" fmla="*/ 1707973 w 11933853"/>
            <a:gd name="connsiteY1547" fmla="*/ 5465648 h 6858000"/>
            <a:gd name="connsiteX1548" fmla="*/ 711310 w 11933853"/>
            <a:gd name="connsiteY1548" fmla="*/ 5831525 h 6858000"/>
            <a:gd name="connsiteX1549" fmla="*/ 649919 w 11933853"/>
            <a:gd name="connsiteY1549" fmla="*/ 5802154 h 6858000"/>
            <a:gd name="connsiteX1550" fmla="*/ 785672 w 11933853"/>
            <a:gd name="connsiteY1550" fmla="*/ 5663937 h 6858000"/>
            <a:gd name="connsiteX1551" fmla="*/ 711310 w 11933853"/>
            <a:gd name="connsiteY1551" fmla="*/ 5831525 h 6858000"/>
            <a:gd name="connsiteX1552" fmla="*/ 935898 w 11933853"/>
            <a:gd name="connsiteY1552" fmla="*/ 5762499 h 6858000"/>
            <a:gd name="connsiteX1553" fmla="*/ 865860 w 11933853"/>
            <a:gd name="connsiteY1553" fmla="*/ 5733128 h 6858000"/>
            <a:gd name="connsiteX1554" fmla="*/ 836461 w 11933853"/>
            <a:gd name="connsiteY1554" fmla="*/ 5667475 h 6858000"/>
            <a:gd name="connsiteX1555" fmla="*/ 865860 w 11933853"/>
            <a:gd name="connsiteY1555" fmla="*/ 5601822 h 6858000"/>
            <a:gd name="connsiteX1556" fmla="*/ 935898 w 11933853"/>
            <a:gd name="connsiteY1556" fmla="*/ 5572451 h 6858000"/>
            <a:gd name="connsiteX1557" fmla="*/ 1000748 w 11933853"/>
            <a:gd name="connsiteY1557" fmla="*/ 5597503 h 6858000"/>
            <a:gd name="connsiteX1558" fmla="*/ 1000748 w 11933853"/>
            <a:gd name="connsiteY1558" fmla="*/ 5737447 h 6858000"/>
            <a:gd name="connsiteX1559" fmla="*/ 935898 w 11933853"/>
            <a:gd name="connsiteY1559" fmla="*/ 5762499 h 6858000"/>
            <a:gd name="connsiteX1560" fmla="*/ 1146452 w 11933853"/>
            <a:gd name="connsiteY1560" fmla="*/ 5624570 h 6858000"/>
            <a:gd name="connsiteX1561" fmla="*/ 1081818 w 11933853"/>
            <a:gd name="connsiteY1561" fmla="*/ 5608049 h 6858000"/>
            <a:gd name="connsiteX1562" fmla="*/ 1118134 w 11933853"/>
            <a:gd name="connsiteY1562" fmla="*/ 5429231 h 6858000"/>
            <a:gd name="connsiteX1563" fmla="*/ 1221030 w 11933853"/>
            <a:gd name="connsiteY1563" fmla="*/ 5478470 h 6858000"/>
            <a:gd name="connsiteX1564" fmla="*/ 1204601 w 11933853"/>
            <a:gd name="connsiteY1564" fmla="*/ 5595091 h 6858000"/>
            <a:gd name="connsiteX1565" fmla="*/ 1146452 w 11933853"/>
            <a:gd name="connsiteY1565" fmla="*/ 5624570 h 6858000"/>
            <a:gd name="connsiteX1566" fmla="*/ 1349649 w 11933853"/>
            <a:gd name="connsiteY1566" fmla="*/ 5469166 h 6858000"/>
            <a:gd name="connsiteX1567" fmla="*/ 1296040 w 11933853"/>
            <a:gd name="connsiteY1567" fmla="*/ 5457936 h 6858000"/>
            <a:gd name="connsiteX1568" fmla="*/ 1247618 w 11933853"/>
            <a:gd name="connsiteY1568" fmla="*/ 5375006 h 6858000"/>
            <a:gd name="connsiteX1569" fmla="*/ 1372995 w 11933853"/>
            <a:gd name="connsiteY1569" fmla="*/ 5278254 h 6858000"/>
            <a:gd name="connsiteX1570" fmla="*/ 1441304 w 11933853"/>
            <a:gd name="connsiteY1570" fmla="*/ 5371550 h 6858000"/>
            <a:gd name="connsiteX1571" fmla="*/ 1411906 w 11933853"/>
            <a:gd name="connsiteY1571" fmla="*/ 5439795 h 6858000"/>
            <a:gd name="connsiteX1572" fmla="*/ 1349649 w 11933853"/>
            <a:gd name="connsiteY1572" fmla="*/ 5469166 h 6858000"/>
            <a:gd name="connsiteX1573" fmla="*/ 1551768 w 11933853"/>
            <a:gd name="connsiteY1573" fmla="*/ 5321636 h 6858000"/>
            <a:gd name="connsiteX1574" fmla="*/ 1524098 w 11933853"/>
            <a:gd name="connsiteY1574" fmla="*/ 5313861 h 6858000"/>
            <a:gd name="connsiteX1575" fmla="*/ 1458383 w 11933853"/>
            <a:gd name="connsiteY1575" fmla="*/ 5183419 h 6858000"/>
            <a:gd name="connsiteX1576" fmla="*/ 1550903 w 11933853"/>
            <a:gd name="connsiteY1576" fmla="*/ 5123813 h 6858000"/>
            <a:gd name="connsiteX1577" fmla="*/ 1629588 w 11933853"/>
            <a:gd name="connsiteY1577" fmla="*/ 5274988 h 6858000"/>
            <a:gd name="connsiteX1578" fmla="*/ 1551768 w 11933853"/>
            <a:gd name="connsiteY1578" fmla="*/ 5321636 h 6858000"/>
            <a:gd name="connsiteX1579" fmla="*/ 1827953 w 11933853"/>
            <a:gd name="connsiteY1579" fmla="*/ 5258006 h 6858000"/>
            <a:gd name="connsiteX1580" fmla="*/ 1812605 w 11933853"/>
            <a:gd name="connsiteY1580" fmla="*/ 5256063 h 6858000"/>
            <a:gd name="connsiteX1581" fmla="*/ 1734785 w 11933853"/>
            <a:gd name="connsiteY1581" fmla="*/ 5153264 h 6858000"/>
            <a:gd name="connsiteX1582" fmla="*/ 1829899 w 11933853"/>
            <a:gd name="connsiteY1582" fmla="*/ 5063423 h 6858000"/>
            <a:gd name="connsiteX1583" fmla="*/ 1847192 w 11933853"/>
            <a:gd name="connsiteY1583" fmla="*/ 5256063 h 6858000"/>
            <a:gd name="connsiteX1584" fmla="*/ 1827953 w 11933853"/>
            <a:gd name="connsiteY1584" fmla="*/ 5258006 h 6858000"/>
            <a:gd name="connsiteX1585" fmla="*/ 2083619 w 11933853"/>
            <a:gd name="connsiteY1585" fmla="*/ 5130091 h 6858000"/>
            <a:gd name="connsiteX1586" fmla="*/ 2058759 w 11933853"/>
            <a:gd name="connsiteY1586" fmla="*/ 5124921 h 6858000"/>
            <a:gd name="connsiteX1587" fmla="*/ 2038007 w 11933853"/>
            <a:gd name="connsiteY1587" fmla="*/ 4956469 h 6858000"/>
            <a:gd name="connsiteX1588" fmla="*/ 2163384 w 11933853"/>
            <a:gd name="connsiteY1588" fmla="*/ 5105916 h 6858000"/>
            <a:gd name="connsiteX1589" fmla="*/ 2083619 w 11933853"/>
            <a:gd name="connsiteY1589" fmla="*/ 5130091 h 6858000"/>
            <a:gd name="connsiteX1590" fmla="*/ 2285417 w 11933853"/>
            <a:gd name="connsiteY1590" fmla="*/ 4985592 h 6858000"/>
            <a:gd name="connsiteX1591" fmla="*/ 2230619 w 11933853"/>
            <a:gd name="connsiteY1591" fmla="*/ 4956653 h 6858000"/>
            <a:gd name="connsiteX1592" fmla="*/ 2201220 w 11933853"/>
            <a:gd name="connsiteY1592" fmla="*/ 4888408 h 6858000"/>
            <a:gd name="connsiteX1593" fmla="*/ 2322274 w 11933853"/>
            <a:gd name="connsiteY1593" fmla="*/ 4791656 h 6858000"/>
            <a:gd name="connsiteX1594" fmla="*/ 2395771 w 11933853"/>
            <a:gd name="connsiteY1594" fmla="*/ 4872859 h 6858000"/>
            <a:gd name="connsiteX1595" fmla="*/ 2347349 w 11933853"/>
            <a:gd name="connsiteY1595" fmla="*/ 4973066 h 6858000"/>
            <a:gd name="connsiteX1596" fmla="*/ 2285417 w 11933853"/>
            <a:gd name="connsiteY1596" fmla="*/ 4985592 h 6858000"/>
            <a:gd name="connsiteX1597" fmla="*/ 2473256 w 11933853"/>
            <a:gd name="connsiteY1597" fmla="*/ 4802619 h 6858000"/>
            <a:gd name="connsiteX1598" fmla="*/ 2442263 w 11933853"/>
            <a:gd name="connsiteY1598" fmla="*/ 4792752 h 6858000"/>
            <a:gd name="connsiteX1599" fmla="*/ 2394706 w 11933853"/>
            <a:gd name="connsiteY1599" fmla="*/ 4689090 h 6858000"/>
            <a:gd name="connsiteX1600" fmla="*/ 2482902 w 11933853"/>
            <a:gd name="connsiteY1600" fmla="*/ 4609615 h 6858000"/>
            <a:gd name="connsiteX1601" fmla="*/ 2565910 w 11933853"/>
            <a:gd name="connsiteY1601" fmla="*/ 4771156 h 6858000"/>
            <a:gd name="connsiteX1602" fmla="*/ 2473256 w 11933853"/>
            <a:gd name="connsiteY1602" fmla="*/ 4802619 h 6858000"/>
            <a:gd name="connsiteX1603" fmla="*/ 3245416 w 11933853"/>
            <a:gd name="connsiteY1603" fmla="*/ 4701422 h 6858000"/>
            <a:gd name="connsiteX1604" fmla="*/ 3180782 w 11933853"/>
            <a:gd name="connsiteY1604" fmla="*/ 4684901 h 6858000"/>
            <a:gd name="connsiteX1605" fmla="*/ 3220557 w 11933853"/>
            <a:gd name="connsiteY1605" fmla="*/ 4506946 h 6858000"/>
            <a:gd name="connsiteX1606" fmla="*/ 3319994 w 11933853"/>
            <a:gd name="connsiteY1606" fmla="*/ 4555322 h 6858000"/>
            <a:gd name="connsiteX1607" fmla="*/ 3303565 w 11933853"/>
            <a:gd name="connsiteY1607" fmla="*/ 4671943 h 6858000"/>
            <a:gd name="connsiteX1608" fmla="*/ 3245416 w 11933853"/>
            <a:gd name="connsiteY1608" fmla="*/ 4701422 h 6858000"/>
            <a:gd name="connsiteX1609" fmla="*/ 3470478 w 11933853"/>
            <a:gd name="connsiteY1609" fmla="*/ 4698497 h 6858000"/>
            <a:gd name="connsiteX1610" fmla="*/ 3413139 w 11933853"/>
            <a:gd name="connsiteY1610" fmla="*/ 4684904 h 6858000"/>
            <a:gd name="connsiteX1611" fmla="*/ 3367312 w 11933853"/>
            <a:gd name="connsiteY1611" fmla="*/ 4597655 h 6858000"/>
            <a:gd name="connsiteX1612" fmla="*/ 3396710 w 11933853"/>
            <a:gd name="connsiteY1612" fmla="*/ 4532002 h 6858000"/>
            <a:gd name="connsiteX1613" fmla="*/ 3460696 w 11933853"/>
            <a:gd name="connsiteY1613" fmla="*/ 4502631 h 6858000"/>
            <a:gd name="connsiteX1614" fmla="*/ 3557539 w 11933853"/>
            <a:gd name="connsiteY1614" fmla="*/ 4575195 h 6858000"/>
            <a:gd name="connsiteX1615" fmla="*/ 3470478 w 11933853"/>
            <a:gd name="connsiteY1615" fmla="*/ 4698497 h 6858000"/>
            <a:gd name="connsiteX1616" fmla="*/ 2705757 w 11933853"/>
            <a:gd name="connsiteY1616" fmla="*/ 4632294 h 6858000"/>
            <a:gd name="connsiteX1617" fmla="*/ 2645230 w 11933853"/>
            <a:gd name="connsiteY1617" fmla="*/ 4602923 h 6858000"/>
            <a:gd name="connsiteX1618" fmla="*/ 2615831 w 11933853"/>
            <a:gd name="connsiteY1618" fmla="*/ 4532950 h 6858000"/>
            <a:gd name="connsiteX1619" fmla="*/ 2640042 w 11933853"/>
            <a:gd name="connsiteY1619" fmla="*/ 4468161 h 6858000"/>
            <a:gd name="connsiteX1620" fmla="*/ 2809517 w 11933853"/>
            <a:gd name="connsiteY1620" fmla="*/ 4533814 h 6858000"/>
            <a:gd name="connsiteX1621" fmla="*/ 2705757 w 11933853"/>
            <a:gd name="connsiteY1621" fmla="*/ 4632294 h 6858000"/>
            <a:gd name="connsiteX1622" fmla="*/ 3117352 w 11933853"/>
            <a:gd name="connsiteY1622" fmla="*/ 4520150 h 6858000"/>
            <a:gd name="connsiteX1623" fmla="*/ 3056406 w 11933853"/>
            <a:gd name="connsiteY1623" fmla="*/ 4505451 h 6858000"/>
            <a:gd name="connsiteX1624" fmla="*/ 3015766 w 11933853"/>
            <a:gd name="connsiteY1624" fmla="*/ 4379328 h 6858000"/>
            <a:gd name="connsiteX1625" fmla="*/ 3190430 w 11933853"/>
            <a:gd name="connsiteY1625" fmla="*/ 4373281 h 6858000"/>
            <a:gd name="connsiteX1626" fmla="*/ 3117352 w 11933853"/>
            <a:gd name="connsiteY1626" fmla="*/ 4520150 h 6858000"/>
            <a:gd name="connsiteX1627" fmla="*/ 3331818 w 11933853"/>
            <a:gd name="connsiteY1627" fmla="*/ 4490825 h 6858000"/>
            <a:gd name="connsiteX1628" fmla="*/ 3302590 w 11933853"/>
            <a:gd name="connsiteY1628" fmla="*/ 4483027 h 6858000"/>
            <a:gd name="connsiteX1629" fmla="*/ 3251574 w 11933853"/>
            <a:gd name="connsiteY1629" fmla="*/ 4356904 h 6858000"/>
            <a:gd name="connsiteX1630" fmla="*/ 3432291 w 11933853"/>
            <a:gd name="connsiteY1630" fmla="*/ 4357768 h 6858000"/>
            <a:gd name="connsiteX1631" fmla="*/ 3331818 w 11933853"/>
            <a:gd name="connsiteY1631" fmla="*/ 4490825 h 6858000"/>
            <a:gd name="connsiteX1632" fmla="*/ 5450825 w 11933853"/>
            <a:gd name="connsiteY1632" fmla="*/ 4485087 h 6858000"/>
            <a:gd name="connsiteX1633" fmla="*/ 5405862 w 11933853"/>
            <a:gd name="connsiteY1633" fmla="*/ 4470941 h 6858000"/>
            <a:gd name="connsiteX1634" fmla="*/ 5366087 w 11933853"/>
            <a:gd name="connsiteY1634" fmla="*/ 4345682 h 6858000"/>
            <a:gd name="connsiteX1635" fmla="*/ 5552856 w 11933853"/>
            <a:gd name="connsiteY1635" fmla="*/ 4388011 h 6858000"/>
            <a:gd name="connsiteX1636" fmla="*/ 5500976 w 11933853"/>
            <a:gd name="connsiteY1636" fmla="*/ 4472669 h 6858000"/>
            <a:gd name="connsiteX1637" fmla="*/ 5450825 w 11933853"/>
            <a:gd name="connsiteY1637" fmla="*/ 4485087 h 6858000"/>
            <a:gd name="connsiteX1638" fmla="*/ 6225426 w 11933853"/>
            <a:gd name="connsiteY1638" fmla="*/ 4399459 h 6858000"/>
            <a:gd name="connsiteX1639" fmla="*/ 6160792 w 11933853"/>
            <a:gd name="connsiteY1639" fmla="*/ 4382937 h 6858000"/>
            <a:gd name="connsiteX1640" fmla="*/ 6118423 w 11933853"/>
            <a:gd name="connsiteY1640" fmla="*/ 4280138 h 6858000"/>
            <a:gd name="connsiteX1641" fmla="*/ 6146092 w 11933853"/>
            <a:gd name="connsiteY1641" fmla="*/ 4233490 h 6858000"/>
            <a:gd name="connsiteX1642" fmla="*/ 6312974 w 11933853"/>
            <a:gd name="connsiteY1642" fmla="*/ 4309509 h 6858000"/>
            <a:gd name="connsiteX1643" fmla="*/ 6283575 w 11933853"/>
            <a:gd name="connsiteY1643" fmla="*/ 4369979 h 6858000"/>
            <a:gd name="connsiteX1644" fmla="*/ 6225426 w 11933853"/>
            <a:gd name="connsiteY1644" fmla="*/ 4399459 h 6858000"/>
            <a:gd name="connsiteX1645" fmla="*/ 5988309 w 11933853"/>
            <a:gd name="connsiteY1645" fmla="*/ 4372174 h 6858000"/>
            <a:gd name="connsiteX1646" fmla="*/ 5943995 w 11933853"/>
            <a:gd name="connsiteY1646" fmla="*/ 4360512 h 6858000"/>
            <a:gd name="connsiteX1647" fmla="*/ 5889520 w 11933853"/>
            <a:gd name="connsiteY1647" fmla="*/ 4264624 h 6858000"/>
            <a:gd name="connsiteX1648" fmla="*/ 5979446 w 11933853"/>
            <a:gd name="connsiteY1648" fmla="*/ 4174783 h 6858000"/>
            <a:gd name="connsiteX1649" fmla="*/ 6035650 w 11933853"/>
            <a:gd name="connsiteY1649" fmla="*/ 4187741 h 6858000"/>
            <a:gd name="connsiteX1650" fmla="*/ 6088395 w 11933853"/>
            <a:gd name="connsiteY1650" fmla="*/ 4275854 h 6858000"/>
            <a:gd name="connsiteX1651" fmla="*/ 6028733 w 11933853"/>
            <a:gd name="connsiteY1651" fmla="*/ 4360512 h 6858000"/>
            <a:gd name="connsiteX1652" fmla="*/ 5988309 w 11933853"/>
            <a:gd name="connsiteY1652" fmla="*/ 4372174 h 6858000"/>
            <a:gd name="connsiteX1653" fmla="*/ 6370739 w 11933853"/>
            <a:gd name="connsiteY1653" fmla="*/ 4183662 h 6858000"/>
            <a:gd name="connsiteX1654" fmla="*/ 6307618 w 11933853"/>
            <a:gd name="connsiteY1654" fmla="*/ 4154291 h 6858000"/>
            <a:gd name="connsiteX1655" fmla="*/ 6278219 w 11933853"/>
            <a:gd name="connsiteY1655" fmla="*/ 4093821 h 6858000"/>
            <a:gd name="connsiteX1656" fmla="*/ 6335287 w 11933853"/>
            <a:gd name="connsiteY1656" fmla="*/ 3997933 h 6858000"/>
            <a:gd name="connsiteX1657" fmla="*/ 6400138 w 11933853"/>
            <a:gd name="connsiteY1657" fmla="*/ 3992750 h 6858000"/>
            <a:gd name="connsiteX1658" fmla="*/ 6468447 w 11933853"/>
            <a:gd name="connsiteY1658" fmla="*/ 4118872 h 6858000"/>
            <a:gd name="connsiteX1659" fmla="*/ 6370739 w 11933853"/>
            <a:gd name="connsiteY1659" fmla="*/ 4183662 h 6858000"/>
            <a:gd name="connsiteX1660" fmla="*/ 5753259 w 11933853"/>
            <a:gd name="connsiteY1660" fmla="*/ 4337663 h 6858000"/>
            <a:gd name="connsiteX1661" fmla="*/ 5712512 w 11933853"/>
            <a:gd name="connsiteY1661" fmla="*/ 4331184 h 6858000"/>
            <a:gd name="connsiteX1662" fmla="*/ 5656308 w 11933853"/>
            <a:gd name="connsiteY1662" fmla="*/ 4261212 h 6858000"/>
            <a:gd name="connsiteX1663" fmla="*/ 5753151 w 11933853"/>
            <a:gd name="connsiteY1663" fmla="*/ 4140272 h 6858000"/>
            <a:gd name="connsiteX1664" fmla="*/ 5817137 w 11933853"/>
            <a:gd name="connsiteY1664" fmla="*/ 4169643 h 6858000"/>
            <a:gd name="connsiteX1665" fmla="*/ 5846536 w 11933853"/>
            <a:gd name="connsiteY1665" fmla="*/ 4237024 h 6858000"/>
            <a:gd name="connsiteX1666" fmla="*/ 5794655 w 11933853"/>
            <a:gd name="connsiteY1666" fmla="*/ 4326001 h 6858000"/>
            <a:gd name="connsiteX1667" fmla="*/ 5753259 w 11933853"/>
            <a:gd name="connsiteY1667" fmla="*/ 4337663 h 6858000"/>
            <a:gd name="connsiteX1668" fmla="*/ 6132236 w 11933853"/>
            <a:gd name="connsiteY1668" fmla="*/ 4144904 h 6858000"/>
            <a:gd name="connsiteX1669" fmla="*/ 6082207 w 11933853"/>
            <a:gd name="connsiteY1669" fmla="*/ 4136198 h 6858000"/>
            <a:gd name="connsiteX1670" fmla="*/ 6019086 w 11933853"/>
            <a:gd name="connsiteY1670" fmla="*/ 4047221 h 6858000"/>
            <a:gd name="connsiteX1671" fmla="*/ 6064049 w 11933853"/>
            <a:gd name="connsiteY1671" fmla="*/ 3964291 h 6858000"/>
            <a:gd name="connsiteX1672" fmla="*/ 6121118 w 11933853"/>
            <a:gd name="connsiteY1672" fmla="*/ 3950469 h 6858000"/>
            <a:gd name="connsiteX1673" fmla="*/ 6217961 w 11933853"/>
            <a:gd name="connsiteY1673" fmla="*/ 4040310 h 6858000"/>
            <a:gd name="connsiteX1674" fmla="*/ 6132236 w 11933853"/>
            <a:gd name="connsiteY1674" fmla="*/ 4144904 h 6858000"/>
            <a:gd name="connsiteX1675" fmla="*/ 6259618 w 11933853"/>
            <a:gd name="connsiteY1675" fmla="*/ 3958048 h 6858000"/>
            <a:gd name="connsiteX1676" fmla="*/ 6217790 w 11933853"/>
            <a:gd name="connsiteY1676" fmla="*/ 3936019 h 6858000"/>
            <a:gd name="connsiteX1677" fmla="*/ 6242001 w 11933853"/>
            <a:gd name="connsiteY1677" fmla="*/ 3772751 h 6858000"/>
            <a:gd name="connsiteX1678" fmla="*/ 6373431 w 11933853"/>
            <a:gd name="connsiteY1678" fmla="*/ 3899737 h 6858000"/>
            <a:gd name="connsiteX1679" fmla="*/ 6259618 w 11933853"/>
            <a:gd name="connsiteY1679" fmla="*/ 3958048 h 6858000"/>
            <a:gd name="connsiteX1680" fmla="*/ 7055715 w 11933853"/>
            <a:gd name="connsiteY1680" fmla="*/ 3871992 h 6858000"/>
            <a:gd name="connsiteX1681" fmla="*/ 7002970 w 11933853"/>
            <a:gd name="connsiteY1681" fmla="*/ 3853203 h 6858000"/>
            <a:gd name="connsiteX1682" fmla="*/ 6964060 w 11933853"/>
            <a:gd name="connsiteY1682" fmla="*/ 3740038 h 6858000"/>
            <a:gd name="connsiteX1683" fmla="*/ 7116242 w 11933853"/>
            <a:gd name="connsiteY1683" fmla="*/ 3698573 h 6858000"/>
            <a:gd name="connsiteX1684" fmla="*/ 7108460 w 11933853"/>
            <a:gd name="connsiteY1684" fmla="*/ 3853203 h 6858000"/>
            <a:gd name="connsiteX1685" fmla="*/ 7055715 w 11933853"/>
            <a:gd name="connsiteY1685" fmla="*/ 3871992 h 6858000"/>
            <a:gd name="connsiteX1686" fmla="*/ 6585126 w 11933853"/>
            <a:gd name="connsiteY1686" fmla="*/ 3822059 h 6858000"/>
            <a:gd name="connsiteX1687" fmla="*/ 6527882 w 11933853"/>
            <a:gd name="connsiteY1687" fmla="*/ 3797115 h 6858000"/>
            <a:gd name="connsiteX1688" fmla="*/ 6496754 w 11933853"/>
            <a:gd name="connsiteY1688" fmla="*/ 3734054 h 6858000"/>
            <a:gd name="connsiteX1689" fmla="*/ 6519235 w 11933853"/>
            <a:gd name="connsiteY1689" fmla="*/ 3663218 h 6858000"/>
            <a:gd name="connsiteX1690" fmla="*/ 6571116 w 11933853"/>
            <a:gd name="connsiteY1690" fmla="*/ 3626936 h 6858000"/>
            <a:gd name="connsiteX1691" fmla="*/ 6689576 w 11933853"/>
            <a:gd name="connsiteY1691" fmla="*/ 3706410 h 6858000"/>
            <a:gd name="connsiteX1692" fmla="*/ 6585126 w 11933853"/>
            <a:gd name="connsiteY1692" fmla="*/ 3822059 h 6858000"/>
            <a:gd name="connsiteX1693" fmla="*/ 6838583 w 11933853"/>
            <a:gd name="connsiteY1693" fmla="*/ 3785717 h 6858000"/>
            <a:gd name="connsiteX1694" fmla="*/ 6799997 w 11933853"/>
            <a:gd name="connsiteY1694" fmla="*/ 3774703 h 6858000"/>
            <a:gd name="connsiteX1695" fmla="*/ 6744658 w 11933853"/>
            <a:gd name="connsiteY1695" fmla="*/ 3684862 h 6858000"/>
            <a:gd name="connsiteX1696" fmla="*/ 6774057 w 11933853"/>
            <a:gd name="connsiteY1696" fmla="*/ 3617481 h 6858000"/>
            <a:gd name="connsiteX1697" fmla="*/ 6839772 w 11933853"/>
            <a:gd name="connsiteY1697" fmla="*/ 3588110 h 6858000"/>
            <a:gd name="connsiteX1698" fmla="*/ 6905487 w 11933853"/>
            <a:gd name="connsiteY1698" fmla="*/ 3617481 h 6858000"/>
            <a:gd name="connsiteX1699" fmla="*/ 6934886 w 11933853"/>
            <a:gd name="connsiteY1699" fmla="*/ 3684862 h 6858000"/>
            <a:gd name="connsiteX1700" fmla="*/ 6877817 w 11933853"/>
            <a:gd name="connsiteY1700" fmla="*/ 3774703 h 6858000"/>
            <a:gd name="connsiteX1701" fmla="*/ 6838583 w 11933853"/>
            <a:gd name="connsiteY1701" fmla="*/ 3785717 h 6858000"/>
            <a:gd name="connsiteX1702" fmla="*/ 7497308 w 11933853"/>
            <a:gd name="connsiteY1702" fmla="*/ 3666115 h 6858000"/>
            <a:gd name="connsiteX1703" fmla="*/ 7439159 w 11933853"/>
            <a:gd name="connsiteY1703" fmla="*/ 3636636 h 6858000"/>
            <a:gd name="connsiteX1704" fmla="*/ 7568859 w 11933853"/>
            <a:gd name="connsiteY1704" fmla="*/ 3494100 h 6858000"/>
            <a:gd name="connsiteX1705" fmla="*/ 7561942 w 11933853"/>
            <a:gd name="connsiteY1705" fmla="*/ 3649594 h 6858000"/>
            <a:gd name="connsiteX1706" fmla="*/ 7497308 w 11933853"/>
            <a:gd name="connsiteY1706" fmla="*/ 3666115 h 6858000"/>
            <a:gd name="connsiteX1707" fmla="*/ 7949718 w 11933853"/>
            <a:gd name="connsiteY1707" fmla="*/ 3648751 h 6858000"/>
            <a:gd name="connsiteX1708" fmla="*/ 7879680 w 11933853"/>
            <a:gd name="connsiteY1708" fmla="*/ 3619380 h 6858000"/>
            <a:gd name="connsiteX1709" fmla="*/ 7850281 w 11933853"/>
            <a:gd name="connsiteY1709" fmla="*/ 3555455 h 6858000"/>
            <a:gd name="connsiteX1710" fmla="*/ 8023215 w 11933853"/>
            <a:gd name="connsiteY1710" fmla="*/ 3490666 h 6858000"/>
            <a:gd name="connsiteX1711" fmla="*/ 8014569 w 11933853"/>
            <a:gd name="connsiteY1711" fmla="*/ 3623700 h 6858000"/>
            <a:gd name="connsiteX1712" fmla="*/ 7949718 w 11933853"/>
            <a:gd name="connsiteY1712" fmla="*/ 3648751 h 6858000"/>
            <a:gd name="connsiteX1713" fmla="*/ 8083919 w 11933853"/>
            <a:gd name="connsiteY1713" fmla="*/ 3497122 h 6858000"/>
            <a:gd name="connsiteX1714" fmla="*/ 8062842 w 11933853"/>
            <a:gd name="connsiteY1714" fmla="*/ 3493451 h 6858000"/>
            <a:gd name="connsiteX1715" fmla="*/ 7997992 w 11933853"/>
            <a:gd name="connsiteY1715" fmla="*/ 3428661 h 6858000"/>
            <a:gd name="connsiteX1716" fmla="*/ 8024797 w 11933853"/>
            <a:gd name="connsiteY1716" fmla="*/ 3329318 h 6858000"/>
            <a:gd name="connsiteX1717" fmla="*/ 8084459 w 11933853"/>
            <a:gd name="connsiteY1717" fmla="*/ 3303402 h 6858000"/>
            <a:gd name="connsiteX1718" fmla="*/ 8187355 w 11933853"/>
            <a:gd name="connsiteY1718" fmla="*/ 3399290 h 6858000"/>
            <a:gd name="connsiteX1719" fmla="*/ 8162280 w 11933853"/>
            <a:gd name="connsiteY1719" fmla="*/ 3466671 h 6858000"/>
            <a:gd name="connsiteX1720" fmla="*/ 8124234 w 11933853"/>
            <a:gd name="connsiteY1720" fmla="*/ 3493451 h 6858000"/>
            <a:gd name="connsiteX1721" fmla="*/ 8099159 w 11933853"/>
            <a:gd name="connsiteY1721" fmla="*/ 3496906 h 6858000"/>
            <a:gd name="connsiteX1722" fmla="*/ 8083919 w 11933853"/>
            <a:gd name="connsiteY1722" fmla="*/ 3497122 h 6858000"/>
            <a:gd name="connsiteX1723" fmla="*/ 8300406 w 11933853"/>
            <a:gd name="connsiteY1723" fmla="*/ 3369206 h 6858000"/>
            <a:gd name="connsiteX1724" fmla="*/ 8260631 w 11933853"/>
            <a:gd name="connsiteY1724" fmla="*/ 3360581 h 6858000"/>
            <a:gd name="connsiteX1725" fmla="*/ 8204428 w 11933853"/>
            <a:gd name="connsiteY1725" fmla="*/ 3268149 h 6858000"/>
            <a:gd name="connsiteX1726" fmla="*/ 8294353 w 11933853"/>
            <a:gd name="connsiteY1726" fmla="*/ 3173989 h 6858000"/>
            <a:gd name="connsiteX1727" fmla="*/ 8390332 w 11933853"/>
            <a:gd name="connsiteY1727" fmla="*/ 3231867 h 6858000"/>
            <a:gd name="connsiteX1728" fmla="*/ 8393791 w 11933853"/>
            <a:gd name="connsiteY1728" fmla="*/ 3298384 h 6858000"/>
            <a:gd name="connsiteX1729" fmla="*/ 8300406 w 11933853"/>
            <a:gd name="connsiteY1729" fmla="*/ 3369206 h 6858000"/>
            <a:gd name="connsiteX1730" fmla="*/ 8536219 w 11933853"/>
            <a:gd name="connsiteY1730" fmla="*/ 3346785 h 6858000"/>
            <a:gd name="connsiteX1731" fmla="*/ 8467046 w 11933853"/>
            <a:gd name="connsiteY1731" fmla="*/ 3317414 h 6858000"/>
            <a:gd name="connsiteX1732" fmla="*/ 8437647 w 11933853"/>
            <a:gd name="connsiteY1732" fmla="*/ 3251761 h 6858000"/>
            <a:gd name="connsiteX1733" fmla="*/ 8467046 w 11933853"/>
            <a:gd name="connsiteY1733" fmla="*/ 3186108 h 6858000"/>
            <a:gd name="connsiteX1734" fmla="*/ 8536219 w 11933853"/>
            <a:gd name="connsiteY1734" fmla="*/ 3156737 h 6858000"/>
            <a:gd name="connsiteX1735" fmla="*/ 8603664 w 11933853"/>
            <a:gd name="connsiteY1735" fmla="*/ 3181789 h 6858000"/>
            <a:gd name="connsiteX1736" fmla="*/ 8632198 w 11933853"/>
            <a:gd name="connsiteY1736" fmla="*/ 3251761 h 6858000"/>
            <a:gd name="connsiteX1737" fmla="*/ 8603664 w 11933853"/>
            <a:gd name="connsiteY1737" fmla="*/ 3321733 h 6858000"/>
            <a:gd name="connsiteX1738" fmla="*/ 8536219 w 11933853"/>
            <a:gd name="connsiteY1738" fmla="*/ 3346785 h 6858000"/>
            <a:gd name="connsiteX1739" fmla="*/ 8737787 w 11933853"/>
            <a:gd name="connsiteY1739" fmla="*/ 3260081 h 6858000"/>
            <a:gd name="connsiteX1740" fmla="*/ 8682988 w 11933853"/>
            <a:gd name="connsiteY1740" fmla="*/ 3231141 h 6858000"/>
            <a:gd name="connsiteX1741" fmla="*/ 8653589 w 11933853"/>
            <a:gd name="connsiteY1741" fmla="*/ 3165488 h 6858000"/>
            <a:gd name="connsiteX1742" fmla="*/ 8848140 w 11933853"/>
            <a:gd name="connsiteY1742" fmla="*/ 3148211 h 6858000"/>
            <a:gd name="connsiteX1743" fmla="*/ 8799719 w 11933853"/>
            <a:gd name="connsiteY1743" fmla="*/ 3247555 h 6858000"/>
            <a:gd name="connsiteX1744" fmla="*/ 8737787 w 11933853"/>
            <a:gd name="connsiteY1744" fmla="*/ 3260081 h 6858000"/>
            <a:gd name="connsiteX1745" fmla="*/ 9188747 w 11933853"/>
            <a:gd name="connsiteY1745" fmla="*/ 3119675 h 6858000"/>
            <a:gd name="connsiteX1746" fmla="*/ 9131408 w 11933853"/>
            <a:gd name="connsiteY1746" fmla="*/ 3106083 h 6858000"/>
            <a:gd name="connsiteX1747" fmla="*/ 9085581 w 11933853"/>
            <a:gd name="connsiteY1747" fmla="*/ 3036111 h 6858000"/>
            <a:gd name="connsiteX1748" fmla="*/ 9052723 w 11933853"/>
            <a:gd name="connsiteY1748" fmla="*/ 3053388 h 6858000"/>
            <a:gd name="connsiteX1749" fmla="*/ 8983550 w 11933853"/>
            <a:gd name="connsiteY1749" fmla="*/ 3087942 h 6858000"/>
            <a:gd name="connsiteX1750" fmla="*/ 8918699 w 11933853"/>
            <a:gd name="connsiteY1750" fmla="*/ 3062026 h 6858000"/>
            <a:gd name="connsiteX1751" fmla="*/ 8914376 w 11933853"/>
            <a:gd name="connsiteY1751" fmla="*/ 2917763 h 6858000"/>
            <a:gd name="connsiteX1752" fmla="*/ 9076934 w 11933853"/>
            <a:gd name="connsiteY1752" fmla="*/ 2978233 h 6858000"/>
            <a:gd name="connsiteX1753" fmla="*/ 9076934 w 11933853"/>
            <a:gd name="connsiteY1753" fmla="*/ 3004148 h 6858000"/>
            <a:gd name="connsiteX1754" fmla="*/ 9096821 w 11933853"/>
            <a:gd name="connsiteY1754" fmla="*/ 2974777 h 6858000"/>
            <a:gd name="connsiteX1755" fmla="*/ 9275808 w 11933853"/>
            <a:gd name="connsiteY1755" fmla="*/ 2996373 h 6858000"/>
            <a:gd name="connsiteX1756" fmla="*/ 9188747 w 11933853"/>
            <a:gd name="connsiteY1756" fmla="*/ 3119675 h 6858000"/>
            <a:gd name="connsiteX1757" fmla="*/ 9831157 w 11933853"/>
            <a:gd name="connsiteY1757" fmla="*/ 2911069 h 6858000"/>
            <a:gd name="connsiteX1758" fmla="*/ 9796422 w 11933853"/>
            <a:gd name="connsiteY1758" fmla="*/ 2902457 h 6858000"/>
            <a:gd name="connsiteX1759" fmla="*/ 9733301 w 11933853"/>
            <a:gd name="connsiteY1759" fmla="*/ 2813480 h 6858000"/>
            <a:gd name="connsiteX1760" fmla="*/ 9778263 w 11933853"/>
            <a:gd name="connsiteY1760" fmla="*/ 2730550 h 6858000"/>
            <a:gd name="connsiteX1761" fmla="*/ 9835332 w 11933853"/>
            <a:gd name="connsiteY1761" fmla="*/ 2716728 h 6858000"/>
            <a:gd name="connsiteX1762" fmla="*/ 9918340 w 11933853"/>
            <a:gd name="connsiteY1762" fmla="*/ 2862720 h 6858000"/>
            <a:gd name="connsiteX1763" fmla="*/ 9831157 w 11933853"/>
            <a:gd name="connsiteY1763" fmla="*/ 2911069 h 6858000"/>
            <a:gd name="connsiteX1764" fmla="*/ 7713276 w 11933853"/>
            <a:gd name="connsiteY1764" fmla="*/ 3638529 h 6858000"/>
            <a:gd name="connsiteX1765" fmla="*/ 7674974 w 11933853"/>
            <a:gd name="connsiteY1765" fmla="*/ 3621981 h 6858000"/>
            <a:gd name="connsiteX1766" fmla="*/ 7646440 w 11933853"/>
            <a:gd name="connsiteY1766" fmla="*/ 3507952 h 6858000"/>
            <a:gd name="connsiteX1767" fmla="*/ 7738095 w 11933853"/>
            <a:gd name="connsiteY1767" fmla="*/ 3450074 h 6858000"/>
            <a:gd name="connsiteX1768" fmla="*/ 7822833 w 11933853"/>
            <a:gd name="connsiteY1768" fmla="*/ 3592610 h 6858000"/>
            <a:gd name="connsiteX1769" fmla="*/ 7713276 w 11933853"/>
            <a:gd name="connsiteY1769" fmla="*/ 3638529 h 6858000"/>
            <a:gd name="connsiteX1770" fmla="*/ 7027753 w 11933853"/>
            <a:gd name="connsiteY1770" fmla="*/ 3622116 h 6858000"/>
            <a:gd name="connsiteX1771" fmla="*/ 6980520 w 11933853"/>
            <a:gd name="connsiteY1771" fmla="*/ 3609050 h 6858000"/>
            <a:gd name="connsiteX1772" fmla="*/ 6926045 w 11933853"/>
            <a:gd name="connsiteY1772" fmla="*/ 3524392 h 6858000"/>
            <a:gd name="connsiteX1773" fmla="*/ 6977061 w 11933853"/>
            <a:gd name="connsiteY1773" fmla="*/ 3438006 h 6858000"/>
            <a:gd name="connsiteX1774" fmla="*/ 7124920 w 11933853"/>
            <a:gd name="connsiteY1774" fmla="*/ 3517481 h 6858000"/>
            <a:gd name="connsiteX1775" fmla="*/ 7073040 w 11933853"/>
            <a:gd name="connsiteY1775" fmla="*/ 3609914 h 6858000"/>
            <a:gd name="connsiteX1776" fmla="*/ 7027753 w 11933853"/>
            <a:gd name="connsiteY1776" fmla="*/ 3622116 h 6858000"/>
            <a:gd name="connsiteX1777" fmla="*/ 7247476 w 11933853"/>
            <a:gd name="connsiteY1777" fmla="*/ 3621792 h 6858000"/>
            <a:gd name="connsiteX1778" fmla="*/ 7205972 w 11933853"/>
            <a:gd name="connsiteY1778" fmla="*/ 3614234 h 6858000"/>
            <a:gd name="connsiteX1779" fmla="*/ 7154092 w 11933853"/>
            <a:gd name="connsiteY1779" fmla="*/ 3482928 h 6858000"/>
            <a:gd name="connsiteX1780" fmla="*/ 7340860 w 11933853"/>
            <a:gd name="connsiteY1780" fmla="*/ 3521801 h 6858000"/>
            <a:gd name="connsiteX1781" fmla="*/ 7288980 w 11933853"/>
            <a:gd name="connsiteY1781" fmla="*/ 3609914 h 6858000"/>
            <a:gd name="connsiteX1782" fmla="*/ 7247476 w 11933853"/>
            <a:gd name="connsiteY1782" fmla="*/ 3621792 h 6858000"/>
            <a:gd name="connsiteX1783" fmla="*/ 7427791 w 11933853"/>
            <a:gd name="connsiteY1783" fmla="*/ 3475556 h 6858000"/>
            <a:gd name="connsiteX1784" fmla="*/ 7369209 w 11933853"/>
            <a:gd name="connsiteY1784" fmla="*/ 3458926 h 6858000"/>
            <a:gd name="connsiteX1785" fmla="*/ 7323382 w 11933853"/>
            <a:gd name="connsiteY1785" fmla="*/ 3375132 h 6858000"/>
            <a:gd name="connsiteX1786" fmla="*/ 7510151 w 11933853"/>
            <a:gd name="connsiteY1786" fmla="*/ 3336259 h 6858000"/>
            <a:gd name="connsiteX1787" fmla="*/ 7482481 w 11933853"/>
            <a:gd name="connsiteY1787" fmla="*/ 3449424 h 6858000"/>
            <a:gd name="connsiteX1788" fmla="*/ 7427791 w 11933853"/>
            <a:gd name="connsiteY1788" fmla="*/ 3475556 h 6858000"/>
            <a:gd name="connsiteX1789" fmla="*/ 7633145 w 11933853"/>
            <a:gd name="connsiteY1789" fmla="*/ 3423252 h 6858000"/>
            <a:gd name="connsiteX1790" fmla="*/ 7593803 w 11933853"/>
            <a:gd name="connsiteY1790" fmla="*/ 3411482 h 6858000"/>
            <a:gd name="connsiteX1791" fmla="*/ 7587750 w 11933853"/>
            <a:gd name="connsiteY1791" fmla="*/ 3236120 h 6858000"/>
            <a:gd name="connsiteX1792" fmla="*/ 7700157 w 11933853"/>
            <a:gd name="connsiteY1792" fmla="*/ 3255124 h 6858000"/>
            <a:gd name="connsiteX1793" fmla="*/ 7729556 w 11933853"/>
            <a:gd name="connsiteY1793" fmla="*/ 3322505 h 6858000"/>
            <a:gd name="connsiteX1794" fmla="*/ 7672488 w 11933853"/>
            <a:gd name="connsiteY1794" fmla="*/ 3412346 h 6858000"/>
            <a:gd name="connsiteX1795" fmla="*/ 7633145 w 11933853"/>
            <a:gd name="connsiteY1795" fmla="*/ 3423252 h 6858000"/>
            <a:gd name="connsiteX1796" fmla="*/ 7849195 w 11933853"/>
            <a:gd name="connsiteY1796" fmla="*/ 3423251 h 6858000"/>
            <a:gd name="connsiteX1797" fmla="*/ 7809744 w 11933853"/>
            <a:gd name="connsiteY1797" fmla="*/ 3411481 h 6858000"/>
            <a:gd name="connsiteX1798" fmla="*/ 7798504 w 11933853"/>
            <a:gd name="connsiteY1798" fmla="*/ 3240438 h 6858000"/>
            <a:gd name="connsiteX1799" fmla="*/ 7937716 w 11933853"/>
            <a:gd name="connsiteY1799" fmla="*/ 3280175 h 6858000"/>
            <a:gd name="connsiteX1800" fmla="*/ 7889294 w 11933853"/>
            <a:gd name="connsiteY1800" fmla="*/ 3412345 h 6858000"/>
            <a:gd name="connsiteX1801" fmla="*/ 7849195 w 11933853"/>
            <a:gd name="connsiteY1801" fmla="*/ 3423251 h 6858000"/>
            <a:gd name="connsiteX1802" fmla="*/ 8025504 w 11933853"/>
            <a:gd name="connsiteY1802" fmla="*/ 3283998 h 6858000"/>
            <a:gd name="connsiteX1803" fmla="*/ 7995447 w 11933853"/>
            <a:gd name="connsiteY1803" fmla="*/ 3273440 h 6858000"/>
            <a:gd name="connsiteX1804" fmla="*/ 7959131 w 11933853"/>
            <a:gd name="connsiteY1804" fmla="*/ 3132631 h 6858000"/>
            <a:gd name="connsiteX1805" fmla="*/ 8132065 w 11933853"/>
            <a:gd name="connsiteY1805" fmla="*/ 3146453 h 6858000"/>
            <a:gd name="connsiteX1806" fmla="*/ 8025504 w 11933853"/>
            <a:gd name="connsiteY1806" fmla="*/ 3283998 h 6858000"/>
            <a:gd name="connsiteX1807" fmla="*/ 8205129 w 11933853"/>
            <a:gd name="connsiteY1807" fmla="*/ 3165259 h 6858000"/>
            <a:gd name="connsiteX1808" fmla="*/ 8171609 w 11933853"/>
            <a:gd name="connsiteY1808" fmla="*/ 3154623 h 6858000"/>
            <a:gd name="connsiteX1809" fmla="*/ 8124917 w 11933853"/>
            <a:gd name="connsiteY1809" fmla="*/ 3070829 h 6858000"/>
            <a:gd name="connsiteX1810" fmla="*/ 8187174 w 11933853"/>
            <a:gd name="connsiteY1810" fmla="*/ 2978396 h 6858000"/>
            <a:gd name="connsiteX1811" fmla="*/ 8220031 w 11933853"/>
            <a:gd name="connsiteY1811" fmla="*/ 2965439 h 6858000"/>
            <a:gd name="connsiteX1812" fmla="*/ 8203602 w 11933853"/>
            <a:gd name="connsiteY1812" fmla="*/ 2937795 h 6858000"/>
            <a:gd name="connsiteX1813" fmla="*/ 8243377 w 11933853"/>
            <a:gd name="connsiteY1813" fmla="*/ 2797851 h 6858000"/>
            <a:gd name="connsiteX1814" fmla="*/ 8271911 w 11933853"/>
            <a:gd name="connsiteY1814" fmla="*/ 2785757 h 6858000"/>
            <a:gd name="connsiteX1815" fmla="*/ 8242513 w 11933853"/>
            <a:gd name="connsiteY1815" fmla="*/ 2756386 h 6858000"/>
            <a:gd name="connsiteX1816" fmla="*/ 8213114 w 11933853"/>
            <a:gd name="connsiteY1816" fmla="*/ 2686413 h 6858000"/>
            <a:gd name="connsiteX1817" fmla="*/ 8238189 w 11933853"/>
            <a:gd name="connsiteY1817" fmla="*/ 2621624 h 6858000"/>
            <a:gd name="connsiteX1818" fmla="*/ 8378266 w 11933853"/>
            <a:gd name="connsiteY1818" fmla="*/ 2621624 h 6858000"/>
            <a:gd name="connsiteX1819" fmla="*/ 8341085 w 11933853"/>
            <a:gd name="connsiteY1819" fmla="*/ 2780573 h 6858000"/>
            <a:gd name="connsiteX1820" fmla="*/ 8316874 w 11933853"/>
            <a:gd name="connsiteY1820" fmla="*/ 2790940 h 6858000"/>
            <a:gd name="connsiteX1821" fmla="*/ 8336762 w 11933853"/>
            <a:gd name="connsiteY1821" fmla="*/ 2802170 h 6858000"/>
            <a:gd name="connsiteX1822" fmla="*/ 8386048 w 11933853"/>
            <a:gd name="connsiteY1822" fmla="*/ 2885100 h 6858000"/>
            <a:gd name="connsiteX1823" fmla="*/ 8295257 w 11933853"/>
            <a:gd name="connsiteY1823" fmla="*/ 2984443 h 6858000"/>
            <a:gd name="connsiteX1824" fmla="*/ 8298716 w 11933853"/>
            <a:gd name="connsiteY1824" fmla="*/ 3006904 h 6858000"/>
            <a:gd name="connsiteX1825" fmla="*/ 8301310 w 11933853"/>
            <a:gd name="connsiteY1825" fmla="*/ 3127843 h 6858000"/>
            <a:gd name="connsiteX1826" fmla="*/ 8205129 w 11933853"/>
            <a:gd name="connsiteY1826" fmla="*/ 3165259 h 6858000"/>
            <a:gd name="connsiteX1827" fmla="*/ 8463043 w 11933853"/>
            <a:gd name="connsiteY1827" fmla="*/ 3148639 h 6858000"/>
            <a:gd name="connsiteX1828" fmla="*/ 8414378 w 11933853"/>
            <a:gd name="connsiteY1828" fmla="*/ 3139717 h 6858000"/>
            <a:gd name="connsiteX1829" fmla="*/ 8391032 w 11933853"/>
            <a:gd name="connsiteY1829" fmla="*/ 2983359 h 6858000"/>
            <a:gd name="connsiteX1830" fmla="*/ 8556184 w 11933853"/>
            <a:gd name="connsiteY1830" fmla="*/ 3065425 h 6858000"/>
            <a:gd name="connsiteX1831" fmla="*/ 8463043 w 11933853"/>
            <a:gd name="connsiteY1831" fmla="*/ 3148639 h 6858000"/>
            <a:gd name="connsiteX1832" fmla="*/ 9239967 w 11933853"/>
            <a:gd name="connsiteY1832" fmla="*/ 2871196 h 6858000"/>
            <a:gd name="connsiteX1833" fmla="*/ 9206461 w 11933853"/>
            <a:gd name="connsiteY1833" fmla="*/ 2856726 h 6858000"/>
            <a:gd name="connsiteX1834" fmla="*/ 9182250 w 11933853"/>
            <a:gd name="connsiteY1834" fmla="*/ 2698641 h 6858000"/>
            <a:gd name="connsiteX1835" fmla="*/ 9247100 w 11933853"/>
            <a:gd name="connsiteY1835" fmla="*/ 2673589 h 6858000"/>
            <a:gd name="connsiteX1836" fmla="*/ 9315409 w 11933853"/>
            <a:gd name="connsiteY1836" fmla="*/ 2702960 h 6858000"/>
            <a:gd name="connsiteX1837" fmla="*/ 9344808 w 11933853"/>
            <a:gd name="connsiteY1837" fmla="*/ 2768613 h 6858000"/>
            <a:gd name="connsiteX1838" fmla="*/ 9277364 w 11933853"/>
            <a:gd name="connsiteY1838" fmla="*/ 2863637 h 6858000"/>
            <a:gd name="connsiteX1839" fmla="*/ 9239967 w 11933853"/>
            <a:gd name="connsiteY1839" fmla="*/ 2871196 h 6858000"/>
            <a:gd name="connsiteX1840" fmla="*/ 3569327 w 11933853"/>
            <a:gd name="connsiteY1840" fmla="*/ 4450427 h 6858000"/>
            <a:gd name="connsiteX1841" fmla="*/ 3533200 w 11933853"/>
            <a:gd name="connsiteY1841" fmla="*/ 4437294 h 6858000"/>
            <a:gd name="connsiteX1842" fmla="*/ 3547035 w 11933853"/>
            <a:gd name="connsiteY1842" fmla="*/ 4264523 h 6858000"/>
            <a:gd name="connsiteX1843" fmla="*/ 3660306 w 11933853"/>
            <a:gd name="connsiteY1843" fmla="*/ 4292167 h 6858000"/>
            <a:gd name="connsiteX1844" fmla="*/ 3674141 w 11933853"/>
            <a:gd name="connsiteY1844" fmla="*/ 4399285 h 6858000"/>
            <a:gd name="connsiteX1845" fmla="*/ 3569327 w 11933853"/>
            <a:gd name="connsiteY1845" fmla="*/ 4450427 h 6858000"/>
            <a:gd name="connsiteX1846" fmla="*/ 778721 w 11933853"/>
            <a:gd name="connsiteY1846" fmla="*/ 5579639 h 6858000"/>
            <a:gd name="connsiteX1847" fmla="*/ 713857 w 11933853"/>
            <a:gd name="connsiteY1847" fmla="*/ 5567504 h 6858000"/>
            <a:gd name="connsiteX1848" fmla="*/ 676677 w 11933853"/>
            <a:gd name="connsiteY1848" fmla="*/ 5434471 h 6858000"/>
            <a:gd name="connsiteX1849" fmla="*/ 849611 w 11933853"/>
            <a:gd name="connsiteY1849" fmla="*/ 5434471 h 6858000"/>
            <a:gd name="connsiteX1850" fmla="*/ 778721 w 11933853"/>
            <a:gd name="connsiteY1850" fmla="*/ 5579639 h 6858000"/>
            <a:gd name="connsiteX1851" fmla="*/ 937309 w 11933853"/>
            <a:gd name="connsiteY1851" fmla="*/ 5484279 h 6858000"/>
            <a:gd name="connsiteX1852" fmla="*/ 903887 w 11933853"/>
            <a:gd name="connsiteY1852" fmla="*/ 5472600 h 6858000"/>
            <a:gd name="connsiteX1853" fmla="*/ 880540 w 11933853"/>
            <a:gd name="connsiteY1853" fmla="*/ 5327472 h 6858000"/>
            <a:gd name="connsiteX1854" fmla="*/ 1037911 w 11933853"/>
            <a:gd name="connsiteY1854" fmla="*/ 5338702 h 6858000"/>
            <a:gd name="connsiteX1855" fmla="*/ 937309 w 11933853"/>
            <a:gd name="connsiteY1855" fmla="*/ 5484279 h 6858000"/>
            <a:gd name="connsiteX1856" fmla="*/ 1162059 w 11933853"/>
            <a:gd name="connsiteY1856" fmla="*/ 5370650 h 6858000"/>
            <a:gd name="connsiteX1857" fmla="*/ 1130215 w 11933853"/>
            <a:gd name="connsiteY1857" fmla="*/ 5364765 h 6858000"/>
            <a:gd name="connsiteX1858" fmla="*/ 1069688 w 11933853"/>
            <a:gd name="connsiteY1858" fmla="*/ 5235187 h 6858000"/>
            <a:gd name="connsiteX1859" fmla="*/ 1162207 w 11933853"/>
            <a:gd name="connsiteY1859" fmla="*/ 5175581 h 6858000"/>
            <a:gd name="connsiteX1860" fmla="*/ 1246080 w 11933853"/>
            <a:gd name="connsiteY1860" fmla="*/ 5321572 h 6858000"/>
            <a:gd name="connsiteX1861" fmla="*/ 1162059 w 11933853"/>
            <a:gd name="connsiteY1861" fmla="*/ 5370650 h 6858000"/>
            <a:gd name="connsiteX1862" fmla="*/ 1340999 w 11933853"/>
            <a:gd name="connsiteY1862" fmla="*/ 5193084 h 6858000"/>
            <a:gd name="connsiteX1863" fmla="*/ 1280472 w 11933853"/>
            <a:gd name="connsiteY1863" fmla="*/ 5163713 h 6858000"/>
            <a:gd name="connsiteX1864" fmla="*/ 1251074 w 11933853"/>
            <a:gd name="connsiteY1864" fmla="*/ 5095468 h 6858000"/>
            <a:gd name="connsiteX1865" fmla="*/ 1443895 w 11933853"/>
            <a:gd name="connsiteY1865" fmla="*/ 5092877 h 6858000"/>
            <a:gd name="connsiteX1866" fmla="*/ 1340999 w 11933853"/>
            <a:gd name="connsiteY1866" fmla="*/ 5193084 h 6858000"/>
            <a:gd name="connsiteX1867" fmla="*/ 1616816 w 11933853"/>
            <a:gd name="connsiteY1867" fmla="*/ 5086951 h 6858000"/>
            <a:gd name="connsiteX1868" fmla="*/ 1591457 w 11933853"/>
            <a:gd name="connsiteY1868" fmla="*/ 5081781 h 6858000"/>
            <a:gd name="connsiteX1869" fmla="*/ 1561194 w 11933853"/>
            <a:gd name="connsiteY1869" fmla="*/ 4923696 h 6858000"/>
            <a:gd name="connsiteX1870" fmla="*/ 1629503 w 11933853"/>
            <a:gd name="connsiteY1870" fmla="*/ 4895188 h 6858000"/>
            <a:gd name="connsiteX1871" fmla="*/ 1723752 w 11933853"/>
            <a:gd name="connsiteY1871" fmla="*/ 4958250 h 6858000"/>
            <a:gd name="connsiteX1872" fmla="*/ 1696947 w 11933853"/>
            <a:gd name="connsiteY1872" fmla="*/ 5062776 h 6858000"/>
            <a:gd name="connsiteX1873" fmla="*/ 1616816 w 11933853"/>
            <a:gd name="connsiteY1873" fmla="*/ 5086951 h 6858000"/>
            <a:gd name="connsiteX1874" fmla="*/ 1867479 w 11933853"/>
            <a:gd name="connsiteY1874" fmla="*/ 5020629 h 6858000"/>
            <a:gd name="connsiteX1875" fmla="*/ 1812559 w 11933853"/>
            <a:gd name="connsiteY1875" fmla="*/ 4997211 h 6858000"/>
            <a:gd name="connsiteX1876" fmla="*/ 1894702 w 11933853"/>
            <a:gd name="connsiteY1876" fmla="*/ 4825303 h 6858000"/>
            <a:gd name="connsiteX1877" fmla="*/ 1973387 w 11933853"/>
            <a:gd name="connsiteY1877" fmla="*/ 4909961 h 6858000"/>
            <a:gd name="connsiteX1878" fmla="*/ 1867479 w 11933853"/>
            <a:gd name="connsiteY1878" fmla="*/ 5020629 h 6858000"/>
            <a:gd name="connsiteX1879" fmla="*/ 2099395 w 11933853"/>
            <a:gd name="connsiteY1879" fmla="*/ 4873865 h 6858000"/>
            <a:gd name="connsiteX1880" fmla="*/ 2031950 w 11933853"/>
            <a:gd name="connsiteY1880" fmla="*/ 4844494 h 6858000"/>
            <a:gd name="connsiteX1881" fmla="*/ 2002551 w 11933853"/>
            <a:gd name="connsiteY1881" fmla="*/ 4783160 h 6858000"/>
            <a:gd name="connsiteX1882" fmla="*/ 2068266 w 11933853"/>
            <a:gd name="connsiteY1882" fmla="*/ 4687272 h 6858000"/>
            <a:gd name="connsiteX1883" fmla="*/ 2134846 w 11933853"/>
            <a:gd name="connsiteY1883" fmla="*/ 4687272 h 6858000"/>
            <a:gd name="connsiteX1884" fmla="*/ 2201426 w 11933853"/>
            <a:gd name="connsiteY1884" fmla="*/ 4777113 h 6858000"/>
            <a:gd name="connsiteX1885" fmla="*/ 2156463 w 11933853"/>
            <a:gd name="connsiteY1885" fmla="*/ 4860043 h 6858000"/>
            <a:gd name="connsiteX1886" fmla="*/ 2099395 w 11933853"/>
            <a:gd name="connsiteY1886" fmla="*/ 4873865 h 6858000"/>
            <a:gd name="connsiteX1887" fmla="*/ 2276808 w 11933853"/>
            <a:gd name="connsiteY1887" fmla="*/ 4718125 h 6858000"/>
            <a:gd name="connsiteX1888" fmla="*/ 2239284 w 11933853"/>
            <a:gd name="connsiteY1888" fmla="*/ 4709932 h 6858000"/>
            <a:gd name="connsiteX1889" fmla="*/ 2183945 w 11933853"/>
            <a:gd name="connsiteY1889" fmla="*/ 4626138 h 6858000"/>
            <a:gd name="connsiteX1890" fmla="*/ 2349097 w 11933853"/>
            <a:gd name="connsiteY1890" fmla="*/ 4550983 h 6858000"/>
            <a:gd name="connsiteX1891" fmla="*/ 2276808 w 11933853"/>
            <a:gd name="connsiteY1891" fmla="*/ 4718125 h 6858000"/>
            <a:gd name="connsiteX1892" fmla="*/ 2498135 w 11933853"/>
            <a:gd name="connsiteY1892" fmla="*/ 4545266 h 6858000"/>
            <a:gd name="connsiteX1893" fmla="*/ 2455226 w 11933853"/>
            <a:gd name="connsiteY1893" fmla="*/ 4532200 h 6858000"/>
            <a:gd name="connsiteX1894" fmla="*/ 2399887 w 11933853"/>
            <a:gd name="connsiteY1894" fmla="*/ 4446678 h 6858000"/>
            <a:gd name="connsiteX1895" fmla="*/ 2552069 w 11933853"/>
            <a:gd name="connsiteY1895" fmla="*/ 4361156 h 6858000"/>
            <a:gd name="connsiteX1896" fmla="*/ 2541693 w 11933853"/>
            <a:gd name="connsiteY1896" fmla="*/ 4533063 h 6858000"/>
            <a:gd name="connsiteX1897" fmla="*/ 2498135 w 11933853"/>
            <a:gd name="connsiteY1897" fmla="*/ 4545266 h 6858000"/>
            <a:gd name="connsiteX1898" fmla="*/ 2753579 w 11933853"/>
            <a:gd name="connsiteY1898" fmla="*/ 4419260 h 6858000"/>
            <a:gd name="connsiteX1899" fmla="*/ 2716101 w 11933853"/>
            <a:gd name="connsiteY1899" fmla="*/ 4415737 h 6858000"/>
            <a:gd name="connsiteX1900" fmla="*/ 2682379 w 11933853"/>
            <a:gd name="connsiteY1900" fmla="*/ 4243830 h 6858000"/>
            <a:gd name="connsiteX1901" fmla="*/ 2802568 w 11933853"/>
            <a:gd name="connsiteY1901" fmla="*/ 4242102 h 6858000"/>
            <a:gd name="connsiteX1902" fmla="*/ 2753579 w 11933853"/>
            <a:gd name="connsiteY1902" fmla="*/ 4419260 h 6858000"/>
            <a:gd name="connsiteX1903" fmla="*/ 2973964 w 11933853"/>
            <a:gd name="connsiteY1903" fmla="*/ 4329469 h 6858000"/>
            <a:gd name="connsiteX1904" fmla="*/ 2925975 w 11933853"/>
            <a:gd name="connsiteY1904" fmla="*/ 4310464 h 6858000"/>
            <a:gd name="connsiteX1905" fmla="*/ 2884470 w 11933853"/>
            <a:gd name="connsiteY1905" fmla="*/ 4256041 h 6858000"/>
            <a:gd name="connsiteX1906" fmla="*/ 2887064 w 11933853"/>
            <a:gd name="connsiteY1906" fmla="*/ 4191252 h 6858000"/>
            <a:gd name="connsiteX1907" fmla="*/ 2983043 w 11933853"/>
            <a:gd name="connsiteY1907" fmla="*/ 4131646 h 6858000"/>
            <a:gd name="connsiteX1908" fmla="*/ 3044434 w 11933853"/>
            <a:gd name="connsiteY1908" fmla="*/ 4161017 h 6858000"/>
            <a:gd name="connsiteX1909" fmla="*/ 3073833 w 11933853"/>
            <a:gd name="connsiteY1909" fmla="*/ 4228398 h 6858000"/>
            <a:gd name="connsiteX1910" fmla="*/ 3021953 w 11933853"/>
            <a:gd name="connsiteY1910" fmla="*/ 4317375 h 6858000"/>
            <a:gd name="connsiteX1911" fmla="*/ 2973964 w 11933853"/>
            <a:gd name="connsiteY1911" fmla="*/ 4329469 h 6858000"/>
            <a:gd name="connsiteX1912" fmla="*/ 3240468 w 11933853"/>
            <a:gd name="connsiteY1912" fmla="*/ 4242369 h 6858000"/>
            <a:gd name="connsiteX1913" fmla="*/ 3175604 w 11933853"/>
            <a:gd name="connsiteY1913" fmla="*/ 4230234 h 6858000"/>
            <a:gd name="connsiteX1914" fmla="*/ 3177334 w 11933853"/>
            <a:gd name="connsiteY1914" fmla="*/ 4058327 h 6858000"/>
            <a:gd name="connsiteX1915" fmla="*/ 3311358 w 11933853"/>
            <a:gd name="connsiteY1915" fmla="*/ 4097201 h 6858000"/>
            <a:gd name="connsiteX1916" fmla="*/ 3240468 w 11933853"/>
            <a:gd name="connsiteY1916" fmla="*/ 4242369 h 6858000"/>
            <a:gd name="connsiteX1917" fmla="*/ 5862926 w 11933853"/>
            <a:gd name="connsiteY1917" fmla="*/ 4132880 h 6858000"/>
            <a:gd name="connsiteX1918" fmla="*/ 5810100 w 11933853"/>
            <a:gd name="connsiteY1918" fmla="*/ 4117209 h 6858000"/>
            <a:gd name="connsiteX1919" fmla="*/ 5786754 w 11933853"/>
            <a:gd name="connsiteY1919" fmla="*/ 3973809 h 6858000"/>
            <a:gd name="connsiteX1920" fmla="*/ 5961418 w 11933853"/>
            <a:gd name="connsiteY1920" fmla="*/ 4031688 h 6858000"/>
            <a:gd name="connsiteX1921" fmla="*/ 5862926 w 11933853"/>
            <a:gd name="connsiteY1921" fmla="*/ 4132880 h 6858000"/>
            <a:gd name="connsiteX1922" fmla="*/ 5593350 w 11933853"/>
            <a:gd name="connsiteY1922" fmla="*/ 4123267 h 6858000"/>
            <a:gd name="connsiteX1923" fmla="*/ 5528500 w 11933853"/>
            <a:gd name="connsiteY1923" fmla="*/ 4099079 h 6858000"/>
            <a:gd name="connsiteX1924" fmla="*/ 5504289 w 11933853"/>
            <a:gd name="connsiteY1924" fmla="*/ 3991097 h 6858000"/>
            <a:gd name="connsiteX1925" fmla="*/ 5678953 w 11933853"/>
            <a:gd name="connsiteY1925" fmla="*/ 3978139 h 6858000"/>
            <a:gd name="connsiteX1926" fmla="*/ 5661659 w 11933853"/>
            <a:gd name="connsiteY1926" fmla="*/ 4093896 h 6858000"/>
            <a:gd name="connsiteX1927" fmla="*/ 5593350 w 11933853"/>
            <a:gd name="connsiteY1927" fmla="*/ 4123267 h 6858000"/>
            <a:gd name="connsiteX1928" fmla="*/ 549562 w 11933853"/>
            <a:gd name="connsiteY1928" fmla="*/ 5537192 h 6858000"/>
            <a:gd name="connsiteX1929" fmla="*/ 497871 w 11933853"/>
            <a:gd name="connsiteY1929" fmla="*/ 5524477 h 6858000"/>
            <a:gd name="connsiteX1930" fmla="*/ 462419 w 11933853"/>
            <a:gd name="connsiteY1930" fmla="*/ 5390579 h 6858000"/>
            <a:gd name="connsiteX1931" fmla="*/ 545427 w 11933853"/>
            <a:gd name="connsiteY1931" fmla="*/ 5339612 h 6858000"/>
            <a:gd name="connsiteX1932" fmla="*/ 546292 w 11933853"/>
            <a:gd name="connsiteY1932" fmla="*/ 5316288 h 6858000"/>
            <a:gd name="connsiteX1933" fmla="*/ 701933 w 11933853"/>
            <a:gd name="connsiteY1933" fmla="*/ 5197940 h 6858000"/>
            <a:gd name="connsiteX1934" fmla="*/ 723550 w 11933853"/>
            <a:gd name="connsiteY1934" fmla="*/ 5305922 h 6858000"/>
            <a:gd name="connsiteX1935" fmla="*/ 640541 w 11933853"/>
            <a:gd name="connsiteY1935" fmla="*/ 5365528 h 6858000"/>
            <a:gd name="connsiteX1936" fmla="*/ 633624 w 11933853"/>
            <a:gd name="connsiteY1936" fmla="*/ 5394899 h 6858000"/>
            <a:gd name="connsiteX1937" fmla="*/ 646594 w 11933853"/>
            <a:gd name="connsiteY1937" fmla="*/ 5436364 h 6858000"/>
            <a:gd name="connsiteX1938" fmla="*/ 549562 w 11933853"/>
            <a:gd name="connsiteY1938" fmla="*/ 5537192 h 6858000"/>
            <a:gd name="connsiteX1939" fmla="*/ 1436883 w 11933853"/>
            <a:gd name="connsiteY1939" fmla="*/ 4951511 h 6858000"/>
            <a:gd name="connsiteX1940" fmla="*/ 1372033 w 11933853"/>
            <a:gd name="connsiteY1940" fmla="*/ 4927323 h 6858000"/>
            <a:gd name="connsiteX1941" fmla="*/ 1436019 w 11933853"/>
            <a:gd name="connsiteY1941" fmla="*/ 4758872 h 6858000"/>
            <a:gd name="connsiteX1942" fmla="*/ 1536320 w 11933853"/>
            <a:gd name="connsiteY1942" fmla="*/ 4861670 h 6858000"/>
            <a:gd name="connsiteX1943" fmla="*/ 1506922 w 11933853"/>
            <a:gd name="connsiteY1943" fmla="*/ 4922140 h 6858000"/>
            <a:gd name="connsiteX1944" fmla="*/ 1436883 w 11933853"/>
            <a:gd name="connsiteY1944" fmla="*/ 4951511 h 6858000"/>
            <a:gd name="connsiteX1945" fmla="*/ 1682483 w 11933853"/>
            <a:gd name="connsiteY1945" fmla="*/ 4823695 h 6858000"/>
            <a:gd name="connsiteX1946" fmla="*/ 1648477 w 11933853"/>
            <a:gd name="connsiteY1946" fmla="*/ 4818642 h 6858000"/>
            <a:gd name="connsiteX1947" fmla="*/ 1579303 w 11933853"/>
            <a:gd name="connsiteY1947" fmla="*/ 4727073 h 6858000"/>
            <a:gd name="connsiteX1948" fmla="*/ 1648477 w 11933853"/>
            <a:gd name="connsiteY1948" fmla="*/ 4635504 h 6858000"/>
            <a:gd name="connsiteX1949" fmla="*/ 1754832 w 11933853"/>
            <a:gd name="connsiteY1949" fmla="*/ 4666603 h 6858000"/>
            <a:gd name="connsiteX1950" fmla="*/ 1682483 w 11933853"/>
            <a:gd name="connsiteY1950" fmla="*/ 4823695 h 6858000"/>
            <a:gd name="connsiteX1951" fmla="*/ 1920999 w 11933853"/>
            <a:gd name="connsiteY1951" fmla="*/ 4783140 h 6858000"/>
            <a:gd name="connsiteX1952" fmla="*/ 1890344 w 11933853"/>
            <a:gd name="connsiteY1952" fmla="*/ 4781547 h 6858000"/>
            <a:gd name="connsiteX1953" fmla="*/ 1812523 w 11933853"/>
            <a:gd name="connsiteY1953" fmla="*/ 4684796 h 6858000"/>
            <a:gd name="connsiteX1954" fmla="*/ 1911961 w 11933853"/>
            <a:gd name="connsiteY1954" fmla="*/ 4588908 h 6858000"/>
            <a:gd name="connsiteX1955" fmla="*/ 2000157 w 11933853"/>
            <a:gd name="connsiteY1955" fmla="*/ 4720214 h 6858000"/>
            <a:gd name="connsiteX1956" fmla="*/ 1920999 w 11933853"/>
            <a:gd name="connsiteY1956" fmla="*/ 4783140 h 6858000"/>
            <a:gd name="connsiteX1957" fmla="*/ 1455671 w 11933853"/>
            <a:gd name="connsiteY1957" fmla="*/ 4717708 h 6858000"/>
            <a:gd name="connsiteX1958" fmla="*/ 1415248 w 11933853"/>
            <a:gd name="connsiteY1958" fmla="*/ 4703022 h 6858000"/>
            <a:gd name="connsiteX1959" fmla="*/ 1458482 w 11933853"/>
            <a:gd name="connsiteY1959" fmla="*/ 4519885 h 6858000"/>
            <a:gd name="connsiteX1960" fmla="*/ 1553596 w 11933853"/>
            <a:gd name="connsiteY1960" fmla="*/ 4609726 h 6858000"/>
            <a:gd name="connsiteX1961" fmla="*/ 1497392 w 11933853"/>
            <a:gd name="connsiteY1961" fmla="*/ 4706478 h 6858000"/>
            <a:gd name="connsiteX1962" fmla="*/ 1455671 w 11933853"/>
            <a:gd name="connsiteY1962" fmla="*/ 4717708 h 6858000"/>
            <a:gd name="connsiteX1963" fmla="*/ 2054548 w 11933853"/>
            <a:gd name="connsiteY1963" fmla="*/ 4587240 h 6858000"/>
            <a:gd name="connsiteX1964" fmla="*/ 2019015 w 11933853"/>
            <a:gd name="connsiteY1964" fmla="*/ 4576199 h 6858000"/>
            <a:gd name="connsiteX1965" fmla="*/ 1971458 w 11933853"/>
            <a:gd name="connsiteY1965" fmla="*/ 4472536 h 6858000"/>
            <a:gd name="connsiteX1966" fmla="*/ 2107212 w 11933853"/>
            <a:gd name="connsiteY1966" fmla="*/ 4399973 h 6858000"/>
            <a:gd name="connsiteX1967" fmla="*/ 2153039 w 11933853"/>
            <a:gd name="connsiteY1967" fmla="*/ 4544236 h 6858000"/>
            <a:gd name="connsiteX1968" fmla="*/ 2054548 w 11933853"/>
            <a:gd name="connsiteY1968" fmla="*/ 4587240 h 6858000"/>
            <a:gd name="connsiteX1969" fmla="*/ 2294627 w 11933853"/>
            <a:gd name="connsiteY1969" fmla="*/ 4467181 h 6858000"/>
            <a:gd name="connsiteX1970" fmla="*/ 2216807 w 11933853"/>
            <a:gd name="connsiteY1970" fmla="*/ 4450228 h 6858000"/>
            <a:gd name="connsiteX1971" fmla="*/ 2183949 w 11933853"/>
            <a:gd name="connsiteY1971" fmla="*/ 4398397 h 6858000"/>
            <a:gd name="connsiteX1972" fmla="*/ 2237559 w 11933853"/>
            <a:gd name="connsiteY1972" fmla="*/ 4284368 h 6858000"/>
            <a:gd name="connsiteX1973" fmla="*/ 2359477 w 11933853"/>
            <a:gd name="connsiteY1973" fmla="*/ 4425176 h 6858000"/>
            <a:gd name="connsiteX1974" fmla="*/ 2294627 w 11933853"/>
            <a:gd name="connsiteY1974" fmla="*/ 4467181 h 6858000"/>
            <a:gd name="connsiteX1975" fmla="*/ 2512008 w 11933853"/>
            <a:gd name="connsiteY1975" fmla="*/ 4284698 h 6858000"/>
            <a:gd name="connsiteX1976" fmla="*/ 2472503 w 11933853"/>
            <a:gd name="connsiteY1976" fmla="*/ 4275101 h 6858000"/>
            <a:gd name="connsiteX1977" fmla="*/ 2417164 w 11933853"/>
            <a:gd name="connsiteY1977" fmla="*/ 4185260 h 6858000"/>
            <a:gd name="connsiteX1978" fmla="*/ 2446563 w 11933853"/>
            <a:gd name="connsiteY1978" fmla="*/ 4117879 h 6858000"/>
            <a:gd name="connsiteX1979" fmla="*/ 2509684 w 11933853"/>
            <a:gd name="connsiteY1979" fmla="*/ 4088508 h 6858000"/>
            <a:gd name="connsiteX1980" fmla="*/ 2603933 w 11933853"/>
            <a:gd name="connsiteY1980" fmla="*/ 4220678 h 6858000"/>
            <a:gd name="connsiteX1981" fmla="*/ 2512008 w 11933853"/>
            <a:gd name="connsiteY1981" fmla="*/ 4284698 h 6858000"/>
            <a:gd name="connsiteX1982" fmla="*/ 2767954 w 11933853"/>
            <a:gd name="connsiteY1982" fmla="*/ 4191428 h 6858000"/>
            <a:gd name="connsiteX1983" fmla="*/ 2721262 w 11933853"/>
            <a:gd name="connsiteY1983" fmla="*/ 4175014 h 6858000"/>
            <a:gd name="connsiteX1984" fmla="*/ 2711751 w 11933853"/>
            <a:gd name="connsiteY1984" fmla="*/ 4015201 h 6858000"/>
            <a:gd name="connsiteX1985" fmla="*/ 2837128 w 11933853"/>
            <a:gd name="connsiteY1985" fmla="*/ 4022976 h 6858000"/>
            <a:gd name="connsiteX1986" fmla="*/ 2866527 w 11933853"/>
            <a:gd name="connsiteY1986" fmla="*/ 4090357 h 6858000"/>
            <a:gd name="connsiteX1987" fmla="*/ 2814646 w 11933853"/>
            <a:gd name="connsiteY1987" fmla="*/ 4179334 h 6858000"/>
            <a:gd name="connsiteX1988" fmla="*/ 2767954 w 11933853"/>
            <a:gd name="connsiteY1988" fmla="*/ 4191428 h 6858000"/>
            <a:gd name="connsiteX1989" fmla="*/ 3041801 w 11933853"/>
            <a:gd name="connsiteY1989" fmla="*/ 4095700 h 6858000"/>
            <a:gd name="connsiteX1990" fmla="*/ 2976937 w 11933853"/>
            <a:gd name="connsiteY1990" fmla="*/ 4083565 h 6858000"/>
            <a:gd name="connsiteX1991" fmla="*/ 2978667 w 11933853"/>
            <a:gd name="connsiteY1991" fmla="*/ 3911658 h 6858000"/>
            <a:gd name="connsiteX1992" fmla="*/ 3112691 w 11933853"/>
            <a:gd name="connsiteY1992" fmla="*/ 3950532 h 6858000"/>
            <a:gd name="connsiteX1993" fmla="*/ 3041801 w 11933853"/>
            <a:gd name="connsiteY1993" fmla="*/ 4095700 h 6858000"/>
            <a:gd name="connsiteX1994" fmla="*/ 1824711 w 11933853"/>
            <a:gd name="connsiteY1994" fmla="*/ 4571901 h 6858000"/>
            <a:gd name="connsiteX1995" fmla="*/ 1764184 w 11933853"/>
            <a:gd name="connsiteY1995" fmla="*/ 4542530 h 6858000"/>
            <a:gd name="connsiteX1996" fmla="*/ 1734785 w 11933853"/>
            <a:gd name="connsiteY1996" fmla="*/ 4474286 h 6858000"/>
            <a:gd name="connsiteX1997" fmla="*/ 1866215 w 11933853"/>
            <a:gd name="connsiteY1997" fmla="*/ 4384445 h 6858000"/>
            <a:gd name="connsiteX1998" fmla="*/ 1824711 w 11933853"/>
            <a:gd name="connsiteY1998" fmla="*/ 4571901 h 6858000"/>
            <a:gd name="connsiteX1999" fmla="*/ 1588581 w 11933853"/>
            <a:gd name="connsiteY1999" fmla="*/ 4553138 h 6858000"/>
            <a:gd name="connsiteX2000" fmla="*/ 1551716 w 11933853"/>
            <a:gd name="connsiteY2000" fmla="*/ 4540825 h 6858000"/>
            <a:gd name="connsiteX2001" fmla="*/ 1514535 w 11933853"/>
            <a:gd name="connsiteY2001" fmla="*/ 4502816 h 6858000"/>
            <a:gd name="connsiteX2002" fmla="*/ 1669311 w 11933853"/>
            <a:gd name="connsiteY2002" fmla="*/ 4387059 h 6858000"/>
            <a:gd name="connsiteX2003" fmla="*/ 1588581 w 11933853"/>
            <a:gd name="connsiteY2003" fmla="*/ 4553138 h 6858000"/>
            <a:gd name="connsiteX2004" fmla="*/ 1765760 w 11933853"/>
            <a:gd name="connsiteY2004" fmla="*/ 4348665 h 6858000"/>
            <a:gd name="connsiteX2005" fmla="*/ 1703720 w 11933853"/>
            <a:gd name="connsiteY2005" fmla="*/ 4318214 h 6858000"/>
            <a:gd name="connsiteX2006" fmla="*/ 1674321 w 11933853"/>
            <a:gd name="connsiteY2006" fmla="*/ 4250834 h 6858000"/>
            <a:gd name="connsiteX2007" fmla="*/ 1726201 w 11933853"/>
            <a:gd name="connsiteY2007" fmla="*/ 4161857 h 6858000"/>
            <a:gd name="connsiteX2008" fmla="*/ 1819586 w 11933853"/>
            <a:gd name="connsiteY2008" fmla="*/ 4166176 h 6858000"/>
            <a:gd name="connsiteX2009" fmla="*/ 1829097 w 11933853"/>
            <a:gd name="connsiteY2009" fmla="*/ 4325989 h 6858000"/>
            <a:gd name="connsiteX2010" fmla="*/ 1765760 w 11933853"/>
            <a:gd name="connsiteY2010" fmla="*/ 4348665 h 6858000"/>
            <a:gd name="connsiteX2011" fmla="*/ 2012154 w 11933853"/>
            <a:gd name="connsiteY2011" fmla="*/ 4335492 h 6858000"/>
            <a:gd name="connsiteX2012" fmla="*/ 1972379 w 11933853"/>
            <a:gd name="connsiteY2012" fmla="*/ 4326867 h 6858000"/>
            <a:gd name="connsiteX2013" fmla="*/ 1916176 w 11933853"/>
            <a:gd name="connsiteY2013" fmla="*/ 4234435 h 6858000"/>
            <a:gd name="connsiteX2014" fmla="*/ 2006101 w 11933853"/>
            <a:gd name="connsiteY2014" fmla="*/ 4140275 h 6858000"/>
            <a:gd name="connsiteX2015" fmla="*/ 2102080 w 11933853"/>
            <a:gd name="connsiteY2015" fmla="*/ 4198153 h 6858000"/>
            <a:gd name="connsiteX2016" fmla="*/ 2105539 w 11933853"/>
            <a:gd name="connsiteY2016" fmla="*/ 4264670 h 6858000"/>
            <a:gd name="connsiteX2017" fmla="*/ 2012154 w 11933853"/>
            <a:gd name="connsiteY2017" fmla="*/ 4335492 h 6858000"/>
            <a:gd name="connsiteX2018" fmla="*/ 2256385 w 11933853"/>
            <a:gd name="connsiteY2018" fmla="*/ 4260233 h 6858000"/>
            <a:gd name="connsiteX2019" fmla="*/ 2222879 w 11933853"/>
            <a:gd name="connsiteY2019" fmla="*/ 4249219 h 6858000"/>
            <a:gd name="connsiteX2020" fmla="*/ 2162352 w 11933853"/>
            <a:gd name="connsiteY2020" fmla="*/ 4155923 h 6858000"/>
            <a:gd name="connsiteX2021" fmla="*/ 2190886 w 11933853"/>
            <a:gd name="connsiteY2021" fmla="*/ 4087678 h 6858000"/>
            <a:gd name="connsiteX2022" fmla="*/ 2354309 w 11933853"/>
            <a:gd name="connsiteY2022" fmla="*/ 4149012 h 6858000"/>
            <a:gd name="connsiteX2023" fmla="*/ 2291188 w 11933853"/>
            <a:gd name="connsiteY2023" fmla="*/ 4249219 h 6858000"/>
            <a:gd name="connsiteX2024" fmla="*/ 2256385 w 11933853"/>
            <a:gd name="connsiteY2024" fmla="*/ 4260233 h 6858000"/>
            <a:gd name="connsiteX2025" fmla="*/ 1496476 w 11933853"/>
            <a:gd name="connsiteY2025" fmla="*/ 4338957 h 6858000"/>
            <a:gd name="connsiteX2026" fmla="*/ 1435949 w 11933853"/>
            <a:gd name="connsiteY2026" fmla="*/ 4309586 h 6858000"/>
            <a:gd name="connsiteX2027" fmla="*/ 1406551 w 11933853"/>
            <a:gd name="connsiteY2027" fmla="*/ 4249116 h 6858000"/>
            <a:gd name="connsiteX2028" fmla="*/ 1463619 w 11933853"/>
            <a:gd name="connsiteY2028" fmla="*/ 4153229 h 6858000"/>
            <a:gd name="connsiteX2029" fmla="*/ 1574297 w 11933853"/>
            <a:gd name="connsiteY2029" fmla="*/ 4173961 h 6858000"/>
            <a:gd name="connsiteX2030" fmla="*/ 1496476 w 11933853"/>
            <a:gd name="connsiteY2030" fmla="*/ 4338957 h 6858000"/>
            <a:gd name="connsiteX2031" fmla="*/ 1653678 w 11933853"/>
            <a:gd name="connsiteY2031" fmla="*/ 4165100 h 6858000"/>
            <a:gd name="connsiteX2032" fmla="*/ 1622563 w 11933853"/>
            <a:gd name="connsiteY2032" fmla="*/ 4160362 h 6858000"/>
            <a:gd name="connsiteX2033" fmla="*/ 1556848 w 11933853"/>
            <a:gd name="connsiteY2033" fmla="*/ 4083479 h 6858000"/>
            <a:gd name="connsiteX2034" fmla="*/ 1606135 w 11933853"/>
            <a:gd name="connsiteY2034" fmla="*/ 3980680 h 6858000"/>
            <a:gd name="connsiteX2035" fmla="*/ 1722865 w 11933853"/>
            <a:gd name="connsiteY2035" fmla="*/ 3997093 h 6858000"/>
            <a:gd name="connsiteX2036" fmla="*/ 1752264 w 11933853"/>
            <a:gd name="connsiteY2036" fmla="*/ 4064474 h 6858000"/>
            <a:gd name="connsiteX2037" fmla="*/ 1738429 w 11933853"/>
            <a:gd name="connsiteY2037" fmla="*/ 4121489 h 6858000"/>
            <a:gd name="connsiteX2038" fmla="*/ 1653678 w 11933853"/>
            <a:gd name="connsiteY2038" fmla="*/ 4165100 h 6858000"/>
            <a:gd name="connsiteX2039" fmla="*/ 1899350 w 11933853"/>
            <a:gd name="connsiteY2039" fmla="*/ 4079049 h 6858000"/>
            <a:gd name="connsiteX2040" fmla="*/ 1811694 w 11933853"/>
            <a:gd name="connsiteY2040" fmla="*/ 4055941 h 6858000"/>
            <a:gd name="connsiteX2041" fmla="*/ 1798724 w 11933853"/>
            <a:gd name="connsiteY2041" fmla="*/ 3927226 h 6858000"/>
            <a:gd name="connsiteX2042" fmla="*/ 1904213 w 11933853"/>
            <a:gd name="connsiteY2042" fmla="*/ 3890081 h 6858000"/>
            <a:gd name="connsiteX2043" fmla="*/ 1968199 w 11933853"/>
            <a:gd name="connsiteY2043" fmla="*/ 4020523 h 6858000"/>
            <a:gd name="connsiteX2044" fmla="*/ 1899350 w 11933853"/>
            <a:gd name="connsiteY2044" fmla="*/ 4079049 h 6858000"/>
            <a:gd name="connsiteX2045" fmla="*/ 2113822 w 11933853"/>
            <a:gd name="connsiteY2045" fmla="*/ 4076423 h 6858000"/>
            <a:gd name="connsiteX2046" fmla="*/ 2075168 w 11933853"/>
            <a:gd name="connsiteY2046" fmla="*/ 4068041 h 6858000"/>
            <a:gd name="connsiteX2047" fmla="*/ 2019829 w 11933853"/>
            <a:gd name="connsiteY2047" fmla="*/ 3978200 h 6858000"/>
            <a:gd name="connsiteX2048" fmla="*/ 2049228 w 11933853"/>
            <a:gd name="connsiteY2048" fmla="*/ 3910819 h 6858000"/>
            <a:gd name="connsiteX2049" fmla="*/ 2165094 w 11933853"/>
            <a:gd name="connsiteY2049" fmla="*/ 3893542 h 6858000"/>
            <a:gd name="connsiteX2050" fmla="*/ 2206598 w 11933853"/>
            <a:gd name="connsiteY2050" fmla="*/ 4013618 h 6858000"/>
            <a:gd name="connsiteX2051" fmla="*/ 2113822 w 11933853"/>
            <a:gd name="connsiteY2051" fmla="*/ 4076423 h 6858000"/>
            <a:gd name="connsiteX2052" fmla="*/ 2380988 w 11933853"/>
            <a:gd name="connsiteY2052" fmla="*/ 4053171 h 6858000"/>
            <a:gd name="connsiteX2053" fmla="*/ 2339483 w 11933853"/>
            <a:gd name="connsiteY2053" fmla="*/ 4038701 h 6858000"/>
            <a:gd name="connsiteX2054" fmla="*/ 2292791 w 11933853"/>
            <a:gd name="connsiteY2054" fmla="*/ 3992917 h 6858000"/>
            <a:gd name="connsiteX2055" fmla="*/ 2386176 w 11933853"/>
            <a:gd name="connsiteY2055" fmla="*/ 3855564 h 6858000"/>
            <a:gd name="connsiteX2056" fmla="*/ 2477831 w 11933853"/>
            <a:gd name="connsiteY2056" fmla="*/ 3945405 h 6858000"/>
            <a:gd name="connsiteX2057" fmla="*/ 2422492 w 11933853"/>
            <a:gd name="connsiteY2057" fmla="*/ 4040429 h 6858000"/>
            <a:gd name="connsiteX2058" fmla="*/ 2380988 w 11933853"/>
            <a:gd name="connsiteY2058" fmla="*/ 4053171 h 6858000"/>
            <a:gd name="connsiteX2059" fmla="*/ 2604585 w 11933853"/>
            <a:gd name="connsiteY2059" fmla="*/ 4019630 h 6858000"/>
            <a:gd name="connsiteX2060" fmla="*/ 2548489 w 11933853"/>
            <a:gd name="connsiteY2060" fmla="*/ 3994686 h 6858000"/>
            <a:gd name="connsiteX2061" fmla="*/ 2575294 w 11933853"/>
            <a:gd name="connsiteY2061" fmla="*/ 3834873 h 6858000"/>
            <a:gd name="connsiteX2062" fmla="*/ 2641874 w 11933853"/>
            <a:gd name="connsiteY2062" fmla="*/ 3828826 h 6858000"/>
            <a:gd name="connsiteX2063" fmla="*/ 2667814 w 11933853"/>
            <a:gd name="connsiteY2063" fmla="*/ 4005052 h 6858000"/>
            <a:gd name="connsiteX2064" fmla="*/ 2604585 w 11933853"/>
            <a:gd name="connsiteY2064" fmla="*/ 4019630 h 6858000"/>
            <a:gd name="connsiteX2065" fmla="*/ 2854331 w 11933853"/>
            <a:gd name="connsiteY2065" fmla="*/ 3958484 h 6858000"/>
            <a:gd name="connsiteX2066" fmla="*/ 2807639 w 11933853"/>
            <a:gd name="connsiteY2066" fmla="*/ 3942070 h 6858000"/>
            <a:gd name="connsiteX2067" fmla="*/ 2798128 w 11933853"/>
            <a:gd name="connsiteY2067" fmla="*/ 3782257 h 6858000"/>
            <a:gd name="connsiteX2068" fmla="*/ 2923505 w 11933853"/>
            <a:gd name="connsiteY2068" fmla="*/ 3790032 h 6858000"/>
            <a:gd name="connsiteX2069" fmla="*/ 2952904 w 11933853"/>
            <a:gd name="connsiteY2069" fmla="*/ 3857413 h 6858000"/>
            <a:gd name="connsiteX2070" fmla="*/ 2901023 w 11933853"/>
            <a:gd name="connsiteY2070" fmla="*/ 3946390 h 6858000"/>
            <a:gd name="connsiteX2071" fmla="*/ 2854331 w 11933853"/>
            <a:gd name="connsiteY2071" fmla="*/ 3958484 h 6858000"/>
            <a:gd name="connsiteX2072" fmla="*/ 5373952 w 11933853"/>
            <a:gd name="connsiteY2072" fmla="*/ 3873069 h 6858000"/>
            <a:gd name="connsiteX2073" fmla="*/ 5305643 w 11933853"/>
            <a:gd name="connsiteY2073" fmla="*/ 3843698 h 6858000"/>
            <a:gd name="connsiteX2074" fmla="*/ 5276244 w 11933853"/>
            <a:gd name="connsiteY2074" fmla="*/ 3778909 h 6858000"/>
            <a:gd name="connsiteX2075" fmla="*/ 5404215 w 11933853"/>
            <a:gd name="connsiteY2075" fmla="*/ 3683884 h 6858000"/>
            <a:gd name="connsiteX2076" fmla="*/ 5466472 w 11933853"/>
            <a:gd name="connsiteY2076" fmla="*/ 3813463 h 6858000"/>
            <a:gd name="connsiteX2077" fmla="*/ 5373952 w 11933853"/>
            <a:gd name="connsiteY2077" fmla="*/ 3873069 h 6858000"/>
            <a:gd name="connsiteX2078" fmla="*/ 1440136 w 11933853"/>
            <a:gd name="connsiteY2078" fmla="*/ 4106122 h 6858000"/>
            <a:gd name="connsiteX2079" fmla="*/ 1375502 w 11933853"/>
            <a:gd name="connsiteY2079" fmla="*/ 4089600 h 6858000"/>
            <a:gd name="connsiteX2080" fmla="*/ 1333133 w 11933853"/>
            <a:gd name="connsiteY2080" fmla="*/ 3986801 h 6858000"/>
            <a:gd name="connsiteX2081" fmla="*/ 1360802 w 11933853"/>
            <a:gd name="connsiteY2081" fmla="*/ 3940153 h 6858000"/>
            <a:gd name="connsiteX2082" fmla="*/ 1527684 w 11933853"/>
            <a:gd name="connsiteY2082" fmla="*/ 4016172 h 6858000"/>
            <a:gd name="connsiteX2083" fmla="*/ 1498285 w 11933853"/>
            <a:gd name="connsiteY2083" fmla="*/ 4076642 h 6858000"/>
            <a:gd name="connsiteX2084" fmla="*/ 1440136 w 11933853"/>
            <a:gd name="connsiteY2084" fmla="*/ 4106122 h 6858000"/>
            <a:gd name="connsiteX2085" fmla="*/ 1654561 w 11933853"/>
            <a:gd name="connsiteY2085" fmla="*/ 3942089 h 6858000"/>
            <a:gd name="connsiteX2086" fmla="*/ 1598357 w 11933853"/>
            <a:gd name="connsiteY2086" fmla="*/ 3930859 h 6858000"/>
            <a:gd name="connsiteX2087" fmla="*/ 1550800 w 11933853"/>
            <a:gd name="connsiteY2087" fmla="*/ 3845337 h 6858000"/>
            <a:gd name="connsiteX2088" fmla="*/ 1616515 w 11933853"/>
            <a:gd name="connsiteY2088" fmla="*/ 3754633 h 6858000"/>
            <a:gd name="connsiteX2089" fmla="*/ 1715953 w 11933853"/>
            <a:gd name="connsiteY2089" fmla="*/ 3916174 h 6858000"/>
            <a:gd name="connsiteX2090" fmla="*/ 1654561 w 11933853"/>
            <a:gd name="connsiteY2090" fmla="*/ 3942089 h 6858000"/>
            <a:gd name="connsiteX2091" fmla="*/ 2014529 w 11933853"/>
            <a:gd name="connsiteY2091" fmla="*/ 3854738 h 6858000"/>
            <a:gd name="connsiteX2092" fmla="*/ 1981023 w 11933853"/>
            <a:gd name="connsiteY2092" fmla="*/ 3843724 h 6858000"/>
            <a:gd name="connsiteX2093" fmla="*/ 1920496 w 11933853"/>
            <a:gd name="connsiteY2093" fmla="*/ 3750428 h 6858000"/>
            <a:gd name="connsiteX2094" fmla="*/ 1949030 w 11933853"/>
            <a:gd name="connsiteY2094" fmla="*/ 3682183 h 6858000"/>
            <a:gd name="connsiteX2095" fmla="*/ 2112453 w 11933853"/>
            <a:gd name="connsiteY2095" fmla="*/ 3743517 h 6858000"/>
            <a:gd name="connsiteX2096" fmla="*/ 2049332 w 11933853"/>
            <a:gd name="connsiteY2096" fmla="*/ 3843724 h 6858000"/>
            <a:gd name="connsiteX2097" fmla="*/ 2014529 w 11933853"/>
            <a:gd name="connsiteY2097" fmla="*/ 3854738 h 6858000"/>
            <a:gd name="connsiteX2098" fmla="*/ 2262016 w 11933853"/>
            <a:gd name="connsiteY2098" fmla="*/ 3845502 h 6858000"/>
            <a:gd name="connsiteX2099" fmla="*/ 2214243 w 11933853"/>
            <a:gd name="connsiteY2099" fmla="*/ 3836823 h 6858000"/>
            <a:gd name="connsiteX2100" fmla="*/ 2158039 w 11933853"/>
            <a:gd name="connsiteY2100" fmla="*/ 3708972 h 6858000"/>
            <a:gd name="connsiteX2101" fmla="*/ 2345673 w 11933853"/>
            <a:gd name="connsiteY2101" fmla="*/ 3731432 h 6858000"/>
            <a:gd name="connsiteX2102" fmla="*/ 2262016 w 11933853"/>
            <a:gd name="connsiteY2102" fmla="*/ 3845502 h 6858000"/>
            <a:gd name="connsiteX2103" fmla="*/ 2514233 w 11933853"/>
            <a:gd name="connsiteY2103" fmla="*/ 3812138 h 6858000"/>
            <a:gd name="connsiteX2104" fmla="*/ 2454354 w 11933853"/>
            <a:gd name="connsiteY2104" fmla="*/ 3795400 h 6858000"/>
            <a:gd name="connsiteX2105" fmla="*/ 2408527 w 11933853"/>
            <a:gd name="connsiteY2105" fmla="*/ 3710742 h 6858000"/>
            <a:gd name="connsiteX2106" fmla="*/ 2577137 w 11933853"/>
            <a:gd name="connsiteY2106" fmla="*/ 3648545 h 6858000"/>
            <a:gd name="connsiteX2107" fmla="*/ 2601348 w 11933853"/>
            <a:gd name="connsiteY2107" fmla="*/ 3714198 h 6858000"/>
            <a:gd name="connsiteX2108" fmla="*/ 2570220 w 11933853"/>
            <a:gd name="connsiteY2108" fmla="*/ 3784170 h 6858000"/>
            <a:gd name="connsiteX2109" fmla="*/ 2514233 w 11933853"/>
            <a:gd name="connsiteY2109" fmla="*/ 3812138 h 6858000"/>
            <a:gd name="connsiteX2110" fmla="*/ 2756187 w 11933853"/>
            <a:gd name="connsiteY2110" fmla="*/ 3761016 h 6858000"/>
            <a:gd name="connsiteX2111" fmla="*/ 2697065 w 11933853"/>
            <a:gd name="connsiteY2111" fmla="*/ 3745359 h 6858000"/>
            <a:gd name="connsiteX2112" fmla="*/ 2706576 w 11933853"/>
            <a:gd name="connsiteY2112" fmla="*/ 3581226 h 6858000"/>
            <a:gd name="connsiteX2113" fmla="*/ 2849247 w 11933853"/>
            <a:gd name="connsiteY2113" fmla="*/ 3635649 h 6858000"/>
            <a:gd name="connsiteX2114" fmla="*/ 2817254 w 11933853"/>
            <a:gd name="connsiteY2114" fmla="*/ 3743631 h 6858000"/>
            <a:gd name="connsiteX2115" fmla="*/ 2756187 w 11933853"/>
            <a:gd name="connsiteY2115" fmla="*/ 3761016 h 6858000"/>
            <a:gd name="connsiteX2116" fmla="*/ 5552587 w 11933853"/>
            <a:gd name="connsiteY2116" fmla="*/ 3588619 h 6858000"/>
            <a:gd name="connsiteX2117" fmla="*/ 5486872 w 11933853"/>
            <a:gd name="connsiteY2117" fmla="*/ 3559248 h 6858000"/>
            <a:gd name="connsiteX2118" fmla="*/ 5457474 w 11933853"/>
            <a:gd name="connsiteY2118" fmla="*/ 3497914 h 6858000"/>
            <a:gd name="connsiteX2119" fmla="*/ 5493790 w 11933853"/>
            <a:gd name="connsiteY2119" fmla="*/ 3414984 h 6858000"/>
            <a:gd name="connsiteX2120" fmla="*/ 5488602 w 11933853"/>
            <a:gd name="connsiteY2120" fmla="*/ 3376974 h 6858000"/>
            <a:gd name="connsiteX2121" fmla="*/ 5500707 w 11933853"/>
            <a:gd name="connsiteY2121" fmla="*/ 3230119 h 6858000"/>
            <a:gd name="connsiteX2122" fmla="*/ 5562099 w 11933853"/>
            <a:gd name="connsiteY2122" fmla="*/ 3213706 h 6858000"/>
            <a:gd name="connsiteX2123" fmla="*/ 5604468 w 11933853"/>
            <a:gd name="connsiteY2123" fmla="*/ 3213706 h 6858000"/>
            <a:gd name="connsiteX2124" fmla="*/ 5604468 w 11933853"/>
            <a:gd name="connsiteY2124" fmla="*/ 3180015 h 6858000"/>
            <a:gd name="connsiteX2125" fmla="*/ 5696987 w 11933853"/>
            <a:gd name="connsiteY2125" fmla="*/ 3087583 h 6858000"/>
            <a:gd name="connsiteX2126" fmla="*/ 5749732 w 11933853"/>
            <a:gd name="connsiteY2126" fmla="*/ 3101404 h 6858000"/>
            <a:gd name="connsiteX2127" fmla="*/ 5768755 w 11933853"/>
            <a:gd name="connsiteY2127" fmla="*/ 3087583 h 6858000"/>
            <a:gd name="connsiteX2128" fmla="*/ 5936501 w 11933853"/>
            <a:gd name="connsiteY2128" fmla="*/ 3019338 h 6858000"/>
            <a:gd name="connsiteX2129" fmla="*/ 5958983 w 11933853"/>
            <a:gd name="connsiteY2129" fmla="*/ 3117818 h 6858000"/>
            <a:gd name="connsiteX2130" fmla="*/ 5813718 w 11933853"/>
            <a:gd name="connsiteY2130" fmla="*/ 3168785 h 6858000"/>
            <a:gd name="connsiteX2131" fmla="*/ 5794695 w 11933853"/>
            <a:gd name="connsiteY2131" fmla="*/ 3190382 h 6858000"/>
            <a:gd name="connsiteX2132" fmla="*/ 5769620 w 11933853"/>
            <a:gd name="connsiteY2132" fmla="*/ 3253443 h 6858000"/>
            <a:gd name="connsiteX2133" fmla="*/ 5700446 w 11933853"/>
            <a:gd name="connsiteY2133" fmla="*/ 3281950 h 6858000"/>
            <a:gd name="connsiteX2134" fmla="*/ 5656348 w 11933853"/>
            <a:gd name="connsiteY2134" fmla="*/ 3281950 h 6858000"/>
            <a:gd name="connsiteX2135" fmla="*/ 5656348 w 11933853"/>
            <a:gd name="connsiteY2135" fmla="*/ 3313913 h 6858000"/>
            <a:gd name="connsiteX2136" fmla="*/ 5630408 w 11933853"/>
            <a:gd name="connsiteY2136" fmla="*/ 3375247 h 6858000"/>
            <a:gd name="connsiteX2137" fmla="*/ 5618302 w 11933853"/>
            <a:gd name="connsiteY2137" fmla="*/ 3416712 h 6858000"/>
            <a:gd name="connsiteX2138" fmla="*/ 5645107 w 11933853"/>
            <a:gd name="connsiteY2138" fmla="*/ 3453857 h 6858000"/>
            <a:gd name="connsiteX2139" fmla="*/ 5662401 w 11933853"/>
            <a:gd name="connsiteY2139" fmla="*/ 3467679 h 6858000"/>
            <a:gd name="connsiteX2140" fmla="*/ 5765296 w 11933853"/>
            <a:gd name="connsiteY2140" fmla="*/ 3389932 h 6858000"/>
            <a:gd name="connsiteX2141" fmla="*/ 5825823 w 11933853"/>
            <a:gd name="connsiteY2141" fmla="*/ 3419303 h 6858000"/>
            <a:gd name="connsiteX2142" fmla="*/ 5855222 w 11933853"/>
            <a:gd name="connsiteY2142" fmla="*/ 3487548 h 6858000"/>
            <a:gd name="connsiteX2143" fmla="*/ 5786049 w 11933853"/>
            <a:gd name="connsiteY2143" fmla="*/ 3580844 h 6858000"/>
            <a:gd name="connsiteX2144" fmla="*/ 5719469 w 11933853"/>
            <a:gd name="connsiteY2144" fmla="*/ 3574797 h 6858000"/>
            <a:gd name="connsiteX2145" fmla="*/ 5672777 w 11933853"/>
            <a:gd name="connsiteY2145" fmla="*/ 3529877 h 6858000"/>
            <a:gd name="connsiteX2146" fmla="*/ 5658077 w 11933853"/>
            <a:gd name="connsiteY2146" fmla="*/ 3502233 h 6858000"/>
            <a:gd name="connsiteX2147" fmla="*/ 5647701 w 11933853"/>
            <a:gd name="connsiteY2147" fmla="*/ 3528149 h 6858000"/>
            <a:gd name="connsiteX2148" fmla="*/ 5552587 w 11933853"/>
            <a:gd name="connsiteY2148" fmla="*/ 3588619 h 6858000"/>
            <a:gd name="connsiteX2149" fmla="*/ 6829259 w 11933853"/>
            <a:gd name="connsiteY2149" fmla="*/ 3519455 h 6858000"/>
            <a:gd name="connsiteX2150" fmla="*/ 6780838 w 11933853"/>
            <a:gd name="connsiteY2150" fmla="*/ 3502178 h 6858000"/>
            <a:gd name="connsiteX2151" fmla="*/ 6735875 w 11933853"/>
            <a:gd name="connsiteY2151" fmla="*/ 3393332 h 6858000"/>
            <a:gd name="connsiteX2152" fmla="*/ 6826665 w 11933853"/>
            <a:gd name="connsiteY2152" fmla="*/ 3320768 h 6858000"/>
            <a:gd name="connsiteX2153" fmla="*/ 6856064 w 11933853"/>
            <a:gd name="connsiteY2153" fmla="*/ 3320768 h 6858000"/>
            <a:gd name="connsiteX2154" fmla="*/ 6837906 w 11933853"/>
            <a:gd name="connsiteY2154" fmla="*/ 3290533 h 6858000"/>
            <a:gd name="connsiteX2155" fmla="*/ 6845688 w 11933853"/>
            <a:gd name="connsiteY2155" fmla="*/ 3179960 h 6858000"/>
            <a:gd name="connsiteX2156" fmla="*/ 6944261 w 11933853"/>
            <a:gd name="connsiteY2156" fmla="*/ 3143678 h 6858000"/>
            <a:gd name="connsiteX2157" fmla="*/ 7021216 w 11933853"/>
            <a:gd name="connsiteY2157" fmla="*/ 3223153 h 6858000"/>
            <a:gd name="connsiteX2158" fmla="*/ 7045427 w 11933853"/>
            <a:gd name="connsiteY2158" fmla="*/ 3215378 h 6858000"/>
            <a:gd name="connsiteX2159" fmla="*/ 7139676 w 11933853"/>
            <a:gd name="connsiteY2159" fmla="*/ 3192054 h 6858000"/>
            <a:gd name="connsiteX2160" fmla="*/ 7202797 w 11933853"/>
            <a:gd name="connsiteY2160" fmla="*/ 3321632 h 6858000"/>
            <a:gd name="connsiteX2161" fmla="*/ 7110277 w 11933853"/>
            <a:gd name="connsiteY2161" fmla="*/ 3381238 h 6858000"/>
            <a:gd name="connsiteX2162" fmla="*/ 7041969 w 11933853"/>
            <a:gd name="connsiteY2162" fmla="*/ 3351867 h 6858000"/>
            <a:gd name="connsiteX2163" fmla="*/ 7012570 w 11933853"/>
            <a:gd name="connsiteY2163" fmla="*/ 3307811 h 6858000"/>
            <a:gd name="connsiteX2164" fmla="*/ 6985765 w 11933853"/>
            <a:gd name="connsiteY2164" fmla="*/ 3315585 h 6858000"/>
            <a:gd name="connsiteX2165" fmla="*/ 6925238 w 11933853"/>
            <a:gd name="connsiteY2165" fmla="*/ 3338046 h 6858000"/>
            <a:gd name="connsiteX2166" fmla="*/ 6890651 w 11933853"/>
            <a:gd name="connsiteY2166" fmla="*/ 3338046 h 6858000"/>
            <a:gd name="connsiteX2167" fmla="*/ 6907945 w 11933853"/>
            <a:gd name="connsiteY2167" fmla="*/ 3360506 h 6858000"/>
            <a:gd name="connsiteX2168" fmla="*/ 6912268 w 11933853"/>
            <a:gd name="connsiteY2168" fmla="*/ 3474535 h 6858000"/>
            <a:gd name="connsiteX2169" fmla="*/ 6829259 w 11933853"/>
            <a:gd name="connsiteY2169" fmla="*/ 3519455 h 6858000"/>
            <a:gd name="connsiteX2170" fmla="*/ 7249205 w 11933853"/>
            <a:gd name="connsiteY2170" fmla="*/ 3174238 h 6858000"/>
            <a:gd name="connsiteX2171" fmla="*/ 7193001 w 11933853"/>
            <a:gd name="connsiteY2171" fmla="*/ 3161280 h 6858000"/>
            <a:gd name="connsiteX2172" fmla="*/ 7150632 w 11933853"/>
            <a:gd name="connsiteY2172" fmla="*/ 3055026 h 6858000"/>
            <a:gd name="connsiteX2173" fmla="*/ 7340860 w 11933853"/>
            <a:gd name="connsiteY2173" fmla="*/ 3076622 h 6858000"/>
            <a:gd name="connsiteX2174" fmla="*/ 7311461 w 11933853"/>
            <a:gd name="connsiteY2174" fmla="*/ 3144867 h 6858000"/>
            <a:gd name="connsiteX2175" fmla="*/ 7249205 w 11933853"/>
            <a:gd name="connsiteY2175" fmla="*/ 3174238 h 6858000"/>
            <a:gd name="connsiteX2176" fmla="*/ 7456511 w 11933853"/>
            <a:gd name="connsiteY2176" fmla="*/ 3105217 h 6858000"/>
            <a:gd name="connsiteX2177" fmla="*/ 7398579 w 11933853"/>
            <a:gd name="connsiteY2177" fmla="*/ 3089668 h 6858000"/>
            <a:gd name="connsiteX2178" fmla="*/ 7361398 w 11933853"/>
            <a:gd name="connsiteY2178" fmla="*/ 3038700 h 6858000"/>
            <a:gd name="connsiteX2179" fmla="*/ 7363127 w 11933853"/>
            <a:gd name="connsiteY2179" fmla="*/ 2969592 h 6858000"/>
            <a:gd name="connsiteX2180" fmla="*/ 7548167 w 11933853"/>
            <a:gd name="connsiteY2180" fmla="*/ 3007601 h 6858000"/>
            <a:gd name="connsiteX2181" fmla="*/ 7518768 w 11933853"/>
            <a:gd name="connsiteY2181" fmla="*/ 3075846 h 6858000"/>
            <a:gd name="connsiteX2182" fmla="*/ 7456511 w 11933853"/>
            <a:gd name="connsiteY2182" fmla="*/ 3105217 h 6858000"/>
            <a:gd name="connsiteX2183" fmla="*/ 7036491 w 11933853"/>
            <a:gd name="connsiteY2183" fmla="*/ 3144256 h 6858000"/>
            <a:gd name="connsiteX2184" fmla="*/ 7021143 w 11933853"/>
            <a:gd name="connsiteY2184" fmla="*/ 3142313 h 6858000"/>
            <a:gd name="connsiteX2185" fmla="*/ 6943323 w 11933853"/>
            <a:gd name="connsiteY2185" fmla="*/ 3039514 h 6858000"/>
            <a:gd name="connsiteX2186" fmla="*/ 6972721 w 11933853"/>
            <a:gd name="connsiteY2186" fmla="*/ 2979044 h 6858000"/>
            <a:gd name="connsiteX2187" fmla="*/ 7041030 w 11933853"/>
            <a:gd name="connsiteY2187" fmla="*/ 2949673 h 6858000"/>
            <a:gd name="connsiteX2188" fmla="*/ 7055730 w 11933853"/>
            <a:gd name="connsiteY2188" fmla="*/ 3142313 h 6858000"/>
            <a:gd name="connsiteX2189" fmla="*/ 7036491 w 11933853"/>
            <a:gd name="connsiteY2189" fmla="*/ 3144256 h 6858000"/>
            <a:gd name="connsiteX2190" fmla="*/ 7181649 w 11933853"/>
            <a:gd name="connsiteY2190" fmla="*/ 2957537 h 6858000"/>
            <a:gd name="connsiteX2191" fmla="*/ 7154141 w 11933853"/>
            <a:gd name="connsiteY2191" fmla="*/ 2949911 h 6858000"/>
            <a:gd name="connsiteX2192" fmla="*/ 7116096 w 11933853"/>
            <a:gd name="connsiteY2192" fmla="*/ 2801328 h 6858000"/>
            <a:gd name="connsiteX2193" fmla="*/ 7261360 w 11933853"/>
            <a:gd name="connsiteY2193" fmla="*/ 2788370 h 6858000"/>
            <a:gd name="connsiteX2194" fmla="*/ 7257037 w 11933853"/>
            <a:gd name="connsiteY2194" fmla="*/ 2932634 h 6858000"/>
            <a:gd name="connsiteX2195" fmla="*/ 7181649 w 11933853"/>
            <a:gd name="connsiteY2195" fmla="*/ 2957537 h 6858000"/>
            <a:gd name="connsiteX2196" fmla="*/ 5915434 w 11933853"/>
            <a:gd name="connsiteY2196" fmla="*/ 3431663 h 6858000"/>
            <a:gd name="connsiteX2197" fmla="*/ 5874902 w 11933853"/>
            <a:gd name="connsiteY2197" fmla="*/ 3420109 h 6858000"/>
            <a:gd name="connsiteX2198" fmla="*/ 5811781 w 11933853"/>
            <a:gd name="connsiteY2198" fmla="*/ 3331132 h 6858000"/>
            <a:gd name="connsiteX2199" fmla="*/ 5916407 w 11933853"/>
            <a:gd name="connsiteY2199" fmla="*/ 3234380 h 6858000"/>
            <a:gd name="connsiteX2200" fmla="*/ 6010656 w 11933853"/>
            <a:gd name="connsiteY2200" fmla="*/ 3324221 h 6858000"/>
            <a:gd name="connsiteX2201" fmla="*/ 5955317 w 11933853"/>
            <a:gd name="connsiteY2201" fmla="*/ 3419245 h 6858000"/>
            <a:gd name="connsiteX2202" fmla="*/ 5915434 w 11933853"/>
            <a:gd name="connsiteY2202" fmla="*/ 3431663 h 6858000"/>
            <a:gd name="connsiteX2203" fmla="*/ 6324056 w 11933853"/>
            <a:gd name="connsiteY2203" fmla="*/ 3410793 h 6858000"/>
            <a:gd name="connsiteX2204" fmla="*/ 6286916 w 11933853"/>
            <a:gd name="connsiteY2204" fmla="*/ 3401129 h 6858000"/>
            <a:gd name="connsiteX2205" fmla="*/ 6327555 w 11933853"/>
            <a:gd name="connsiteY2205" fmla="*/ 3217128 h 6858000"/>
            <a:gd name="connsiteX2206" fmla="*/ 6395864 w 11933853"/>
            <a:gd name="connsiteY2206" fmla="*/ 3246499 h 6858000"/>
            <a:gd name="connsiteX2207" fmla="*/ 6414887 w 11933853"/>
            <a:gd name="connsiteY2207" fmla="*/ 3358800 h 6858000"/>
            <a:gd name="connsiteX2208" fmla="*/ 6324056 w 11933853"/>
            <a:gd name="connsiteY2208" fmla="*/ 3410793 h 6858000"/>
            <a:gd name="connsiteX2209" fmla="*/ 6588052 w 11933853"/>
            <a:gd name="connsiteY2209" fmla="*/ 3389088 h 6858000"/>
            <a:gd name="connsiteX2210" fmla="*/ 6563333 w 11933853"/>
            <a:gd name="connsiteY2210" fmla="*/ 3383881 h 6858000"/>
            <a:gd name="connsiteX2211" fmla="*/ 6502806 w 11933853"/>
            <a:gd name="connsiteY2211" fmla="*/ 3251711 h 6858000"/>
            <a:gd name="connsiteX2212" fmla="*/ 6690440 w 11933853"/>
            <a:gd name="connsiteY2212" fmla="*/ 3274171 h 6858000"/>
            <a:gd name="connsiteX2213" fmla="*/ 6588052 w 11933853"/>
            <a:gd name="connsiteY2213" fmla="*/ 3389088 h 6858000"/>
            <a:gd name="connsiteX2214" fmla="*/ 6470291 w 11933853"/>
            <a:gd name="connsiteY2214" fmla="*/ 3224926 h 6858000"/>
            <a:gd name="connsiteX2215" fmla="*/ 6426841 w 11933853"/>
            <a:gd name="connsiteY2215" fmla="*/ 3211320 h 6858000"/>
            <a:gd name="connsiteX2216" fmla="*/ 6464887 w 11933853"/>
            <a:gd name="connsiteY2216" fmla="*/ 3027319 h 6858000"/>
            <a:gd name="connsiteX2217" fmla="*/ 6509850 w 11933853"/>
            <a:gd name="connsiteY2217" fmla="*/ 3213912 h 6858000"/>
            <a:gd name="connsiteX2218" fmla="*/ 6470291 w 11933853"/>
            <a:gd name="connsiteY2218" fmla="*/ 3224926 h 6858000"/>
            <a:gd name="connsiteX2219" fmla="*/ 6688295 w 11933853"/>
            <a:gd name="connsiteY2219" fmla="*/ 3129697 h 6858000"/>
            <a:gd name="connsiteX2220" fmla="*/ 6649709 w 11933853"/>
            <a:gd name="connsiteY2220" fmla="*/ 3125054 h 6858000"/>
            <a:gd name="connsiteX2221" fmla="*/ 6613393 w 11933853"/>
            <a:gd name="connsiteY2221" fmla="*/ 3098275 h 6858000"/>
            <a:gd name="connsiteX2222" fmla="*/ 6696401 w 11933853"/>
            <a:gd name="connsiteY2222" fmla="*/ 2935006 h 6858000"/>
            <a:gd name="connsiteX2223" fmla="*/ 6727529 w 11933853"/>
            <a:gd name="connsiteY2223" fmla="*/ 3118143 h 6858000"/>
            <a:gd name="connsiteX2224" fmla="*/ 6688295 w 11933853"/>
            <a:gd name="connsiteY2224" fmla="*/ 3129697 h 6858000"/>
            <a:gd name="connsiteX2225" fmla="*/ 6104498 w 11933853"/>
            <a:gd name="connsiteY2225" fmla="*/ 3329642 h 6858000"/>
            <a:gd name="connsiteX2226" fmla="*/ 6039864 w 11933853"/>
            <a:gd name="connsiteY2226" fmla="*/ 3313120 h 6858000"/>
            <a:gd name="connsiteX2227" fmla="*/ 5997495 w 11933853"/>
            <a:gd name="connsiteY2227" fmla="*/ 3210321 h 6858000"/>
            <a:gd name="connsiteX2228" fmla="*/ 6025164 w 11933853"/>
            <a:gd name="connsiteY2228" fmla="*/ 3163673 h 6858000"/>
            <a:gd name="connsiteX2229" fmla="*/ 6192046 w 11933853"/>
            <a:gd name="connsiteY2229" fmla="*/ 3239692 h 6858000"/>
            <a:gd name="connsiteX2230" fmla="*/ 6162647 w 11933853"/>
            <a:gd name="connsiteY2230" fmla="*/ 3300162 h 6858000"/>
            <a:gd name="connsiteX2231" fmla="*/ 6104498 w 11933853"/>
            <a:gd name="connsiteY2231" fmla="*/ 3329642 h 6858000"/>
            <a:gd name="connsiteX2232" fmla="*/ 6232352 w 11933853"/>
            <a:gd name="connsiteY2232" fmla="*/ 3170061 h 6858000"/>
            <a:gd name="connsiteX2233" fmla="*/ 6202261 w 11933853"/>
            <a:gd name="connsiteY2233" fmla="*/ 3160420 h 6858000"/>
            <a:gd name="connsiteX2234" fmla="*/ 6242036 w 11933853"/>
            <a:gd name="connsiteY2234" fmla="*/ 2975555 h 6858000"/>
            <a:gd name="connsiteX2235" fmla="*/ 6338015 w 11933853"/>
            <a:gd name="connsiteY2235" fmla="*/ 3035161 h 6858000"/>
            <a:gd name="connsiteX2236" fmla="*/ 6232352 w 11933853"/>
            <a:gd name="connsiteY2236" fmla="*/ 3170061 h 6858000"/>
            <a:gd name="connsiteX2237" fmla="*/ 6400205 w 11933853"/>
            <a:gd name="connsiteY2237" fmla="*/ 3015668 h 6858000"/>
            <a:gd name="connsiteX2238" fmla="*/ 6368109 w 11933853"/>
            <a:gd name="connsiteY2238" fmla="*/ 3005987 h 6858000"/>
            <a:gd name="connsiteX2239" fmla="*/ 6312770 w 11933853"/>
            <a:gd name="connsiteY2239" fmla="*/ 2910963 h 6858000"/>
            <a:gd name="connsiteX2240" fmla="*/ 6401831 w 11933853"/>
            <a:gd name="connsiteY2240" fmla="*/ 2820258 h 6858000"/>
            <a:gd name="connsiteX2241" fmla="*/ 6495215 w 11933853"/>
            <a:gd name="connsiteY2241" fmla="*/ 2865179 h 6858000"/>
            <a:gd name="connsiteX2242" fmla="*/ 6400205 w 11933853"/>
            <a:gd name="connsiteY2242" fmla="*/ 3015668 h 6858000"/>
            <a:gd name="connsiteX2243" fmla="*/ 6579150 w 11933853"/>
            <a:gd name="connsiteY2243" fmla="*/ 2920238 h 6858000"/>
            <a:gd name="connsiteX2244" fmla="*/ 6548635 w 11933853"/>
            <a:gd name="connsiteY2244" fmla="*/ 2911947 h 6858000"/>
            <a:gd name="connsiteX2245" fmla="*/ 6528747 w 11933853"/>
            <a:gd name="connsiteY2245" fmla="*/ 2749543 h 6858000"/>
            <a:gd name="connsiteX2246" fmla="*/ 6683523 w 11933853"/>
            <a:gd name="connsiteY2246" fmla="*/ 2784961 h 6858000"/>
            <a:gd name="connsiteX2247" fmla="*/ 6579150 w 11933853"/>
            <a:gd name="connsiteY2247" fmla="*/ 2920238 h 6858000"/>
            <a:gd name="connsiteX2248" fmla="*/ 6825117 w 11933853"/>
            <a:gd name="connsiteY2248" fmla="*/ 2896470 h 6858000"/>
            <a:gd name="connsiteX2249" fmla="*/ 6760253 w 11933853"/>
            <a:gd name="connsiteY2249" fmla="*/ 2884335 h 6858000"/>
            <a:gd name="connsiteX2250" fmla="*/ 6761983 w 11933853"/>
            <a:gd name="connsiteY2250" fmla="*/ 2712428 h 6858000"/>
            <a:gd name="connsiteX2251" fmla="*/ 6896007 w 11933853"/>
            <a:gd name="connsiteY2251" fmla="*/ 2751302 h 6858000"/>
            <a:gd name="connsiteX2252" fmla="*/ 6825117 w 11933853"/>
            <a:gd name="connsiteY2252" fmla="*/ 2896470 h 6858000"/>
            <a:gd name="connsiteX2253" fmla="*/ 6039928 w 11933853"/>
            <a:gd name="connsiteY2253" fmla="*/ 3062079 h 6858000"/>
            <a:gd name="connsiteX2254" fmla="*/ 5983724 w 11933853"/>
            <a:gd name="connsiteY2254" fmla="*/ 3049121 h 6858000"/>
            <a:gd name="connsiteX2255" fmla="*/ 5932708 w 11933853"/>
            <a:gd name="connsiteY2255" fmla="*/ 2961008 h 6858000"/>
            <a:gd name="connsiteX2256" fmla="*/ 5997559 w 11933853"/>
            <a:gd name="connsiteY2256" fmla="*/ 2874623 h 6858000"/>
            <a:gd name="connsiteX2257" fmla="*/ 6131583 w 11933853"/>
            <a:gd name="connsiteY2257" fmla="*/ 2970511 h 6858000"/>
            <a:gd name="connsiteX2258" fmla="*/ 6039928 w 11933853"/>
            <a:gd name="connsiteY2258" fmla="*/ 3062079 h 6858000"/>
            <a:gd name="connsiteX2259" fmla="*/ 6205874 w 11933853"/>
            <a:gd name="connsiteY2259" fmla="*/ 2922961 h 6858000"/>
            <a:gd name="connsiteX2260" fmla="*/ 6164262 w 11933853"/>
            <a:gd name="connsiteY2260" fmla="*/ 2914538 h 6858000"/>
            <a:gd name="connsiteX2261" fmla="*/ 6105464 w 11933853"/>
            <a:gd name="connsiteY2261" fmla="*/ 2825561 h 6858000"/>
            <a:gd name="connsiteX2262" fmla="*/ 6204901 w 11933853"/>
            <a:gd name="connsiteY2262" fmla="*/ 2725354 h 6858000"/>
            <a:gd name="connsiteX2263" fmla="*/ 6248135 w 11933853"/>
            <a:gd name="connsiteY2263" fmla="*/ 2911947 h 6858000"/>
            <a:gd name="connsiteX2264" fmla="*/ 6205874 w 11933853"/>
            <a:gd name="connsiteY2264" fmla="*/ 2922961 h 6858000"/>
            <a:gd name="connsiteX2265" fmla="*/ 6409616 w 11933853"/>
            <a:gd name="connsiteY2265" fmla="*/ 2760111 h 6858000"/>
            <a:gd name="connsiteX2266" fmla="*/ 6339578 w 11933853"/>
            <a:gd name="connsiteY2266" fmla="*/ 2735059 h 6858000"/>
            <a:gd name="connsiteX2267" fmla="*/ 6312773 w 11933853"/>
            <a:gd name="connsiteY2267" fmla="*/ 2666815 h 6858000"/>
            <a:gd name="connsiteX2268" fmla="*/ 6339578 w 11933853"/>
            <a:gd name="connsiteY2268" fmla="*/ 2596843 h 6858000"/>
            <a:gd name="connsiteX2269" fmla="*/ 6407887 w 11933853"/>
            <a:gd name="connsiteY2269" fmla="*/ 2570063 h 6858000"/>
            <a:gd name="connsiteX2270" fmla="*/ 6476196 w 11933853"/>
            <a:gd name="connsiteY2270" fmla="*/ 2596843 h 6858000"/>
            <a:gd name="connsiteX2271" fmla="*/ 6503001 w 11933853"/>
            <a:gd name="connsiteY2271" fmla="*/ 2665087 h 6858000"/>
            <a:gd name="connsiteX2272" fmla="*/ 6477925 w 11933853"/>
            <a:gd name="connsiteY2272" fmla="*/ 2733332 h 6858000"/>
            <a:gd name="connsiteX2273" fmla="*/ 6409616 w 11933853"/>
            <a:gd name="connsiteY2273" fmla="*/ 2760111 h 6858000"/>
            <a:gd name="connsiteX2274" fmla="*/ 6670890 w 11933853"/>
            <a:gd name="connsiteY2274" fmla="*/ 2713432 h 6858000"/>
            <a:gd name="connsiteX2275" fmla="*/ 6645396 w 11933853"/>
            <a:gd name="connsiteY2275" fmla="*/ 2710935 h 6858000"/>
            <a:gd name="connsiteX2276" fmla="*/ 6575358 w 11933853"/>
            <a:gd name="connsiteY2276" fmla="*/ 2633188 h 6858000"/>
            <a:gd name="connsiteX2277" fmla="*/ 6737051 w 11933853"/>
            <a:gd name="connsiteY2277" fmla="*/ 2542484 h 6858000"/>
            <a:gd name="connsiteX2278" fmla="*/ 6768179 w 11933853"/>
            <a:gd name="connsiteY2278" fmla="*/ 2606409 h 6858000"/>
            <a:gd name="connsiteX2279" fmla="*/ 6743969 w 11933853"/>
            <a:gd name="connsiteY2279" fmla="*/ 2676381 h 6858000"/>
            <a:gd name="connsiteX2280" fmla="*/ 6670890 w 11933853"/>
            <a:gd name="connsiteY2280" fmla="*/ 2713432 h 6858000"/>
            <a:gd name="connsiteX2281" fmla="*/ 6950993 w 11933853"/>
            <a:gd name="connsiteY2281" fmla="*/ 2699830 h 6858000"/>
            <a:gd name="connsiteX2282" fmla="*/ 6886359 w 11933853"/>
            <a:gd name="connsiteY2282" fmla="*/ 2683309 h 6858000"/>
            <a:gd name="connsiteX2283" fmla="*/ 6922675 w 11933853"/>
            <a:gd name="connsiteY2283" fmla="*/ 2504491 h 6858000"/>
            <a:gd name="connsiteX2284" fmla="*/ 7025571 w 11933853"/>
            <a:gd name="connsiteY2284" fmla="*/ 2553730 h 6858000"/>
            <a:gd name="connsiteX2285" fmla="*/ 7009142 w 11933853"/>
            <a:gd name="connsiteY2285" fmla="*/ 2670351 h 6858000"/>
            <a:gd name="connsiteX2286" fmla="*/ 6950993 w 11933853"/>
            <a:gd name="connsiteY2286" fmla="*/ 2699830 h 6858000"/>
            <a:gd name="connsiteX2287" fmla="*/ 7179234 w 11933853"/>
            <a:gd name="connsiteY2287" fmla="*/ 2613447 h 6858000"/>
            <a:gd name="connsiteX2288" fmla="*/ 7110925 w 11933853"/>
            <a:gd name="connsiteY2288" fmla="*/ 2584076 h 6858000"/>
            <a:gd name="connsiteX2289" fmla="*/ 7081526 w 11933853"/>
            <a:gd name="connsiteY2289" fmla="*/ 2522742 h 6858000"/>
            <a:gd name="connsiteX2290" fmla="*/ 7194798 w 11933853"/>
            <a:gd name="connsiteY2290" fmla="*/ 2419080 h 6858000"/>
            <a:gd name="connsiteX2291" fmla="*/ 7179234 w 11933853"/>
            <a:gd name="connsiteY2291" fmla="*/ 2613447 h 6858000"/>
            <a:gd name="connsiteX2292" fmla="*/ 1794375 w 11933853"/>
            <a:gd name="connsiteY2292" fmla="*/ 3794344 h 6858000"/>
            <a:gd name="connsiteX2293" fmla="*/ 1756438 w 11933853"/>
            <a:gd name="connsiteY2293" fmla="*/ 3783330 h 6858000"/>
            <a:gd name="connsiteX2294" fmla="*/ 1700234 w 11933853"/>
            <a:gd name="connsiteY2294" fmla="*/ 3696081 h 6858000"/>
            <a:gd name="connsiteX2295" fmla="*/ 1796213 w 11933853"/>
            <a:gd name="connsiteY2295" fmla="*/ 3596737 h 6858000"/>
            <a:gd name="connsiteX2296" fmla="*/ 1834258 w 11933853"/>
            <a:gd name="connsiteY2296" fmla="*/ 3783330 h 6858000"/>
            <a:gd name="connsiteX2297" fmla="*/ 1794375 w 11933853"/>
            <a:gd name="connsiteY2297" fmla="*/ 3794344 h 6858000"/>
            <a:gd name="connsiteX2298" fmla="*/ 1927505 w 11933853"/>
            <a:gd name="connsiteY2298" fmla="*/ 3622872 h 6858000"/>
            <a:gd name="connsiteX2299" fmla="*/ 1892918 w 11933853"/>
            <a:gd name="connsiteY2299" fmla="*/ 3609914 h 6858000"/>
            <a:gd name="connsiteX2300" fmla="*/ 1829797 w 11933853"/>
            <a:gd name="connsiteY2300" fmla="*/ 3520937 h 6858000"/>
            <a:gd name="connsiteX2301" fmla="*/ 1874760 w 11933853"/>
            <a:gd name="connsiteY2301" fmla="*/ 3438007 h 6858000"/>
            <a:gd name="connsiteX2302" fmla="*/ 1931829 w 11933853"/>
            <a:gd name="connsiteY2302" fmla="*/ 3424185 h 6858000"/>
            <a:gd name="connsiteX2303" fmla="*/ 2009649 w 11933853"/>
            <a:gd name="connsiteY2303" fmla="*/ 3575360 h 6858000"/>
            <a:gd name="connsiteX2304" fmla="*/ 1927505 w 11933853"/>
            <a:gd name="connsiteY2304" fmla="*/ 3622872 h 6858000"/>
            <a:gd name="connsiteX2305" fmla="*/ 2368028 w 11933853"/>
            <a:gd name="connsiteY2305" fmla="*/ 3614244 h 6858000"/>
            <a:gd name="connsiteX2306" fmla="*/ 2323929 w 11933853"/>
            <a:gd name="connsiteY2306" fmla="*/ 3599559 h 6858000"/>
            <a:gd name="connsiteX2307" fmla="*/ 2322200 w 11933853"/>
            <a:gd name="connsiteY2307" fmla="*/ 3428515 h 6858000"/>
            <a:gd name="connsiteX2308" fmla="*/ 2454495 w 11933853"/>
            <a:gd name="connsiteY2308" fmla="*/ 3563277 h 6858000"/>
            <a:gd name="connsiteX2309" fmla="*/ 2368028 w 11933853"/>
            <a:gd name="connsiteY2309" fmla="*/ 3614244 h 6858000"/>
            <a:gd name="connsiteX2310" fmla="*/ 2619395 w 11933853"/>
            <a:gd name="connsiteY2310" fmla="*/ 3571106 h 6858000"/>
            <a:gd name="connsiteX2311" fmla="*/ 2563191 w 11933853"/>
            <a:gd name="connsiteY2311" fmla="*/ 3558148 h 6858000"/>
            <a:gd name="connsiteX2312" fmla="*/ 2515634 w 11933853"/>
            <a:gd name="connsiteY2312" fmla="*/ 3455349 h 6858000"/>
            <a:gd name="connsiteX2313" fmla="*/ 2545898 w 11933853"/>
            <a:gd name="connsiteY2313" fmla="*/ 3403518 h 6858000"/>
            <a:gd name="connsiteX2314" fmla="*/ 2711050 w 11933853"/>
            <a:gd name="connsiteY2314" fmla="*/ 3481265 h 6858000"/>
            <a:gd name="connsiteX2315" fmla="*/ 2619395 w 11933853"/>
            <a:gd name="connsiteY2315" fmla="*/ 3571106 h 6858000"/>
            <a:gd name="connsiteX2316" fmla="*/ 5340049 w 11933853"/>
            <a:gd name="connsiteY2316" fmla="*/ 3492380 h 6858000"/>
            <a:gd name="connsiteX2317" fmla="*/ 5305678 w 11933853"/>
            <a:gd name="connsiteY2317" fmla="*/ 3481366 h 6858000"/>
            <a:gd name="connsiteX2318" fmla="*/ 5241692 w 11933853"/>
            <a:gd name="connsiteY2318" fmla="*/ 3388070 h 6858000"/>
            <a:gd name="connsiteX2319" fmla="*/ 5271091 w 11933853"/>
            <a:gd name="connsiteY2319" fmla="*/ 3324144 h 6858000"/>
            <a:gd name="connsiteX2320" fmla="*/ 5338536 w 11933853"/>
            <a:gd name="connsiteY2320" fmla="*/ 3294773 h 6858000"/>
            <a:gd name="connsiteX2321" fmla="*/ 5395604 w 11933853"/>
            <a:gd name="connsiteY2321" fmla="*/ 3308595 h 6858000"/>
            <a:gd name="connsiteX2322" fmla="*/ 5440567 w 11933853"/>
            <a:gd name="connsiteY2322" fmla="*/ 3391525 h 6858000"/>
            <a:gd name="connsiteX2323" fmla="*/ 5375716 w 11933853"/>
            <a:gd name="connsiteY2323" fmla="*/ 3481366 h 6858000"/>
            <a:gd name="connsiteX2324" fmla="*/ 5340049 w 11933853"/>
            <a:gd name="connsiteY2324" fmla="*/ 3492380 h 6858000"/>
            <a:gd name="connsiteX2325" fmla="*/ 2169392 w 11933853"/>
            <a:gd name="connsiteY2325" fmla="*/ 3595302 h 6858000"/>
            <a:gd name="connsiteX2326" fmla="*/ 2104528 w 11933853"/>
            <a:gd name="connsiteY2326" fmla="*/ 3583167 h 6858000"/>
            <a:gd name="connsiteX2327" fmla="*/ 2106258 w 11933853"/>
            <a:gd name="connsiteY2327" fmla="*/ 3411260 h 6858000"/>
            <a:gd name="connsiteX2328" fmla="*/ 2240282 w 11933853"/>
            <a:gd name="connsiteY2328" fmla="*/ 3450134 h 6858000"/>
            <a:gd name="connsiteX2329" fmla="*/ 2169392 w 11933853"/>
            <a:gd name="connsiteY2329" fmla="*/ 3595302 h 6858000"/>
            <a:gd name="connsiteX2330" fmla="*/ 1413358 w 11933853"/>
            <a:gd name="connsiteY2330" fmla="*/ 3871395 h 6858000"/>
            <a:gd name="connsiteX2331" fmla="*/ 1375502 w 11933853"/>
            <a:gd name="connsiteY2331" fmla="*/ 3856656 h 6858000"/>
            <a:gd name="connsiteX2332" fmla="*/ 1470616 w 11933853"/>
            <a:gd name="connsiteY2332" fmla="*/ 3687340 h 6858000"/>
            <a:gd name="connsiteX2333" fmla="*/ 1510391 w 11933853"/>
            <a:gd name="connsiteY2333" fmla="*/ 3828148 h 6858000"/>
            <a:gd name="connsiteX2334" fmla="*/ 1413358 w 11933853"/>
            <a:gd name="connsiteY2334" fmla="*/ 3871395 h 6858000"/>
            <a:gd name="connsiteX2335" fmla="*/ 1583811 w 11933853"/>
            <a:gd name="connsiteY2335" fmla="*/ 3687408 h 6858000"/>
            <a:gd name="connsiteX2336" fmla="*/ 1556060 w 11933853"/>
            <a:gd name="connsiteY2336" fmla="*/ 3685849 h 6858000"/>
            <a:gd name="connsiteX2337" fmla="*/ 1510232 w 11933853"/>
            <a:gd name="connsiteY2337" fmla="*/ 3656478 h 6858000"/>
            <a:gd name="connsiteX2338" fmla="*/ 1484292 w 11933853"/>
            <a:gd name="connsiteY2338" fmla="*/ 3588233 h 6858000"/>
            <a:gd name="connsiteX2339" fmla="*/ 1511097 w 11933853"/>
            <a:gd name="connsiteY2339" fmla="*/ 3519988 h 6858000"/>
            <a:gd name="connsiteX2340" fmla="*/ 1673655 w 11933853"/>
            <a:gd name="connsiteY2340" fmla="*/ 3558862 h 6858000"/>
            <a:gd name="connsiteX2341" fmla="*/ 1583811 w 11933853"/>
            <a:gd name="connsiteY2341" fmla="*/ 3687408 h 6858000"/>
            <a:gd name="connsiteX2342" fmla="*/ 1731255 w 11933853"/>
            <a:gd name="connsiteY2342" fmla="*/ 3483817 h 6858000"/>
            <a:gd name="connsiteX2343" fmla="*/ 1703747 w 11933853"/>
            <a:gd name="connsiteY2343" fmla="*/ 3476191 h 6858000"/>
            <a:gd name="connsiteX2344" fmla="*/ 1665702 w 11933853"/>
            <a:gd name="connsiteY2344" fmla="*/ 3327608 h 6858000"/>
            <a:gd name="connsiteX2345" fmla="*/ 1810966 w 11933853"/>
            <a:gd name="connsiteY2345" fmla="*/ 3314650 h 6858000"/>
            <a:gd name="connsiteX2346" fmla="*/ 1806643 w 11933853"/>
            <a:gd name="connsiteY2346" fmla="*/ 3458914 h 6858000"/>
            <a:gd name="connsiteX2347" fmla="*/ 1731255 w 11933853"/>
            <a:gd name="connsiteY2347" fmla="*/ 3483817 h 6858000"/>
            <a:gd name="connsiteX2348" fmla="*/ 2019575 w 11933853"/>
            <a:gd name="connsiteY2348" fmla="*/ 3394337 h 6858000"/>
            <a:gd name="connsiteX2349" fmla="*/ 1961210 w 11933853"/>
            <a:gd name="connsiteY2349" fmla="*/ 3384835 h 6858000"/>
            <a:gd name="connsiteX2350" fmla="*/ 1916247 w 11933853"/>
            <a:gd name="connsiteY2350" fmla="*/ 3251801 h 6858000"/>
            <a:gd name="connsiteX2351" fmla="*/ 1896360 w 11933853"/>
            <a:gd name="connsiteY2351" fmla="*/ 3240571 h 6858000"/>
            <a:gd name="connsiteX2352" fmla="*/ 1800381 w 11933853"/>
            <a:gd name="connsiteY2352" fmla="*/ 3198242 h 6858000"/>
            <a:gd name="connsiteX2353" fmla="*/ 1786547 w 11933853"/>
            <a:gd name="connsiteY2353" fmla="*/ 3141228 h 6858000"/>
            <a:gd name="connsiteX2354" fmla="*/ 1816810 w 11933853"/>
            <a:gd name="connsiteY2354" fmla="*/ 3072983 h 6858000"/>
            <a:gd name="connsiteX2355" fmla="*/ 1887713 w 11933853"/>
            <a:gd name="connsiteY2355" fmla="*/ 3047068 h 6858000"/>
            <a:gd name="connsiteX2356" fmla="*/ 1976774 w 11933853"/>
            <a:gd name="connsiteY2356" fmla="*/ 3140364 h 6858000"/>
            <a:gd name="connsiteX2357" fmla="*/ 1968128 w 11933853"/>
            <a:gd name="connsiteY2357" fmla="*/ 3191332 h 6858000"/>
            <a:gd name="connsiteX2358" fmla="*/ 1993203 w 11933853"/>
            <a:gd name="connsiteY2358" fmla="*/ 3202562 h 6858000"/>
            <a:gd name="connsiteX2359" fmla="*/ 2072753 w 11933853"/>
            <a:gd name="connsiteY2359" fmla="*/ 3367558 h 6858000"/>
            <a:gd name="connsiteX2360" fmla="*/ 2019575 w 11933853"/>
            <a:gd name="connsiteY2360" fmla="*/ 3394337 h 6858000"/>
            <a:gd name="connsiteX2361" fmla="*/ 5200445 w 11933853"/>
            <a:gd name="connsiteY2361" fmla="*/ 3284995 h 6858000"/>
            <a:gd name="connsiteX2362" fmla="*/ 5159697 w 11933853"/>
            <a:gd name="connsiteY2362" fmla="*/ 3277760 h 6858000"/>
            <a:gd name="connsiteX2363" fmla="*/ 5100900 w 11933853"/>
            <a:gd name="connsiteY2363" fmla="*/ 3186192 h 6858000"/>
            <a:gd name="connsiteX2364" fmla="*/ 5132892 w 11933853"/>
            <a:gd name="connsiteY2364" fmla="*/ 3115355 h 6858000"/>
            <a:gd name="connsiteX2365" fmla="*/ 5205525 w 11933853"/>
            <a:gd name="connsiteY2365" fmla="*/ 3090304 h 6858000"/>
            <a:gd name="connsiteX2366" fmla="*/ 5241841 w 11933853"/>
            <a:gd name="connsiteY2366" fmla="*/ 3273441 h 6858000"/>
            <a:gd name="connsiteX2367" fmla="*/ 5200445 w 11933853"/>
            <a:gd name="connsiteY2367" fmla="*/ 3284995 h 6858000"/>
            <a:gd name="connsiteX2368" fmla="*/ 5439395 w 11933853"/>
            <a:gd name="connsiteY2368" fmla="*/ 3243367 h 6858000"/>
            <a:gd name="connsiteX2369" fmla="*/ 5374761 w 11933853"/>
            <a:gd name="connsiteY2369" fmla="*/ 3226845 h 6858000"/>
            <a:gd name="connsiteX2370" fmla="*/ 5332392 w 11933853"/>
            <a:gd name="connsiteY2370" fmla="*/ 3124046 h 6858000"/>
            <a:gd name="connsiteX2371" fmla="*/ 5360061 w 11933853"/>
            <a:gd name="connsiteY2371" fmla="*/ 3077398 h 6858000"/>
            <a:gd name="connsiteX2372" fmla="*/ 5526943 w 11933853"/>
            <a:gd name="connsiteY2372" fmla="*/ 3153417 h 6858000"/>
            <a:gd name="connsiteX2373" fmla="*/ 5497544 w 11933853"/>
            <a:gd name="connsiteY2373" fmla="*/ 3213887 h 6858000"/>
            <a:gd name="connsiteX2374" fmla="*/ 5439395 w 11933853"/>
            <a:gd name="connsiteY2374" fmla="*/ 3243367 h 6858000"/>
            <a:gd name="connsiteX2375" fmla="*/ 5557759 w 11933853"/>
            <a:gd name="connsiteY2375" fmla="*/ 3061067 h 6858000"/>
            <a:gd name="connsiteX2376" fmla="*/ 5530251 w 11933853"/>
            <a:gd name="connsiteY2376" fmla="*/ 3053441 h 6858000"/>
            <a:gd name="connsiteX2377" fmla="*/ 5492206 w 11933853"/>
            <a:gd name="connsiteY2377" fmla="*/ 2904858 h 6858000"/>
            <a:gd name="connsiteX2378" fmla="*/ 5637470 w 11933853"/>
            <a:gd name="connsiteY2378" fmla="*/ 2891900 h 6858000"/>
            <a:gd name="connsiteX2379" fmla="*/ 5633147 w 11933853"/>
            <a:gd name="connsiteY2379" fmla="*/ 3036164 h 6858000"/>
            <a:gd name="connsiteX2380" fmla="*/ 5557759 w 11933853"/>
            <a:gd name="connsiteY2380" fmla="*/ 3061067 h 6858000"/>
            <a:gd name="connsiteX2381" fmla="*/ 5812640 w 11933853"/>
            <a:gd name="connsiteY2381" fmla="*/ 2956607 h 6858000"/>
            <a:gd name="connsiteX2382" fmla="*/ 5764340 w 11933853"/>
            <a:gd name="connsiteY2382" fmla="*/ 2949912 h 6858000"/>
            <a:gd name="connsiteX2383" fmla="*/ 5702948 w 11933853"/>
            <a:gd name="connsiteY2383" fmla="*/ 2870438 h 6858000"/>
            <a:gd name="connsiteX2384" fmla="*/ 5808438 w 11933853"/>
            <a:gd name="connsiteY2384" fmla="*/ 2759864 h 6858000"/>
            <a:gd name="connsiteX2385" fmla="*/ 5898364 w 11933853"/>
            <a:gd name="connsiteY2385" fmla="*/ 2849705 h 6858000"/>
            <a:gd name="connsiteX2386" fmla="*/ 5812640 w 11933853"/>
            <a:gd name="connsiteY2386" fmla="*/ 2956607 h 6858000"/>
            <a:gd name="connsiteX2387" fmla="*/ 5968978 w 11933853"/>
            <a:gd name="connsiteY2387" fmla="*/ 2801823 h 6858000"/>
            <a:gd name="connsiteX2388" fmla="*/ 5918935 w 11933853"/>
            <a:gd name="connsiteY2388" fmla="*/ 2786841 h 6858000"/>
            <a:gd name="connsiteX2389" fmla="*/ 5905965 w 11933853"/>
            <a:gd name="connsiteY2389" fmla="*/ 2635666 h 6858000"/>
            <a:gd name="connsiteX2390" fmla="*/ 6071117 w 11933853"/>
            <a:gd name="connsiteY2390" fmla="*/ 2711686 h 6858000"/>
            <a:gd name="connsiteX2391" fmla="*/ 5968978 w 11933853"/>
            <a:gd name="connsiteY2391" fmla="*/ 2801823 h 6858000"/>
            <a:gd name="connsiteX2392" fmla="*/ 6177259 w 11933853"/>
            <a:gd name="connsiteY2392" fmla="*/ 2699722 h 6858000"/>
            <a:gd name="connsiteX2393" fmla="*/ 6108950 w 11933853"/>
            <a:gd name="connsiteY2393" fmla="*/ 2670351 h 6858000"/>
            <a:gd name="connsiteX2394" fmla="*/ 6079551 w 11933853"/>
            <a:gd name="connsiteY2394" fmla="*/ 2605562 h 6858000"/>
            <a:gd name="connsiteX2395" fmla="*/ 6207522 w 11933853"/>
            <a:gd name="connsiteY2395" fmla="*/ 2510537 h 6858000"/>
            <a:gd name="connsiteX2396" fmla="*/ 6269779 w 11933853"/>
            <a:gd name="connsiteY2396" fmla="*/ 2640116 h 6858000"/>
            <a:gd name="connsiteX2397" fmla="*/ 6177259 w 11933853"/>
            <a:gd name="connsiteY2397" fmla="*/ 2699722 h 6858000"/>
            <a:gd name="connsiteX2398" fmla="*/ 6509591 w 11933853"/>
            <a:gd name="connsiteY2398" fmla="*/ 2548954 h 6858000"/>
            <a:gd name="connsiteX2399" fmla="*/ 6494243 w 11933853"/>
            <a:gd name="connsiteY2399" fmla="*/ 2547011 h 6858000"/>
            <a:gd name="connsiteX2400" fmla="*/ 6416423 w 11933853"/>
            <a:gd name="connsiteY2400" fmla="*/ 2444212 h 6858000"/>
            <a:gd name="connsiteX2401" fmla="*/ 6445821 w 11933853"/>
            <a:gd name="connsiteY2401" fmla="*/ 2383742 h 6858000"/>
            <a:gd name="connsiteX2402" fmla="*/ 6514130 w 11933853"/>
            <a:gd name="connsiteY2402" fmla="*/ 2354371 h 6858000"/>
            <a:gd name="connsiteX2403" fmla="*/ 6528830 w 11933853"/>
            <a:gd name="connsiteY2403" fmla="*/ 2547011 h 6858000"/>
            <a:gd name="connsiteX2404" fmla="*/ 6509591 w 11933853"/>
            <a:gd name="connsiteY2404" fmla="*/ 2548954 h 6858000"/>
            <a:gd name="connsiteX2405" fmla="*/ 6775420 w 11933853"/>
            <a:gd name="connsiteY2405" fmla="*/ 2517144 h 6858000"/>
            <a:gd name="connsiteX2406" fmla="*/ 6744725 w 11933853"/>
            <a:gd name="connsiteY2406" fmla="*/ 2509045 h 6858000"/>
            <a:gd name="connsiteX2407" fmla="*/ 6684198 w 11933853"/>
            <a:gd name="connsiteY2407" fmla="*/ 2379467 h 6858000"/>
            <a:gd name="connsiteX2408" fmla="*/ 6840703 w 11933853"/>
            <a:gd name="connsiteY2408" fmla="*/ 2344049 h 6858000"/>
            <a:gd name="connsiteX2409" fmla="*/ 6808710 w 11933853"/>
            <a:gd name="connsiteY2409" fmla="*/ 2506454 h 6858000"/>
            <a:gd name="connsiteX2410" fmla="*/ 6775420 w 11933853"/>
            <a:gd name="connsiteY2410" fmla="*/ 2517144 h 6858000"/>
            <a:gd name="connsiteX2411" fmla="*/ 6997841 w 11933853"/>
            <a:gd name="connsiteY2411" fmla="*/ 2449523 h 6858000"/>
            <a:gd name="connsiteX2412" fmla="*/ 6929532 w 11933853"/>
            <a:gd name="connsiteY2412" fmla="*/ 2420152 h 6858000"/>
            <a:gd name="connsiteX2413" fmla="*/ 6900133 w 11933853"/>
            <a:gd name="connsiteY2413" fmla="*/ 2357090 h 6858000"/>
            <a:gd name="connsiteX2414" fmla="*/ 7028104 w 11933853"/>
            <a:gd name="connsiteY2414" fmla="*/ 2260338 h 6858000"/>
            <a:gd name="connsiteX2415" fmla="*/ 7090361 w 11933853"/>
            <a:gd name="connsiteY2415" fmla="*/ 2389917 h 6858000"/>
            <a:gd name="connsiteX2416" fmla="*/ 6997841 w 11933853"/>
            <a:gd name="connsiteY2416" fmla="*/ 2449523 h 6858000"/>
            <a:gd name="connsiteX2417" fmla="*/ 9682510 w 11933853"/>
            <a:gd name="connsiteY2417" fmla="*/ 2397843 h 6858000"/>
            <a:gd name="connsiteX2418" fmla="*/ 9618525 w 11933853"/>
            <a:gd name="connsiteY2418" fmla="*/ 2380565 h 6858000"/>
            <a:gd name="connsiteX2419" fmla="*/ 9582208 w 11933853"/>
            <a:gd name="connsiteY2419" fmla="*/ 2283814 h 6858000"/>
            <a:gd name="connsiteX2420" fmla="*/ 9562321 w 11933853"/>
            <a:gd name="connsiteY2420" fmla="*/ 2266537 h 6858000"/>
            <a:gd name="connsiteX2421" fmla="*/ 9469801 w 11933853"/>
            <a:gd name="connsiteY2421" fmla="*/ 2216433 h 6858000"/>
            <a:gd name="connsiteX2422" fmla="*/ 9609013 w 11933853"/>
            <a:gd name="connsiteY2422" fmla="*/ 2085991 h 6858000"/>
            <a:gd name="connsiteX2423" fmla="*/ 9652247 w 11933853"/>
            <a:gd name="connsiteY2423" fmla="*/ 2187062 h 6858000"/>
            <a:gd name="connsiteX2424" fmla="*/ 9683375 w 11933853"/>
            <a:gd name="connsiteY2424" fmla="*/ 2207794 h 6858000"/>
            <a:gd name="connsiteX2425" fmla="*/ 9776759 w 11933853"/>
            <a:gd name="connsiteY2425" fmla="*/ 2310593 h 6858000"/>
            <a:gd name="connsiteX2426" fmla="*/ 9749955 w 11933853"/>
            <a:gd name="connsiteY2426" fmla="*/ 2371063 h 6858000"/>
            <a:gd name="connsiteX2427" fmla="*/ 9682510 w 11933853"/>
            <a:gd name="connsiteY2427" fmla="*/ 2397843 h 6858000"/>
            <a:gd name="connsiteX2428" fmla="*/ 10600635 w 11933853"/>
            <a:gd name="connsiteY2428" fmla="*/ 2130304 h 6858000"/>
            <a:gd name="connsiteX2429" fmla="*/ 10543567 w 11933853"/>
            <a:gd name="connsiteY2429" fmla="*/ 2115618 h 6858000"/>
            <a:gd name="connsiteX2430" fmla="*/ 10499468 w 11933853"/>
            <a:gd name="connsiteY2430" fmla="*/ 2030096 h 6858000"/>
            <a:gd name="connsiteX2431" fmla="*/ 10623981 w 11933853"/>
            <a:gd name="connsiteY2431" fmla="*/ 1939392 h 6858000"/>
            <a:gd name="connsiteX2432" fmla="*/ 10692290 w 11933853"/>
            <a:gd name="connsiteY2432" fmla="*/ 2032688 h 6858000"/>
            <a:gd name="connsiteX2433" fmla="*/ 10662891 w 11933853"/>
            <a:gd name="connsiteY2433" fmla="*/ 2100932 h 6858000"/>
            <a:gd name="connsiteX2434" fmla="*/ 10600635 w 11933853"/>
            <a:gd name="connsiteY2434" fmla="*/ 2130304 h 6858000"/>
            <a:gd name="connsiteX2435" fmla="*/ 9191820 w 11933853"/>
            <a:gd name="connsiteY2435" fmla="*/ 2328735 h 6858000"/>
            <a:gd name="connsiteX2436" fmla="*/ 9123511 w 11933853"/>
            <a:gd name="connsiteY2436" fmla="*/ 2299364 h 6858000"/>
            <a:gd name="connsiteX2437" fmla="*/ 9094112 w 11933853"/>
            <a:gd name="connsiteY2437" fmla="*/ 2238894 h 6858000"/>
            <a:gd name="connsiteX2438" fmla="*/ 9194414 w 11933853"/>
            <a:gd name="connsiteY2438" fmla="*/ 2136096 h 6858000"/>
            <a:gd name="connsiteX2439" fmla="*/ 9285205 w 11933853"/>
            <a:gd name="connsiteY2439" fmla="*/ 2260491 h 6858000"/>
            <a:gd name="connsiteX2440" fmla="*/ 9191820 w 11933853"/>
            <a:gd name="connsiteY2440" fmla="*/ 2328735 h 6858000"/>
            <a:gd name="connsiteX2441" fmla="*/ 6278217 w 11933853"/>
            <a:gd name="connsiteY2441" fmla="*/ 2517142 h 6858000"/>
            <a:gd name="connsiteX2442" fmla="*/ 6237685 w 11933853"/>
            <a:gd name="connsiteY2442" fmla="*/ 2505588 h 6858000"/>
            <a:gd name="connsiteX2443" fmla="*/ 6174564 w 11933853"/>
            <a:gd name="connsiteY2443" fmla="*/ 2416611 h 6858000"/>
            <a:gd name="connsiteX2444" fmla="*/ 6219527 w 11933853"/>
            <a:gd name="connsiteY2444" fmla="*/ 2333681 h 6858000"/>
            <a:gd name="connsiteX2445" fmla="*/ 6276596 w 11933853"/>
            <a:gd name="connsiteY2445" fmla="*/ 2319859 h 6858000"/>
            <a:gd name="connsiteX2446" fmla="*/ 6344040 w 11933853"/>
            <a:gd name="connsiteY2446" fmla="*/ 2349230 h 6858000"/>
            <a:gd name="connsiteX2447" fmla="*/ 6373439 w 11933853"/>
            <a:gd name="connsiteY2447" fmla="*/ 2409700 h 6858000"/>
            <a:gd name="connsiteX2448" fmla="*/ 6318100 w 11933853"/>
            <a:gd name="connsiteY2448" fmla="*/ 2504724 h 6858000"/>
            <a:gd name="connsiteX2449" fmla="*/ 6278217 w 11933853"/>
            <a:gd name="connsiteY2449" fmla="*/ 2517142 h 6858000"/>
            <a:gd name="connsiteX2450" fmla="*/ 6634518 w 11933853"/>
            <a:gd name="connsiteY2450" fmla="*/ 2328842 h 6858000"/>
            <a:gd name="connsiteX2451" fmla="*/ 6575396 w 11933853"/>
            <a:gd name="connsiteY2451" fmla="*/ 2313185 h 6858000"/>
            <a:gd name="connsiteX2452" fmla="*/ 6537350 w 11933853"/>
            <a:gd name="connsiteY2452" fmla="*/ 2229391 h 6858000"/>
            <a:gd name="connsiteX2453" fmla="*/ 6566749 w 11933853"/>
            <a:gd name="connsiteY2453" fmla="*/ 2168057 h 6858000"/>
            <a:gd name="connsiteX2454" fmla="*/ 6635058 w 11933853"/>
            <a:gd name="connsiteY2454" fmla="*/ 2138686 h 6858000"/>
            <a:gd name="connsiteX2455" fmla="*/ 6727578 w 11933853"/>
            <a:gd name="connsiteY2455" fmla="*/ 2203475 h 6858000"/>
            <a:gd name="connsiteX2456" fmla="*/ 6695585 w 11933853"/>
            <a:gd name="connsiteY2456" fmla="*/ 2311457 h 6858000"/>
            <a:gd name="connsiteX2457" fmla="*/ 6634518 w 11933853"/>
            <a:gd name="connsiteY2457" fmla="*/ 2328842 h 6858000"/>
            <a:gd name="connsiteX2458" fmla="*/ 6827678 w 11933853"/>
            <a:gd name="connsiteY2458" fmla="*/ 2258856 h 6858000"/>
            <a:gd name="connsiteX2459" fmla="*/ 6780985 w 11933853"/>
            <a:gd name="connsiteY2459" fmla="*/ 2242443 h 6858000"/>
            <a:gd name="connsiteX2460" fmla="*/ 6732564 w 11933853"/>
            <a:gd name="connsiteY2460" fmla="*/ 2139644 h 6858000"/>
            <a:gd name="connsiteX2461" fmla="*/ 6832001 w 11933853"/>
            <a:gd name="connsiteY2461" fmla="*/ 2061033 h 6858000"/>
            <a:gd name="connsiteX2462" fmla="*/ 6896851 w 11933853"/>
            <a:gd name="connsiteY2462" fmla="*/ 2090404 h 6858000"/>
            <a:gd name="connsiteX2463" fmla="*/ 6926250 w 11933853"/>
            <a:gd name="connsiteY2463" fmla="*/ 2157785 h 6858000"/>
            <a:gd name="connsiteX2464" fmla="*/ 6874370 w 11933853"/>
            <a:gd name="connsiteY2464" fmla="*/ 2246762 h 6858000"/>
            <a:gd name="connsiteX2465" fmla="*/ 6827678 w 11933853"/>
            <a:gd name="connsiteY2465" fmla="*/ 2258856 h 6858000"/>
            <a:gd name="connsiteX2466" fmla="*/ 6430908 w 11933853"/>
            <a:gd name="connsiteY2466" fmla="*/ 2322095 h 6858000"/>
            <a:gd name="connsiteX2467" fmla="*/ 6401813 w 11933853"/>
            <a:gd name="connsiteY2467" fmla="*/ 2318380 h 6858000"/>
            <a:gd name="connsiteX2468" fmla="*/ 6330045 w 11933853"/>
            <a:gd name="connsiteY2468" fmla="*/ 2223356 h 6858000"/>
            <a:gd name="connsiteX2469" fmla="*/ 6359444 w 11933853"/>
            <a:gd name="connsiteY2469" fmla="*/ 2159431 h 6858000"/>
            <a:gd name="connsiteX2470" fmla="*/ 6517679 w 11933853"/>
            <a:gd name="connsiteY2470" fmla="*/ 2188802 h 6858000"/>
            <a:gd name="connsiteX2471" fmla="*/ 6430908 w 11933853"/>
            <a:gd name="connsiteY2471" fmla="*/ 2322095 h 6858000"/>
            <a:gd name="connsiteX2472" fmla="*/ 5070324 w 11933853"/>
            <a:gd name="connsiteY2472" fmla="*/ 3106201 h 6858000"/>
            <a:gd name="connsiteX2473" fmla="*/ 5018025 w 11933853"/>
            <a:gd name="connsiteY2473" fmla="*/ 3093122 h 6858000"/>
            <a:gd name="connsiteX2474" fmla="*/ 4992085 w 11933853"/>
            <a:gd name="connsiteY2474" fmla="*/ 2947130 h 6858000"/>
            <a:gd name="connsiteX2475" fmla="*/ 5166748 w 11933853"/>
            <a:gd name="connsiteY2475" fmla="*/ 3005009 h 6858000"/>
            <a:gd name="connsiteX2476" fmla="*/ 5070324 w 11933853"/>
            <a:gd name="connsiteY2476" fmla="*/ 3106201 h 6858000"/>
            <a:gd name="connsiteX2477" fmla="*/ 5306494 w 11933853"/>
            <a:gd name="connsiteY2477" fmla="*/ 3058480 h 6858000"/>
            <a:gd name="connsiteX2478" fmla="*/ 5276326 w 11933853"/>
            <a:gd name="connsiteY2478" fmla="*/ 3056901 h 6858000"/>
            <a:gd name="connsiteX2479" fmla="*/ 5198505 w 11933853"/>
            <a:gd name="connsiteY2479" fmla="*/ 2953238 h 6858000"/>
            <a:gd name="connsiteX2480" fmla="*/ 5291025 w 11933853"/>
            <a:gd name="connsiteY2480" fmla="*/ 2863397 h 6858000"/>
            <a:gd name="connsiteX2481" fmla="*/ 5386139 w 11933853"/>
            <a:gd name="connsiteY2481" fmla="*/ 2994703 h 6858000"/>
            <a:gd name="connsiteX2482" fmla="*/ 5306494 w 11933853"/>
            <a:gd name="connsiteY2482" fmla="*/ 3058480 h 6858000"/>
            <a:gd name="connsiteX2483" fmla="*/ 2010261 w 11933853"/>
            <a:gd name="connsiteY2483" fmla="*/ 3058560 h 6858000"/>
            <a:gd name="connsiteX2484" fmla="*/ 1979288 w 11933853"/>
            <a:gd name="connsiteY2484" fmla="*/ 3049989 h 6858000"/>
            <a:gd name="connsiteX2485" fmla="*/ 1924814 w 11933853"/>
            <a:gd name="connsiteY2485" fmla="*/ 2953237 h 6858000"/>
            <a:gd name="connsiteX2486" fmla="*/ 2014740 w 11933853"/>
            <a:gd name="connsiteY2486" fmla="*/ 2863396 h 6858000"/>
            <a:gd name="connsiteX2487" fmla="*/ 2112448 w 11933853"/>
            <a:gd name="connsiteY2487" fmla="*/ 2921275 h 6858000"/>
            <a:gd name="connsiteX2488" fmla="*/ 2010261 w 11933853"/>
            <a:gd name="connsiteY2488" fmla="*/ 3058560 h 6858000"/>
            <a:gd name="connsiteX2489" fmla="*/ 2385741 w 11933853"/>
            <a:gd name="connsiteY2489" fmla="*/ 2872367 h 6858000"/>
            <a:gd name="connsiteX2490" fmla="*/ 2330821 w 11933853"/>
            <a:gd name="connsiteY2490" fmla="*/ 2848949 h 6858000"/>
            <a:gd name="connsiteX2491" fmla="*/ 2353303 w 11933853"/>
            <a:gd name="connsiteY2491" fmla="*/ 2686544 h 6858000"/>
            <a:gd name="connsiteX2492" fmla="*/ 2491650 w 11933853"/>
            <a:gd name="connsiteY2492" fmla="*/ 2761699 h 6858000"/>
            <a:gd name="connsiteX2493" fmla="*/ 2385741 w 11933853"/>
            <a:gd name="connsiteY2493" fmla="*/ 2872367 h 6858000"/>
            <a:gd name="connsiteX2494" fmla="*/ 5084593 w 11933853"/>
            <a:gd name="connsiteY2494" fmla="*/ 2863647 h 6858000"/>
            <a:gd name="connsiteX2495" fmla="*/ 5027524 w 11933853"/>
            <a:gd name="connsiteY2495" fmla="*/ 2849825 h 6858000"/>
            <a:gd name="connsiteX2496" fmla="*/ 4982561 w 11933853"/>
            <a:gd name="connsiteY2496" fmla="*/ 2766895 h 6858000"/>
            <a:gd name="connsiteX2497" fmla="*/ 5097563 w 11933853"/>
            <a:gd name="connsiteY2497" fmla="*/ 2669279 h 6858000"/>
            <a:gd name="connsiteX2498" fmla="*/ 5181436 w 11933853"/>
            <a:gd name="connsiteY2498" fmla="*/ 2773806 h 6858000"/>
            <a:gd name="connsiteX2499" fmla="*/ 5152037 w 11933853"/>
            <a:gd name="connsiteY2499" fmla="*/ 2834275 h 6858000"/>
            <a:gd name="connsiteX2500" fmla="*/ 5084593 w 11933853"/>
            <a:gd name="connsiteY2500" fmla="*/ 2863647 h 6858000"/>
            <a:gd name="connsiteX2501" fmla="*/ 5352783 w 11933853"/>
            <a:gd name="connsiteY2501" fmla="*/ 2862031 h 6858000"/>
            <a:gd name="connsiteX2502" fmla="*/ 5322947 w 11933853"/>
            <a:gd name="connsiteY2502" fmla="*/ 2855007 h 6858000"/>
            <a:gd name="connsiteX2503" fmla="*/ 5292683 w 11933853"/>
            <a:gd name="connsiteY2503" fmla="*/ 2697786 h 6858000"/>
            <a:gd name="connsiteX2504" fmla="*/ 5360992 w 11933853"/>
            <a:gd name="connsiteY2504" fmla="*/ 2669279 h 6858000"/>
            <a:gd name="connsiteX2505" fmla="*/ 5455241 w 11933853"/>
            <a:gd name="connsiteY2505" fmla="*/ 2732340 h 6858000"/>
            <a:gd name="connsiteX2506" fmla="*/ 5352783 w 11933853"/>
            <a:gd name="connsiteY2506" fmla="*/ 2862031 h 6858000"/>
            <a:gd name="connsiteX2507" fmla="*/ 5616678 w 11933853"/>
            <a:gd name="connsiteY2507" fmla="*/ 2829135 h 6858000"/>
            <a:gd name="connsiteX2508" fmla="*/ 5563069 w 11933853"/>
            <a:gd name="connsiteY2508" fmla="*/ 2817905 h 6858000"/>
            <a:gd name="connsiteX2509" fmla="*/ 5529346 w 11933853"/>
            <a:gd name="connsiteY2509" fmla="*/ 2678824 h 6858000"/>
            <a:gd name="connsiteX2510" fmla="*/ 5708333 w 11933853"/>
            <a:gd name="connsiteY2510" fmla="*/ 2734111 h 6858000"/>
            <a:gd name="connsiteX2511" fmla="*/ 5678934 w 11933853"/>
            <a:gd name="connsiteY2511" fmla="*/ 2799764 h 6858000"/>
            <a:gd name="connsiteX2512" fmla="*/ 5616678 w 11933853"/>
            <a:gd name="connsiteY2512" fmla="*/ 2829135 h 6858000"/>
            <a:gd name="connsiteX2513" fmla="*/ 5773877 w 11933853"/>
            <a:gd name="connsiteY2513" fmla="*/ 2655724 h 6858000"/>
            <a:gd name="connsiteX2514" fmla="*/ 5727185 w 11933853"/>
            <a:gd name="connsiteY2514" fmla="*/ 2639310 h 6858000"/>
            <a:gd name="connsiteX2515" fmla="*/ 5717674 w 11933853"/>
            <a:gd name="connsiteY2515" fmla="*/ 2479497 h 6858000"/>
            <a:gd name="connsiteX2516" fmla="*/ 5843051 w 11933853"/>
            <a:gd name="connsiteY2516" fmla="*/ 2487272 h 6858000"/>
            <a:gd name="connsiteX2517" fmla="*/ 5872450 w 11933853"/>
            <a:gd name="connsiteY2517" fmla="*/ 2554653 h 6858000"/>
            <a:gd name="connsiteX2518" fmla="*/ 5820569 w 11933853"/>
            <a:gd name="connsiteY2518" fmla="*/ 2643630 h 6858000"/>
            <a:gd name="connsiteX2519" fmla="*/ 5773877 w 11933853"/>
            <a:gd name="connsiteY2519" fmla="*/ 2655724 h 6858000"/>
            <a:gd name="connsiteX2520" fmla="*/ 5995167 w 11933853"/>
            <a:gd name="connsiteY2520" fmla="*/ 2533587 h 6858000"/>
            <a:gd name="connsiteX2521" fmla="*/ 5956946 w 11933853"/>
            <a:gd name="connsiteY2521" fmla="*/ 2521979 h 6858000"/>
            <a:gd name="connsiteX2522" fmla="*/ 5951758 w 11933853"/>
            <a:gd name="connsiteY2522" fmla="*/ 2354391 h 6858000"/>
            <a:gd name="connsiteX2523" fmla="*/ 6093564 w 11933853"/>
            <a:gd name="connsiteY2523" fmla="*/ 2393265 h 6858000"/>
            <a:gd name="connsiteX2524" fmla="*/ 6091835 w 11933853"/>
            <a:gd name="connsiteY2524" fmla="*/ 2479651 h 6858000"/>
            <a:gd name="connsiteX2525" fmla="*/ 5995167 w 11933853"/>
            <a:gd name="connsiteY2525" fmla="*/ 2533587 h 6858000"/>
            <a:gd name="connsiteX2526" fmla="*/ 5219973 w 11933853"/>
            <a:gd name="connsiteY2526" fmla="*/ 2663916 h 6858000"/>
            <a:gd name="connsiteX2527" fmla="*/ 5175227 w 11933853"/>
            <a:gd name="connsiteY2527" fmla="*/ 2644479 h 6858000"/>
            <a:gd name="connsiteX2528" fmla="*/ 5140640 w 11933853"/>
            <a:gd name="connsiteY2528" fmla="*/ 2533906 h 6858000"/>
            <a:gd name="connsiteX2529" fmla="*/ 5234889 w 11933853"/>
            <a:gd name="connsiteY2529" fmla="*/ 2470845 h 6858000"/>
            <a:gd name="connsiteX2530" fmla="*/ 5303198 w 11933853"/>
            <a:gd name="connsiteY2530" fmla="*/ 2499352 h 6858000"/>
            <a:gd name="connsiteX2531" fmla="*/ 5240942 w 11933853"/>
            <a:gd name="connsiteY2531" fmla="*/ 2662620 h 6858000"/>
            <a:gd name="connsiteX2532" fmla="*/ 5219973 w 11933853"/>
            <a:gd name="connsiteY2532" fmla="*/ 2663916 h 6858000"/>
            <a:gd name="connsiteX2533" fmla="*/ 5481603 w 11933853"/>
            <a:gd name="connsiteY2533" fmla="*/ 2655832 h 6858000"/>
            <a:gd name="connsiteX2534" fmla="*/ 5434370 w 11933853"/>
            <a:gd name="connsiteY2534" fmla="*/ 2642766 h 6858000"/>
            <a:gd name="connsiteX2535" fmla="*/ 5379896 w 11933853"/>
            <a:gd name="connsiteY2535" fmla="*/ 2552925 h 6858000"/>
            <a:gd name="connsiteX2536" fmla="*/ 5481063 w 11933853"/>
            <a:gd name="connsiteY2536" fmla="*/ 2457901 h 6858000"/>
            <a:gd name="connsiteX2537" fmla="*/ 5570124 w 11933853"/>
            <a:gd name="connsiteY2537" fmla="*/ 2514915 h 6858000"/>
            <a:gd name="connsiteX2538" fmla="*/ 5526890 w 11933853"/>
            <a:gd name="connsiteY2538" fmla="*/ 2643630 h 6858000"/>
            <a:gd name="connsiteX2539" fmla="*/ 5481603 w 11933853"/>
            <a:gd name="connsiteY2539" fmla="*/ 2655832 h 6858000"/>
            <a:gd name="connsiteX2540" fmla="*/ 2910897 w 11933853"/>
            <a:gd name="connsiteY2540" fmla="*/ 2657569 h 6858000"/>
            <a:gd name="connsiteX2541" fmla="*/ 2858598 w 11933853"/>
            <a:gd name="connsiteY2541" fmla="*/ 2644490 h 6858000"/>
            <a:gd name="connsiteX2542" fmla="*/ 2832658 w 11933853"/>
            <a:gd name="connsiteY2542" fmla="*/ 2498498 h 6858000"/>
            <a:gd name="connsiteX2543" fmla="*/ 3007321 w 11933853"/>
            <a:gd name="connsiteY2543" fmla="*/ 2556377 h 6858000"/>
            <a:gd name="connsiteX2544" fmla="*/ 2910897 w 11933853"/>
            <a:gd name="connsiteY2544" fmla="*/ 2657569 h 6858000"/>
            <a:gd name="connsiteX2545" fmla="*/ 3120380 w 11933853"/>
            <a:gd name="connsiteY2545" fmla="*/ 2578936 h 6858000"/>
            <a:gd name="connsiteX2546" fmla="*/ 3066771 w 11933853"/>
            <a:gd name="connsiteY2546" fmla="*/ 2567706 h 6858000"/>
            <a:gd name="connsiteX2547" fmla="*/ 3018349 w 11933853"/>
            <a:gd name="connsiteY2547" fmla="*/ 2484776 h 6858000"/>
            <a:gd name="connsiteX2548" fmla="*/ 3143726 w 11933853"/>
            <a:gd name="connsiteY2548" fmla="*/ 2388024 h 6858000"/>
            <a:gd name="connsiteX2549" fmla="*/ 3212035 w 11933853"/>
            <a:gd name="connsiteY2549" fmla="*/ 2481320 h 6858000"/>
            <a:gd name="connsiteX2550" fmla="*/ 3182637 w 11933853"/>
            <a:gd name="connsiteY2550" fmla="*/ 2549565 h 6858000"/>
            <a:gd name="connsiteX2551" fmla="*/ 3120380 w 11933853"/>
            <a:gd name="connsiteY2551" fmla="*/ 2578936 h 6858000"/>
            <a:gd name="connsiteX2552" fmla="*/ 3323192 w 11933853"/>
            <a:gd name="connsiteY2552" fmla="*/ 2558162 h 6858000"/>
            <a:gd name="connsiteX2553" fmla="*/ 3292219 w 11933853"/>
            <a:gd name="connsiteY2553" fmla="*/ 2549591 h 6858000"/>
            <a:gd name="connsiteX2554" fmla="*/ 3237745 w 11933853"/>
            <a:gd name="connsiteY2554" fmla="*/ 2452839 h 6858000"/>
            <a:gd name="connsiteX2555" fmla="*/ 3267144 w 11933853"/>
            <a:gd name="connsiteY2555" fmla="*/ 2392369 h 6858000"/>
            <a:gd name="connsiteX2556" fmla="*/ 3327671 w 11933853"/>
            <a:gd name="connsiteY2556" fmla="*/ 2362998 h 6858000"/>
            <a:gd name="connsiteX2557" fmla="*/ 3425379 w 11933853"/>
            <a:gd name="connsiteY2557" fmla="*/ 2420877 h 6858000"/>
            <a:gd name="connsiteX2558" fmla="*/ 3323192 w 11933853"/>
            <a:gd name="connsiteY2558" fmla="*/ 2558162 h 6858000"/>
            <a:gd name="connsiteX2559" fmla="*/ 3566577 w 11933853"/>
            <a:gd name="connsiteY2559" fmla="*/ 2420297 h 6858000"/>
            <a:gd name="connsiteX2560" fmla="*/ 3525438 w 11933853"/>
            <a:gd name="connsiteY2560" fmla="*/ 2411550 h 6858000"/>
            <a:gd name="connsiteX2561" fmla="*/ 3470964 w 11933853"/>
            <a:gd name="connsiteY2561" fmla="*/ 2314799 h 6858000"/>
            <a:gd name="connsiteX2562" fmla="*/ 3500362 w 11933853"/>
            <a:gd name="connsiteY2562" fmla="*/ 2254329 h 6858000"/>
            <a:gd name="connsiteX2563" fmla="*/ 3560889 w 11933853"/>
            <a:gd name="connsiteY2563" fmla="*/ 2224958 h 6858000"/>
            <a:gd name="connsiteX2564" fmla="*/ 3656868 w 11933853"/>
            <a:gd name="connsiteY2564" fmla="*/ 2282836 h 6858000"/>
            <a:gd name="connsiteX2565" fmla="*/ 3660327 w 11933853"/>
            <a:gd name="connsiteY2565" fmla="*/ 2349353 h 6858000"/>
            <a:gd name="connsiteX2566" fmla="*/ 3566577 w 11933853"/>
            <a:gd name="connsiteY2566" fmla="*/ 2420297 h 6858000"/>
            <a:gd name="connsiteX2567" fmla="*/ 6175631 w 11933853"/>
            <a:gd name="connsiteY2567" fmla="*/ 2302859 h 6858000"/>
            <a:gd name="connsiteX2568" fmla="*/ 6115104 w 11933853"/>
            <a:gd name="connsiteY2568" fmla="*/ 2276080 h 6858000"/>
            <a:gd name="connsiteX2569" fmla="*/ 6088299 w 11933853"/>
            <a:gd name="connsiteY2569" fmla="*/ 2231159 h 6858000"/>
            <a:gd name="connsiteX2570" fmla="*/ 6071870 w 11933853"/>
            <a:gd name="connsiteY2570" fmla="*/ 2238934 h 6858000"/>
            <a:gd name="connsiteX2571" fmla="*/ 5979351 w 11933853"/>
            <a:gd name="connsiteY2571" fmla="*/ 2294221 h 6858000"/>
            <a:gd name="connsiteX2572" fmla="*/ 5892884 w 11933853"/>
            <a:gd name="connsiteY2572" fmla="*/ 2156868 h 6858000"/>
            <a:gd name="connsiteX2573" fmla="*/ 6071870 w 11933853"/>
            <a:gd name="connsiteY2573" fmla="*/ 2160323 h 6858000"/>
            <a:gd name="connsiteX2574" fmla="*/ 6088299 w 11933853"/>
            <a:gd name="connsiteY2574" fmla="*/ 2181056 h 6858000"/>
            <a:gd name="connsiteX2575" fmla="*/ 6152285 w 11933853"/>
            <a:gd name="connsiteY2575" fmla="*/ 2113675 h 6858000"/>
            <a:gd name="connsiteX2576" fmla="*/ 6252587 w 11933853"/>
            <a:gd name="connsiteY2576" fmla="*/ 2140454 h 6858000"/>
            <a:gd name="connsiteX2577" fmla="*/ 6278527 w 11933853"/>
            <a:gd name="connsiteY2577" fmla="*/ 2206107 h 6858000"/>
            <a:gd name="connsiteX2578" fmla="*/ 6175631 w 11933853"/>
            <a:gd name="connsiteY2578" fmla="*/ 2302859 h 6858000"/>
            <a:gd name="connsiteX2579" fmla="*/ 6341905 w 11933853"/>
            <a:gd name="connsiteY2579" fmla="*/ 2132617 h 6858000"/>
            <a:gd name="connsiteX2580" fmla="*/ 6306791 w 11933853"/>
            <a:gd name="connsiteY2580" fmla="*/ 2128797 h 6858000"/>
            <a:gd name="connsiteX2581" fmla="*/ 6235023 w 11933853"/>
            <a:gd name="connsiteY2581" fmla="*/ 2033773 h 6858000"/>
            <a:gd name="connsiteX2582" fmla="*/ 6264422 w 11933853"/>
            <a:gd name="connsiteY2582" fmla="*/ 1969848 h 6858000"/>
            <a:gd name="connsiteX2583" fmla="*/ 6338784 w 11933853"/>
            <a:gd name="connsiteY2583" fmla="*/ 1940477 h 6858000"/>
            <a:gd name="connsiteX2584" fmla="*/ 6331866 w 11933853"/>
            <a:gd name="connsiteY2584" fmla="*/ 1921472 h 6858000"/>
            <a:gd name="connsiteX2585" fmla="*/ 6311979 w 11933853"/>
            <a:gd name="connsiteY2585" fmla="*/ 1809171 h 6858000"/>
            <a:gd name="connsiteX2586" fmla="*/ 6328408 w 11933853"/>
            <a:gd name="connsiteY2586" fmla="*/ 1776344 h 6858000"/>
            <a:gd name="connsiteX2587" fmla="*/ 6299874 w 11933853"/>
            <a:gd name="connsiteY2587" fmla="*/ 1781527 h 6858000"/>
            <a:gd name="connsiteX2588" fmla="*/ 6183143 w 11933853"/>
            <a:gd name="connsiteY2588" fmla="*/ 1681320 h 6858000"/>
            <a:gd name="connsiteX2589" fmla="*/ 6282580 w 11933853"/>
            <a:gd name="connsiteY2589" fmla="*/ 1586296 h 6858000"/>
            <a:gd name="connsiteX2590" fmla="*/ 6369047 w 11933853"/>
            <a:gd name="connsiteY2590" fmla="*/ 1729696 h 6858000"/>
            <a:gd name="connsiteX2591" fmla="*/ 6393258 w 11933853"/>
            <a:gd name="connsiteY2591" fmla="*/ 1752156 h 6858000"/>
            <a:gd name="connsiteX2592" fmla="*/ 6463296 w 11933853"/>
            <a:gd name="connsiteY2592" fmla="*/ 1921472 h 6858000"/>
            <a:gd name="connsiteX2593" fmla="*/ 6416604 w 11933853"/>
            <a:gd name="connsiteY2593" fmla="*/ 1946524 h 6858000"/>
            <a:gd name="connsiteX2594" fmla="*/ 6392393 w 11933853"/>
            <a:gd name="connsiteY2594" fmla="*/ 1950843 h 6858000"/>
            <a:gd name="connsiteX2595" fmla="*/ 6413146 w 11933853"/>
            <a:gd name="connsiteY2595" fmla="*/ 1981078 h 6858000"/>
            <a:gd name="connsiteX2596" fmla="*/ 6421792 w 11933853"/>
            <a:gd name="connsiteY2596" fmla="*/ 2077830 h 6858000"/>
            <a:gd name="connsiteX2597" fmla="*/ 6341905 w 11933853"/>
            <a:gd name="connsiteY2597" fmla="*/ 2132617 h 6858000"/>
            <a:gd name="connsiteX2598" fmla="*/ 6594576 w 11933853"/>
            <a:gd name="connsiteY2598" fmla="*/ 2094500 h 6858000"/>
            <a:gd name="connsiteX2599" fmla="*/ 6559881 w 11933853"/>
            <a:gd name="connsiteY2599" fmla="*/ 2087157 h 6858000"/>
            <a:gd name="connsiteX2600" fmla="*/ 6495031 w 11933853"/>
            <a:gd name="connsiteY2600" fmla="*/ 2022368 h 6858000"/>
            <a:gd name="connsiteX2601" fmla="*/ 6580633 w 11933853"/>
            <a:gd name="connsiteY2601" fmla="*/ 1897109 h 6858000"/>
            <a:gd name="connsiteX2602" fmla="*/ 6684394 w 11933853"/>
            <a:gd name="connsiteY2602" fmla="*/ 1998180 h 6858000"/>
            <a:gd name="connsiteX2603" fmla="*/ 6627326 w 11933853"/>
            <a:gd name="connsiteY2603" fmla="*/ 2083702 h 6858000"/>
            <a:gd name="connsiteX2604" fmla="*/ 6594576 w 11933853"/>
            <a:gd name="connsiteY2604" fmla="*/ 2094500 h 6858000"/>
            <a:gd name="connsiteX2605" fmla="*/ 6799713 w 11933853"/>
            <a:gd name="connsiteY2605" fmla="*/ 2008333 h 6858000"/>
            <a:gd name="connsiteX2606" fmla="*/ 6755939 w 11933853"/>
            <a:gd name="connsiteY2606" fmla="*/ 1996563 h 6858000"/>
            <a:gd name="connsiteX2607" fmla="*/ 6800902 w 11933853"/>
            <a:gd name="connsiteY2607" fmla="*/ 1810834 h 6858000"/>
            <a:gd name="connsiteX2608" fmla="*/ 6844135 w 11933853"/>
            <a:gd name="connsiteY2608" fmla="*/ 1997427 h 6858000"/>
            <a:gd name="connsiteX2609" fmla="*/ 6799713 w 11933853"/>
            <a:gd name="connsiteY2609" fmla="*/ 2008333 h 6858000"/>
            <a:gd name="connsiteX2610" fmla="*/ 6566927 w 11933853"/>
            <a:gd name="connsiteY2610" fmla="*/ 1801596 h 6858000"/>
            <a:gd name="connsiteX2611" fmla="*/ 6523585 w 11933853"/>
            <a:gd name="connsiteY2611" fmla="*/ 1788638 h 6858000"/>
            <a:gd name="connsiteX2612" fmla="*/ 6513209 w 11933853"/>
            <a:gd name="connsiteY2612" fmla="*/ 1617595 h 6858000"/>
            <a:gd name="connsiteX2613" fmla="*/ 6667121 w 11933853"/>
            <a:gd name="connsiteY2613" fmla="*/ 1698797 h 6858000"/>
            <a:gd name="connsiteX2614" fmla="*/ 6610917 w 11933853"/>
            <a:gd name="connsiteY2614" fmla="*/ 1788638 h 6858000"/>
            <a:gd name="connsiteX2615" fmla="*/ 6566927 w 11933853"/>
            <a:gd name="connsiteY2615" fmla="*/ 1801596 h 6858000"/>
            <a:gd name="connsiteX2616" fmla="*/ 6809876 w 11933853"/>
            <a:gd name="connsiteY2616" fmla="*/ 1799437 h 6858000"/>
            <a:gd name="connsiteX2617" fmla="*/ 6747295 w 11933853"/>
            <a:gd name="connsiteY2617" fmla="*/ 1786047 h 6858000"/>
            <a:gd name="connsiteX2618" fmla="*/ 6701468 w 11933853"/>
            <a:gd name="connsiteY2618" fmla="*/ 1701389 h 6858000"/>
            <a:gd name="connsiteX2619" fmla="*/ 6753348 w 11933853"/>
            <a:gd name="connsiteY2619" fmla="*/ 1616731 h 6858000"/>
            <a:gd name="connsiteX2620" fmla="*/ 6864026 w 11933853"/>
            <a:gd name="connsiteY2620" fmla="*/ 1633144 h 6858000"/>
            <a:gd name="connsiteX2621" fmla="*/ 6896019 w 11933853"/>
            <a:gd name="connsiteY2621" fmla="*/ 1702253 h 6858000"/>
            <a:gd name="connsiteX2622" fmla="*/ 6869214 w 11933853"/>
            <a:gd name="connsiteY2622" fmla="*/ 1768770 h 6858000"/>
            <a:gd name="connsiteX2623" fmla="*/ 6809876 w 11933853"/>
            <a:gd name="connsiteY2623" fmla="*/ 1799437 h 6858000"/>
            <a:gd name="connsiteX2624" fmla="*/ 10267211 w 11933853"/>
            <a:gd name="connsiteY2624" fmla="*/ 1742065 h 6858000"/>
            <a:gd name="connsiteX2625" fmla="*/ 10203225 w 11933853"/>
            <a:gd name="connsiteY2625" fmla="*/ 1712694 h 6858000"/>
            <a:gd name="connsiteX2626" fmla="*/ 10173826 w 11933853"/>
            <a:gd name="connsiteY2626" fmla="*/ 1644450 h 6858000"/>
            <a:gd name="connsiteX2627" fmla="*/ 10364054 w 11933853"/>
            <a:gd name="connsiteY2627" fmla="*/ 1621126 h 6858000"/>
            <a:gd name="connsiteX2628" fmla="*/ 10267211 w 11933853"/>
            <a:gd name="connsiteY2628" fmla="*/ 1742065 h 6858000"/>
            <a:gd name="connsiteX2629" fmla="*/ 10635286 w 11933853"/>
            <a:gd name="connsiteY2629" fmla="*/ 1637672 h 6858000"/>
            <a:gd name="connsiteX2630" fmla="*/ 10587620 w 11933853"/>
            <a:gd name="connsiteY2630" fmla="*/ 1618667 h 6858000"/>
            <a:gd name="connsiteX2631" fmla="*/ 10584162 w 11933853"/>
            <a:gd name="connsiteY2631" fmla="*/ 1458854 h 6858000"/>
            <a:gd name="connsiteX2632" fmla="*/ 10706080 w 11933853"/>
            <a:gd name="connsiteY2632" fmla="*/ 1469220 h 6858000"/>
            <a:gd name="connsiteX2633" fmla="*/ 10735479 w 11933853"/>
            <a:gd name="connsiteY2633" fmla="*/ 1536601 h 6858000"/>
            <a:gd name="connsiteX2634" fmla="*/ 10683599 w 11933853"/>
            <a:gd name="connsiteY2634" fmla="*/ 1625578 h 6858000"/>
            <a:gd name="connsiteX2635" fmla="*/ 10635286 w 11933853"/>
            <a:gd name="connsiteY2635" fmla="*/ 1637672 h 6858000"/>
            <a:gd name="connsiteX2636" fmla="*/ 10427884 w 11933853"/>
            <a:gd name="connsiteY2636" fmla="*/ 1560887 h 6858000"/>
            <a:gd name="connsiteX2637" fmla="*/ 10371680 w 11933853"/>
            <a:gd name="connsiteY2637" fmla="*/ 1547929 h 6858000"/>
            <a:gd name="connsiteX2638" fmla="*/ 10320664 w 11933853"/>
            <a:gd name="connsiteY2638" fmla="*/ 1461544 h 6858000"/>
            <a:gd name="connsiteX2639" fmla="*/ 10422696 w 11933853"/>
            <a:gd name="connsiteY2639" fmla="*/ 1362200 h 6858000"/>
            <a:gd name="connsiteX2640" fmla="*/ 10519539 w 11933853"/>
            <a:gd name="connsiteY2640" fmla="*/ 1466727 h 6858000"/>
            <a:gd name="connsiteX2641" fmla="*/ 10490140 w 11933853"/>
            <a:gd name="connsiteY2641" fmla="*/ 1531516 h 6858000"/>
            <a:gd name="connsiteX2642" fmla="*/ 10427884 w 11933853"/>
            <a:gd name="connsiteY2642" fmla="*/ 1560887 h 6858000"/>
            <a:gd name="connsiteX2643" fmla="*/ 10758213 w 11933853"/>
            <a:gd name="connsiteY2643" fmla="*/ 1400722 h 6858000"/>
            <a:gd name="connsiteX2644" fmla="*/ 10731895 w 11933853"/>
            <a:gd name="connsiteY2644" fmla="*/ 1396092 h 6858000"/>
            <a:gd name="connsiteX2645" fmla="*/ 10666180 w 11933853"/>
            <a:gd name="connsiteY2645" fmla="*/ 1271697 h 6858000"/>
            <a:gd name="connsiteX2646" fmla="*/ 10758699 w 11933853"/>
            <a:gd name="connsiteY2646" fmla="*/ 1206908 h 6858000"/>
            <a:gd name="connsiteX2647" fmla="*/ 10827008 w 11933853"/>
            <a:gd name="connsiteY2647" fmla="*/ 1236279 h 6858000"/>
            <a:gd name="connsiteX2648" fmla="*/ 10828738 w 11933853"/>
            <a:gd name="connsiteY2648" fmla="*/ 1365857 h 6858000"/>
            <a:gd name="connsiteX2649" fmla="*/ 10758213 w 11933853"/>
            <a:gd name="connsiteY2649" fmla="*/ 1400722 h 6858000"/>
            <a:gd name="connsiteX2650" fmla="*/ 10551396 w 11933853"/>
            <a:gd name="connsiteY2650" fmla="*/ 1379707 h 6858000"/>
            <a:gd name="connsiteX2651" fmla="*/ 10486545 w 11933853"/>
            <a:gd name="connsiteY2651" fmla="*/ 1355519 h 6858000"/>
            <a:gd name="connsiteX2652" fmla="*/ 10464929 w 11933853"/>
            <a:gd name="connsiteY2652" fmla="*/ 1243218 h 6858000"/>
            <a:gd name="connsiteX2653" fmla="*/ 10649104 w 11933853"/>
            <a:gd name="connsiteY2653" fmla="*/ 1288138 h 6858000"/>
            <a:gd name="connsiteX2654" fmla="*/ 10619705 w 11933853"/>
            <a:gd name="connsiteY2654" fmla="*/ 1350336 h 6858000"/>
            <a:gd name="connsiteX2655" fmla="*/ 10551396 w 11933853"/>
            <a:gd name="connsiteY2655" fmla="*/ 1379707 h 6858000"/>
            <a:gd name="connsiteX2656" fmla="*/ 10033133 w 11933853"/>
            <a:gd name="connsiteY2656" fmla="*/ 1629905 h 6858000"/>
            <a:gd name="connsiteX2657" fmla="*/ 9972606 w 11933853"/>
            <a:gd name="connsiteY2657" fmla="*/ 1611764 h 6858000"/>
            <a:gd name="connsiteX2658" fmla="*/ 9943207 w 11933853"/>
            <a:gd name="connsiteY2658" fmla="*/ 1498599 h 6858000"/>
            <a:gd name="connsiteX2659" fmla="*/ 10130841 w 11933853"/>
            <a:gd name="connsiteY2659" fmla="*/ 1540064 h 6858000"/>
            <a:gd name="connsiteX2660" fmla="*/ 10101442 w 11933853"/>
            <a:gd name="connsiteY2660" fmla="*/ 1600534 h 6858000"/>
            <a:gd name="connsiteX2661" fmla="*/ 10033133 w 11933853"/>
            <a:gd name="connsiteY2661" fmla="*/ 1629905 h 6858000"/>
            <a:gd name="connsiteX2662" fmla="*/ 10211068 w 11933853"/>
            <a:gd name="connsiteY2662" fmla="*/ 1509119 h 6858000"/>
            <a:gd name="connsiteX2663" fmla="*/ 10142759 w 11933853"/>
            <a:gd name="connsiteY2663" fmla="*/ 1479748 h 6858000"/>
            <a:gd name="connsiteX2664" fmla="*/ 10113360 w 11933853"/>
            <a:gd name="connsiteY2664" fmla="*/ 1415822 h 6858000"/>
            <a:gd name="connsiteX2665" fmla="*/ 10234414 w 11933853"/>
            <a:gd name="connsiteY2665" fmla="*/ 1319070 h 6858000"/>
            <a:gd name="connsiteX2666" fmla="*/ 10303588 w 11933853"/>
            <a:gd name="connsiteY2666" fmla="*/ 1449513 h 6858000"/>
            <a:gd name="connsiteX2667" fmla="*/ 10211068 w 11933853"/>
            <a:gd name="connsiteY2667" fmla="*/ 1509119 h 6858000"/>
            <a:gd name="connsiteX2668" fmla="*/ 10326815 w 11933853"/>
            <a:gd name="connsiteY2668" fmla="*/ 1319313 h 6858000"/>
            <a:gd name="connsiteX2669" fmla="*/ 10266288 w 11933853"/>
            <a:gd name="connsiteY2669" fmla="*/ 1302036 h 6858000"/>
            <a:gd name="connsiteX2670" fmla="*/ 10368319 w 11933853"/>
            <a:gd name="connsiteY2670" fmla="*/ 1134448 h 6858000"/>
            <a:gd name="connsiteX2671" fmla="*/ 10424522 w 11933853"/>
            <a:gd name="connsiteY2671" fmla="*/ 1229472 h 6858000"/>
            <a:gd name="connsiteX2672" fmla="*/ 10395124 w 11933853"/>
            <a:gd name="connsiteY2672" fmla="*/ 1289942 h 6858000"/>
            <a:gd name="connsiteX2673" fmla="*/ 10326815 w 11933853"/>
            <a:gd name="connsiteY2673" fmla="*/ 1319313 h 6858000"/>
            <a:gd name="connsiteX2674" fmla="*/ 10815399 w 11933853"/>
            <a:gd name="connsiteY2674" fmla="*/ 1178469 h 6858000"/>
            <a:gd name="connsiteX2675" fmla="*/ 10750872 w 11933853"/>
            <a:gd name="connsiteY2675" fmla="*/ 1166591 h 6858000"/>
            <a:gd name="connsiteX2676" fmla="*/ 10740496 w 11933853"/>
            <a:gd name="connsiteY2676" fmla="*/ 1009369 h 6858000"/>
            <a:gd name="connsiteX2677" fmla="*/ 10847716 w 11933853"/>
            <a:gd name="connsiteY2677" fmla="*/ 995547 h 6858000"/>
            <a:gd name="connsiteX2678" fmla="*/ 10875385 w 11933853"/>
            <a:gd name="connsiteY2678" fmla="*/ 1147586 h 6858000"/>
            <a:gd name="connsiteX2679" fmla="*/ 10815399 w 11933853"/>
            <a:gd name="connsiteY2679" fmla="*/ 1178469 h 6858000"/>
            <a:gd name="connsiteX2680" fmla="*/ 10551390 w 11933853"/>
            <a:gd name="connsiteY2680" fmla="*/ 1155391 h 6858000"/>
            <a:gd name="connsiteX2681" fmla="*/ 10488269 w 11933853"/>
            <a:gd name="connsiteY2681" fmla="*/ 1126020 h 6858000"/>
            <a:gd name="connsiteX2682" fmla="*/ 10458870 w 11933853"/>
            <a:gd name="connsiteY2682" fmla="*/ 1065550 h 6858000"/>
            <a:gd name="connsiteX2683" fmla="*/ 10625751 w 11933853"/>
            <a:gd name="connsiteY2683" fmla="*/ 989531 h 6858000"/>
            <a:gd name="connsiteX2684" fmla="*/ 10551390 w 11933853"/>
            <a:gd name="connsiteY2684" fmla="*/ 1155391 h 6858000"/>
            <a:gd name="connsiteX2685" fmla="*/ 7157161 w 11933853"/>
            <a:gd name="connsiteY2685" fmla="*/ 1625592 h 6858000"/>
            <a:gd name="connsiteX2686" fmla="*/ 7137746 w 11933853"/>
            <a:gd name="connsiteY2686" fmla="*/ 1623864 h 6858000"/>
            <a:gd name="connsiteX2687" fmla="*/ 7067708 w 11933853"/>
            <a:gd name="connsiteY2687" fmla="*/ 1546117 h 6858000"/>
            <a:gd name="connsiteX2688" fmla="*/ 7228537 w 11933853"/>
            <a:gd name="connsiteY2688" fmla="*/ 1455412 h 6858000"/>
            <a:gd name="connsiteX2689" fmla="*/ 7220754 w 11933853"/>
            <a:gd name="connsiteY2689" fmla="*/ 1610042 h 6858000"/>
            <a:gd name="connsiteX2690" fmla="*/ 7157161 w 11933853"/>
            <a:gd name="connsiteY2690" fmla="*/ 1625592 h 6858000"/>
            <a:gd name="connsiteX2691" fmla="*/ 9820877 w 11933853"/>
            <a:gd name="connsiteY2691" fmla="*/ 1455760 h 6858000"/>
            <a:gd name="connsiteX2692" fmla="*/ 9782575 w 11933853"/>
            <a:gd name="connsiteY2692" fmla="*/ 1439212 h 6858000"/>
            <a:gd name="connsiteX2693" fmla="*/ 9753177 w 11933853"/>
            <a:gd name="connsiteY2693" fmla="*/ 1326047 h 6858000"/>
            <a:gd name="connsiteX2694" fmla="*/ 9844832 w 11933853"/>
            <a:gd name="connsiteY2694" fmla="*/ 1265577 h 6858000"/>
            <a:gd name="connsiteX2695" fmla="*/ 9930434 w 11933853"/>
            <a:gd name="connsiteY2695" fmla="*/ 1409841 h 6858000"/>
            <a:gd name="connsiteX2696" fmla="*/ 9820877 w 11933853"/>
            <a:gd name="connsiteY2696" fmla="*/ 1455760 h 6858000"/>
            <a:gd name="connsiteX2697" fmla="*/ 10055281 w 11933853"/>
            <a:gd name="connsiteY2697" fmla="*/ 1368273 h 6858000"/>
            <a:gd name="connsiteX2698" fmla="*/ 9990755 w 11933853"/>
            <a:gd name="connsiteY2698" fmla="*/ 1356395 h 6858000"/>
            <a:gd name="connsiteX2699" fmla="*/ 9974326 w 11933853"/>
            <a:gd name="connsiteY2699" fmla="*/ 1203493 h 6858000"/>
            <a:gd name="connsiteX2700" fmla="*/ 10125643 w 11933853"/>
            <a:gd name="connsiteY2700" fmla="*/ 1217314 h 6858000"/>
            <a:gd name="connsiteX2701" fmla="*/ 10115267 w 11933853"/>
            <a:gd name="connsiteY2701" fmla="*/ 1337390 h 6858000"/>
            <a:gd name="connsiteX2702" fmla="*/ 10055281 w 11933853"/>
            <a:gd name="connsiteY2702" fmla="*/ 1368273 h 6858000"/>
            <a:gd name="connsiteX2703" fmla="*/ 10118573 w 11933853"/>
            <a:gd name="connsiteY2703" fmla="*/ 1181366 h 6858000"/>
            <a:gd name="connsiteX2704" fmla="*/ 10068476 w 11933853"/>
            <a:gd name="connsiteY2704" fmla="*/ 1156220 h 6858000"/>
            <a:gd name="connsiteX2705" fmla="*/ 10039942 w 11933853"/>
            <a:gd name="connsiteY2705" fmla="*/ 1087975 h 6858000"/>
            <a:gd name="connsiteX2706" fmla="*/ 10103063 w 11933853"/>
            <a:gd name="connsiteY2706" fmla="*/ 993815 h 6858000"/>
            <a:gd name="connsiteX2707" fmla="*/ 10213741 w 11933853"/>
            <a:gd name="connsiteY2707" fmla="*/ 1028369 h 6858000"/>
            <a:gd name="connsiteX2708" fmla="*/ 10231899 w 11933853"/>
            <a:gd name="connsiteY2708" fmla="*/ 1094022 h 6858000"/>
            <a:gd name="connsiteX2709" fmla="*/ 10118573 w 11933853"/>
            <a:gd name="connsiteY2709" fmla="*/ 1181366 h 6858000"/>
            <a:gd name="connsiteX2710" fmla="*/ 10335452 w 11933853"/>
            <a:gd name="connsiteY2710" fmla="*/ 1086368 h 6858000"/>
            <a:gd name="connsiteX2711" fmla="*/ 10274925 w 11933853"/>
            <a:gd name="connsiteY2711" fmla="*/ 1068227 h 6858000"/>
            <a:gd name="connsiteX2712" fmla="*/ 10332858 w 11933853"/>
            <a:gd name="connsiteY2712" fmla="*/ 893729 h 6858000"/>
            <a:gd name="connsiteX2713" fmla="*/ 10433160 w 11933853"/>
            <a:gd name="connsiteY2713" fmla="*/ 996527 h 6858000"/>
            <a:gd name="connsiteX2714" fmla="*/ 10403761 w 11933853"/>
            <a:gd name="connsiteY2714" fmla="*/ 1056997 h 6858000"/>
            <a:gd name="connsiteX2715" fmla="*/ 10335452 w 11933853"/>
            <a:gd name="connsiteY2715" fmla="*/ 1086368 h 6858000"/>
            <a:gd name="connsiteX2716" fmla="*/ 10682696 w 11933853"/>
            <a:gd name="connsiteY2716" fmla="*/ 956255 h 6858000"/>
            <a:gd name="connsiteX2717" fmla="*/ 10635126 w 11933853"/>
            <a:gd name="connsiteY2717" fmla="*/ 941407 h 6858000"/>
            <a:gd name="connsiteX2718" fmla="*/ 10620426 w 11933853"/>
            <a:gd name="connsiteY2718" fmla="*/ 791097 h 6858000"/>
            <a:gd name="connsiteX2719" fmla="*/ 10784714 w 11933853"/>
            <a:gd name="connsiteY2719" fmla="*/ 873163 h 6858000"/>
            <a:gd name="connsiteX2720" fmla="*/ 10682696 w 11933853"/>
            <a:gd name="connsiteY2720" fmla="*/ 956255 h 6858000"/>
            <a:gd name="connsiteX2721" fmla="*/ 2907042 w 11933853"/>
            <a:gd name="connsiteY2721" fmla="*/ 2436258 h 6858000"/>
            <a:gd name="connsiteX2722" fmla="*/ 2879345 w 11933853"/>
            <a:gd name="connsiteY2722" fmla="*/ 2428807 h 6858000"/>
            <a:gd name="connsiteX2723" fmla="*/ 2818818 w 11933853"/>
            <a:gd name="connsiteY2723" fmla="*/ 2335511 h 6858000"/>
            <a:gd name="connsiteX2724" fmla="*/ 2847352 w 11933853"/>
            <a:gd name="connsiteY2724" fmla="*/ 2267266 h 6858000"/>
            <a:gd name="connsiteX2725" fmla="*/ 3010775 w 11933853"/>
            <a:gd name="connsiteY2725" fmla="*/ 2330328 h 6858000"/>
            <a:gd name="connsiteX2726" fmla="*/ 2986564 w 11933853"/>
            <a:gd name="connsiteY2726" fmla="*/ 2400300 h 6858000"/>
            <a:gd name="connsiteX2727" fmla="*/ 2907042 w 11933853"/>
            <a:gd name="connsiteY2727" fmla="*/ 2436258 h 6858000"/>
            <a:gd name="connsiteX2728" fmla="*/ 3257174 w 11933853"/>
            <a:gd name="connsiteY2728" fmla="*/ 2363352 h 6858000"/>
            <a:gd name="connsiteX2729" fmla="*/ 3198052 w 11933853"/>
            <a:gd name="connsiteY2729" fmla="*/ 2347695 h 6858000"/>
            <a:gd name="connsiteX2730" fmla="*/ 3160006 w 11933853"/>
            <a:gd name="connsiteY2730" fmla="*/ 2268220 h 6858000"/>
            <a:gd name="connsiteX2731" fmla="*/ 3255985 w 11933853"/>
            <a:gd name="connsiteY2731" fmla="*/ 2173196 h 6858000"/>
            <a:gd name="connsiteX2732" fmla="*/ 3350234 w 11933853"/>
            <a:gd name="connsiteY2732" fmla="*/ 2237985 h 6858000"/>
            <a:gd name="connsiteX2733" fmla="*/ 3318241 w 11933853"/>
            <a:gd name="connsiteY2733" fmla="*/ 2345967 h 6858000"/>
            <a:gd name="connsiteX2734" fmla="*/ 3257174 w 11933853"/>
            <a:gd name="connsiteY2734" fmla="*/ 2363352 h 6858000"/>
            <a:gd name="connsiteX2735" fmla="*/ 3452592 w 11933853"/>
            <a:gd name="connsiteY2735" fmla="*/ 2215450 h 6858000"/>
            <a:gd name="connsiteX2736" fmla="*/ 3413250 w 11933853"/>
            <a:gd name="connsiteY2736" fmla="*/ 2203680 h 6858000"/>
            <a:gd name="connsiteX2737" fmla="*/ 3355317 w 11933853"/>
            <a:gd name="connsiteY2737" fmla="*/ 2111247 h 6858000"/>
            <a:gd name="connsiteX2738" fmla="*/ 3356182 w 11933853"/>
            <a:gd name="connsiteY2738" fmla="*/ 2077557 h 6858000"/>
            <a:gd name="connsiteX2739" fmla="*/ 3333700 w 11933853"/>
            <a:gd name="connsiteY2739" fmla="*/ 2099153 h 6858000"/>
            <a:gd name="connsiteX2740" fmla="*/ 3168548 w 11933853"/>
            <a:gd name="connsiteY2740" fmla="*/ 2023998 h 6858000"/>
            <a:gd name="connsiteX2741" fmla="*/ 3261068 w 11933853"/>
            <a:gd name="connsiteY2741" fmla="*/ 1931565 h 6858000"/>
            <a:gd name="connsiteX2742" fmla="*/ 3363964 w 11933853"/>
            <a:gd name="connsiteY2742" fmla="*/ 2050777 h 6858000"/>
            <a:gd name="connsiteX2743" fmla="*/ 3357911 w 11933853"/>
            <a:gd name="connsiteY2743" fmla="*/ 2074101 h 6858000"/>
            <a:gd name="connsiteX2744" fmla="*/ 3373475 w 11933853"/>
            <a:gd name="connsiteY2744" fmla="*/ 2055960 h 6858000"/>
            <a:gd name="connsiteX2745" fmla="*/ 3519604 w 11933853"/>
            <a:gd name="connsiteY2745" fmla="*/ 2047322 h 6858000"/>
            <a:gd name="connsiteX2746" fmla="*/ 3549003 w 11933853"/>
            <a:gd name="connsiteY2746" fmla="*/ 2114703 h 6858000"/>
            <a:gd name="connsiteX2747" fmla="*/ 3491935 w 11933853"/>
            <a:gd name="connsiteY2747" fmla="*/ 2204544 h 6858000"/>
            <a:gd name="connsiteX2748" fmla="*/ 3452592 w 11933853"/>
            <a:gd name="connsiteY2748" fmla="*/ 2215450 h 6858000"/>
            <a:gd name="connsiteX2749" fmla="*/ 3665260 w 11933853"/>
            <a:gd name="connsiteY2749" fmla="*/ 2197098 h 6858000"/>
            <a:gd name="connsiteX2750" fmla="*/ 3634267 w 11933853"/>
            <a:gd name="connsiteY2750" fmla="*/ 2187231 h 6858000"/>
            <a:gd name="connsiteX2751" fmla="*/ 3586710 w 11933853"/>
            <a:gd name="connsiteY2751" fmla="*/ 2083569 h 6858000"/>
            <a:gd name="connsiteX2752" fmla="*/ 3671448 w 11933853"/>
            <a:gd name="connsiteY2752" fmla="*/ 2004094 h 6858000"/>
            <a:gd name="connsiteX2753" fmla="*/ 3757915 w 11933853"/>
            <a:gd name="connsiteY2753" fmla="*/ 2165635 h 6858000"/>
            <a:gd name="connsiteX2754" fmla="*/ 3665260 w 11933853"/>
            <a:gd name="connsiteY2754" fmla="*/ 2197098 h 6858000"/>
            <a:gd name="connsiteX2755" fmla="*/ 3930390 w 11933853"/>
            <a:gd name="connsiteY2755" fmla="*/ 2154137 h 6858000"/>
            <a:gd name="connsiteX2756" fmla="*/ 3863162 w 11933853"/>
            <a:gd name="connsiteY2756" fmla="*/ 2139776 h 6858000"/>
            <a:gd name="connsiteX2757" fmla="*/ 3820793 w 11933853"/>
            <a:gd name="connsiteY2757" fmla="*/ 2036977 h 6858000"/>
            <a:gd name="connsiteX2758" fmla="*/ 3898613 w 11933853"/>
            <a:gd name="connsiteY2758" fmla="*/ 1960957 h 6858000"/>
            <a:gd name="connsiteX2759" fmla="*/ 3991133 w 11933853"/>
            <a:gd name="connsiteY2759" fmla="*/ 2122498 h 6858000"/>
            <a:gd name="connsiteX2760" fmla="*/ 3930390 w 11933853"/>
            <a:gd name="connsiteY2760" fmla="*/ 2154137 h 6858000"/>
            <a:gd name="connsiteX2761" fmla="*/ 4153040 w 11933853"/>
            <a:gd name="connsiteY2761" fmla="*/ 2075092 h 6858000"/>
            <a:gd name="connsiteX2762" fmla="*/ 4112914 w 11933853"/>
            <a:gd name="connsiteY2762" fmla="*/ 2066764 h 6858000"/>
            <a:gd name="connsiteX2763" fmla="*/ 4061034 w 11933853"/>
            <a:gd name="connsiteY2763" fmla="*/ 1944097 h 6858000"/>
            <a:gd name="connsiteX2764" fmla="*/ 4029906 w 11933853"/>
            <a:gd name="connsiteY2764" fmla="*/ 1929411 h 6858000"/>
            <a:gd name="connsiteX2765" fmla="*/ 3924416 w 11933853"/>
            <a:gd name="connsiteY2765" fmla="*/ 1874988 h 6858000"/>
            <a:gd name="connsiteX2766" fmla="*/ 3919228 w 11933853"/>
            <a:gd name="connsiteY2766" fmla="*/ 1810199 h 6858000"/>
            <a:gd name="connsiteX2767" fmla="*/ 3986672 w 11933853"/>
            <a:gd name="connsiteY2767" fmla="*/ 1741955 h 6858000"/>
            <a:gd name="connsiteX2768" fmla="*/ 3971973 w 11933853"/>
            <a:gd name="connsiteY2768" fmla="*/ 1710856 h 6858000"/>
            <a:gd name="connsiteX2769" fmla="*/ 3947762 w 11933853"/>
            <a:gd name="connsiteY2769" fmla="*/ 1643475 h 6858000"/>
            <a:gd name="connsiteX2770" fmla="*/ 3958138 w 11933853"/>
            <a:gd name="connsiteY2770" fmla="*/ 1593371 h 6858000"/>
            <a:gd name="connsiteX2771" fmla="*/ 3937386 w 11933853"/>
            <a:gd name="connsiteY2771" fmla="*/ 1577822 h 6858000"/>
            <a:gd name="connsiteX2772" fmla="*/ 3853513 w 11933853"/>
            <a:gd name="connsiteY2772" fmla="*/ 1446516 h 6858000"/>
            <a:gd name="connsiteX2773" fmla="*/ 4039417 w 11933853"/>
            <a:gd name="connsiteY2773" fmla="*/ 1493164 h 6858000"/>
            <a:gd name="connsiteX2774" fmla="*/ 4028176 w 11933853"/>
            <a:gd name="connsiteY2774" fmla="*/ 1537221 h 6858000"/>
            <a:gd name="connsiteX2775" fmla="*/ 4035094 w 11933853"/>
            <a:gd name="connsiteY2775" fmla="*/ 1546723 h 6858000"/>
            <a:gd name="connsiteX2776" fmla="*/ 4127613 w 11933853"/>
            <a:gd name="connsiteY2776" fmla="*/ 1596827 h 6858000"/>
            <a:gd name="connsiteX2777" fmla="*/ 4086974 w 11933853"/>
            <a:gd name="connsiteY2777" fmla="*/ 1733316 h 6858000"/>
            <a:gd name="connsiteX2778" fmla="*/ 4062763 w 11933853"/>
            <a:gd name="connsiteY2778" fmla="*/ 1744546 h 6858000"/>
            <a:gd name="connsiteX2779" fmla="*/ 4086974 w 11933853"/>
            <a:gd name="connsiteY2779" fmla="*/ 1771326 h 6858000"/>
            <a:gd name="connsiteX2780" fmla="*/ 4108591 w 11933853"/>
            <a:gd name="connsiteY2780" fmla="*/ 1842162 h 6858000"/>
            <a:gd name="connsiteX2781" fmla="*/ 4105132 w 11933853"/>
            <a:gd name="connsiteY2781" fmla="*/ 1886218 h 6858000"/>
            <a:gd name="connsiteX2782" fmla="*/ 4144907 w 11933853"/>
            <a:gd name="connsiteY2782" fmla="*/ 1881899 h 6858000"/>
            <a:gd name="connsiteX2783" fmla="*/ 4213216 w 11933853"/>
            <a:gd name="connsiteY2783" fmla="*/ 1902632 h 6858000"/>
            <a:gd name="connsiteX2784" fmla="*/ 4245209 w 11933853"/>
            <a:gd name="connsiteY2784" fmla="*/ 2008886 h 6858000"/>
            <a:gd name="connsiteX2785" fmla="*/ 4153040 w 11933853"/>
            <a:gd name="connsiteY2785" fmla="*/ 2075092 h 6858000"/>
            <a:gd name="connsiteX2786" fmla="*/ 6120034 w 11933853"/>
            <a:gd name="connsiteY2786" fmla="*/ 2043167 h 6858000"/>
            <a:gd name="connsiteX2787" fmla="*/ 6079611 w 11933853"/>
            <a:gd name="connsiteY2787" fmla="*/ 2028481 h 6858000"/>
            <a:gd name="connsiteX2788" fmla="*/ 6122845 w 11933853"/>
            <a:gd name="connsiteY2788" fmla="*/ 1845344 h 6858000"/>
            <a:gd name="connsiteX2789" fmla="*/ 6217959 w 11933853"/>
            <a:gd name="connsiteY2789" fmla="*/ 1935185 h 6858000"/>
            <a:gd name="connsiteX2790" fmla="*/ 6161755 w 11933853"/>
            <a:gd name="connsiteY2790" fmla="*/ 2031937 h 6858000"/>
            <a:gd name="connsiteX2791" fmla="*/ 6120034 w 11933853"/>
            <a:gd name="connsiteY2791" fmla="*/ 2043167 h 6858000"/>
            <a:gd name="connsiteX2792" fmla="*/ 6044867 w 11933853"/>
            <a:gd name="connsiteY2792" fmla="*/ 1781855 h 6858000"/>
            <a:gd name="connsiteX2793" fmla="*/ 6022602 w 11933853"/>
            <a:gd name="connsiteY2793" fmla="*/ 1777427 h 6858000"/>
            <a:gd name="connsiteX2794" fmla="*/ 5992339 w 11933853"/>
            <a:gd name="connsiteY2794" fmla="*/ 1619342 h 6858000"/>
            <a:gd name="connsiteX2795" fmla="*/ 6060648 w 11933853"/>
            <a:gd name="connsiteY2795" fmla="*/ 1590835 h 6858000"/>
            <a:gd name="connsiteX2796" fmla="*/ 6126363 w 11933853"/>
            <a:gd name="connsiteY2796" fmla="*/ 1611567 h 6858000"/>
            <a:gd name="connsiteX2797" fmla="*/ 6073618 w 11933853"/>
            <a:gd name="connsiteY2797" fmla="*/ 1781747 h 6858000"/>
            <a:gd name="connsiteX2798" fmla="*/ 6044867 w 11933853"/>
            <a:gd name="connsiteY2798" fmla="*/ 1781855 h 6858000"/>
            <a:gd name="connsiteX2799" fmla="*/ 6122574 w 11933853"/>
            <a:gd name="connsiteY2799" fmla="*/ 1576133 h 6858000"/>
            <a:gd name="connsiteX2800" fmla="*/ 6082191 w 11933853"/>
            <a:gd name="connsiteY2800" fmla="*/ 1561731 h 6858000"/>
            <a:gd name="connsiteX2801" fmla="*/ 6036364 w 11933853"/>
            <a:gd name="connsiteY2801" fmla="*/ 1474482 h 6858000"/>
            <a:gd name="connsiteX2802" fmla="*/ 6065763 w 11933853"/>
            <a:gd name="connsiteY2802" fmla="*/ 1408829 h 6858000"/>
            <a:gd name="connsiteX2803" fmla="*/ 6194599 w 11933853"/>
            <a:gd name="connsiteY2803" fmla="*/ 1405373 h 6858000"/>
            <a:gd name="connsiteX2804" fmla="*/ 6223133 w 11933853"/>
            <a:gd name="connsiteY2804" fmla="*/ 1511627 h 6858000"/>
            <a:gd name="connsiteX2805" fmla="*/ 6122574 w 11933853"/>
            <a:gd name="connsiteY2805" fmla="*/ 1576133 h 6858000"/>
            <a:gd name="connsiteX2806" fmla="*/ 6382831 w 11933853"/>
            <a:gd name="connsiteY2806" fmla="*/ 1569515 h 6858000"/>
            <a:gd name="connsiteX2807" fmla="*/ 6326628 w 11933853"/>
            <a:gd name="connsiteY2807" fmla="*/ 1542735 h 6858000"/>
            <a:gd name="connsiteX2808" fmla="*/ 6433847 w 11933853"/>
            <a:gd name="connsiteY2808" fmla="*/ 1383786 h 6858000"/>
            <a:gd name="connsiteX2809" fmla="*/ 6382831 w 11933853"/>
            <a:gd name="connsiteY2809" fmla="*/ 1569515 h 6858000"/>
            <a:gd name="connsiteX2810" fmla="*/ 6621234 w 11933853"/>
            <a:gd name="connsiteY2810" fmla="*/ 1552258 h 6858000"/>
            <a:gd name="connsiteX2811" fmla="*/ 6571084 w 11933853"/>
            <a:gd name="connsiteY2811" fmla="*/ 1539300 h 6858000"/>
            <a:gd name="connsiteX2812" fmla="*/ 6544279 w 11933853"/>
            <a:gd name="connsiteY2812" fmla="*/ 1397628 h 6858000"/>
            <a:gd name="connsiteX2813" fmla="*/ 6594430 w 11933853"/>
            <a:gd name="connsiteY2813" fmla="*/ 1363073 h 6858000"/>
            <a:gd name="connsiteX2814" fmla="*/ 6720672 w 11933853"/>
            <a:gd name="connsiteY2814" fmla="*/ 1456370 h 6858000"/>
            <a:gd name="connsiteX2815" fmla="*/ 6621234 w 11933853"/>
            <a:gd name="connsiteY2815" fmla="*/ 1552258 h 6858000"/>
            <a:gd name="connsiteX2816" fmla="*/ 3553559 w 11933853"/>
            <a:gd name="connsiteY2816" fmla="*/ 1984929 h 6858000"/>
            <a:gd name="connsiteX2817" fmla="*/ 3487411 w 11933853"/>
            <a:gd name="connsiteY2817" fmla="*/ 1959446 h 6858000"/>
            <a:gd name="connsiteX2818" fmla="*/ 3474441 w 11933853"/>
            <a:gd name="connsiteY2818" fmla="*/ 1830731 h 6858000"/>
            <a:gd name="connsiteX2819" fmla="*/ 3585119 w 11933853"/>
            <a:gd name="connsiteY2819" fmla="*/ 1796177 h 6858000"/>
            <a:gd name="connsiteX2820" fmla="*/ 3648240 w 11933853"/>
            <a:gd name="connsiteY2820" fmla="*/ 1890337 h 6858000"/>
            <a:gd name="connsiteX2821" fmla="*/ 3619706 w 11933853"/>
            <a:gd name="connsiteY2821" fmla="*/ 1958582 h 6858000"/>
            <a:gd name="connsiteX2822" fmla="*/ 3553559 w 11933853"/>
            <a:gd name="connsiteY2822" fmla="*/ 1984929 h 6858000"/>
            <a:gd name="connsiteX2823" fmla="*/ 3792430 w 11933853"/>
            <a:gd name="connsiteY2823" fmla="*/ 1972716 h 6858000"/>
            <a:gd name="connsiteX2824" fmla="*/ 3728417 w 11933853"/>
            <a:gd name="connsiteY2824" fmla="*/ 1961189 h 6858000"/>
            <a:gd name="connsiteX2825" fmla="*/ 3730147 w 11933853"/>
            <a:gd name="connsiteY2825" fmla="*/ 1789281 h 6858000"/>
            <a:gd name="connsiteX2826" fmla="*/ 3864171 w 11933853"/>
            <a:gd name="connsiteY2826" fmla="*/ 1828155 h 6858000"/>
            <a:gd name="connsiteX2827" fmla="*/ 3792430 w 11933853"/>
            <a:gd name="connsiteY2827" fmla="*/ 1972716 h 6858000"/>
            <a:gd name="connsiteX2828" fmla="*/ 3046416 w 11933853"/>
            <a:gd name="connsiteY2828" fmla="*/ 2249904 h 6858000"/>
            <a:gd name="connsiteX2829" fmla="*/ 3007181 w 11933853"/>
            <a:gd name="connsiteY2829" fmla="*/ 2238134 h 6858000"/>
            <a:gd name="connsiteX2830" fmla="*/ 2957030 w 11933853"/>
            <a:gd name="connsiteY2830" fmla="*/ 2108556 h 6858000"/>
            <a:gd name="connsiteX2831" fmla="*/ 3053009 w 11933853"/>
            <a:gd name="connsiteY2831" fmla="*/ 2052405 h 6858000"/>
            <a:gd name="connsiteX2832" fmla="*/ 3142934 w 11933853"/>
            <a:gd name="connsiteY2832" fmla="*/ 2146565 h 6858000"/>
            <a:gd name="connsiteX2833" fmla="*/ 3085001 w 11933853"/>
            <a:gd name="connsiteY2833" fmla="*/ 2238998 h 6858000"/>
            <a:gd name="connsiteX2834" fmla="*/ 3046416 w 11933853"/>
            <a:gd name="connsiteY2834" fmla="*/ 2249904 h 6858000"/>
            <a:gd name="connsiteX2835" fmla="*/ 2778926 w 11933853"/>
            <a:gd name="connsiteY2835" fmla="*/ 2238754 h 6858000"/>
            <a:gd name="connsiteX2836" fmla="*/ 2740272 w 11933853"/>
            <a:gd name="connsiteY2836" fmla="*/ 2230372 h 6858000"/>
            <a:gd name="connsiteX2837" fmla="*/ 2684933 w 11933853"/>
            <a:gd name="connsiteY2837" fmla="*/ 2140531 h 6858000"/>
            <a:gd name="connsiteX2838" fmla="*/ 2714332 w 11933853"/>
            <a:gd name="connsiteY2838" fmla="*/ 2073150 h 6858000"/>
            <a:gd name="connsiteX2839" fmla="*/ 2830198 w 11933853"/>
            <a:gd name="connsiteY2839" fmla="*/ 2055873 h 6858000"/>
            <a:gd name="connsiteX2840" fmla="*/ 2871702 w 11933853"/>
            <a:gd name="connsiteY2840" fmla="*/ 2175949 h 6858000"/>
            <a:gd name="connsiteX2841" fmla="*/ 2778926 w 11933853"/>
            <a:gd name="connsiteY2841" fmla="*/ 2238754 h 6858000"/>
            <a:gd name="connsiteX2842" fmla="*/ 2874025 w 11933853"/>
            <a:gd name="connsiteY2842" fmla="*/ 2052467 h 6858000"/>
            <a:gd name="connsiteX2843" fmla="*/ 2840480 w 11933853"/>
            <a:gd name="connsiteY2843" fmla="*/ 2046610 h 6858000"/>
            <a:gd name="connsiteX2844" fmla="*/ 2774765 w 11933853"/>
            <a:gd name="connsiteY2844" fmla="*/ 1969727 h 6858000"/>
            <a:gd name="connsiteX2845" fmla="*/ 2825780 w 11933853"/>
            <a:gd name="connsiteY2845" fmla="*/ 1865201 h 6858000"/>
            <a:gd name="connsiteX2846" fmla="*/ 2946834 w 11933853"/>
            <a:gd name="connsiteY2846" fmla="*/ 1888525 h 6858000"/>
            <a:gd name="connsiteX2847" fmla="*/ 2874025 w 11933853"/>
            <a:gd name="connsiteY2847" fmla="*/ 2052467 h 6858000"/>
            <a:gd name="connsiteX2848" fmla="*/ 3128178 w 11933853"/>
            <a:gd name="connsiteY2848" fmla="*/ 1990577 h 6858000"/>
            <a:gd name="connsiteX2849" fmla="*/ 3063314 w 11933853"/>
            <a:gd name="connsiteY2849" fmla="*/ 1978442 h 6858000"/>
            <a:gd name="connsiteX2850" fmla="*/ 3026998 w 11933853"/>
            <a:gd name="connsiteY2850" fmla="*/ 1845409 h 6858000"/>
            <a:gd name="connsiteX2851" fmla="*/ 3199067 w 11933853"/>
            <a:gd name="connsiteY2851" fmla="*/ 1845409 h 6858000"/>
            <a:gd name="connsiteX2852" fmla="*/ 3128178 w 11933853"/>
            <a:gd name="connsiteY2852" fmla="*/ 1990577 h 6858000"/>
            <a:gd name="connsiteX2853" fmla="*/ 3330929 w 11933853"/>
            <a:gd name="connsiteY2853" fmla="*/ 1895687 h 6858000"/>
            <a:gd name="connsiteX2854" fmla="*/ 3293073 w 11933853"/>
            <a:gd name="connsiteY2854" fmla="*/ 1880947 h 6858000"/>
            <a:gd name="connsiteX2855" fmla="*/ 3386458 w 11933853"/>
            <a:gd name="connsiteY2855" fmla="*/ 1710768 h 6858000"/>
            <a:gd name="connsiteX2856" fmla="*/ 3427962 w 11933853"/>
            <a:gd name="connsiteY2856" fmla="*/ 1852440 h 6858000"/>
            <a:gd name="connsiteX2857" fmla="*/ 3330929 w 11933853"/>
            <a:gd name="connsiteY2857" fmla="*/ 1895687 h 6858000"/>
            <a:gd name="connsiteX2858" fmla="*/ 3805346 w 11933853"/>
            <a:gd name="connsiteY2858" fmla="*/ 1759318 h 6858000"/>
            <a:gd name="connsiteX2859" fmla="*/ 3745683 w 11933853"/>
            <a:gd name="connsiteY2859" fmla="*/ 1742041 h 6858000"/>
            <a:gd name="connsiteX2860" fmla="*/ 3776812 w 11933853"/>
            <a:gd name="connsiteY2860" fmla="*/ 1569270 h 6858000"/>
            <a:gd name="connsiteX2861" fmla="*/ 3903054 w 11933853"/>
            <a:gd name="connsiteY2861" fmla="*/ 1666022 h 6858000"/>
            <a:gd name="connsiteX2862" fmla="*/ 3873655 w 11933853"/>
            <a:gd name="connsiteY2862" fmla="*/ 1729947 h 6858000"/>
            <a:gd name="connsiteX2863" fmla="*/ 3805346 w 11933853"/>
            <a:gd name="connsiteY2863" fmla="*/ 1759318 h 6858000"/>
            <a:gd name="connsiteX2864" fmla="*/ 3576445 w 11933853"/>
            <a:gd name="connsiteY2864" fmla="*/ 1741203 h 6858000"/>
            <a:gd name="connsiteX2865" fmla="*/ 3551370 w 11933853"/>
            <a:gd name="connsiteY2865" fmla="*/ 1736020 h 6858000"/>
            <a:gd name="connsiteX2866" fmla="*/ 3505542 w 11933853"/>
            <a:gd name="connsiteY2866" fmla="*/ 1702329 h 6858000"/>
            <a:gd name="connsiteX2867" fmla="*/ 3509001 w 11933853"/>
            <a:gd name="connsiteY2867" fmla="*/ 1572751 h 6858000"/>
            <a:gd name="connsiteX2868" fmla="*/ 3577310 w 11933853"/>
            <a:gd name="connsiteY2868" fmla="*/ 1543380 h 6858000"/>
            <a:gd name="connsiteX2869" fmla="*/ 3606709 w 11933853"/>
            <a:gd name="connsiteY2869" fmla="*/ 1732564 h 6858000"/>
            <a:gd name="connsiteX2870" fmla="*/ 3576445 w 11933853"/>
            <a:gd name="connsiteY2870" fmla="*/ 1741203 h 6858000"/>
            <a:gd name="connsiteX2871" fmla="*/ 2973692 w 11933853"/>
            <a:gd name="connsiteY2871" fmla="*/ 1851552 h 6858000"/>
            <a:gd name="connsiteX2872" fmla="*/ 2912152 w 11933853"/>
            <a:gd name="connsiteY2872" fmla="*/ 1837811 h 6858000"/>
            <a:gd name="connsiteX2873" fmla="*/ 2866324 w 11933853"/>
            <a:gd name="connsiteY2873" fmla="*/ 1753153 h 6858000"/>
            <a:gd name="connsiteX2874" fmla="*/ 3053093 w 11933853"/>
            <a:gd name="connsiteY2874" fmla="*/ 1714280 h 6858000"/>
            <a:gd name="connsiteX2875" fmla="*/ 2973692 w 11933853"/>
            <a:gd name="connsiteY2875" fmla="*/ 1851552 h 6858000"/>
            <a:gd name="connsiteX2876" fmla="*/ 3167677 w 11933853"/>
            <a:gd name="connsiteY2876" fmla="*/ 1724917 h 6858000"/>
            <a:gd name="connsiteX2877" fmla="*/ 3103042 w 11933853"/>
            <a:gd name="connsiteY2877" fmla="*/ 1708396 h 6858000"/>
            <a:gd name="connsiteX2878" fmla="*/ 3060674 w 11933853"/>
            <a:gd name="connsiteY2878" fmla="*/ 1605597 h 6858000"/>
            <a:gd name="connsiteX2879" fmla="*/ 3139359 w 11933853"/>
            <a:gd name="connsiteY2879" fmla="*/ 1529578 h 6858000"/>
            <a:gd name="connsiteX2880" fmla="*/ 3242254 w 11933853"/>
            <a:gd name="connsiteY2880" fmla="*/ 1578817 h 6858000"/>
            <a:gd name="connsiteX2881" fmla="*/ 3225826 w 11933853"/>
            <a:gd name="connsiteY2881" fmla="*/ 1695438 h 6858000"/>
            <a:gd name="connsiteX2882" fmla="*/ 3167677 w 11933853"/>
            <a:gd name="connsiteY2882" fmla="*/ 1724917 h 6858000"/>
            <a:gd name="connsiteX2883" fmla="*/ 3372597 w 11933853"/>
            <a:gd name="connsiteY2883" fmla="*/ 1655786 h 6858000"/>
            <a:gd name="connsiteX2884" fmla="*/ 3317258 w 11933853"/>
            <a:gd name="connsiteY2884" fmla="*/ 1641965 h 6858000"/>
            <a:gd name="connsiteX2885" fmla="*/ 3300829 w 11933853"/>
            <a:gd name="connsiteY2885" fmla="*/ 1494245 h 6858000"/>
            <a:gd name="connsiteX2886" fmla="*/ 3370868 w 11933853"/>
            <a:gd name="connsiteY2886" fmla="*/ 1463147 h 6858000"/>
            <a:gd name="connsiteX2887" fmla="*/ 3436583 w 11933853"/>
            <a:gd name="connsiteY2887" fmla="*/ 1487335 h 6858000"/>
            <a:gd name="connsiteX2888" fmla="*/ 3372597 w 11933853"/>
            <a:gd name="connsiteY2888" fmla="*/ 1655786 h 6858000"/>
            <a:gd name="connsiteX2889" fmla="*/ 3731281 w 11933853"/>
            <a:gd name="connsiteY2889" fmla="*/ 1533817 h 6858000"/>
            <a:gd name="connsiteX2890" fmla="*/ 3695613 w 11933853"/>
            <a:gd name="connsiteY2890" fmla="*/ 1525503 h 6858000"/>
            <a:gd name="connsiteX2891" fmla="*/ 3635086 w 11933853"/>
            <a:gd name="connsiteY2891" fmla="*/ 1395924 h 6858000"/>
            <a:gd name="connsiteX2892" fmla="*/ 3727606 w 11933853"/>
            <a:gd name="connsiteY2892" fmla="*/ 1336318 h 6858000"/>
            <a:gd name="connsiteX2893" fmla="*/ 3795915 w 11933853"/>
            <a:gd name="connsiteY2893" fmla="*/ 1365689 h 6858000"/>
            <a:gd name="connsiteX2894" fmla="*/ 3825314 w 11933853"/>
            <a:gd name="connsiteY2894" fmla="*/ 1427023 h 6858000"/>
            <a:gd name="connsiteX2895" fmla="*/ 3768246 w 11933853"/>
            <a:gd name="connsiteY2895" fmla="*/ 1522047 h 6858000"/>
            <a:gd name="connsiteX2896" fmla="*/ 3731281 w 11933853"/>
            <a:gd name="connsiteY2896" fmla="*/ 1533817 h 6858000"/>
            <a:gd name="connsiteX2897" fmla="*/ 6197990 w 11933853"/>
            <a:gd name="connsiteY2897" fmla="*/ 1371077 h 6858000"/>
            <a:gd name="connsiteX2898" fmla="*/ 6137463 w 11933853"/>
            <a:gd name="connsiteY2898" fmla="*/ 1352936 h 6858000"/>
            <a:gd name="connsiteX2899" fmla="*/ 6195396 w 11933853"/>
            <a:gd name="connsiteY2899" fmla="*/ 1178438 h 6858000"/>
            <a:gd name="connsiteX2900" fmla="*/ 6295698 w 11933853"/>
            <a:gd name="connsiteY2900" fmla="*/ 1281236 h 6858000"/>
            <a:gd name="connsiteX2901" fmla="*/ 6266299 w 11933853"/>
            <a:gd name="connsiteY2901" fmla="*/ 1341706 h 6858000"/>
            <a:gd name="connsiteX2902" fmla="*/ 6197990 w 11933853"/>
            <a:gd name="connsiteY2902" fmla="*/ 1371077 h 6858000"/>
            <a:gd name="connsiteX2903" fmla="*/ 9647768 w 11933853"/>
            <a:gd name="connsiteY2903" fmla="*/ 1350371 h 6858000"/>
            <a:gd name="connsiteX2904" fmla="*/ 9625395 w 11933853"/>
            <a:gd name="connsiteY2904" fmla="*/ 1346052 h 6858000"/>
            <a:gd name="connsiteX2905" fmla="*/ 9569191 w 11933853"/>
            <a:gd name="connsiteY2905" fmla="*/ 1281263 h 6858000"/>
            <a:gd name="connsiteX2906" fmla="*/ 9606372 w 11933853"/>
            <a:gd name="connsiteY2906" fmla="*/ 1175872 h 6858000"/>
            <a:gd name="connsiteX2907" fmla="*/ 9672087 w 11933853"/>
            <a:gd name="connsiteY2907" fmla="*/ 1157732 h 6858000"/>
            <a:gd name="connsiteX2908" fmla="*/ 9677275 w 11933853"/>
            <a:gd name="connsiteY2908" fmla="*/ 1349507 h 6858000"/>
            <a:gd name="connsiteX2909" fmla="*/ 9647768 w 11933853"/>
            <a:gd name="connsiteY2909" fmla="*/ 1350371 h 6858000"/>
            <a:gd name="connsiteX2910" fmla="*/ 9890723 w 11933853"/>
            <a:gd name="connsiteY2910" fmla="*/ 1179979 h 6858000"/>
            <a:gd name="connsiteX2911" fmla="*/ 9849976 w 11933853"/>
            <a:gd name="connsiteY2911" fmla="*/ 1173500 h 6858000"/>
            <a:gd name="connsiteX2912" fmla="*/ 9793772 w 11933853"/>
            <a:gd name="connsiteY2912" fmla="*/ 1108711 h 6858000"/>
            <a:gd name="connsiteX2913" fmla="*/ 9890615 w 11933853"/>
            <a:gd name="connsiteY2913" fmla="*/ 982588 h 6858000"/>
            <a:gd name="connsiteX2914" fmla="*/ 9954601 w 11933853"/>
            <a:gd name="connsiteY2914" fmla="*/ 1011959 h 6858000"/>
            <a:gd name="connsiteX2915" fmla="*/ 9984000 w 11933853"/>
            <a:gd name="connsiteY2915" fmla="*/ 1079340 h 6858000"/>
            <a:gd name="connsiteX2916" fmla="*/ 9932119 w 11933853"/>
            <a:gd name="connsiteY2916" fmla="*/ 1168317 h 6858000"/>
            <a:gd name="connsiteX2917" fmla="*/ 9890723 w 11933853"/>
            <a:gd name="connsiteY2917" fmla="*/ 1179979 h 6858000"/>
            <a:gd name="connsiteX2918" fmla="*/ 6484841 w 11933853"/>
            <a:gd name="connsiteY2918" fmla="*/ 1328926 h 6858000"/>
            <a:gd name="connsiteX2919" fmla="*/ 6432015 w 11933853"/>
            <a:gd name="connsiteY2919" fmla="*/ 1313255 h 6858000"/>
            <a:gd name="connsiteX2920" fmla="*/ 6408669 w 11933853"/>
            <a:gd name="connsiteY2920" fmla="*/ 1169855 h 6858000"/>
            <a:gd name="connsiteX2921" fmla="*/ 6583333 w 11933853"/>
            <a:gd name="connsiteY2921" fmla="*/ 1227734 h 6858000"/>
            <a:gd name="connsiteX2922" fmla="*/ 6484841 w 11933853"/>
            <a:gd name="connsiteY2922" fmla="*/ 1328926 h 6858000"/>
            <a:gd name="connsiteX2923" fmla="*/ 6303055 w 11933853"/>
            <a:gd name="connsiteY2923" fmla="*/ 1180626 h 6858000"/>
            <a:gd name="connsiteX2924" fmla="*/ 6237665 w 11933853"/>
            <a:gd name="connsiteY2924" fmla="*/ 1160542 h 6858000"/>
            <a:gd name="connsiteX2925" fmla="*/ 6200484 w 11933853"/>
            <a:gd name="connsiteY2925" fmla="*/ 1055151 h 6858000"/>
            <a:gd name="connsiteX2926" fmla="*/ 6331049 w 11933853"/>
            <a:gd name="connsiteY2926" fmla="*/ 991226 h 6858000"/>
            <a:gd name="connsiteX2927" fmla="*/ 6366501 w 11933853"/>
            <a:gd name="connsiteY2927" fmla="*/ 1147584 h 6858000"/>
            <a:gd name="connsiteX2928" fmla="*/ 6303055 w 11933853"/>
            <a:gd name="connsiteY2928" fmla="*/ 1180626 h 6858000"/>
            <a:gd name="connsiteX2929" fmla="*/ 9677151 w 11933853"/>
            <a:gd name="connsiteY2929" fmla="*/ 1093920 h 6858000"/>
            <a:gd name="connsiteX2930" fmla="*/ 9632296 w 11933853"/>
            <a:gd name="connsiteY2930" fmla="*/ 1082042 h 6858000"/>
            <a:gd name="connsiteX2931" fmla="*/ 9677259 w 11933853"/>
            <a:gd name="connsiteY2931" fmla="*/ 896313 h 6858000"/>
            <a:gd name="connsiteX2932" fmla="*/ 9721357 w 11933853"/>
            <a:gd name="connsiteY2932" fmla="*/ 1081178 h 6858000"/>
            <a:gd name="connsiteX2933" fmla="*/ 9677151 w 11933853"/>
            <a:gd name="connsiteY2933" fmla="*/ 1093920 h 6858000"/>
            <a:gd name="connsiteX2934" fmla="*/ 3204367 w 11933853"/>
            <a:gd name="connsiteY2934" fmla="*/ 1474717 h 6858000"/>
            <a:gd name="connsiteX2935" fmla="*/ 3146218 w 11933853"/>
            <a:gd name="connsiteY2935" fmla="*/ 1445238 h 6858000"/>
            <a:gd name="connsiteX2936" fmla="*/ 3275918 w 11933853"/>
            <a:gd name="connsiteY2936" fmla="*/ 1302702 h 6858000"/>
            <a:gd name="connsiteX2937" fmla="*/ 3269001 w 11933853"/>
            <a:gd name="connsiteY2937" fmla="*/ 1458196 h 6858000"/>
            <a:gd name="connsiteX2938" fmla="*/ 3204367 w 11933853"/>
            <a:gd name="connsiteY2938" fmla="*/ 1474717 h 6858000"/>
            <a:gd name="connsiteX2939" fmla="*/ 3487475 w 11933853"/>
            <a:gd name="connsiteY2939" fmla="*/ 1459191 h 6858000"/>
            <a:gd name="connsiteX2940" fmla="*/ 3422624 w 11933853"/>
            <a:gd name="connsiteY2940" fmla="*/ 1427984 h 6858000"/>
            <a:gd name="connsiteX2941" fmla="*/ 3393226 w 11933853"/>
            <a:gd name="connsiteY2941" fmla="*/ 1360603 h 6858000"/>
            <a:gd name="connsiteX2942" fmla="*/ 3445106 w 11933853"/>
            <a:gd name="connsiteY2942" fmla="*/ 1271626 h 6858000"/>
            <a:gd name="connsiteX2943" fmla="*/ 3537626 w 11933853"/>
            <a:gd name="connsiteY2943" fmla="*/ 1275945 h 6858000"/>
            <a:gd name="connsiteX2944" fmla="*/ 3586047 w 11933853"/>
            <a:gd name="connsiteY2944" fmla="*/ 1365786 h 6858000"/>
            <a:gd name="connsiteX2945" fmla="*/ 3554919 w 11933853"/>
            <a:gd name="connsiteY2945" fmla="*/ 1428848 h 6858000"/>
            <a:gd name="connsiteX2946" fmla="*/ 3487475 w 11933853"/>
            <a:gd name="connsiteY2946" fmla="*/ 1459191 h 6858000"/>
            <a:gd name="connsiteX2947" fmla="*/ 3690456 w 11933853"/>
            <a:gd name="connsiteY2947" fmla="*/ 1319313 h 6858000"/>
            <a:gd name="connsiteX2948" fmla="*/ 3629929 w 11933853"/>
            <a:gd name="connsiteY2948" fmla="*/ 1289942 h 6858000"/>
            <a:gd name="connsiteX2949" fmla="*/ 3600531 w 11933853"/>
            <a:gd name="connsiteY2949" fmla="*/ 1221697 h 6858000"/>
            <a:gd name="connsiteX2950" fmla="*/ 3793352 w 11933853"/>
            <a:gd name="connsiteY2950" fmla="*/ 1219106 h 6858000"/>
            <a:gd name="connsiteX2951" fmla="*/ 3690456 w 11933853"/>
            <a:gd name="connsiteY2951" fmla="*/ 1319313 h 6858000"/>
            <a:gd name="connsiteX2952" fmla="*/ 3165689 w 11933853"/>
            <a:gd name="connsiteY2952" fmla="*/ 1255241 h 6858000"/>
            <a:gd name="connsiteX2953" fmla="*/ 3127238 w 11933853"/>
            <a:gd name="connsiteY2953" fmla="*/ 1245104 h 6858000"/>
            <a:gd name="connsiteX2954" fmla="*/ 3073629 w 11933853"/>
            <a:gd name="connsiteY2954" fmla="*/ 1150080 h 6858000"/>
            <a:gd name="connsiteX2955" fmla="*/ 3166148 w 11933853"/>
            <a:gd name="connsiteY2955" fmla="*/ 1060239 h 6858000"/>
            <a:gd name="connsiteX2956" fmla="*/ 3261262 w 11933853"/>
            <a:gd name="connsiteY2956" fmla="*/ 1194136 h 6858000"/>
            <a:gd name="connsiteX2957" fmla="*/ 3165689 w 11933853"/>
            <a:gd name="connsiteY2957" fmla="*/ 1255241 h 6858000"/>
            <a:gd name="connsiteX2958" fmla="*/ 3396452 w 11933853"/>
            <a:gd name="connsiteY2958" fmla="*/ 1235127 h 6858000"/>
            <a:gd name="connsiteX2959" fmla="*/ 3361338 w 11933853"/>
            <a:gd name="connsiteY2959" fmla="*/ 1231307 h 6858000"/>
            <a:gd name="connsiteX2960" fmla="*/ 3313781 w 11933853"/>
            <a:gd name="connsiteY2960" fmla="*/ 1077541 h 6858000"/>
            <a:gd name="connsiteX2961" fmla="*/ 3468557 w 11933853"/>
            <a:gd name="connsiteY2961" fmla="*/ 1085315 h 6858000"/>
            <a:gd name="connsiteX2962" fmla="*/ 3476339 w 11933853"/>
            <a:gd name="connsiteY2962" fmla="*/ 1180339 h 6858000"/>
            <a:gd name="connsiteX2963" fmla="*/ 3396452 w 11933853"/>
            <a:gd name="connsiteY2963" fmla="*/ 1235127 h 6858000"/>
            <a:gd name="connsiteX2964" fmla="*/ 3583786 w 11933853"/>
            <a:gd name="connsiteY2964" fmla="*/ 1145687 h 6858000"/>
            <a:gd name="connsiteX2965" fmla="*/ 3534068 w 11933853"/>
            <a:gd name="connsiteY2965" fmla="*/ 1129490 h 6858000"/>
            <a:gd name="connsiteX2966" fmla="*/ 3488240 w 11933853"/>
            <a:gd name="connsiteY2966" fmla="*/ 1043104 h 6858000"/>
            <a:gd name="connsiteX2967" fmla="*/ 3517639 w 11933853"/>
            <a:gd name="connsiteY2967" fmla="*/ 977451 h 6858000"/>
            <a:gd name="connsiteX2968" fmla="*/ 3643016 w 11933853"/>
            <a:gd name="connsiteY2968" fmla="*/ 969676 h 6858000"/>
            <a:gd name="connsiteX2969" fmla="*/ 3633505 w 11933853"/>
            <a:gd name="connsiteY2969" fmla="*/ 1129490 h 6858000"/>
            <a:gd name="connsiteX2970" fmla="*/ 3583786 w 11933853"/>
            <a:gd name="connsiteY2970" fmla="*/ 1145687 h 6858000"/>
            <a:gd name="connsiteX2971" fmla="*/ 3192927 w 11933853"/>
            <a:gd name="connsiteY2971" fmla="*/ 1034606 h 6858000"/>
            <a:gd name="connsiteX2972" fmla="*/ 3128941 w 11933853"/>
            <a:gd name="connsiteY2972" fmla="*/ 1005235 h 6858000"/>
            <a:gd name="connsiteX2973" fmla="*/ 3099543 w 11933853"/>
            <a:gd name="connsiteY2973" fmla="*/ 936990 h 6858000"/>
            <a:gd name="connsiteX2974" fmla="*/ 3289770 w 11933853"/>
            <a:gd name="connsiteY2974" fmla="*/ 908483 h 6858000"/>
            <a:gd name="connsiteX2975" fmla="*/ 3192927 w 11933853"/>
            <a:gd name="connsiteY2975" fmla="*/ 1034606 h 6858000"/>
            <a:gd name="connsiteX2976" fmla="*/ 3430158 w 11933853"/>
            <a:gd name="connsiteY2976" fmla="*/ 936898 h 6858000"/>
            <a:gd name="connsiteX2977" fmla="*/ 3365631 w 11933853"/>
            <a:gd name="connsiteY2977" fmla="*/ 925020 h 6858000"/>
            <a:gd name="connsiteX2978" fmla="*/ 3355255 w 11933853"/>
            <a:gd name="connsiteY2978" fmla="*/ 767798 h 6858000"/>
            <a:gd name="connsiteX2979" fmla="*/ 3462475 w 11933853"/>
            <a:gd name="connsiteY2979" fmla="*/ 753976 h 6858000"/>
            <a:gd name="connsiteX2980" fmla="*/ 3490144 w 11933853"/>
            <a:gd name="connsiteY2980" fmla="*/ 906015 h 6858000"/>
            <a:gd name="connsiteX2981" fmla="*/ 3430158 w 11933853"/>
            <a:gd name="connsiteY2981" fmla="*/ 936898 h 6858000"/>
            <a:gd name="connsiteX2982" fmla="*/ 10484467 w 11933853"/>
            <a:gd name="connsiteY2982" fmla="*/ 892248 h 6858000"/>
            <a:gd name="connsiteX2983" fmla="*/ 10426102 w 11933853"/>
            <a:gd name="connsiteY2983" fmla="*/ 882746 h 6858000"/>
            <a:gd name="connsiteX2984" fmla="*/ 10456365 w 11933853"/>
            <a:gd name="connsiteY2984" fmla="*/ 700472 h 6858000"/>
            <a:gd name="connsiteX2985" fmla="*/ 10537644 w 11933853"/>
            <a:gd name="connsiteY2985" fmla="*/ 865469 h 6858000"/>
            <a:gd name="connsiteX2986" fmla="*/ 10484467 w 11933853"/>
            <a:gd name="connsiteY2986" fmla="*/ 892248 h 6858000"/>
            <a:gd name="connsiteX2987" fmla="*/ 3175451 w 11933853"/>
            <a:gd name="connsiteY2987" fmla="*/ 799987 h 6858000"/>
            <a:gd name="connsiteX2988" fmla="*/ 3137595 w 11933853"/>
            <a:gd name="connsiteY2988" fmla="*/ 785248 h 6858000"/>
            <a:gd name="connsiteX2989" fmla="*/ 3232709 w 11933853"/>
            <a:gd name="connsiteY2989" fmla="*/ 615932 h 6858000"/>
            <a:gd name="connsiteX2990" fmla="*/ 3272484 w 11933853"/>
            <a:gd name="connsiteY2990" fmla="*/ 756740 h 6858000"/>
            <a:gd name="connsiteX2991" fmla="*/ 3175451 w 11933853"/>
            <a:gd name="connsiteY2991" fmla="*/ 799987 h 6858000"/>
            <a:gd name="connsiteX2992" fmla="*/ 10565380 w 11933853"/>
            <a:gd name="connsiteY2992" fmla="*/ 692967 h 6858000"/>
            <a:gd name="connsiteX2993" fmla="*/ 10528902 w 11933853"/>
            <a:gd name="connsiteY2993" fmla="*/ 686905 h 6858000"/>
            <a:gd name="connsiteX2994" fmla="*/ 10494315 w 11933853"/>
            <a:gd name="connsiteY2994" fmla="*/ 526228 h 6858000"/>
            <a:gd name="connsiteX2995" fmla="*/ 10562624 w 11933853"/>
            <a:gd name="connsiteY2995" fmla="*/ 499449 h 6858000"/>
            <a:gd name="connsiteX2996" fmla="*/ 10630068 w 11933853"/>
            <a:gd name="connsiteY2996" fmla="*/ 525364 h 6858000"/>
            <a:gd name="connsiteX2997" fmla="*/ 10565380 w 11933853"/>
            <a:gd name="connsiteY2997" fmla="*/ 692967 h 6858000"/>
            <a:gd name="connsiteX2998" fmla="*/ 3197733 w 11933853"/>
            <a:gd name="connsiteY2998" fmla="*/ 559146 h 6858000"/>
            <a:gd name="connsiteX2999" fmla="*/ 3149690 w 11933853"/>
            <a:gd name="connsiteY2999" fmla="*/ 545405 h 6858000"/>
            <a:gd name="connsiteX3000" fmla="*/ 3133261 w 11933853"/>
            <a:gd name="connsiteY3000" fmla="*/ 392503 h 6858000"/>
            <a:gd name="connsiteX3001" fmla="*/ 3298413 w 11933853"/>
            <a:gd name="connsiteY3001" fmla="*/ 468522 h 6858000"/>
            <a:gd name="connsiteX3002" fmla="*/ 3197733 w 11933853"/>
            <a:gd name="connsiteY3002" fmla="*/ 559146 h 6858000"/>
            <a:gd name="connsiteX3003" fmla="*/ 11403072 w 11933853"/>
            <a:gd name="connsiteY3003" fmla="*/ 378912 h 6858000"/>
            <a:gd name="connsiteX3004" fmla="*/ 11358973 w 11933853"/>
            <a:gd name="connsiteY3004" fmla="*/ 364227 h 6858000"/>
            <a:gd name="connsiteX3005" fmla="*/ 11357244 w 11933853"/>
            <a:gd name="connsiteY3005" fmla="*/ 193183 h 6858000"/>
            <a:gd name="connsiteX3006" fmla="*/ 11489539 w 11933853"/>
            <a:gd name="connsiteY3006" fmla="*/ 327945 h 6858000"/>
            <a:gd name="connsiteX3007" fmla="*/ 11403072 w 11933853"/>
            <a:gd name="connsiteY3007" fmla="*/ 378912 h 6858000"/>
            <a:gd name="connsiteX3008" fmla="*/ 3211934 w 11933853"/>
            <a:gd name="connsiteY3008" fmla="*/ 292636 h 6858000"/>
            <a:gd name="connsiteX3009" fmla="*/ 3146219 w 11933853"/>
            <a:gd name="connsiteY3009" fmla="*/ 263265 h 6858000"/>
            <a:gd name="connsiteX3010" fmla="*/ 3116820 w 11933853"/>
            <a:gd name="connsiteY3010" fmla="*/ 194157 h 6858000"/>
            <a:gd name="connsiteX3011" fmla="*/ 3141895 w 11933853"/>
            <a:gd name="connsiteY3011" fmla="*/ 126776 h 6858000"/>
            <a:gd name="connsiteX3012" fmla="*/ 3281972 w 11933853"/>
            <a:gd name="connsiteY3012" fmla="*/ 126776 h 6858000"/>
            <a:gd name="connsiteX3013" fmla="*/ 3307048 w 11933853"/>
            <a:gd name="connsiteY3013" fmla="*/ 194157 h 6858000"/>
            <a:gd name="connsiteX3014" fmla="*/ 3277649 w 11933853"/>
            <a:gd name="connsiteY3014" fmla="*/ 263265 h 6858000"/>
            <a:gd name="connsiteX3015" fmla="*/ 3211934 w 11933853"/>
            <a:gd name="connsiteY3015" fmla="*/ 292636 h 6858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 ang="0">
              <a:pos x="connsiteX177" y="connsiteY177"/>
            </a:cxn>
            <a:cxn ang="0">
              <a:pos x="connsiteX178" y="connsiteY178"/>
            </a:cxn>
            <a:cxn ang="0">
              <a:pos x="connsiteX179" y="connsiteY179"/>
            </a:cxn>
            <a:cxn ang="0">
              <a:pos x="connsiteX180" y="connsiteY180"/>
            </a:cxn>
            <a:cxn ang="0">
              <a:pos x="connsiteX181" y="connsiteY181"/>
            </a:cxn>
            <a:cxn ang="0">
              <a:pos x="connsiteX182" y="connsiteY182"/>
            </a:cxn>
            <a:cxn ang="0">
              <a:pos x="connsiteX183" y="connsiteY183"/>
            </a:cxn>
            <a:cxn ang="0">
              <a:pos x="connsiteX184" y="connsiteY184"/>
            </a:cxn>
            <a:cxn ang="0">
              <a:pos x="connsiteX185" y="connsiteY185"/>
            </a:cxn>
            <a:cxn ang="0">
              <a:pos x="connsiteX186" y="connsiteY186"/>
            </a:cxn>
            <a:cxn ang="0">
              <a:pos x="connsiteX187" y="connsiteY187"/>
            </a:cxn>
            <a:cxn ang="0">
              <a:pos x="connsiteX188" y="connsiteY188"/>
            </a:cxn>
            <a:cxn ang="0">
              <a:pos x="connsiteX189" y="connsiteY189"/>
            </a:cxn>
            <a:cxn ang="0">
              <a:pos x="connsiteX190" y="connsiteY190"/>
            </a:cxn>
            <a:cxn ang="0">
              <a:pos x="connsiteX191" y="connsiteY191"/>
            </a:cxn>
            <a:cxn ang="0">
              <a:pos x="connsiteX192" y="connsiteY192"/>
            </a:cxn>
            <a:cxn ang="0">
              <a:pos x="connsiteX193" y="connsiteY193"/>
            </a:cxn>
            <a:cxn ang="0">
              <a:pos x="connsiteX194" y="connsiteY194"/>
            </a:cxn>
            <a:cxn ang="0">
              <a:pos x="connsiteX195" y="connsiteY195"/>
            </a:cxn>
            <a:cxn ang="0">
              <a:pos x="connsiteX196" y="connsiteY196"/>
            </a:cxn>
            <a:cxn ang="0">
              <a:pos x="connsiteX197" y="connsiteY197"/>
            </a:cxn>
            <a:cxn ang="0">
              <a:pos x="connsiteX198" y="connsiteY198"/>
            </a:cxn>
            <a:cxn ang="0">
              <a:pos x="connsiteX199" y="connsiteY199"/>
            </a:cxn>
            <a:cxn ang="0">
              <a:pos x="connsiteX200" y="connsiteY200"/>
            </a:cxn>
            <a:cxn ang="0">
              <a:pos x="connsiteX201" y="connsiteY201"/>
            </a:cxn>
            <a:cxn ang="0">
              <a:pos x="connsiteX202" y="connsiteY202"/>
            </a:cxn>
            <a:cxn ang="0">
              <a:pos x="connsiteX203" y="connsiteY203"/>
            </a:cxn>
            <a:cxn ang="0">
              <a:pos x="connsiteX204" y="connsiteY204"/>
            </a:cxn>
            <a:cxn ang="0">
              <a:pos x="connsiteX205" y="connsiteY205"/>
            </a:cxn>
            <a:cxn ang="0">
              <a:pos x="connsiteX206" y="connsiteY206"/>
            </a:cxn>
            <a:cxn ang="0">
              <a:pos x="connsiteX207" y="connsiteY207"/>
            </a:cxn>
            <a:cxn ang="0">
              <a:pos x="connsiteX208" y="connsiteY208"/>
            </a:cxn>
            <a:cxn ang="0">
              <a:pos x="connsiteX209" y="connsiteY209"/>
            </a:cxn>
            <a:cxn ang="0">
              <a:pos x="connsiteX210" y="connsiteY210"/>
            </a:cxn>
            <a:cxn ang="0">
              <a:pos x="connsiteX211" y="connsiteY211"/>
            </a:cxn>
            <a:cxn ang="0">
              <a:pos x="connsiteX212" y="connsiteY212"/>
            </a:cxn>
            <a:cxn ang="0">
              <a:pos x="connsiteX213" y="connsiteY213"/>
            </a:cxn>
            <a:cxn ang="0">
              <a:pos x="connsiteX214" y="connsiteY214"/>
            </a:cxn>
            <a:cxn ang="0">
              <a:pos x="connsiteX215" y="connsiteY215"/>
            </a:cxn>
            <a:cxn ang="0">
              <a:pos x="connsiteX216" y="connsiteY216"/>
            </a:cxn>
            <a:cxn ang="0">
              <a:pos x="connsiteX217" y="connsiteY217"/>
            </a:cxn>
            <a:cxn ang="0">
              <a:pos x="connsiteX218" y="connsiteY218"/>
            </a:cxn>
            <a:cxn ang="0">
              <a:pos x="connsiteX219" y="connsiteY219"/>
            </a:cxn>
            <a:cxn ang="0">
              <a:pos x="connsiteX220" y="connsiteY220"/>
            </a:cxn>
            <a:cxn ang="0">
              <a:pos x="connsiteX221" y="connsiteY221"/>
            </a:cxn>
            <a:cxn ang="0">
              <a:pos x="connsiteX222" y="connsiteY222"/>
            </a:cxn>
            <a:cxn ang="0">
              <a:pos x="connsiteX223" y="connsiteY223"/>
            </a:cxn>
            <a:cxn ang="0">
              <a:pos x="connsiteX224" y="connsiteY224"/>
            </a:cxn>
            <a:cxn ang="0">
              <a:pos x="connsiteX225" y="connsiteY225"/>
            </a:cxn>
            <a:cxn ang="0">
              <a:pos x="connsiteX226" y="connsiteY226"/>
            </a:cxn>
            <a:cxn ang="0">
              <a:pos x="connsiteX227" y="connsiteY227"/>
            </a:cxn>
            <a:cxn ang="0">
              <a:pos x="connsiteX228" y="connsiteY228"/>
            </a:cxn>
            <a:cxn ang="0">
              <a:pos x="connsiteX229" y="connsiteY229"/>
            </a:cxn>
            <a:cxn ang="0">
              <a:pos x="connsiteX230" y="connsiteY230"/>
            </a:cxn>
            <a:cxn ang="0">
              <a:pos x="connsiteX231" y="connsiteY231"/>
            </a:cxn>
            <a:cxn ang="0">
              <a:pos x="connsiteX232" y="connsiteY232"/>
            </a:cxn>
            <a:cxn ang="0">
              <a:pos x="connsiteX233" y="connsiteY233"/>
            </a:cxn>
            <a:cxn ang="0">
              <a:pos x="connsiteX234" y="connsiteY234"/>
            </a:cxn>
            <a:cxn ang="0">
              <a:pos x="connsiteX235" y="connsiteY235"/>
            </a:cxn>
            <a:cxn ang="0">
              <a:pos x="connsiteX236" y="connsiteY236"/>
            </a:cxn>
            <a:cxn ang="0">
              <a:pos x="connsiteX237" y="connsiteY237"/>
            </a:cxn>
            <a:cxn ang="0">
              <a:pos x="connsiteX238" y="connsiteY238"/>
            </a:cxn>
            <a:cxn ang="0">
              <a:pos x="connsiteX239" y="connsiteY239"/>
            </a:cxn>
            <a:cxn ang="0">
              <a:pos x="connsiteX240" y="connsiteY240"/>
            </a:cxn>
            <a:cxn ang="0">
              <a:pos x="connsiteX241" y="connsiteY241"/>
            </a:cxn>
            <a:cxn ang="0">
              <a:pos x="connsiteX242" y="connsiteY242"/>
            </a:cxn>
            <a:cxn ang="0">
              <a:pos x="connsiteX243" y="connsiteY243"/>
            </a:cxn>
            <a:cxn ang="0">
              <a:pos x="connsiteX244" y="connsiteY244"/>
            </a:cxn>
            <a:cxn ang="0">
              <a:pos x="connsiteX245" y="connsiteY245"/>
            </a:cxn>
            <a:cxn ang="0">
              <a:pos x="connsiteX246" y="connsiteY246"/>
            </a:cxn>
            <a:cxn ang="0">
              <a:pos x="connsiteX247" y="connsiteY247"/>
            </a:cxn>
            <a:cxn ang="0">
              <a:pos x="connsiteX248" y="connsiteY248"/>
            </a:cxn>
            <a:cxn ang="0">
              <a:pos x="connsiteX249" y="connsiteY249"/>
            </a:cxn>
            <a:cxn ang="0">
              <a:pos x="connsiteX250" y="connsiteY250"/>
            </a:cxn>
            <a:cxn ang="0">
              <a:pos x="connsiteX251" y="connsiteY251"/>
            </a:cxn>
            <a:cxn ang="0">
              <a:pos x="connsiteX252" y="connsiteY252"/>
            </a:cxn>
            <a:cxn ang="0">
              <a:pos x="connsiteX253" y="connsiteY253"/>
            </a:cxn>
            <a:cxn ang="0">
              <a:pos x="connsiteX254" y="connsiteY254"/>
            </a:cxn>
            <a:cxn ang="0">
              <a:pos x="connsiteX255" y="connsiteY255"/>
            </a:cxn>
            <a:cxn ang="0">
              <a:pos x="connsiteX256" y="connsiteY256"/>
            </a:cxn>
            <a:cxn ang="0">
              <a:pos x="connsiteX257" y="connsiteY257"/>
            </a:cxn>
            <a:cxn ang="0">
              <a:pos x="connsiteX258" y="connsiteY258"/>
            </a:cxn>
            <a:cxn ang="0">
              <a:pos x="connsiteX259" y="connsiteY259"/>
            </a:cxn>
            <a:cxn ang="0">
              <a:pos x="connsiteX260" y="connsiteY260"/>
            </a:cxn>
            <a:cxn ang="0">
              <a:pos x="connsiteX261" y="connsiteY261"/>
            </a:cxn>
            <a:cxn ang="0">
              <a:pos x="connsiteX262" y="connsiteY262"/>
            </a:cxn>
            <a:cxn ang="0">
              <a:pos x="connsiteX263" y="connsiteY263"/>
            </a:cxn>
            <a:cxn ang="0">
              <a:pos x="connsiteX264" y="connsiteY264"/>
            </a:cxn>
            <a:cxn ang="0">
              <a:pos x="connsiteX265" y="connsiteY265"/>
            </a:cxn>
            <a:cxn ang="0">
              <a:pos x="connsiteX266" y="connsiteY266"/>
            </a:cxn>
            <a:cxn ang="0">
              <a:pos x="connsiteX267" y="connsiteY267"/>
            </a:cxn>
            <a:cxn ang="0">
              <a:pos x="connsiteX268" y="connsiteY268"/>
            </a:cxn>
            <a:cxn ang="0">
              <a:pos x="connsiteX269" y="connsiteY269"/>
            </a:cxn>
            <a:cxn ang="0">
              <a:pos x="connsiteX270" y="connsiteY270"/>
            </a:cxn>
            <a:cxn ang="0">
              <a:pos x="connsiteX271" y="connsiteY271"/>
            </a:cxn>
            <a:cxn ang="0">
              <a:pos x="connsiteX272" y="connsiteY272"/>
            </a:cxn>
            <a:cxn ang="0">
              <a:pos x="connsiteX273" y="connsiteY273"/>
            </a:cxn>
            <a:cxn ang="0">
              <a:pos x="connsiteX274" y="connsiteY274"/>
            </a:cxn>
            <a:cxn ang="0">
              <a:pos x="connsiteX275" y="connsiteY275"/>
            </a:cxn>
            <a:cxn ang="0">
              <a:pos x="connsiteX276" y="connsiteY276"/>
            </a:cxn>
            <a:cxn ang="0">
              <a:pos x="connsiteX277" y="connsiteY277"/>
            </a:cxn>
            <a:cxn ang="0">
              <a:pos x="connsiteX278" y="connsiteY278"/>
            </a:cxn>
            <a:cxn ang="0">
              <a:pos x="connsiteX279" y="connsiteY279"/>
            </a:cxn>
            <a:cxn ang="0">
              <a:pos x="connsiteX280" y="connsiteY280"/>
            </a:cxn>
            <a:cxn ang="0">
              <a:pos x="connsiteX281" y="connsiteY281"/>
            </a:cxn>
            <a:cxn ang="0">
              <a:pos x="connsiteX282" y="connsiteY282"/>
            </a:cxn>
            <a:cxn ang="0">
              <a:pos x="connsiteX283" y="connsiteY283"/>
            </a:cxn>
            <a:cxn ang="0">
              <a:pos x="connsiteX284" y="connsiteY284"/>
            </a:cxn>
            <a:cxn ang="0">
              <a:pos x="connsiteX285" y="connsiteY285"/>
            </a:cxn>
            <a:cxn ang="0">
              <a:pos x="connsiteX286" y="connsiteY286"/>
            </a:cxn>
            <a:cxn ang="0">
              <a:pos x="connsiteX287" y="connsiteY287"/>
            </a:cxn>
            <a:cxn ang="0">
              <a:pos x="connsiteX288" y="connsiteY288"/>
            </a:cxn>
            <a:cxn ang="0">
              <a:pos x="connsiteX289" y="connsiteY289"/>
            </a:cxn>
            <a:cxn ang="0">
              <a:pos x="connsiteX290" y="connsiteY290"/>
            </a:cxn>
            <a:cxn ang="0">
              <a:pos x="connsiteX291" y="connsiteY291"/>
            </a:cxn>
            <a:cxn ang="0">
              <a:pos x="connsiteX292" y="connsiteY292"/>
            </a:cxn>
            <a:cxn ang="0">
              <a:pos x="connsiteX293" y="connsiteY293"/>
            </a:cxn>
            <a:cxn ang="0">
              <a:pos x="connsiteX294" y="connsiteY294"/>
            </a:cxn>
            <a:cxn ang="0">
              <a:pos x="connsiteX295" y="connsiteY295"/>
            </a:cxn>
            <a:cxn ang="0">
              <a:pos x="connsiteX296" y="connsiteY296"/>
            </a:cxn>
            <a:cxn ang="0">
              <a:pos x="connsiteX297" y="connsiteY297"/>
            </a:cxn>
            <a:cxn ang="0">
              <a:pos x="connsiteX298" y="connsiteY298"/>
            </a:cxn>
            <a:cxn ang="0">
              <a:pos x="connsiteX299" y="connsiteY299"/>
            </a:cxn>
            <a:cxn ang="0">
              <a:pos x="connsiteX300" y="connsiteY300"/>
            </a:cxn>
            <a:cxn ang="0">
              <a:pos x="connsiteX301" y="connsiteY301"/>
            </a:cxn>
            <a:cxn ang="0">
              <a:pos x="connsiteX302" y="connsiteY302"/>
            </a:cxn>
            <a:cxn ang="0">
              <a:pos x="connsiteX303" y="connsiteY303"/>
            </a:cxn>
            <a:cxn ang="0">
              <a:pos x="connsiteX304" y="connsiteY304"/>
            </a:cxn>
            <a:cxn ang="0">
              <a:pos x="connsiteX305" y="connsiteY305"/>
            </a:cxn>
            <a:cxn ang="0">
              <a:pos x="connsiteX306" y="connsiteY306"/>
            </a:cxn>
            <a:cxn ang="0">
              <a:pos x="connsiteX307" y="connsiteY307"/>
            </a:cxn>
            <a:cxn ang="0">
              <a:pos x="connsiteX308" y="connsiteY308"/>
            </a:cxn>
            <a:cxn ang="0">
              <a:pos x="connsiteX309" y="connsiteY309"/>
            </a:cxn>
            <a:cxn ang="0">
              <a:pos x="connsiteX310" y="connsiteY310"/>
            </a:cxn>
            <a:cxn ang="0">
              <a:pos x="connsiteX311" y="connsiteY311"/>
            </a:cxn>
            <a:cxn ang="0">
              <a:pos x="connsiteX312" y="connsiteY312"/>
            </a:cxn>
            <a:cxn ang="0">
              <a:pos x="connsiteX313" y="connsiteY313"/>
            </a:cxn>
            <a:cxn ang="0">
              <a:pos x="connsiteX314" y="connsiteY314"/>
            </a:cxn>
            <a:cxn ang="0">
              <a:pos x="connsiteX315" y="connsiteY315"/>
            </a:cxn>
            <a:cxn ang="0">
              <a:pos x="connsiteX316" y="connsiteY316"/>
            </a:cxn>
            <a:cxn ang="0">
              <a:pos x="connsiteX317" y="connsiteY317"/>
            </a:cxn>
            <a:cxn ang="0">
              <a:pos x="connsiteX318" y="connsiteY318"/>
            </a:cxn>
            <a:cxn ang="0">
              <a:pos x="connsiteX319" y="connsiteY319"/>
            </a:cxn>
            <a:cxn ang="0">
              <a:pos x="connsiteX320" y="connsiteY320"/>
            </a:cxn>
            <a:cxn ang="0">
              <a:pos x="connsiteX321" y="connsiteY321"/>
            </a:cxn>
            <a:cxn ang="0">
              <a:pos x="connsiteX322" y="connsiteY322"/>
            </a:cxn>
            <a:cxn ang="0">
              <a:pos x="connsiteX323" y="connsiteY323"/>
            </a:cxn>
            <a:cxn ang="0">
              <a:pos x="connsiteX324" y="connsiteY324"/>
            </a:cxn>
            <a:cxn ang="0">
              <a:pos x="connsiteX325" y="connsiteY325"/>
            </a:cxn>
            <a:cxn ang="0">
              <a:pos x="connsiteX326" y="connsiteY326"/>
            </a:cxn>
            <a:cxn ang="0">
              <a:pos x="connsiteX327" y="connsiteY327"/>
            </a:cxn>
            <a:cxn ang="0">
              <a:pos x="connsiteX328" y="connsiteY328"/>
            </a:cxn>
            <a:cxn ang="0">
              <a:pos x="connsiteX329" y="connsiteY329"/>
            </a:cxn>
            <a:cxn ang="0">
              <a:pos x="connsiteX330" y="connsiteY330"/>
            </a:cxn>
            <a:cxn ang="0">
              <a:pos x="connsiteX331" y="connsiteY331"/>
            </a:cxn>
            <a:cxn ang="0">
              <a:pos x="connsiteX332" y="connsiteY332"/>
            </a:cxn>
            <a:cxn ang="0">
              <a:pos x="connsiteX333" y="connsiteY333"/>
            </a:cxn>
            <a:cxn ang="0">
              <a:pos x="connsiteX334" y="connsiteY334"/>
            </a:cxn>
            <a:cxn ang="0">
              <a:pos x="connsiteX335" y="connsiteY335"/>
            </a:cxn>
            <a:cxn ang="0">
              <a:pos x="connsiteX336" y="connsiteY336"/>
            </a:cxn>
            <a:cxn ang="0">
              <a:pos x="connsiteX337" y="connsiteY337"/>
            </a:cxn>
            <a:cxn ang="0">
              <a:pos x="connsiteX338" y="connsiteY338"/>
            </a:cxn>
            <a:cxn ang="0">
              <a:pos x="connsiteX339" y="connsiteY339"/>
            </a:cxn>
            <a:cxn ang="0">
              <a:pos x="connsiteX340" y="connsiteY340"/>
            </a:cxn>
            <a:cxn ang="0">
              <a:pos x="connsiteX341" y="connsiteY341"/>
            </a:cxn>
            <a:cxn ang="0">
              <a:pos x="connsiteX342" y="connsiteY342"/>
            </a:cxn>
            <a:cxn ang="0">
              <a:pos x="connsiteX343" y="connsiteY343"/>
            </a:cxn>
            <a:cxn ang="0">
              <a:pos x="connsiteX344" y="connsiteY344"/>
            </a:cxn>
            <a:cxn ang="0">
              <a:pos x="connsiteX345" y="connsiteY345"/>
            </a:cxn>
            <a:cxn ang="0">
              <a:pos x="connsiteX346" y="connsiteY346"/>
            </a:cxn>
            <a:cxn ang="0">
              <a:pos x="connsiteX347" y="connsiteY347"/>
            </a:cxn>
            <a:cxn ang="0">
              <a:pos x="connsiteX348" y="connsiteY348"/>
            </a:cxn>
            <a:cxn ang="0">
              <a:pos x="connsiteX349" y="connsiteY349"/>
            </a:cxn>
            <a:cxn ang="0">
              <a:pos x="connsiteX350" y="connsiteY350"/>
            </a:cxn>
            <a:cxn ang="0">
              <a:pos x="connsiteX351" y="connsiteY351"/>
            </a:cxn>
            <a:cxn ang="0">
              <a:pos x="connsiteX352" y="connsiteY352"/>
            </a:cxn>
            <a:cxn ang="0">
              <a:pos x="connsiteX353" y="connsiteY353"/>
            </a:cxn>
            <a:cxn ang="0">
              <a:pos x="connsiteX354" y="connsiteY354"/>
            </a:cxn>
            <a:cxn ang="0">
              <a:pos x="connsiteX355" y="connsiteY355"/>
            </a:cxn>
            <a:cxn ang="0">
              <a:pos x="connsiteX356" y="connsiteY356"/>
            </a:cxn>
            <a:cxn ang="0">
              <a:pos x="connsiteX357" y="connsiteY357"/>
            </a:cxn>
            <a:cxn ang="0">
              <a:pos x="connsiteX358" y="connsiteY358"/>
            </a:cxn>
            <a:cxn ang="0">
              <a:pos x="connsiteX359" y="connsiteY359"/>
            </a:cxn>
            <a:cxn ang="0">
              <a:pos x="connsiteX360" y="connsiteY360"/>
            </a:cxn>
            <a:cxn ang="0">
              <a:pos x="connsiteX361" y="connsiteY361"/>
            </a:cxn>
            <a:cxn ang="0">
              <a:pos x="connsiteX362" y="connsiteY362"/>
            </a:cxn>
            <a:cxn ang="0">
              <a:pos x="connsiteX363" y="connsiteY363"/>
            </a:cxn>
            <a:cxn ang="0">
              <a:pos x="connsiteX364" y="connsiteY364"/>
            </a:cxn>
            <a:cxn ang="0">
              <a:pos x="connsiteX365" y="connsiteY365"/>
            </a:cxn>
            <a:cxn ang="0">
              <a:pos x="connsiteX366" y="connsiteY366"/>
            </a:cxn>
            <a:cxn ang="0">
              <a:pos x="connsiteX367" y="connsiteY367"/>
            </a:cxn>
            <a:cxn ang="0">
              <a:pos x="connsiteX368" y="connsiteY368"/>
            </a:cxn>
            <a:cxn ang="0">
              <a:pos x="connsiteX369" y="connsiteY369"/>
            </a:cxn>
            <a:cxn ang="0">
              <a:pos x="connsiteX370" y="connsiteY370"/>
            </a:cxn>
            <a:cxn ang="0">
              <a:pos x="connsiteX371" y="connsiteY371"/>
            </a:cxn>
            <a:cxn ang="0">
              <a:pos x="connsiteX372" y="connsiteY372"/>
            </a:cxn>
            <a:cxn ang="0">
              <a:pos x="connsiteX373" y="connsiteY373"/>
            </a:cxn>
            <a:cxn ang="0">
              <a:pos x="connsiteX374" y="connsiteY374"/>
            </a:cxn>
            <a:cxn ang="0">
              <a:pos x="connsiteX375" y="connsiteY375"/>
            </a:cxn>
            <a:cxn ang="0">
              <a:pos x="connsiteX376" y="connsiteY376"/>
            </a:cxn>
            <a:cxn ang="0">
              <a:pos x="connsiteX377" y="connsiteY377"/>
            </a:cxn>
            <a:cxn ang="0">
              <a:pos x="connsiteX378" y="connsiteY378"/>
            </a:cxn>
            <a:cxn ang="0">
              <a:pos x="connsiteX379" y="connsiteY379"/>
            </a:cxn>
            <a:cxn ang="0">
              <a:pos x="connsiteX380" y="connsiteY380"/>
            </a:cxn>
            <a:cxn ang="0">
              <a:pos x="connsiteX381" y="connsiteY381"/>
            </a:cxn>
            <a:cxn ang="0">
              <a:pos x="connsiteX382" y="connsiteY382"/>
            </a:cxn>
            <a:cxn ang="0">
              <a:pos x="connsiteX383" y="connsiteY383"/>
            </a:cxn>
            <a:cxn ang="0">
              <a:pos x="connsiteX384" y="connsiteY384"/>
            </a:cxn>
            <a:cxn ang="0">
              <a:pos x="connsiteX385" y="connsiteY385"/>
            </a:cxn>
            <a:cxn ang="0">
              <a:pos x="connsiteX386" y="connsiteY386"/>
            </a:cxn>
            <a:cxn ang="0">
              <a:pos x="connsiteX387" y="connsiteY387"/>
            </a:cxn>
            <a:cxn ang="0">
              <a:pos x="connsiteX388" y="connsiteY388"/>
            </a:cxn>
            <a:cxn ang="0">
              <a:pos x="connsiteX389" y="connsiteY389"/>
            </a:cxn>
            <a:cxn ang="0">
              <a:pos x="connsiteX390" y="connsiteY390"/>
            </a:cxn>
            <a:cxn ang="0">
              <a:pos x="connsiteX391" y="connsiteY391"/>
            </a:cxn>
            <a:cxn ang="0">
              <a:pos x="connsiteX392" y="connsiteY392"/>
            </a:cxn>
            <a:cxn ang="0">
              <a:pos x="connsiteX393" y="connsiteY393"/>
            </a:cxn>
            <a:cxn ang="0">
              <a:pos x="connsiteX394" y="connsiteY394"/>
            </a:cxn>
            <a:cxn ang="0">
              <a:pos x="connsiteX395" y="connsiteY395"/>
            </a:cxn>
            <a:cxn ang="0">
              <a:pos x="connsiteX396" y="connsiteY396"/>
            </a:cxn>
            <a:cxn ang="0">
              <a:pos x="connsiteX397" y="connsiteY397"/>
            </a:cxn>
            <a:cxn ang="0">
              <a:pos x="connsiteX398" y="connsiteY398"/>
            </a:cxn>
            <a:cxn ang="0">
              <a:pos x="connsiteX399" y="connsiteY399"/>
            </a:cxn>
            <a:cxn ang="0">
              <a:pos x="connsiteX400" y="connsiteY400"/>
            </a:cxn>
            <a:cxn ang="0">
              <a:pos x="connsiteX401" y="connsiteY401"/>
            </a:cxn>
            <a:cxn ang="0">
              <a:pos x="connsiteX402" y="connsiteY402"/>
            </a:cxn>
            <a:cxn ang="0">
              <a:pos x="connsiteX403" y="connsiteY403"/>
            </a:cxn>
            <a:cxn ang="0">
              <a:pos x="connsiteX404" y="connsiteY404"/>
            </a:cxn>
            <a:cxn ang="0">
              <a:pos x="connsiteX405" y="connsiteY405"/>
            </a:cxn>
            <a:cxn ang="0">
              <a:pos x="connsiteX406" y="connsiteY406"/>
            </a:cxn>
            <a:cxn ang="0">
              <a:pos x="connsiteX407" y="connsiteY407"/>
            </a:cxn>
            <a:cxn ang="0">
              <a:pos x="connsiteX408" y="connsiteY408"/>
            </a:cxn>
            <a:cxn ang="0">
              <a:pos x="connsiteX409" y="connsiteY409"/>
            </a:cxn>
            <a:cxn ang="0">
              <a:pos x="connsiteX410" y="connsiteY410"/>
            </a:cxn>
            <a:cxn ang="0">
              <a:pos x="connsiteX411" y="connsiteY411"/>
            </a:cxn>
            <a:cxn ang="0">
              <a:pos x="connsiteX412" y="connsiteY412"/>
            </a:cxn>
            <a:cxn ang="0">
              <a:pos x="connsiteX413" y="connsiteY413"/>
            </a:cxn>
            <a:cxn ang="0">
              <a:pos x="connsiteX414" y="connsiteY414"/>
            </a:cxn>
            <a:cxn ang="0">
              <a:pos x="connsiteX415" y="connsiteY415"/>
            </a:cxn>
            <a:cxn ang="0">
              <a:pos x="connsiteX416" y="connsiteY416"/>
            </a:cxn>
            <a:cxn ang="0">
              <a:pos x="connsiteX417" y="connsiteY417"/>
            </a:cxn>
            <a:cxn ang="0">
              <a:pos x="connsiteX418" y="connsiteY418"/>
            </a:cxn>
            <a:cxn ang="0">
              <a:pos x="connsiteX419" y="connsiteY419"/>
            </a:cxn>
            <a:cxn ang="0">
              <a:pos x="connsiteX420" y="connsiteY420"/>
            </a:cxn>
            <a:cxn ang="0">
              <a:pos x="connsiteX421" y="connsiteY421"/>
            </a:cxn>
            <a:cxn ang="0">
              <a:pos x="connsiteX422" y="connsiteY422"/>
            </a:cxn>
            <a:cxn ang="0">
              <a:pos x="connsiteX423" y="connsiteY423"/>
            </a:cxn>
            <a:cxn ang="0">
              <a:pos x="connsiteX424" y="connsiteY424"/>
            </a:cxn>
            <a:cxn ang="0">
              <a:pos x="connsiteX425" y="connsiteY425"/>
            </a:cxn>
            <a:cxn ang="0">
              <a:pos x="connsiteX426" y="connsiteY426"/>
            </a:cxn>
            <a:cxn ang="0">
              <a:pos x="connsiteX427" y="connsiteY427"/>
            </a:cxn>
            <a:cxn ang="0">
              <a:pos x="connsiteX428" y="connsiteY428"/>
            </a:cxn>
            <a:cxn ang="0">
              <a:pos x="connsiteX429" y="connsiteY429"/>
            </a:cxn>
            <a:cxn ang="0">
              <a:pos x="connsiteX430" y="connsiteY430"/>
            </a:cxn>
            <a:cxn ang="0">
              <a:pos x="connsiteX431" y="connsiteY431"/>
            </a:cxn>
            <a:cxn ang="0">
              <a:pos x="connsiteX432" y="connsiteY432"/>
            </a:cxn>
            <a:cxn ang="0">
              <a:pos x="connsiteX433" y="connsiteY433"/>
            </a:cxn>
            <a:cxn ang="0">
              <a:pos x="connsiteX434" y="connsiteY434"/>
            </a:cxn>
            <a:cxn ang="0">
              <a:pos x="connsiteX435" y="connsiteY435"/>
            </a:cxn>
            <a:cxn ang="0">
              <a:pos x="connsiteX436" y="connsiteY436"/>
            </a:cxn>
            <a:cxn ang="0">
              <a:pos x="connsiteX437" y="connsiteY437"/>
            </a:cxn>
            <a:cxn ang="0">
              <a:pos x="connsiteX438" y="connsiteY438"/>
            </a:cxn>
            <a:cxn ang="0">
              <a:pos x="connsiteX439" y="connsiteY439"/>
            </a:cxn>
            <a:cxn ang="0">
              <a:pos x="connsiteX440" y="connsiteY440"/>
            </a:cxn>
            <a:cxn ang="0">
              <a:pos x="connsiteX441" y="connsiteY441"/>
            </a:cxn>
            <a:cxn ang="0">
              <a:pos x="connsiteX442" y="connsiteY442"/>
            </a:cxn>
            <a:cxn ang="0">
              <a:pos x="connsiteX443" y="connsiteY443"/>
            </a:cxn>
            <a:cxn ang="0">
              <a:pos x="connsiteX444" y="connsiteY444"/>
            </a:cxn>
            <a:cxn ang="0">
              <a:pos x="connsiteX445" y="connsiteY445"/>
            </a:cxn>
            <a:cxn ang="0">
              <a:pos x="connsiteX446" y="connsiteY446"/>
            </a:cxn>
            <a:cxn ang="0">
              <a:pos x="connsiteX447" y="connsiteY447"/>
            </a:cxn>
            <a:cxn ang="0">
              <a:pos x="connsiteX448" y="connsiteY448"/>
            </a:cxn>
            <a:cxn ang="0">
              <a:pos x="connsiteX449" y="connsiteY449"/>
            </a:cxn>
            <a:cxn ang="0">
              <a:pos x="connsiteX450" y="connsiteY450"/>
            </a:cxn>
            <a:cxn ang="0">
              <a:pos x="connsiteX451" y="connsiteY451"/>
            </a:cxn>
            <a:cxn ang="0">
              <a:pos x="connsiteX452" y="connsiteY452"/>
            </a:cxn>
            <a:cxn ang="0">
              <a:pos x="connsiteX453" y="connsiteY453"/>
            </a:cxn>
            <a:cxn ang="0">
              <a:pos x="connsiteX454" y="connsiteY454"/>
            </a:cxn>
            <a:cxn ang="0">
              <a:pos x="connsiteX455" y="connsiteY455"/>
            </a:cxn>
            <a:cxn ang="0">
              <a:pos x="connsiteX456" y="connsiteY456"/>
            </a:cxn>
            <a:cxn ang="0">
              <a:pos x="connsiteX457" y="connsiteY457"/>
            </a:cxn>
            <a:cxn ang="0">
              <a:pos x="connsiteX458" y="connsiteY458"/>
            </a:cxn>
            <a:cxn ang="0">
              <a:pos x="connsiteX459" y="connsiteY459"/>
            </a:cxn>
            <a:cxn ang="0">
              <a:pos x="connsiteX460" y="connsiteY460"/>
            </a:cxn>
            <a:cxn ang="0">
              <a:pos x="connsiteX461" y="connsiteY461"/>
            </a:cxn>
            <a:cxn ang="0">
              <a:pos x="connsiteX462" y="connsiteY462"/>
            </a:cxn>
            <a:cxn ang="0">
              <a:pos x="connsiteX463" y="connsiteY463"/>
            </a:cxn>
            <a:cxn ang="0">
              <a:pos x="connsiteX464" y="connsiteY464"/>
            </a:cxn>
            <a:cxn ang="0">
              <a:pos x="connsiteX465" y="connsiteY465"/>
            </a:cxn>
            <a:cxn ang="0">
              <a:pos x="connsiteX466" y="connsiteY466"/>
            </a:cxn>
            <a:cxn ang="0">
              <a:pos x="connsiteX467" y="connsiteY467"/>
            </a:cxn>
            <a:cxn ang="0">
              <a:pos x="connsiteX468" y="connsiteY468"/>
            </a:cxn>
            <a:cxn ang="0">
              <a:pos x="connsiteX469" y="connsiteY469"/>
            </a:cxn>
            <a:cxn ang="0">
              <a:pos x="connsiteX470" y="connsiteY470"/>
            </a:cxn>
            <a:cxn ang="0">
              <a:pos x="connsiteX471" y="connsiteY471"/>
            </a:cxn>
            <a:cxn ang="0">
              <a:pos x="connsiteX472" y="connsiteY472"/>
            </a:cxn>
            <a:cxn ang="0">
              <a:pos x="connsiteX473" y="connsiteY473"/>
            </a:cxn>
            <a:cxn ang="0">
              <a:pos x="connsiteX474" y="connsiteY474"/>
            </a:cxn>
            <a:cxn ang="0">
              <a:pos x="connsiteX475" y="connsiteY475"/>
            </a:cxn>
            <a:cxn ang="0">
              <a:pos x="connsiteX476" y="connsiteY476"/>
            </a:cxn>
            <a:cxn ang="0">
              <a:pos x="connsiteX477" y="connsiteY477"/>
            </a:cxn>
            <a:cxn ang="0">
              <a:pos x="connsiteX478" y="connsiteY478"/>
            </a:cxn>
            <a:cxn ang="0">
              <a:pos x="connsiteX479" y="connsiteY479"/>
            </a:cxn>
            <a:cxn ang="0">
              <a:pos x="connsiteX480" y="connsiteY480"/>
            </a:cxn>
            <a:cxn ang="0">
              <a:pos x="connsiteX481" y="connsiteY481"/>
            </a:cxn>
            <a:cxn ang="0">
              <a:pos x="connsiteX482" y="connsiteY482"/>
            </a:cxn>
            <a:cxn ang="0">
              <a:pos x="connsiteX483" y="connsiteY483"/>
            </a:cxn>
            <a:cxn ang="0">
              <a:pos x="connsiteX484" y="connsiteY484"/>
            </a:cxn>
            <a:cxn ang="0">
              <a:pos x="connsiteX485" y="connsiteY485"/>
            </a:cxn>
            <a:cxn ang="0">
              <a:pos x="connsiteX486" y="connsiteY486"/>
            </a:cxn>
            <a:cxn ang="0">
              <a:pos x="connsiteX487" y="connsiteY487"/>
            </a:cxn>
            <a:cxn ang="0">
              <a:pos x="connsiteX488" y="connsiteY488"/>
            </a:cxn>
            <a:cxn ang="0">
              <a:pos x="connsiteX489" y="connsiteY489"/>
            </a:cxn>
            <a:cxn ang="0">
              <a:pos x="connsiteX490" y="connsiteY490"/>
            </a:cxn>
            <a:cxn ang="0">
              <a:pos x="connsiteX491" y="connsiteY491"/>
            </a:cxn>
            <a:cxn ang="0">
              <a:pos x="connsiteX492" y="connsiteY492"/>
            </a:cxn>
            <a:cxn ang="0">
              <a:pos x="connsiteX493" y="connsiteY493"/>
            </a:cxn>
            <a:cxn ang="0">
              <a:pos x="connsiteX494" y="connsiteY494"/>
            </a:cxn>
            <a:cxn ang="0">
              <a:pos x="connsiteX495" y="connsiteY495"/>
            </a:cxn>
            <a:cxn ang="0">
              <a:pos x="connsiteX496" y="connsiteY496"/>
            </a:cxn>
            <a:cxn ang="0">
              <a:pos x="connsiteX497" y="connsiteY497"/>
            </a:cxn>
            <a:cxn ang="0">
              <a:pos x="connsiteX498" y="connsiteY498"/>
            </a:cxn>
            <a:cxn ang="0">
              <a:pos x="connsiteX499" y="connsiteY499"/>
            </a:cxn>
            <a:cxn ang="0">
              <a:pos x="connsiteX500" y="connsiteY500"/>
            </a:cxn>
            <a:cxn ang="0">
              <a:pos x="connsiteX501" y="connsiteY501"/>
            </a:cxn>
            <a:cxn ang="0">
              <a:pos x="connsiteX502" y="connsiteY502"/>
            </a:cxn>
            <a:cxn ang="0">
              <a:pos x="connsiteX503" y="connsiteY503"/>
            </a:cxn>
            <a:cxn ang="0">
              <a:pos x="connsiteX504" y="connsiteY504"/>
            </a:cxn>
            <a:cxn ang="0">
              <a:pos x="connsiteX505" y="connsiteY505"/>
            </a:cxn>
            <a:cxn ang="0">
              <a:pos x="connsiteX506" y="connsiteY506"/>
            </a:cxn>
            <a:cxn ang="0">
              <a:pos x="connsiteX507" y="connsiteY507"/>
            </a:cxn>
            <a:cxn ang="0">
              <a:pos x="connsiteX508" y="connsiteY508"/>
            </a:cxn>
            <a:cxn ang="0">
              <a:pos x="connsiteX509" y="connsiteY509"/>
            </a:cxn>
            <a:cxn ang="0">
              <a:pos x="connsiteX510" y="connsiteY510"/>
            </a:cxn>
            <a:cxn ang="0">
              <a:pos x="connsiteX511" y="connsiteY511"/>
            </a:cxn>
            <a:cxn ang="0">
              <a:pos x="connsiteX512" y="connsiteY512"/>
            </a:cxn>
            <a:cxn ang="0">
              <a:pos x="connsiteX513" y="connsiteY513"/>
            </a:cxn>
            <a:cxn ang="0">
              <a:pos x="connsiteX514" y="connsiteY514"/>
            </a:cxn>
            <a:cxn ang="0">
              <a:pos x="connsiteX515" y="connsiteY515"/>
            </a:cxn>
            <a:cxn ang="0">
              <a:pos x="connsiteX516" y="connsiteY516"/>
            </a:cxn>
            <a:cxn ang="0">
              <a:pos x="connsiteX517" y="connsiteY517"/>
            </a:cxn>
            <a:cxn ang="0">
              <a:pos x="connsiteX518" y="connsiteY518"/>
            </a:cxn>
            <a:cxn ang="0">
              <a:pos x="connsiteX519" y="connsiteY519"/>
            </a:cxn>
            <a:cxn ang="0">
              <a:pos x="connsiteX520" y="connsiteY520"/>
            </a:cxn>
            <a:cxn ang="0">
              <a:pos x="connsiteX521" y="connsiteY521"/>
            </a:cxn>
            <a:cxn ang="0">
              <a:pos x="connsiteX522" y="connsiteY522"/>
            </a:cxn>
            <a:cxn ang="0">
              <a:pos x="connsiteX523" y="connsiteY523"/>
            </a:cxn>
            <a:cxn ang="0">
              <a:pos x="connsiteX524" y="connsiteY524"/>
            </a:cxn>
            <a:cxn ang="0">
              <a:pos x="connsiteX525" y="connsiteY525"/>
            </a:cxn>
            <a:cxn ang="0">
              <a:pos x="connsiteX526" y="connsiteY526"/>
            </a:cxn>
            <a:cxn ang="0">
              <a:pos x="connsiteX527" y="connsiteY527"/>
            </a:cxn>
            <a:cxn ang="0">
              <a:pos x="connsiteX528" y="connsiteY528"/>
            </a:cxn>
            <a:cxn ang="0">
              <a:pos x="connsiteX529" y="connsiteY529"/>
            </a:cxn>
            <a:cxn ang="0">
              <a:pos x="connsiteX530" y="connsiteY530"/>
            </a:cxn>
            <a:cxn ang="0">
              <a:pos x="connsiteX531" y="connsiteY531"/>
            </a:cxn>
            <a:cxn ang="0">
              <a:pos x="connsiteX532" y="connsiteY532"/>
            </a:cxn>
            <a:cxn ang="0">
              <a:pos x="connsiteX533" y="connsiteY533"/>
            </a:cxn>
            <a:cxn ang="0">
              <a:pos x="connsiteX534" y="connsiteY534"/>
            </a:cxn>
            <a:cxn ang="0">
              <a:pos x="connsiteX535" y="connsiteY535"/>
            </a:cxn>
            <a:cxn ang="0">
              <a:pos x="connsiteX536" y="connsiteY536"/>
            </a:cxn>
            <a:cxn ang="0">
              <a:pos x="connsiteX537" y="connsiteY537"/>
            </a:cxn>
            <a:cxn ang="0">
              <a:pos x="connsiteX538" y="connsiteY538"/>
            </a:cxn>
            <a:cxn ang="0">
              <a:pos x="connsiteX539" y="connsiteY539"/>
            </a:cxn>
            <a:cxn ang="0">
              <a:pos x="connsiteX540" y="connsiteY540"/>
            </a:cxn>
            <a:cxn ang="0">
              <a:pos x="connsiteX541" y="connsiteY541"/>
            </a:cxn>
            <a:cxn ang="0">
              <a:pos x="connsiteX542" y="connsiteY542"/>
            </a:cxn>
            <a:cxn ang="0">
              <a:pos x="connsiteX543" y="connsiteY543"/>
            </a:cxn>
            <a:cxn ang="0">
              <a:pos x="connsiteX544" y="connsiteY544"/>
            </a:cxn>
            <a:cxn ang="0">
              <a:pos x="connsiteX545" y="connsiteY545"/>
            </a:cxn>
            <a:cxn ang="0">
              <a:pos x="connsiteX546" y="connsiteY546"/>
            </a:cxn>
            <a:cxn ang="0">
              <a:pos x="connsiteX547" y="connsiteY547"/>
            </a:cxn>
            <a:cxn ang="0">
              <a:pos x="connsiteX548" y="connsiteY548"/>
            </a:cxn>
            <a:cxn ang="0">
              <a:pos x="connsiteX549" y="connsiteY549"/>
            </a:cxn>
            <a:cxn ang="0">
              <a:pos x="connsiteX550" y="connsiteY550"/>
            </a:cxn>
            <a:cxn ang="0">
              <a:pos x="connsiteX551" y="connsiteY551"/>
            </a:cxn>
            <a:cxn ang="0">
              <a:pos x="connsiteX552" y="connsiteY552"/>
            </a:cxn>
            <a:cxn ang="0">
              <a:pos x="connsiteX553" y="connsiteY553"/>
            </a:cxn>
            <a:cxn ang="0">
              <a:pos x="connsiteX554" y="connsiteY554"/>
            </a:cxn>
            <a:cxn ang="0">
              <a:pos x="connsiteX555" y="connsiteY555"/>
            </a:cxn>
            <a:cxn ang="0">
              <a:pos x="connsiteX556" y="connsiteY556"/>
            </a:cxn>
            <a:cxn ang="0">
              <a:pos x="connsiteX557" y="connsiteY557"/>
            </a:cxn>
            <a:cxn ang="0">
              <a:pos x="connsiteX558" y="connsiteY558"/>
            </a:cxn>
            <a:cxn ang="0">
              <a:pos x="connsiteX559" y="connsiteY559"/>
            </a:cxn>
            <a:cxn ang="0">
              <a:pos x="connsiteX560" y="connsiteY560"/>
            </a:cxn>
            <a:cxn ang="0">
              <a:pos x="connsiteX561" y="connsiteY561"/>
            </a:cxn>
            <a:cxn ang="0">
              <a:pos x="connsiteX562" y="connsiteY562"/>
            </a:cxn>
            <a:cxn ang="0">
              <a:pos x="connsiteX563" y="connsiteY563"/>
            </a:cxn>
            <a:cxn ang="0">
              <a:pos x="connsiteX564" y="connsiteY564"/>
            </a:cxn>
            <a:cxn ang="0">
              <a:pos x="connsiteX565" y="connsiteY565"/>
            </a:cxn>
            <a:cxn ang="0">
              <a:pos x="connsiteX566" y="connsiteY566"/>
            </a:cxn>
            <a:cxn ang="0">
              <a:pos x="connsiteX567" y="connsiteY567"/>
            </a:cxn>
            <a:cxn ang="0">
              <a:pos x="connsiteX568" y="connsiteY568"/>
            </a:cxn>
            <a:cxn ang="0">
              <a:pos x="connsiteX569" y="connsiteY569"/>
            </a:cxn>
            <a:cxn ang="0">
              <a:pos x="connsiteX570" y="connsiteY570"/>
            </a:cxn>
            <a:cxn ang="0">
              <a:pos x="connsiteX571" y="connsiteY571"/>
            </a:cxn>
            <a:cxn ang="0">
              <a:pos x="connsiteX572" y="connsiteY572"/>
            </a:cxn>
            <a:cxn ang="0">
              <a:pos x="connsiteX573" y="connsiteY573"/>
            </a:cxn>
            <a:cxn ang="0">
              <a:pos x="connsiteX574" y="connsiteY574"/>
            </a:cxn>
            <a:cxn ang="0">
              <a:pos x="connsiteX575" y="connsiteY575"/>
            </a:cxn>
            <a:cxn ang="0">
              <a:pos x="connsiteX576" y="connsiteY576"/>
            </a:cxn>
            <a:cxn ang="0">
              <a:pos x="connsiteX577" y="connsiteY577"/>
            </a:cxn>
            <a:cxn ang="0">
              <a:pos x="connsiteX578" y="connsiteY578"/>
            </a:cxn>
            <a:cxn ang="0">
              <a:pos x="connsiteX579" y="connsiteY579"/>
            </a:cxn>
            <a:cxn ang="0">
              <a:pos x="connsiteX580" y="connsiteY580"/>
            </a:cxn>
            <a:cxn ang="0">
              <a:pos x="connsiteX581" y="connsiteY581"/>
            </a:cxn>
            <a:cxn ang="0">
              <a:pos x="connsiteX582" y="connsiteY582"/>
            </a:cxn>
            <a:cxn ang="0">
              <a:pos x="connsiteX583" y="connsiteY583"/>
            </a:cxn>
            <a:cxn ang="0">
              <a:pos x="connsiteX584" y="connsiteY584"/>
            </a:cxn>
            <a:cxn ang="0">
              <a:pos x="connsiteX585" y="connsiteY585"/>
            </a:cxn>
            <a:cxn ang="0">
              <a:pos x="connsiteX586" y="connsiteY586"/>
            </a:cxn>
            <a:cxn ang="0">
              <a:pos x="connsiteX587" y="connsiteY587"/>
            </a:cxn>
            <a:cxn ang="0">
              <a:pos x="connsiteX588" y="connsiteY588"/>
            </a:cxn>
            <a:cxn ang="0">
              <a:pos x="connsiteX589" y="connsiteY589"/>
            </a:cxn>
            <a:cxn ang="0">
              <a:pos x="connsiteX590" y="connsiteY590"/>
            </a:cxn>
            <a:cxn ang="0">
              <a:pos x="connsiteX591" y="connsiteY591"/>
            </a:cxn>
            <a:cxn ang="0">
              <a:pos x="connsiteX592" y="connsiteY592"/>
            </a:cxn>
            <a:cxn ang="0">
              <a:pos x="connsiteX593" y="connsiteY593"/>
            </a:cxn>
            <a:cxn ang="0">
              <a:pos x="connsiteX594" y="connsiteY594"/>
            </a:cxn>
            <a:cxn ang="0">
              <a:pos x="connsiteX595" y="connsiteY595"/>
            </a:cxn>
            <a:cxn ang="0">
              <a:pos x="connsiteX596" y="connsiteY596"/>
            </a:cxn>
            <a:cxn ang="0">
              <a:pos x="connsiteX597" y="connsiteY597"/>
            </a:cxn>
            <a:cxn ang="0">
              <a:pos x="connsiteX598" y="connsiteY598"/>
            </a:cxn>
            <a:cxn ang="0">
              <a:pos x="connsiteX599" y="connsiteY599"/>
            </a:cxn>
            <a:cxn ang="0">
              <a:pos x="connsiteX600" y="connsiteY600"/>
            </a:cxn>
            <a:cxn ang="0">
              <a:pos x="connsiteX601" y="connsiteY601"/>
            </a:cxn>
            <a:cxn ang="0">
              <a:pos x="connsiteX602" y="connsiteY602"/>
            </a:cxn>
            <a:cxn ang="0">
              <a:pos x="connsiteX603" y="connsiteY603"/>
            </a:cxn>
            <a:cxn ang="0">
              <a:pos x="connsiteX604" y="connsiteY604"/>
            </a:cxn>
            <a:cxn ang="0">
              <a:pos x="connsiteX605" y="connsiteY605"/>
            </a:cxn>
            <a:cxn ang="0">
              <a:pos x="connsiteX606" y="connsiteY606"/>
            </a:cxn>
            <a:cxn ang="0">
              <a:pos x="connsiteX607" y="connsiteY607"/>
            </a:cxn>
            <a:cxn ang="0">
              <a:pos x="connsiteX608" y="connsiteY608"/>
            </a:cxn>
            <a:cxn ang="0">
              <a:pos x="connsiteX609" y="connsiteY609"/>
            </a:cxn>
            <a:cxn ang="0">
              <a:pos x="connsiteX610" y="connsiteY610"/>
            </a:cxn>
            <a:cxn ang="0">
              <a:pos x="connsiteX611" y="connsiteY611"/>
            </a:cxn>
            <a:cxn ang="0">
              <a:pos x="connsiteX612" y="connsiteY612"/>
            </a:cxn>
            <a:cxn ang="0">
              <a:pos x="connsiteX613" y="connsiteY613"/>
            </a:cxn>
            <a:cxn ang="0">
              <a:pos x="connsiteX614" y="connsiteY614"/>
            </a:cxn>
            <a:cxn ang="0">
              <a:pos x="connsiteX615" y="connsiteY615"/>
            </a:cxn>
            <a:cxn ang="0">
              <a:pos x="connsiteX616" y="connsiteY616"/>
            </a:cxn>
            <a:cxn ang="0">
              <a:pos x="connsiteX617" y="connsiteY617"/>
            </a:cxn>
            <a:cxn ang="0">
              <a:pos x="connsiteX618" y="connsiteY618"/>
            </a:cxn>
            <a:cxn ang="0">
              <a:pos x="connsiteX619" y="connsiteY619"/>
            </a:cxn>
            <a:cxn ang="0">
              <a:pos x="connsiteX620" y="connsiteY620"/>
            </a:cxn>
            <a:cxn ang="0">
              <a:pos x="connsiteX621" y="connsiteY621"/>
            </a:cxn>
            <a:cxn ang="0">
              <a:pos x="connsiteX622" y="connsiteY622"/>
            </a:cxn>
            <a:cxn ang="0">
              <a:pos x="connsiteX623" y="connsiteY623"/>
            </a:cxn>
            <a:cxn ang="0">
              <a:pos x="connsiteX624" y="connsiteY624"/>
            </a:cxn>
            <a:cxn ang="0">
              <a:pos x="connsiteX625" y="connsiteY625"/>
            </a:cxn>
            <a:cxn ang="0">
              <a:pos x="connsiteX626" y="connsiteY626"/>
            </a:cxn>
            <a:cxn ang="0">
              <a:pos x="connsiteX627" y="connsiteY627"/>
            </a:cxn>
            <a:cxn ang="0">
              <a:pos x="connsiteX628" y="connsiteY628"/>
            </a:cxn>
            <a:cxn ang="0">
              <a:pos x="connsiteX629" y="connsiteY629"/>
            </a:cxn>
            <a:cxn ang="0">
              <a:pos x="connsiteX630" y="connsiteY630"/>
            </a:cxn>
            <a:cxn ang="0">
              <a:pos x="connsiteX631" y="connsiteY631"/>
            </a:cxn>
            <a:cxn ang="0">
              <a:pos x="connsiteX632" y="connsiteY632"/>
            </a:cxn>
            <a:cxn ang="0">
              <a:pos x="connsiteX633" y="connsiteY633"/>
            </a:cxn>
            <a:cxn ang="0">
              <a:pos x="connsiteX634" y="connsiteY634"/>
            </a:cxn>
            <a:cxn ang="0">
              <a:pos x="connsiteX635" y="connsiteY635"/>
            </a:cxn>
            <a:cxn ang="0">
              <a:pos x="connsiteX636" y="connsiteY636"/>
            </a:cxn>
            <a:cxn ang="0">
              <a:pos x="connsiteX637" y="connsiteY637"/>
            </a:cxn>
            <a:cxn ang="0">
              <a:pos x="connsiteX638" y="connsiteY638"/>
            </a:cxn>
            <a:cxn ang="0">
              <a:pos x="connsiteX639" y="connsiteY639"/>
            </a:cxn>
            <a:cxn ang="0">
              <a:pos x="connsiteX640" y="connsiteY640"/>
            </a:cxn>
            <a:cxn ang="0">
              <a:pos x="connsiteX641" y="connsiteY641"/>
            </a:cxn>
            <a:cxn ang="0">
              <a:pos x="connsiteX642" y="connsiteY642"/>
            </a:cxn>
            <a:cxn ang="0">
              <a:pos x="connsiteX643" y="connsiteY643"/>
            </a:cxn>
            <a:cxn ang="0">
              <a:pos x="connsiteX644" y="connsiteY644"/>
            </a:cxn>
            <a:cxn ang="0">
              <a:pos x="connsiteX645" y="connsiteY645"/>
            </a:cxn>
            <a:cxn ang="0">
              <a:pos x="connsiteX646" y="connsiteY646"/>
            </a:cxn>
            <a:cxn ang="0">
              <a:pos x="connsiteX647" y="connsiteY647"/>
            </a:cxn>
            <a:cxn ang="0">
              <a:pos x="connsiteX648" y="connsiteY648"/>
            </a:cxn>
            <a:cxn ang="0">
              <a:pos x="connsiteX649" y="connsiteY649"/>
            </a:cxn>
            <a:cxn ang="0">
              <a:pos x="connsiteX650" y="connsiteY650"/>
            </a:cxn>
            <a:cxn ang="0">
              <a:pos x="connsiteX651" y="connsiteY651"/>
            </a:cxn>
            <a:cxn ang="0">
              <a:pos x="connsiteX652" y="connsiteY652"/>
            </a:cxn>
            <a:cxn ang="0">
              <a:pos x="connsiteX653" y="connsiteY653"/>
            </a:cxn>
            <a:cxn ang="0">
              <a:pos x="connsiteX654" y="connsiteY654"/>
            </a:cxn>
            <a:cxn ang="0">
              <a:pos x="connsiteX655" y="connsiteY655"/>
            </a:cxn>
            <a:cxn ang="0">
              <a:pos x="connsiteX656" y="connsiteY656"/>
            </a:cxn>
            <a:cxn ang="0">
              <a:pos x="connsiteX657" y="connsiteY657"/>
            </a:cxn>
            <a:cxn ang="0">
              <a:pos x="connsiteX658" y="connsiteY658"/>
            </a:cxn>
            <a:cxn ang="0">
              <a:pos x="connsiteX659" y="connsiteY659"/>
            </a:cxn>
            <a:cxn ang="0">
              <a:pos x="connsiteX660" y="connsiteY660"/>
            </a:cxn>
            <a:cxn ang="0">
              <a:pos x="connsiteX661" y="connsiteY661"/>
            </a:cxn>
            <a:cxn ang="0">
              <a:pos x="connsiteX662" y="connsiteY662"/>
            </a:cxn>
            <a:cxn ang="0">
              <a:pos x="connsiteX663" y="connsiteY663"/>
            </a:cxn>
            <a:cxn ang="0">
              <a:pos x="connsiteX664" y="connsiteY664"/>
            </a:cxn>
            <a:cxn ang="0">
              <a:pos x="connsiteX665" y="connsiteY665"/>
            </a:cxn>
            <a:cxn ang="0">
              <a:pos x="connsiteX666" y="connsiteY666"/>
            </a:cxn>
            <a:cxn ang="0">
              <a:pos x="connsiteX667" y="connsiteY667"/>
            </a:cxn>
            <a:cxn ang="0">
              <a:pos x="connsiteX668" y="connsiteY668"/>
            </a:cxn>
            <a:cxn ang="0">
              <a:pos x="connsiteX669" y="connsiteY669"/>
            </a:cxn>
            <a:cxn ang="0">
              <a:pos x="connsiteX670" y="connsiteY670"/>
            </a:cxn>
            <a:cxn ang="0">
              <a:pos x="connsiteX671" y="connsiteY671"/>
            </a:cxn>
            <a:cxn ang="0">
              <a:pos x="connsiteX672" y="connsiteY672"/>
            </a:cxn>
            <a:cxn ang="0">
              <a:pos x="connsiteX673" y="connsiteY673"/>
            </a:cxn>
            <a:cxn ang="0">
              <a:pos x="connsiteX674" y="connsiteY674"/>
            </a:cxn>
            <a:cxn ang="0">
              <a:pos x="connsiteX675" y="connsiteY675"/>
            </a:cxn>
            <a:cxn ang="0">
              <a:pos x="connsiteX676" y="connsiteY676"/>
            </a:cxn>
            <a:cxn ang="0">
              <a:pos x="connsiteX677" y="connsiteY677"/>
            </a:cxn>
            <a:cxn ang="0">
              <a:pos x="connsiteX678" y="connsiteY678"/>
            </a:cxn>
            <a:cxn ang="0">
              <a:pos x="connsiteX679" y="connsiteY679"/>
            </a:cxn>
            <a:cxn ang="0">
              <a:pos x="connsiteX680" y="connsiteY680"/>
            </a:cxn>
            <a:cxn ang="0">
              <a:pos x="connsiteX681" y="connsiteY681"/>
            </a:cxn>
            <a:cxn ang="0">
              <a:pos x="connsiteX682" y="connsiteY682"/>
            </a:cxn>
            <a:cxn ang="0">
              <a:pos x="connsiteX683" y="connsiteY683"/>
            </a:cxn>
            <a:cxn ang="0">
              <a:pos x="connsiteX684" y="connsiteY684"/>
            </a:cxn>
            <a:cxn ang="0">
              <a:pos x="connsiteX685" y="connsiteY685"/>
            </a:cxn>
            <a:cxn ang="0">
              <a:pos x="connsiteX686" y="connsiteY686"/>
            </a:cxn>
            <a:cxn ang="0">
              <a:pos x="connsiteX687" y="connsiteY687"/>
            </a:cxn>
            <a:cxn ang="0">
              <a:pos x="connsiteX688" y="connsiteY688"/>
            </a:cxn>
            <a:cxn ang="0">
              <a:pos x="connsiteX689" y="connsiteY689"/>
            </a:cxn>
            <a:cxn ang="0">
              <a:pos x="connsiteX690" y="connsiteY690"/>
            </a:cxn>
            <a:cxn ang="0">
              <a:pos x="connsiteX691" y="connsiteY691"/>
            </a:cxn>
            <a:cxn ang="0">
              <a:pos x="connsiteX692" y="connsiteY692"/>
            </a:cxn>
            <a:cxn ang="0">
              <a:pos x="connsiteX693" y="connsiteY693"/>
            </a:cxn>
            <a:cxn ang="0">
              <a:pos x="connsiteX694" y="connsiteY694"/>
            </a:cxn>
            <a:cxn ang="0">
              <a:pos x="connsiteX695" y="connsiteY695"/>
            </a:cxn>
            <a:cxn ang="0">
              <a:pos x="connsiteX696" y="connsiteY696"/>
            </a:cxn>
            <a:cxn ang="0">
              <a:pos x="connsiteX697" y="connsiteY697"/>
            </a:cxn>
            <a:cxn ang="0">
              <a:pos x="connsiteX698" y="connsiteY698"/>
            </a:cxn>
            <a:cxn ang="0">
              <a:pos x="connsiteX699" y="connsiteY699"/>
            </a:cxn>
            <a:cxn ang="0">
              <a:pos x="connsiteX700" y="connsiteY700"/>
            </a:cxn>
            <a:cxn ang="0">
              <a:pos x="connsiteX701" y="connsiteY701"/>
            </a:cxn>
            <a:cxn ang="0">
              <a:pos x="connsiteX702" y="connsiteY702"/>
            </a:cxn>
            <a:cxn ang="0">
              <a:pos x="connsiteX703" y="connsiteY703"/>
            </a:cxn>
            <a:cxn ang="0">
              <a:pos x="connsiteX704" y="connsiteY704"/>
            </a:cxn>
            <a:cxn ang="0">
              <a:pos x="connsiteX705" y="connsiteY705"/>
            </a:cxn>
            <a:cxn ang="0">
              <a:pos x="connsiteX706" y="connsiteY706"/>
            </a:cxn>
            <a:cxn ang="0">
              <a:pos x="connsiteX707" y="connsiteY707"/>
            </a:cxn>
            <a:cxn ang="0">
              <a:pos x="connsiteX708" y="connsiteY708"/>
            </a:cxn>
            <a:cxn ang="0">
              <a:pos x="connsiteX709" y="connsiteY709"/>
            </a:cxn>
            <a:cxn ang="0">
              <a:pos x="connsiteX710" y="connsiteY710"/>
            </a:cxn>
            <a:cxn ang="0">
              <a:pos x="connsiteX711" y="connsiteY711"/>
            </a:cxn>
            <a:cxn ang="0">
              <a:pos x="connsiteX712" y="connsiteY712"/>
            </a:cxn>
            <a:cxn ang="0">
              <a:pos x="connsiteX713" y="connsiteY713"/>
            </a:cxn>
            <a:cxn ang="0">
              <a:pos x="connsiteX714" y="connsiteY714"/>
            </a:cxn>
            <a:cxn ang="0">
              <a:pos x="connsiteX715" y="connsiteY715"/>
            </a:cxn>
            <a:cxn ang="0">
              <a:pos x="connsiteX716" y="connsiteY716"/>
            </a:cxn>
            <a:cxn ang="0">
              <a:pos x="connsiteX717" y="connsiteY717"/>
            </a:cxn>
            <a:cxn ang="0">
              <a:pos x="connsiteX718" y="connsiteY718"/>
            </a:cxn>
            <a:cxn ang="0">
              <a:pos x="connsiteX719" y="connsiteY719"/>
            </a:cxn>
            <a:cxn ang="0">
              <a:pos x="connsiteX720" y="connsiteY720"/>
            </a:cxn>
            <a:cxn ang="0">
              <a:pos x="connsiteX721" y="connsiteY721"/>
            </a:cxn>
            <a:cxn ang="0">
              <a:pos x="connsiteX722" y="connsiteY722"/>
            </a:cxn>
            <a:cxn ang="0">
              <a:pos x="connsiteX723" y="connsiteY723"/>
            </a:cxn>
            <a:cxn ang="0">
              <a:pos x="connsiteX724" y="connsiteY724"/>
            </a:cxn>
            <a:cxn ang="0">
              <a:pos x="connsiteX725" y="connsiteY725"/>
            </a:cxn>
            <a:cxn ang="0">
              <a:pos x="connsiteX726" y="connsiteY726"/>
            </a:cxn>
            <a:cxn ang="0">
              <a:pos x="connsiteX727" y="connsiteY727"/>
            </a:cxn>
            <a:cxn ang="0">
              <a:pos x="connsiteX728" y="connsiteY728"/>
            </a:cxn>
            <a:cxn ang="0">
              <a:pos x="connsiteX729" y="connsiteY729"/>
            </a:cxn>
            <a:cxn ang="0">
              <a:pos x="connsiteX730" y="connsiteY730"/>
            </a:cxn>
            <a:cxn ang="0">
              <a:pos x="connsiteX731" y="connsiteY731"/>
            </a:cxn>
            <a:cxn ang="0">
              <a:pos x="connsiteX732" y="connsiteY732"/>
            </a:cxn>
            <a:cxn ang="0">
              <a:pos x="connsiteX733" y="connsiteY733"/>
            </a:cxn>
            <a:cxn ang="0">
              <a:pos x="connsiteX734" y="connsiteY734"/>
            </a:cxn>
            <a:cxn ang="0">
              <a:pos x="connsiteX735" y="connsiteY735"/>
            </a:cxn>
            <a:cxn ang="0">
              <a:pos x="connsiteX736" y="connsiteY736"/>
            </a:cxn>
            <a:cxn ang="0">
              <a:pos x="connsiteX737" y="connsiteY737"/>
            </a:cxn>
            <a:cxn ang="0">
              <a:pos x="connsiteX738" y="connsiteY738"/>
            </a:cxn>
            <a:cxn ang="0">
              <a:pos x="connsiteX739" y="connsiteY739"/>
            </a:cxn>
            <a:cxn ang="0">
              <a:pos x="connsiteX740" y="connsiteY740"/>
            </a:cxn>
            <a:cxn ang="0">
              <a:pos x="connsiteX741" y="connsiteY741"/>
            </a:cxn>
            <a:cxn ang="0">
              <a:pos x="connsiteX742" y="connsiteY742"/>
            </a:cxn>
            <a:cxn ang="0">
              <a:pos x="connsiteX743" y="connsiteY743"/>
            </a:cxn>
            <a:cxn ang="0">
              <a:pos x="connsiteX744" y="connsiteY744"/>
            </a:cxn>
            <a:cxn ang="0">
              <a:pos x="connsiteX745" y="connsiteY745"/>
            </a:cxn>
            <a:cxn ang="0">
              <a:pos x="connsiteX746" y="connsiteY746"/>
            </a:cxn>
            <a:cxn ang="0">
              <a:pos x="connsiteX747" y="connsiteY747"/>
            </a:cxn>
            <a:cxn ang="0">
              <a:pos x="connsiteX748" y="connsiteY748"/>
            </a:cxn>
            <a:cxn ang="0">
              <a:pos x="connsiteX749" y="connsiteY749"/>
            </a:cxn>
            <a:cxn ang="0">
              <a:pos x="connsiteX750" y="connsiteY750"/>
            </a:cxn>
            <a:cxn ang="0">
              <a:pos x="connsiteX751" y="connsiteY751"/>
            </a:cxn>
            <a:cxn ang="0">
              <a:pos x="connsiteX752" y="connsiteY752"/>
            </a:cxn>
            <a:cxn ang="0">
              <a:pos x="connsiteX753" y="connsiteY753"/>
            </a:cxn>
            <a:cxn ang="0">
              <a:pos x="connsiteX754" y="connsiteY754"/>
            </a:cxn>
            <a:cxn ang="0">
              <a:pos x="connsiteX755" y="connsiteY755"/>
            </a:cxn>
            <a:cxn ang="0">
              <a:pos x="connsiteX756" y="connsiteY756"/>
            </a:cxn>
            <a:cxn ang="0">
              <a:pos x="connsiteX757" y="connsiteY757"/>
            </a:cxn>
            <a:cxn ang="0">
              <a:pos x="connsiteX758" y="connsiteY758"/>
            </a:cxn>
            <a:cxn ang="0">
              <a:pos x="connsiteX759" y="connsiteY759"/>
            </a:cxn>
            <a:cxn ang="0">
              <a:pos x="connsiteX760" y="connsiteY760"/>
            </a:cxn>
            <a:cxn ang="0">
              <a:pos x="connsiteX761" y="connsiteY761"/>
            </a:cxn>
            <a:cxn ang="0">
              <a:pos x="connsiteX762" y="connsiteY762"/>
            </a:cxn>
            <a:cxn ang="0">
              <a:pos x="connsiteX763" y="connsiteY763"/>
            </a:cxn>
            <a:cxn ang="0">
              <a:pos x="connsiteX764" y="connsiteY764"/>
            </a:cxn>
            <a:cxn ang="0">
              <a:pos x="connsiteX765" y="connsiteY765"/>
            </a:cxn>
            <a:cxn ang="0">
              <a:pos x="connsiteX766" y="connsiteY766"/>
            </a:cxn>
            <a:cxn ang="0">
              <a:pos x="connsiteX767" y="connsiteY767"/>
            </a:cxn>
            <a:cxn ang="0">
              <a:pos x="connsiteX768" y="connsiteY768"/>
            </a:cxn>
            <a:cxn ang="0">
              <a:pos x="connsiteX769" y="connsiteY769"/>
            </a:cxn>
            <a:cxn ang="0">
              <a:pos x="connsiteX770" y="connsiteY770"/>
            </a:cxn>
            <a:cxn ang="0">
              <a:pos x="connsiteX771" y="connsiteY771"/>
            </a:cxn>
            <a:cxn ang="0">
              <a:pos x="connsiteX772" y="connsiteY772"/>
            </a:cxn>
            <a:cxn ang="0">
              <a:pos x="connsiteX773" y="connsiteY773"/>
            </a:cxn>
            <a:cxn ang="0">
              <a:pos x="connsiteX774" y="connsiteY774"/>
            </a:cxn>
            <a:cxn ang="0">
              <a:pos x="connsiteX775" y="connsiteY775"/>
            </a:cxn>
            <a:cxn ang="0">
              <a:pos x="connsiteX776" y="connsiteY776"/>
            </a:cxn>
            <a:cxn ang="0">
              <a:pos x="connsiteX777" y="connsiteY777"/>
            </a:cxn>
            <a:cxn ang="0">
              <a:pos x="connsiteX778" y="connsiteY778"/>
            </a:cxn>
            <a:cxn ang="0">
              <a:pos x="connsiteX779" y="connsiteY779"/>
            </a:cxn>
            <a:cxn ang="0">
              <a:pos x="connsiteX780" y="connsiteY780"/>
            </a:cxn>
            <a:cxn ang="0">
              <a:pos x="connsiteX781" y="connsiteY781"/>
            </a:cxn>
            <a:cxn ang="0">
              <a:pos x="connsiteX782" y="connsiteY782"/>
            </a:cxn>
            <a:cxn ang="0">
              <a:pos x="connsiteX783" y="connsiteY783"/>
            </a:cxn>
            <a:cxn ang="0">
              <a:pos x="connsiteX784" y="connsiteY784"/>
            </a:cxn>
            <a:cxn ang="0">
              <a:pos x="connsiteX785" y="connsiteY785"/>
            </a:cxn>
            <a:cxn ang="0">
              <a:pos x="connsiteX786" y="connsiteY786"/>
            </a:cxn>
            <a:cxn ang="0">
              <a:pos x="connsiteX787" y="connsiteY787"/>
            </a:cxn>
            <a:cxn ang="0">
              <a:pos x="connsiteX788" y="connsiteY788"/>
            </a:cxn>
            <a:cxn ang="0">
              <a:pos x="connsiteX789" y="connsiteY789"/>
            </a:cxn>
            <a:cxn ang="0">
              <a:pos x="connsiteX790" y="connsiteY790"/>
            </a:cxn>
            <a:cxn ang="0">
              <a:pos x="connsiteX791" y="connsiteY791"/>
            </a:cxn>
            <a:cxn ang="0">
              <a:pos x="connsiteX792" y="connsiteY792"/>
            </a:cxn>
            <a:cxn ang="0">
              <a:pos x="connsiteX793" y="connsiteY793"/>
            </a:cxn>
            <a:cxn ang="0">
              <a:pos x="connsiteX794" y="connsiteY794"/>
            </a:cxn>
            <a:cxn ang="0">
              <a:pos x="connsiteX795" y="connsiteY795"/>
            </a:cxn>
            <a:cxn ang="0">
              <a:pos x="connsiteX796" y="connsiteY796"/>
            </a:cxn>
            <a:cxn ang="0">
              <a:pos x="connsiteX797" y="connsiteY797"/>
            </a:cxn>
            <a:cxn ang="0">
              <a:pos x="connsiteX798" y="connsiteY798"/>
            </a:cxn>
            <a:cxn ang="0">
              <a:pos x="connsiteX799" y="connsiteY799"/>
            </a:cxn>
            <a:cxn ang="0">
              <a:pos x="connsiteX800" y="connsiteY800"/>
            </a:cxn>
            <a:cxn ang="0">
              <a:pos x="connsiteX801" y="connsiteY801"/>
            </a:cxn>
            <a:cxn ang="0">
              <a:pos x="connsiteX802" y="connsiteY802"/>
            </a:cxn>
            <a:cxn ang="0">
              <a:pos x="connsiteX803" y="connsiteY803"/>
            </a:cxn>
            <a:cxn ang="0">
              <a:pos x="connsiteX804" y="connsiteY804"/>
            </a:cxn>
            <a:cxn ang="0">
              <a:pos x="connsiteX805" y="connsiteY805"/>
            </a:cxn>
            <a:cxn ang="0">
              <a:pos x="connsiteX806" y="connsiteY806"/>
            </a:cxn>
            <a:cxn ang="0">
              <a:pos x="connsiteX807" y="connsiteY807"/>
            </a:cxn>
            <a:cxn ang="0">
              <a:pos x="connsiteX808" y="connsiteY808"/>
            </a:cxn>
            <a:cxn ang="0">
              <a:pos x="connsiteX809" y="connsiteY809"/>
            </a:cxn>
            <a:cxn ang="0">
              <a:pos x="connsiteX810" y="connsiteY810"/>
            </a:cxn>
            <a:cxn ang="0">
              <a:pos x="connsiteX811" y="connsiteY811"/>
            </a:cxn>
            <a:cxn ang="0">
              <a:pos x="connsiteX812" y="connsiteY812"/>
            </a:cxn>
            <a:cxn ang="0">
              <a:pos x="connsiteX813" y="connsiteY813"/>
            </a:cxn>
            <a:cxn ang="0">
              <a:pos x="connsiteX814" y="connsiteY814"/>
            </a:cxn>
            <a:cxn ang="0">
              <a:pos x="connsiteX815" y="connsiteY815"/>
            </a:cxn>
            <a:cxn ang="0">
              <a:pos x="connsiteX816" y="connsiteY816"/>
            </a:cxn>
            <a:cxn ang="0">
              <a:pos x="connsiteX817" y="connsiteY817"/>
            </a:cxn>
            <a:cxn ang="0">
              <a:pos x="connsiteX818" y="connsiteY818"/>
            </a:cxn>
            <a:cxn ang="0">
              <a:pos x="connsiteX819" y="connsiteY819"/>
            </a:cxn>
            <a:cxn ang="0">
              <a:pos x="connsiteX820" y="connsiteY820"/>
            </a:cxn>
            <a:cxn ang="0">
              <a:pos x="connsiteX821" y="connsiteY821"/>
            </a:cxn>
            <a:cxn ang="0">
              <a:pos x="connsiteX822" y="connsiteY822"/>
            </a:cxn>
            <a:cxn ang="0">
              <a:pos x="connsiteX823" y="connsiteY823"/>
            </a:cxn>
            <a:cxn ang="0">
              <a:pos x="connsiteX824" y="connsiteY824"/>
            </a:cxn>
            <a:cxn ang="0">
              <a:pos x="connsiteX825" y="connsiteY825"/>
            </a:cxn>
            <a:cxn ang="0">
              <a:pos x="connsiteX826" y="connsiteY826"/>
            </a:cxn>
            <a:cxn ang="0">
              <a:pos x="connsiteX827" y="connsiteY827"/>
            </a:cxn>
            <a:cxn ang="0">
              <a:pos x="connsiteX828" y="connsiteY828"/>
            </a:cxn>
            <a:cxn ang="0">
              <a:pos x="connsiteX829" y="connsiteY829"/>
            </a:cxn>
            <a:cxn ang="0">
              <a:pos x="connsiteX830" y="connsiteY830"/>
            </a:cxn>
            <a:cxn ang="0">
              <a:pos x="connsiteX831" y="connsiteY831"/>
            </a:cxn>
            <a:cxn ang="0">
              <a:pos x="connsiteX832" y="connsiteY832"/>
            </a:cxn>
            <a:cxn ang="0">
              <a:pos x="connsiteX833" y="connsiteY833"/>
            </a:cxn>
            <a:cxn ang="0">
              <a:pos x="connsiteX834" y="connsiteY834"/>
            </a:cxn>
            <a:cxn ang="0">
              <a:pos x="connsiteX835" y="connsiteY835"/>
            </a:cxn>
            <a:cxn ang="0">
              <a:pos x="connsiteX836" y="connsiteY836"/>
            </a:cxn>
            <a:cxn ang="0">
              <a:pos x="connsiteX837" y="connsiteY837"/>
            </a:cxn>
            <a:cxn ang="0">
              <a:pos x="connsiteX838" y="connsiteY838"/>
            </a:cxn>
            <a:cxn ang="0">
              <a:pos x="connsiteX839" y="connsiteY839"/>
            </a:cxn>
            <a:cxn ang="0">
              <a:pos x="connsiteX840" y="connsiteY840"/>
            </a:cxn>
            <a:cxn ang="0">
              <a:pos x="connsiteX841" y="connsiteY841"/>
            </a:cxn>
            <a:cxn ang="0">
              <a:pos x="connsiteX842" y="connsiteY842"/>
            </a:cxn>
            <a:cxn ang="0">
              <a:pos x="connsiteX843" y="connsiteY843"/>
            </a:cxn>
            <a:cxn ang="0">
              <a:pos x="connsiteX844" y="connsiteY844"/>
            </a:cxn>
            <a:cxn ang="0">
              <a:pos x="connsiteX845" y="connsiteY845"/>
            </a:cxn>
            <a:cxn ang="0">
              <a:pos x="connsiteX846" y="connsiteY846"/>
            </a:cxn>
            <a:cxn ang="0">
              <a:pos x="connsiteX847" y="connsiteY847"/>
            </a:cxn>
            <a:cxn ang="0">
              <a:pos x="connsiteX848" y="connsiteY848"/>
            </a:cxn>
            <a:cxn ang="0">
              <a:pos x="connsiteX849" y="connsiteY849"/>
            </a:cxn>
            <a:cxn ang="0">
              <a:pos x="connsiteX850" y="connsiteY850"/>
            </a:cxn>
            <a:cxn ang="0">
              <a:pos x="connsiteX851" y="connsiteY851"/>
            </a:cxn>
            <a:cxn ang="0">
              <a:pos x="connsiteX852" y="connsiteY852"/>
            </a:cxn>
            <a:cxn ang="0">
              <a:pos x="connsiteX853" y="connsiteY853"/>
            </a:cxn>
            <a:cxn ang="0">
              <a:pos x="connsiteX854" y="connsiteY854"/>
            </a:cxn>
            <a:cxn ang="0">
              <a:pos x="connsiteX855" y="connsiteY855"/>
            </a:cxn>
            <a:cxn ang="0">
              <a:pos x="connsiteX856" y="connsiteY856"/>
            </a:cxn>
            <a:cxn ang="0">
              <a:pos x="connsiteX857" y="connsiteY857"/>
            </a:cxn>
            <a:cxn ang="0">
              <a:pos x="connsiteX858" y="connsiteY858"/>
            </a:cxn>
            <a:cxn ang="0">
              <a:pos x="connsiteX859" y="connsiteY859"/>
            </a:cxn>
            <a:cxn ang="0">
              <a:pos x="connsiteX860" y="connsiteY860"/>
            </a:cxn>
            <a:cxn ang="0">
              <a:pos x="connsiteX861" y="connsiteY861"/>
            </a:cxn>
            <a:cxn ang="0">
              <a:pos x="connsiteX862" y="connsiteY862"/>
            </a:cxn>
            <a:cxn ang="0">
              <a:pos x="connsiteX863" y="connsiteY863"/>
            </a:cxn>
            <a:cxn ang="0">
              <a:pos x="connsiteX864" y="connsiteY864"/>
            </a:cxn>
            <a:cxn ang="0">
              <a:pos x="connsiteX865" y="connsiteY865"/>
            </a:cxn>
            <a:cxn ang="0">
              <a:pos x="connsiteX866" y="connsiteY866"/>
            </a:cxn>
            <a:cxn ang="0">
              <a:pos x="connsiteX867" y="connsiteY867"/>
            </a:cxn>
            <a:cxn ang="0">
              <a:pos x="connsiteX868" y="connsiteY868"/>
            </a:cxn>
            <a:cxn ang="0">
              <a:pos x="connsiteX869" y="connsiteY869"/>
            </a:cxn>
            <a:cxn ang="0">
              <a:pos x="connsiteX870" y="connsiteY870"/>
            </a:cxn>
            <a:cxn ang="0">
              <a:pos x="connsiteX871" y="connsiteY871"/>
            </a:cxn>
            <a:cxn ang="0">
              <a:pos x="connsiteX872" y="connsiteY872"/>
            </a:cxn>
            <a:cxn ang="0">
              <a:pos x="connsiteX873" y="connsiteY873"/>
            </a:cxn>
            <a:cxn ang="0">
              <a:pos x="connsiteX874" y="connsiteY874"/>
            </a:cxn>
            <a:cxn ang="0">
              <a:pos x="connsiteX875" y="connsiteY875"/>
            </a:cxn>
            <a:cxn ang="0">
              <a:pos x="connsiteX876" y="connsiteY876"/>
            </a:cxn>
            <a:cxn ang="0">
              <a:pos x="connsiteX877" y="connsiteY877"/>
            </a:cxn>
            <a:cxn ang="0">
              <a:pos x="connsiteX878" y="connsiteY878"/>
            </a:cxn>
            <a:cxn ang="0">
              <a:pos x="connsiteX879" y="connsiteY879"/>
            </a:cxn>
            <a:cxn ang="0">
              <a:pos x="connsiteX880" y="connsiteY880"/>
            </a:cxn>
            <a:cxn ang="0">
              <a:pos x="connsiteX881" y="connsiteY881"/>
            </a:cxn>
            <a:cxn ang="0">
              <a:pos x="connsiteX882" y="connsiteY882"/>
            </a:cxn>
            <a:cxn ang="0">
              <a:pos x="connsiteX883" y="connsiteY883"/>
            </a:cxn>
            <a:cxn ang="0">
              <a:pos x="connsiteX884" y="connsiteY884"/>
            </a:cxn>
            <a:cxn ang="0">
              <a:pos x="connsiteX885" y="connsiteY885"/>
            </a:cxn>
            <a:cxn ang="0">
              <a:pos x="connsiteX886" y="connsiteY886"/>
            </a:cxn>
            <a:cxn ang="0">
              <a:pos x="connsiteX887" y="connsiteY887"/>
            </a:cxn>
            <a:cxn ang="0">
              <a:pos x="connsiteX888" y="connsiteY888"/>
            </a:cxn>
            <a:cxn ang="0">
              <a:pos x="connsiteX889" y="connsiteY889"/>
            </a:cxn>
            <a:cxn ang="0">
              <a:pos x="connsiteX890" y="connsiteY890"/>
            </a:cxn>
            <a:cxn ang="0">
              <a:pos x="connsiteX891" y="connsiteY891"/>
            </a:cxn>
            <a:cxn ang="0">
              <a:pos x="connsiteX892" y="connsiteY892"/>
            </a:cxn>
            <a:cxn ang="0">
              <a:pos x="connsiteX893" y="connsiteY893"/>
            </a:cxn>
            <a:cxn ang="0">
              <a:pos x="connsiteX894" y="connsiteY894"/>
            </a:cxn>
            <a:cxn ang="0">
              <a:pos x="connsiteX895" y="connsiteY895"/>
            </a:cxn>
            <a:cxn ang="0">
              <a:pos x="connsiteX896" y="connsiteY896"/>
            </a:cxn>
            <a:cxn ang="0">
              <a:pos x="connsiteX897" y="connsiteY897"/>
            </a:cxn>
            <a:cxn ang="0">
              <a:pos x="connsiteX898" y="connsiteY898"/>
            </a:cxn>
            <a:cxn ang="0">
              <a:pos x="connsiteX899" y="connsiteY899"/>
            </a:cxn>
            <a:cxn ang="0">
              <a:pos x="connsiteX900" y="connsiteY900"/>
            </a:cxn>
            <a:cxn ang="0">
              <a:pos x="connsiteX901" y="connsiteY901"/>
            </a:cxn>
            <a:cxn ang="0">
              <a:pos x="connsiteX902" y="connsiteY902"/>
            </a:cxn>
            <a:cxn ang="0">
              <a:pos x="connsiteX903" y="connsiteY903"/>
            </a:cxn>
            <a:cxn ang="0">
              <a:pos x="connsiteX904" y="connsiteY904"/>
            </a:cxn>
            <a:cxn ang="0">
              <a:pos x="connsiteX905" y="connsiteY905"/>
            </a:cxn>
            <a:cxn ang="0">
              <a:pos x="connsiteX906" y="connsiteY906"/>
            </a:cxn>
            <a:cxn ang="0">
              <a:pos x="connsiteX907" y="connsiteY907"/>
            </a:cxn>
            <a:cxn ang="0">
              <a:pos x="connsiteX908" y="connsiteY908"/>
            </a:cxn>
            <a:cxn ang="0">
              <a:pos x="connsiteX909" y="connsiteY909"/>
            </a:cxn>
            <a:cxn ang="0">
              <a:pos x="connsiteX910" y="connsiteY910"/>
            </a:cxn>
            <a:cxn ang="0">
              <a:pos x="connsiteX911" y="connsiteY911"/>
            </a:cxn>
            <a:cxn ang="0">
              <a:pos x="connsiteX912" y="connsiteY912"/>
            </a:cxn>
            <a:cxn ang="0">
              <a:pos x="connsiteX913" y="connsiteY913"/>
            </a:cxn>
            <a:cxn ang="0">
              <a:pos x="connsiteX914" y="connsiteY914"/>
            </a:cxn>
            <a:cxn ang="0">
              <a:pos x="connsiteX915" y="connsiteY915"/>
            </a:cxn>
            <a:cxn ang="0">
              <a:pos x="connsiteX916" y="connsiteY916"/>
            </a:cxn>
            <a:cxn ang="0">
              <a:pos x="connsiteX917" y="connsiteY917"/>
            </a:cxn>
            <a:cxn ang="0">
              <a:pos x="connsiteX918" y="connsiteY918"/>
            </a:cxn>
            <a:cxn ang="0">
              <a:pos x="connsiteX919" y="connsiteY919"/>
            </a:cxn>
            <a:cxn ang="0">
              <a:pos x="connsiteX920" y="connsiteY920"/>
            </a:cxn>
            <a:cxn ang="0">
              <a:pos x="connsiteX921" y="connsiteY921"/>
            </a:cxn>
            <a:cxn ang="0">
              <a:pos x="connsiteX922" y="connsiteY922"/>
            </a:cxn>
            <a:cxn ang="0">
              <a:pos x="connsiteX923" y="connsiteY923"/>
            </a:cxn>
            <a:cxn ang="0">
              <a:pos x="connsiteX924" y="connsiteY924"/>
            </a:cxn>
            <a:cxn ang="0">
              <a:pos x="connsiteX925" y="connsiteY925"/>
            </a:cxn>
            <a:cxn ang="0">
              <a:pos x="connsiteX926" y="connsiteY926"/>
            </a:cxn>
            <a:cxn ang="0">
              <a:pos x="connsiteX927" y="connsiteY927"/>
            </a:cxn>
            <a:cxn ang="0">
              <a:pos x="connsiteX928" y="connsiteY928"/>
            </a:cxn>
            <a:cxn ang="0">
              <a:pos x="connsiteX929" y="connsiteY929"/>
            </a:cxn>
            <a:cxn ang="0">
              <a:pos x="connsiteX930" y="connsiteY930"/>
            </a:cxn>
            <a:cxn ang="0">
              <a:pos x="connsiteX931" y="connsiteY931"/>
            </a:cxn>
            <a:cxn ang="0">
              <a:pos x="connsiteX932" y="connsiteY932"/>
            </a:cxn>
            <a:cxn ang="0">
              <a:pos x="connsiteX933" y="connsiteY933"/>
            </a:cxn>
            <a:cxn ang="0">
              <a:pos x="connsiteX934" y="connsiteY934"/>
            </a:cxn>
            <a:cxn ang="0">
              <a:pos x="connsiteX935" y="connsiteY935"/>
            </a:cxn>
            <a:cxn ang="0">
              <a:pos x="connsiteX936" y="connsiteY936"/>
            </a:cxn>
            <a:cxn ang="0">
              <a:pos x="connsiteX937" y="connsiteY937"/>
            </a:cxn>
            <a:cxn ang="0">
              <a:pos x="connsiteX938" y="connsiteY938"/>
            </a:cxn>
            <a:cxn ang="0">
              <a:pos x="connsiteX939" y="connsiteY939"/>
            </a:cxn>
            <a:cxn ang="0">
              <a:pos x="connsiteX940" y="connsiteY940"/>
            </a:cxn>
            <a:cxn ang="0">
              <a:pos x="connsiteX941" y="connsiteY941"/>
            </a:cxn>
            <a:cxn ang="0">
              <a:pos x="connsiteX942" y="connsiteY942"/>
            </a:cxn>
            <a:cxn ang="0">
              <a:pos x="connsiteX943" y="connsiteY943"/>
            </a:cxn>
            <a:cxn ang="0">
              <a:pos x="connsiteX944" y="connsiteY944"/>
            </a:cxn>
            <a:cxn ang="0">
              <a:pos x="connsiteX945" y="connsiteY945"/>
            </a:cxn>
            <a:cxn ang="0">
              <a:pos x="connsiteX946" y="connsiteY946"/>
            </a:cxn>
            <a:cxn ang="0">
              <a:pos x="connsiteX947" y="connsiteY947"/>
            </a:cxn>
            <a:cxn ang="0">
              <a:pos x="connsiteX948" y="connsiteY948"/>
            </a:cxn>
            <a:cxn ang="0">
              <a:pos x="connsiteX949" y="connsiteY949"/>
            </a:cxn>
            <a:cxn ang="0">
              <a:pos x="connsiteX950" y="connsiteY950"/>
            </a:cxn>
            <a:cxn ang="0">
              <a:pos x="connsiteX951" y="connsiteY951"/>
            </a:cxn>
            <a:cxn ang="0">
              <a:pos x="connsiteX952" y="connsiteY952"/>
            </a:cxn>
            <a:cxn ang="0">
              <a:pos x="connsiteX953" y="connsiteY953"/>
            </a:cxn>
            <a:cxn ang="0">
              <a:pos x="connsiteX954" y="connsiteY954"/>
            </a:cxn>
            <a:cxn ang="0">
              <a:pos x="connsiteX955" y="connsiteY955"/>
            </a:cxn>
            <a:cxn ang="0">
              <a:pos x="connsiteX956" y="connsiteY956"/>
            </a:cxn>
            <a:cxn ang="0">
              <a:pos x="connsiteX957" y="connsiteY957"/>
            </a:cxn>
            <a:cxn ang="0">
              <a:pos x="connsiteX958" y="connsiteY958"/>
            </a:cxn>
            <a:cxn ang="0">
              <a:pos x="connsiteX959" y="connsiteY959"/>
            </a:cxn>
            <a:cxn ang="0">
              <a:pos x="connsiteX960" y="connsiteY960"/>
            </a:cxn>
            <a:cxn ang="0">
              <a:pos x="connsiteX961" y="connsiteY961"/>
            </a:cxn>
            <a:cxn ang="0">
              <a:pos x="connsiteX962" y="connsiteY962"/>
            </a:cxn>
            <a:cxn ang="0">
              <a:pos x="connsiteX963" y="connsiteY963"/>
            </a:cxn>
            <a:cxn ang="0">
              <a:pos x="connsiteX964" y="connsiteY964"/>
            </a:cxn>
            <a:cxn ang="0">
              <a:pos x="connsiteX965" y="connsiteY965"/>
            </a:cxn>
            <a:cxn ang="0">
              <a:pos x="connsiteX966" y="connsiteY966"/>
            </a:cxn>
            <a:cxn ang="0">
              <a:pos x="connsiteX967" y="connsiteY967"/>
            </a:cxn>
            <a:cxn ang="0">
              <a:pos x="connsiteX968" y="connsiteY968"/>
            </a:cxn>
            <a:cxn ang="0">
              <a:pos x="connsiteX969" y="connsiteY969"/>
            </a:cxn>
            <a:cxn ang="0">
              <a:pos x="connsiteX970" y="connsiteY970"/>
            </a:cxn>
            <a:cxn ang="0">
              <a:pos x="connsiteX971" y="connsiteY971"/>
            </a:cxn>
            <a:cxn ang="0">
              <a:pos x="connsiteX972" y="connsiteY972"/>
            </a:cxn>
            <a:cxn ang="0">
              <a:pos x="connsiteX973" y="connsiteY973"/>
            </a:cxn>
            <a:cxn ang="0">
              <a:pos x="connsiteX974" y="connsiteY974"/>
            </a:cxn>
            <a:cxn ang="0">
              <a:pos x="connsiteX975" y="connsiteY975"/>
            </a:cxn>
            <a:cxn ang="0">
              <a:pos x="connsiteX976" y="connsiteY976"/>
            </a:cxn>
            <a:cxn ang="0">
              <a:pos x="connsiteX977" y="connsiteY977"/>
            </a:cxn>
            <a:cxn ang="0">
              <a:pos x="connsiteX978" y="connsiteY978"/>
            </a:cxn>
            <a:cxn ang="0">
              <a:pos x="connsiteX979" y="connsiteY979"/>
            </a:cxn>
            <a:cxn ang="0">
              <a:pos x="connsiteX980" y="connsiteY980"/>
            </a:cxn>
            <a:cxn ang="0">
              <a:pos x="connsiteX981" y="connsiteY981"/>
            </a:cxn>
            <a:cxn ang="0">
              <a:pos x="connsiteX982" y="connsiteY982"/>
            </a:cxn>
            <a:cxn ang="0">
              <a:pos x="connsiteX983" y="connsiteY983"/>
            </a:cxn>
            <a:cxn ang="0">
              <a:pos x="connsiteX984" y="connsiteY984"/>
            </a:cxn>
            <a:cxn ang="0">
              <a:pos x="connsiteX985" y="connsiteY985"/>
            </a:cxn>
            <a:cxn ang="0">
              <a:pos x="connsiteX986" y="connsiteY986"/>
            </a:cxn>
            <a:cxn ang="0">
              <a:pos x="connsiteX987" y="connsiteY987"/>
            </a:cxn>
            <a:cxn ang="0">
              <a:pos x="connsiteX988" y="connsiteY988"/>
            </a:cxn>
            <a:cxn ang="0">
              <a:pos x="connsiteX989" y="connsiteY989"/>
            </a:cxn>
            <a:cxn ang="0">
              <a:pos x="connsiteX990" y="connsiteY990"/>
            </a:cxn>
            <a:cxn ang="0">
              <a:pos x="connsiteX991" y="connsiteY991"/>
            </a:cxn>
            <a:cxn ang="0">
              <a:pos x="connsiteX992" y="connsiteY992"/>
            </a:cxn>
            <a:cxn ang="0">
              <a:pos x="connsiteX993" y="connsiteY993"/>
            </a:cxn>
            <a:cxn ang="0">
              <a:pos x="connsiteX994" y="connsiteY994"/>
            </a:cxn>
            <a:cxn ang="0">
              <a:pos x="connsiteX995" y="connsiteY995"/>
            </a:cxn>
            <a:cxn ang="0">
              <a:pos x="connsiteX996" y="connsiteY996"/>
            </a:cxn>
            <a:cxn ang="0">
              <a:pos x="connsiteX997" y="connsiteY997"/>
            </a:cxn>
            <a:cxn ang="0">
              <a:pos x="connsiteX998" y="connsiteY998"/>
            </a:cxn>
            <a:cxn ang="0">
              <a:pos x="connsiteX999" y="connsiteY999"/>
            </a:cxn>
            <a:cxn ang="0">
              <a:pos x="connsiteX1000" y="connsiteY1000"/>
            </a:cxn>
            <a:cxn ang="0">
              <a:pos x="connsiteX1001" y="connsiteY1001"/>
            </a:cxn>
            <a:cxn ang="0">
              <a:pos x="connsiteX1002" y="connsiteY1002"/>
            </a:cxn>
            <a:cxn ang="0">
              <a:pos x="connsiteX1003" y="connsiteY1003"/>
            </a:cxn>
            <a:cxn ang="0">
              <a:pos x="connsiteX1004" y="connsiteY1004"/>
            </a:cxn>
            <a:cxn ang="0">
              <a:pos x="connsiteX1005" y="connsiteY1005"/>
            </a:cxn>
            <a:cxn ang="0">
              <a:pos x="connsiteX1006" y="connsiteY1006"/>
            </a:cxn>
            <a:cxn ang="0">
              <a:pos x="connsiteX1007" y="connsiteY1007"/>
            </a:cxn>
            <a:cxn ang="0">
              <a:pos x="connsiteX1008" y="connsiteY1008"/>
            </a:cxn>
            <a:cxn ang="0">
              <a:pos x="connsiteX1009" y="connsiteY1009"/>
            </a:cxn>
            <a:cxn ang="0">
              <a:pos x="connsiteX1010" y="connsiteY1010"/>
            </a:cxn>
            <a:cxn ang="0">
              <a:pos x="connsiteX1011" y="connsiteY1011"/>
            </a:cxn>
            <a:cxn ang="0">
              <a:pos x="connsiteX1012" y="connsiteY1012"/>
            </a:cxn>
            <a:cxn ang="0">
              <a:pos x="connsiteX1013" y="connsiteY1013"/>
            </a:cxn>
            <a:cxn ang="0">
              <a:pos x="connsiteX1014" y="connsiteY1014"/>
            </a:cxn>
            <a:cxn ang="0">
              <a:pos x="connsiteX1015" y="connsiteY1015"/>
            </a:cxn>
            <a:cxn ang="0">
              <a:pos x="connsiteX1016" y="connsiteY1016"/>
            </a:cxn>
            <a:cxn ang="0">
              <a:pos x="connsiteX1017" y="connsiteY1017"/>
            </a:cxn>
            <a:cxn ang="0">
              <a:pos x="connsiteX1018" y="connsiteY1018"/>
            </a:cxn>
            <a:cxn ang="0">
              <a:pos x="connsiteX1019" y="connsiteY1019"/>
            </a:cxn>
            <a:cxn ang="0">
              <a:pos x="connsiteX1020" y="connsiteY1020"/>
            </a:cxn>
            <a:cxn ang="0">
              <a:pos x="connsiteX1021" y="connsiteY1021"/>
            </a:cxn>
            <a:cxn ang="0">
              <a:pos x="connsiteX1022" y="connsiteY1022"/>
            </a:cxn>
            <a:cxn ang="0">
              <a:pos x="connsiteX1023" y="connsiteY1023"/>
            </a:cxn>
            <a:cxn ang="0">
              <a:pos x="connsiteX1024" y="connsiteY1024"/>
            </a:cxn>
            <a:cxn ang="0">
              <a:pos x="connsiteX1025" y="connsiteY1025"/>
            </a:cxn>
            <a:cxn ang="0">
              <a:pos x="connsiteX1026" y="connsiteY1026"/>
            </a:cxn>
            <a:cxn ang="0">
              <a:pos x="connsiteX1027" y="connsiteY1027"/>
            </a:cxn>
            <a:cxn ang="0">
              <a:pos x="connsiteX1028" y="connsiteY1028"/>
            </a:cxn>
            <a:cxn ang="0">
              <a:pos x="connsiteX1029" y="connsiteY1029"/>
            </a:cxn>
            <a:cxn ang="0">
              <a:pos x="connsiteX1030" y="connsiteY1030"/>
            </a:cxn>
            <a:cxn ang="0">
              <a:pos x="connsiteX1031" y="connsiteY1031"/>
            </a:cxn>
            <a:cxn ang="0">
              <a:pos x="connsiteX1032" y="connsiteY1032"/>
            </a:cxn>
            <a:cxn ang="0">
              <a:pos x="connsiteX1033" y="connsiteY1033"/>
            </a:cxn>
            <a:cxn ang="0">
              <a:pos x="connsiteX1034" y="connsiteY1034"/>
            </a:cxn>
            <a:cxn ang="0">
              <a:pos x="connsiteX1035" y="connsiteY1035"/>
            </a:cxn>
            <a:cxn ang="0">
              <a:pos x="connsiteX1036" y="connsiteY1036"/>
            </a:cxn>
            <a:cxn ang="0">
              <a:pos x="connsiteX1037" y="connsiteY1037"/>
            </a:cxn>
            <a:cxn ang="0">
              <a:pos x="connsiteX1038" y="connsiteY1038"/>
            </a:cxn>
            <a:cxn ang="0">
              <a:pos x="connsiteX1039" y="connsiteY1039"/>
            </a:cxn>
            <a:cxn ang="0">
              <a:pos x="connsiteX1040" y="connsiteY1040"/>
            </a:cxn>
            <a:cxn ang="0">
              <a:pos x="connsiteX1041" y="connsiteY1041"/>
            </a:cxn>
            <a:cxn ang="0">
              <a:pos x="connsiteX1042" y="connsiteY1042"/>
            </a:cxn>
            <a:cxn ang="0">
              <a:pos x="connsiteX1043" y="connsiteY1043"/>
            </a:cxn>
            <a:cxn ang="0">
              <a:pos x="connsiteX1044" y="connsiteY1044"/>
            </a:cxn>
            <a:cxn ang="0">
              <a:pos x="connsiteX1045" y="connsiteY1045"/>
            </a:cxn>
            <a:cxn ang="0">
              <a:pos x="connsiteX1046" y="connsiteY1046"/>
            </a:cxn>
            <a:cxn ang="0">
              <a:pos x="connsiteX1047" y="connsiteY1047"/>
            </a:cxn>
            <a:cxn ang="0">
              <a:pos x="connsiteX1048" y="connsiteY1048"/>
            </a:cxn>
            <a:cxn ang="0">
              <a:pos x="connsiteX1049" y="connsiteY1049"/>
            </a:cxn>
            <a:cxn ang="0">
              <a:pos x="connsiteX1050" y="connsiteY1050"/>
            </a:cxn>
            <a:cxn ang="0">
              <a:pos x="connsiteX1051" y="connsiteY1051"/>
            </a:cxn>
            <a:cxn ang="0">
              <a:pos x="connsiteX1052" y="connsiteY1052"/>
            </a:cxn>
            <a:cxn ang="0">
              <a:pos x="connsiteX1053" y="connsiteY1053"/>
            </a:cxn>
            <a:cxn ang="0">
              <a:pos x="connsiteX1054" y="connsiteY1054"/>
            </a:cxn>
            <a:cxn ang="0">
              <a:pos x="connsiteX1055" y="connsiteY1055"/>
            </a:cxn>
            <a:cxn ang="0">
              <a:pos x="connsiteX1056" y="connsiteY1056"/>
            </a:cxn>
            <a:cxn ang="0">
              <a:pos x="connsiteX1057" y="connsiteY1057"/>
            </a:cxn>
            <a:cxn ang="0">
              <a:pos x="connsiteX1058" y="connsiteY1058"/>
            </a:cxn>
            <a:cxn ang="0">
              <a:pos x="connsiteX1059" y="connsiteY1059"/>
            </a:cxn>
            <a:cxn ang="0">
              <a:pos x="connsiteX1060" y="connsiteY1060"/>
            </a:cxn>
            <a:cxn ang="0">
              <a:pos x="connsiteX1061" y="connsiteY1061"/>
            </a:cxn>
            <a:cxn ang="0">
              <a:pos x="connsiteX1062" y="connsiteY1062"/>
            </a:cxn>
            <a:cxn ang="0">
              <a:pos x="connsiteX1063" y="connsiteY1063"/>
            </a:cxn>
            <a:cxn ang="0">
              <a:pos x="connsiteX1064" y="connsiteY1064"/>
            </a:cxn>
            <a:cxn ang="0">
              <a:pos x="connsiteX1065" y="connsiteY1065"/>
            </a:cxn>
            <a:cxn ang="0">
              <a:pos x="connsiteX1066" y="connsiteY1066"/>
            </a:cxn>
            <a:cxn ang="0">
              <a:pos x="connsiteX1067" y="connsiteY1067"/>
            </a:cxn>
            <a:cxn ang="0">
              <a:pos x="connsiteX1068" y="connsiteY1068"/>
            </a:cxn>
            <a:cxn ang="0">
              <a:pos x="connsiteX1069" y="connsiteY1069"/>
            </a:cxn>
            <a:cxn ang="0">
              <a:pos x="connsiteX1070" y="connsiteY1070"/>
            </a:cxn>
            <a:cxn ang="0">
              <a:pos x="connsiteX1071" y="connsiteY1071"/>
            </a:cxn>
            <a:cxn ang="0">
              <a:pos x="connsiteX1072" y="connsiteY1072"/>
            </a:cxn>
            <a:cxn ang="0">
              <a:pos x="connsiteX1073" y="connsiteY1073"/>
            </a:cxn>
            <a:cxn ang="0">
              <a:pos x="connsiteX1074" y="connsiteY1074"/>
            </a:cxn>
            <a:cxn ang="0">
              <a:pos x="connsiteX1075" y="connsiteY1075"/>
            </a:cxn>
            <a:cxn ang="0">
              <a:pos x="connsiteX1076" y="connsiteY1076"/>
            </a:cxn>
            <a:cxn ang="0">
              <a:pos x="connsiteX1077" y="connsiteY1077"/>
            </a:cxn>
            <a:cxn ang="0">
              <a:pos x="connsiteX1078" y="connsiteY1078"/>
            </a:cxn>
            <a:cxn ang="0">
              <a:pos x="connsiteX1079" y="connsiteY1079"/>
            </a:cxn>
            <a:cxn ang="0">
              <a:pos x="connsiteX1080" y="connsiteY1080"/>
            </a:cxn>
            <a:cxn ang="0">
              <a:pos x="connsiteX1081" y="connsiteY1081"/>
            </a:cxn>
            <a:cxn ang="0">
              <a:pos x="connsiteX1082" y="connsiteY1082"/>
            </a:cxn>
            <a:cxn ang="0">
              <a:pos x="connsiteX1083" y="connsiteY1083"/>
            </a:cxn>
            <a:cxn ang="0">
              <a:pos x="connsiteX1084" y="connsiteY1084"/>
            </a:cxn>
            <a:cxn ang="0">
              <a:pos x="connsiteX1085" y="connsiteY1085"/>
            </a:cxn>
            <a:cxn ang="0">
              <a:pos x="connsiteX1086" y="connsiteY1086"/>
            </a:cxn>
            <a:cxn ang="0">
              <a:pos x="connsiteX1087" y="connsiteY1087"/>
            </a:cxn>
            <a:cxn ang="0">
              <a:pos x="connsiteX1088" y="connsiteY1088"/>
            </a:cxn>
            <a:cxn ang="0">
              <a:pos x="connsiteX1089" y="connsiteY1089"/>
            </a:cxn>
            <a:cxn ang="0">
              <a:pos x="connsiteX1090" y="connsiteY1090"/>
            </a:cxn>
            <a:cxn ang="0">
              <a:pos x="connsiteX1091" y="connsiteY1091"/>
            </a:cxn>
            <a:cxn ang="0">
              <a:pos x="connsiteX1092" y="connsiteY1092"/>
            </a:cxn>
            <a:cxn ang="0">
              <a:pos x="connsiteX1093" y="connsiteY1093"/>
            </a:cxn>
            <a:cxn ang="0">
              <a:pos x="connsiteX1094" y="connsiteY1094"/>
            </a:cxn>
            <a:cxn ang="0">
              <a:pos x="connsiteX1095" y="connsiteY1095"/>
            </a:cxn>
            <a:cxn ang="0">
              <a:pos x="connsiteX1096" y="connsiteY1096"/>
            </a:cxn>
            <a:cxn ang="0">
              <a:pos x="connsiteX1097" y="connsiteY1097"/>
            </a:cxn>
            <a:cxn ang="0">
              <a:pos x="connsiteX1098" y="connsiteY1098"/>
            </a:cxn>
            <a:cxn ang="0">
              <a:pos x="connsiteX1099" y="connsiteY1099"/>
            </a:cxn>
            <a:cxn ang="0">
              <a:pos x="connsiteX1100" y="connsiteY1100"/>
            </a:cxn>
            <a:cxn ang="0">
              <a:pos x="connsiteX1101" y="connsiteY1101"/>
            </a:cxn>
            <a:cxn ang="0">
              <a:pos x="connsiteX1102" y="connsiteY1102"/>
            </a:cxn>
            <a:cxn ang="0">
              <a:pos x="connsiteX1103" y="connsiteY1103"/>
            </a:cxn>
            <a:cxn ang="0">
              <a:pos x="connsiteX1104" y="connsiteY1104"/>
            </a:cxn>
            <a:cxn ang="0">
              <a:pos x="connsiteX1105" y="connsiteY1105"/>
            </a:cxn>
            <a:cxn ang="0">
              <a:pos x="connsiteX1106" y="connsiteY1106"/>
            </a:cxn>
            <a:cxn ang="0">
              <a:pos x="connsiteX1107" y="connsiteY1107"/>
            </a:cxn>
            <a:cxn ang="0">
              <a:pos x="connsiteX1108" y="connsiteY1108"/>
            </a:cxn>
            <a:cxn ang="0">
              <a:pos x="connsiteX1109" y="connsiteY1109"/>
            </a:cxn>
            <a:cxn ang="0">
              <a:pos x="connsiteX1110" y="connsiteY1110"/>
            </a:cxn>
            <a:cxn ang="0">
              <a:pos x="connsiteX1111" y="connsiteY1111"/>
            </a:cxn>
            <a:cxn ang="0">
              <a:pos x="connsiteX1112" y="connsiteY1112"/>
            </a:cxn>
            <a:cxn ang="0">
              <a:pos x="connsiteX1113" y="connsiteY1113"/>
            </a:cxn>
            <a:cxn ang="0">
              <a:pos x="connsiteX1114" y="connsiteY1114"/>
            </a:cxn>
            <a:cxn ang="0">
              <a:pos x="connsiteX1115" y="connsiteY1115"/>
            </a:cxn>
            <a:cxn ang="0">
              <a:pos x="connsiteX1116" y="connsiteY1116"/>
            </a:cxn>
            <a:cxn ang="0">
              <a:pos x="connsiteX1117" y="connsiteY1117"/>
            </a:cxn>
            <a:cxn ang="0">
              <a:pos x="connsiteX1118" y="connsiteY1118"/>
            </a:cxn>
            <a:cxn ang="0">
              <a:pos x="connsiteX1119" y="connsiteY1119"/>
            </a:cxn>
            <a:cxn ang="0">
              <a:pos x="connsiteX1120" y="connsiteY1120"/>
            </a:cxn>
            <a:cxn ang="0">
              <a:pos x="connsiteX1121" y="connsiteY1121"/>
            </a:cxn>
            <a:cxn ang="0">
              <a:pos x="connsiteX1122" y="connsiteY1122"/>
            </a:cxn>
            <a:cxn ang="0">
              <a:pos x="connsiteX1123" y="connsiteY1123"/>
            </a:cxn>
            <a:cxn ang="0">
              <a:pos x="connsiteX1124" y="connsiteY1124"/>
            </a:cxn>
            <a:cxn ang="0">
              <a:pos x="connsiteX1125" y="connsiteY1125"/>
            </a:cxn>
            <a:cxn ang="0">
              <a:pos x="connsiteX1126" y="connsiteY1126"/>
            </a:cxn>
            <a:cxn ang="0">
              <a:pos x="connsiteX1127" y="connsiteY1127"/>
            </a:cxn>
            <a:cxn ang="0">
              <a:pos x="connsiteX1128" y="connsiteY1128"/>
            </a:cxn>
            <a:cxn ang="0">
              <a:pos x="connsiteX1129" y="connsiteY1129"/>
            </a:cxn>
            <a:cxn ang="0">
              <a:pos x="connsiteX1130" y="connsiteY1130"/>
            </a:cxn>
            <a:cxn ang="0">
              <a:pos x="connsiteX1131" y="connsiteY1131"/>
            </a:cxn>
            <a:cxn ang="0">
              <a:pos x="connsiteX1132" y="connsiteY1132"/>
            </a:cxn>
            <a:cxn ang="0">
              <a:pos x="connsiteX1133" y="connsiteY1133"/>
            </a:cxn>
            <a:cxn ang="0">
              <a:pos x="connsiteX1134" y="connsiteY1134"/>
            </a:cxn>
            <a:cxn ang="0">
              <a:pos x="connsiteX1135" y="connsiteY1135"/>
            </a:cxn>
            <a:cxn ang="0">
              <a:pos x="connsiteX1136" y="connsiteY1136"/>
            </a:cxn>
            <a:cxn ang="0">
              <a:pos x="connsiteX1137" y="connsiteY1137"/>
            </a:cxn>
            <a:cxn ang="0">
              <a:pos x="connsiteX1138" y="connsiteY1138"/>
            </a:cxn>
            <a:cxn ang="0">
              <a:pos x="connsiteX1139" y="connsiteY1139"/>
            </a:cxn>
            <a:cxn ang="0">
              <a:pos x="connsiteX1140" y="connsiteY1140"/>
            </a:cxn>
            <a:cxn ang="0">
              <a:pos x="connsiteX1141" y="connsiteY1141"/>
            </a:cxn>
            <a:cxn ang="0">
              <a:pos x="connsiteX1142" y="connsiteY1142"/>
            </a:cxn>
            <a:cxn ang="0">
              <a:pos x="connsiteX1143" y="connsiteY1143"/>
            </a:cxn>
            <a:cxn ang="0">
              <a:pos x="connsiteX1144" y="connsiteY1144"/>
            </a:cxn>
            <a:cxn ang="0">
              <a:pos x="connsiteX1145" y="connsiteY1145"/>
            </a:cxn>
            <a:cxn ang="0">
              <a:pos x="connsiteX1146" y="connsiteY1146"/>
            </a:cxn>
            <a:cxn ang="0">
              <a:pos x="connsiteX1147" y="connsiteY1147"/>
            </a:cxn>
            <a:cxn ang="0">
              <a:pos x="connsiteX1148" y="connsiteY1148"/>
            </a:cxn>
            <a:cxn ang="0">
              <a:pos x="connsiteX1149" y="connsiteY1149"/>
            </a:cxn>
            <a:cxn ang="0">
              <a:pos x="connsiteX1150" y="connsiteY1150"/>
            </a:cxn>
            <a:cxn ang="0">
              <a:pos x="connsiteX1151" y="connsiteY1151"/>
            </a:cxn>
            <a:cxn ang="0">
              <a:pos x="connsiteX1152" y="connsiteY1152"/>
            </a:cxn>
            <a:cxn ang="0">
              <a:pos x="connsiteX1153" y="connsiteY1153"/>
            </a:cxn>
            <a:cxn ang="0">
              <a:pos x="connsiteX1154" y="connsiteY1154"/>
            </a:cxn>
            <a:cxn ang="0">
              <a:pos x="connsiteX1155" y="connsiteY1155"/>
            </a:cxn>
            <a:cxn ang="0">
              <a:pos x="connsiteX1156" y="connsiteY1156"/>
            </a:cxn>
            <a:cxn ang="0">
              <a:pos x="connsiteX1157" y="connsiteY1157"/>
            </a:cxn>
            <a:cxn ang="0">
              <a:pos x="connsiteX1158" y="connsiteY1158"/>
            </a:cxn>
            <a:cxn ang="0">
              <a:pos x="connsiteX1159" y="connsiteY1159"/>
            </a:cxn>
            <a:cxn ang="0">
              <a:pos x="connsiteX1160" y="connsiteY1160"/>
            </a:cxn>
            <a:cxn ang="0">
              <a:pos x="connsiteX1161" y="connsiteY1161"/>
            </a:cxn>
            <a:cxn ang="0">
              <a:pos x="connsiteX1162" y="connsiteY1162"/>
            </a:cxn>
            <a:cxn ang="0">
              <a:pos x="connsiteX1163" y="connsiteY1163"/>
            </a:cxn>
            <a:cxn ang="0">
              <a:pos x="connsiteX1164" y="connsiteY1164"/>
            </a:cxn>
            <a:cxn ang="0">
              <a:pos x="connsiteX1165" y="connsiteY1165"/>
            </a:cxn>
            <a:cxn ang="0">
              <a:pos x="connsiteX1166" y="connsiteY1166"/>
            </a:cxn>
            <a:cxn ang="0">
              <a:pos x="connsiteX1167" y="connsiteY1167"/>
            </a:cxn>
            <a:cxn ang="0">
              <a:pos x="connsiteX1168" y="connsiteY1168"/>
            </a:cxn>
            <a:cxn ang="0">
              <a:pos x="connsiteX1169" y="connsiteY1169"/>
            </a:cxn>
            <a:cxn ang="0">
              <a:pos x="connsiteX1170" y="connsiteY1170"/>
            </a:cxn>
            <a:cxn ang="0">
              <a:pos x="connsiteX1171" y="connsiteY1171"/>
            </a:cxn>
            <a:cxn ang="0">
              <a:pos x="connsiteX1172" y="connsiteY1172"/>
            </a:cxn>
            <a:cxn ang="0">
              <a:pos x="connsiteX1173" y="connsiteY1173"/>
            </a:cxn>
            <a:cxn ang="0">
              <a:pos x="connsiteX1174" y="connsiteY1174"/>
            </a:cxn>
            <a:cxn ang="0">
              <a:pos x="connsiteX1175" y="connsiteY1175"/>
            </a:cxn>
            <a:cxn ang="0">
              <a:pos x="connsiteX1176" y="connsiteY1176"/>
            </a:cxn>
            <a:cxn ang="0">
              <a:pos x="connsiteX1177" y="connsiteY1177"/>
            </a:cxn>
            <a:cxn ang="0">
              <a:pos x="connsiteX1178" y="connsiteY1178"/>
            </a:cxn>
            <a:cxn ang="0">
              <a:pos x="connsiteX1179" y="connsiteY1179"/>
            </a:cxn>
            <a:cxn ang="0">
              <a:pos x="connsiteX1180" y="connsiteY1180"/>
            </a:cxn>
            <a:cxn ang="0">
              <a:pos x="connsiteX1181" y="connsiteY1181"/>
            </a:cxn>
            <a:cxn ang="0">
              <a:pos x="connsiteX1182" y="connsiteY1182"/>
            </a:cxn>
            <a:cxn ang="0">
              <a:pos x="connsiteX1183" y="connsiteY1183"/>
            </a:cxn>
            <a:cxn ang="0">
              <a:pos x="connsiteX1184" y="connsiteY1184"/>
            </a:cxn>
            <a:cxn ang="0">
              <a:pos x="connsiteX1185" y="connsiteY1185"/>
            </a:cxn>
            <a:cxn ang="0">
              <a:pos x="connsiteX1186" y="connsiteY1186"/>
            </a:cxn>
            <a:cxn ang="0">
              <a:pos x="connsiteX1187" y="connsiteY1187"/>
            </a:cxn>
            <a:cxn ang="0">
              <a:pos x="connsiteX1188" y="connsiteY1188"/>
            </a:cxn>
            <a:cxn ang="0">
              <a:pos x="connsiteX1189" y="connsiteY1189"/>
            </a:cxn>
            <a:cxn ang="0">
              <a:pos x="connsiteX1190" y="connsiteY1190"/>
            </a:cxn>
            <a:cxn ang="0">
              <a:pos x="connsiteX1191" y="connsiteY1191"/>
            </a:cxn>
            <a:cxn ang="0">
              <a:pos x="connsiteX1192" y="connsiteY1192"/>
            </a:cxn>
            <a:cxn ang="0">
              <a:pos x="connsiteX1193" y="connsiteY1193"/>
            </a:cxn>
            <a:cxn ang="0">
              <a:pos x="connsiteX1194" y="connsiteY1194"/>
            </a:cxn>
            <a:cxn ang="0">
              <a:pos x="connsiteX1195" y="connsiteY1195"/>
            </a:cxn>
            <a:cxn ang="0">
              <a:pos x="connsiteX1196" y="connsiteY1196"/>
            </a:cxn>
            <a:cxn ang="0">
              <a:pos x="connsiteX1197" y="connsiteY1197"/>
            </a:cxn>
            <a:cxn ang="0">
              <a:pos x="connsiteX1198" y="connsiteY1198"/>
            </a:cxn>
            <a:cxn ang="0">
              <a:pos x="connsiteX1199" y="connsiteY1199"/>
            </a:cxn>
            <a:cxn ang="0">
              <a:pos x="connsiteX1200" y="connsiteY1200"/>
            </a:cxn>
            <a:cxn ang="0">
              <a:pos x="connsiteX1201" y="connsiteY1201"/>
            </a:cxn>
            <a:cxn ang="0">
              <a:pos x="connsiteX1202" y="connsiteY1202"/>
            </a:cxn>
            <a:cxn ang="0">
              <a:pos x="connsiteX1203" y="connsiteY1203"/>
            </a:cxn>
            <a:cxn ang="0">
              <a:pos x="connsiteX1204" y="connsiteY1204"/>
            </a:cxn>
            <a:cxn ang="0">
              <a:pos x="connsiteX1205" y="connsiteY1205"/>
            </a:cxn>
            <a:cxn ang="0">
              <a:pos x="connsiteX1206" y="connsiteY1206"/>
            </a:cxn>
            <a:cxn ang="0">
              <a:pos x="connsiteX1207" y="connsiteY1207"/>
            </a:cxn>
            <a:cxn ang="0">
              <a:pos x="connsiteX1208" y="connsiteY1208"/>
            </a:cxn>
            <a:cxn ang="0">
              <a:pos x="connsiteX1209" y="connsiteY1209"/>
            </a:cxn>
            <a:cxn ang="0">
              <a:pos x="connsiteX1210" y="connsiteY1210"/>
            </a:cxn>
            <a:cxn ang="0">
              <a:pos x="connsiteX1211" y="connsiteY1211"/>
            </a:cxn>
            <a:cxn ang="0">
              <a:pos x="connsiteX1212" y="connsiteY1212"/>
            </a:cxn>
            <a:cxn ang="0">
              <a:pos x="connsiteX1213" y="connsiteY1213"/>
            </a:cxn>
            <a:cxn ang="0">
              <a:pos x="connsiteX1214" y="connsiteY1214"/>
            </a:cxn>
            <a:cxn ang="0">
              <a:pos x="connsiteX1215" y="connsiteY1215"/>
            </a:cxn>
            <a:cxn ang="0">
              <a:pos x="connsiteX1216" y="connsiteY1216"/>
            </a:cxn>
            <a:cxn ang="0">
              <a:pos x="connsiteX1217" y="connsiteY1217"/>
            </a:cxn>
            <a:cxn ang="0">
              <a:pos x="connsiteX1218" y="connsiteY1218"/>
            </a:cxn>
            <a:cxn ang="0">
              <a:pos x="connsiteX1219" y="connsiteY1219"/>
            </a:cxn>
            <a:cxn ang="0">
              <a:pos x="connsiteX1220" y="connsiteY1220"/>
            </a:cxn>
            <a:cxn ang="0">
              <a:pos x="connsiteX1221" y="connsiteY1221"/>
            </a:cxn>
            <a:cxn ang="0">
              <a:pos x="connsiteX1222" y="connsiteY1222"/>
            </a:cxn>
            <a:cxn ang="0">
              <a:pos x="connsiteX1223" y="connsiteY1223"/>
            </a:cxn>
            <a:cxn ang="0">
              <a:pos x="connsiteX1224" y="connsiteY1224"/>
            </a:cxn>
            <a:cxn ang="0">
              <a:pos x="connsiteX1225" y="connsiteY1225"/>
            </a:cxn>
            <a:cxn ang="0">
              <a:pos x="connsiteX1226" y="connsiteY1226"/>
            </a:cxn>
            <a:cxn ang="0">
              <a:pos x="connsiteX1227" y="connsiteY1227"/>
            </a:cxn>
            <a:cxn ang="0">
              <a:pos x="connsiteX1228" y="connsiteY1228"/>
            </a:cxn>
            <a:cxn ang="0">
              <a:pos x="connsiteX1229" y="connsiteY1229"/>
            </a:cxn>
            <a:cxn ang="0">
              <a:pos x="connsiteX1230" y="connsiteY1230"/>
            </a:cxn>
            <a:cxn ang="0">
              <a:pos x="connsiteX1231" y="connsiteY1231"/>
            </a:cxn>
            <a:cxn ang="0">
              <a:pos x="connsiteX1232" y="connsiteY1232"/>
            </a:cxn>
            <a:cxn ang="0">
              <a:pos x="connsiteX1233" y="connsiteY1233"/>
            </a:cxn>
            <a:cxn ang="0">
              <a:pos x="connsiteX1234" y="connsiteY1234"/>
            </a:cxn>
            <a:cxn ang="0">
              <a:pos x="connsiteX1235" y="connsiteY1235"/>
            </a:cxn>
            <a:cxn ang="0">
              <a:pos x="connsiteX1236" y="connsiteY1236"/>
            </a:cxn>
            <a:cxn ang="0">
              <a:pos x="connsiteX1237" y="connsiteY1237"/>
            </a:cxn>
            <a:cxn ang="0">
              <a:pos x="connsiteX1238" y="connsiteY1238"/>
            </a:cxn>
            <a:cxn ang="0">
              <a:pos x="connsiteX1239" y="connsiteY1239"/>
            </a:cxn>
            <a:cxn ang="0">
              <a:pos x="connsiteX1240" y="connsiteY1240"/>
            </a:cxn>
            <a:cxn ang="0">
              <a:pos x="connsiteX1241" y="connsiteY1241"/>
            </a:cxn>
            <a:cxn ang="0">
              <a:pos x="connsiteX1242" y="connsiteY1242"/>
            </a:cxn>
            <a:cxn ang="0">
              <a:pos x="connsiteX1243" y="connsiteY1243"/>
            </a:cxn>
            <a:cxn ang="0">
              <a:pos x="connsiteX1244" y="connsiteY1244"/>
            </a:cxn>
            <a:cxn ang="0">
              <a:pos x="connsiteX1245" y="connsiteY1245"/>
            </a:cxn>
            <a:cxn ang="0">
              <a:pos x="connsiteX1246" y="connsiteY1246"/>
            </a:cxn>
            <a:cxn ang="0">
              <a:pos x="connsiteX1247" y="connsiteY1247"/>
            </a:cxn>
            <a:cxn ang="0">
              <a:pos x="connsiteX1248" y="connsiteY1248"/>
            </a:cxn>
            <a:cxn ang="0">
              <a:pos x="connsiteX1249" y="connsiteY1249"/>
            </a:cxn>
            <a:cxn ang="0">
              <a:pos x="connsiteX1250" y="connsiteY1250"/>
            </a:cxn>
            <a:cxn ang="0">
              <a:pos x="connsiteX1251" y="connsiteY1251"/>
            </a:cxn>
            <a:cxn ang="0">
              <a:pos x="connsiteX1252" y="connsiteY1252"/>
            </a:cxn>
            <a:cxn ang="0">
              <a:pos x="connsiteX1253" y="connsiteY1253"/>
            </a:cxn>
            <a:cxn ang="0">
              <a:pos x="connsiteX1254" y="connsiteY1254"/>
            </a:cxn>
            <a:cxn ang="0">
              <a:pos x="connsiteX1255" y="connsiteY1255"/>
            </a:cxn>
            <a:cxn ang="0">
              <a:pos x="connsiteX1256" y="connsiteY1256"/>
            </a:cxn>
            <a:cxn ang="0">
              <a:pos x="connsiteX1257" y="connsiteY1257"/>
            </a:cxn>
            <a:cxn ang="0">
              <a:pos x="connsiteX1258" y="connsiteY1258"/>
            </a:cxn>
            <a:cxn ang="0">
              <a:pos x="connsiteX1259" y="connsiteY1259"/>
            </a:cxn>
            <a:cxn ang="0">
              <a:pos x="connsiteX1260" y="connsiteY1260"/>
            </a:cxn>
            <a:cxn ang="0">
              <a:pos x="connsiteX1261" y="connsiteY1261"/>
            </a:cxn>
            <a:cxn ang="0">
              <a:pos x="connsiteX1262" y="connsiteY1262"/>
            </a:cxn>
            <a:cxn ang="0">
              <a:pos x="connsiteX1263" y="connsiteY1263"/>
            </a:cxn>
            <a:cxn ang="0">
              <a:pos x="connsiteX1264" y="connsiteY1264"/>
            </a:cxn>
            <a:cxn ang="0">
              <a:pos x="connsiteX1265" y="connsiteY1265"/>
            </a:cxn>
            <a:cxn ang="0">
              <a:pos x="connsiteX1266" y="connsiteY1266"/>
            </a:cxn>
            <a:cxn ang="0">
              <a:pos x="connsiteX1267" y="connsiteY1267"/>
            </a:cxn>
            <a:cxn ang="0">
              <a:pos x="connsiteX1268" y="connsiteY1268"/>
            </a:cxn>
            <a:cxn ang="0">
              <a:pos x="connsiteX1269" y="connsiteY1269"/>
            </a:cxn>
            <a:cxn ang="0">
              <a:pos x="connsiteX1270" y="connsiteY1270"/>
            </a:cxn>
            <a:cxn ang="0">
              <a:pos x="connsiteX1271" y="connsiteY1271"/>
            </a:cxn>
            <a:cxn ang="0">
              <a:pos x="connsiteX1272" y="connsiteY1272"/>
            </a:cxn>
            <a:cxn ang="0">
              <a:pos x="connsiteX1273" y="connsiteY1273"/>
            </a:cxn>
            <a:cxn ang="0">
              <a:pos x="connsiteX1274" y="connsiteY1274"/>
            </a:cxn>
            <a:cxn ang="0">
              <a:pos x="connsiteX1275" y="connsiteY1275"/>
            </a:cxn>
            <a:cxn ang="0">
              <a:pos x="connsiteX1276" y="connsiteY1276"/>
            </a:cxn>
            <a:cxn ang="0">
              <a:pos x="connsiteX1277" y="connsiteY1277"/>
            </a:cxn>
            <a:cxn ang="0">
              <a:pos x="connsiteX1278" y="connsiteY1278"/>
            </a:cxn>
            <a:cxn ang="0">
              <a:pos x="connsiteX1279" y="connsiteY1279"/>
            </a:cxn>
            <a:cxn ang="0">
              <a:pos x="connsiteX1280" y="connsiteY1280"/>
            </a:cxn>
            <a:cxn ang="0">
              <a:pos x="connsiteX1281" y="connsiteY1281"/>
            </a:cxn>
            <a:cxn ang="0">
              <a:pos x="connsiteX1282" y="connsiteY1282"/>
            </a:cxn>
            <a:cxn ang="0">
              <a:pos x="connsiteX1283" y="connsiteY1283"/>
            </a:cxn>
            <a:cxn ang="0">
              <a:pos x="connsiteX1284" y="connsiteY1284"/>
            </a:cxn>
            <a:cxn ang="0">
              <a:pos x="connsiteX1285" y="connsiteY1285"/>
            </a:cxn>
            <a:cxn ang="0">
              <a:pos x="connsiteX1286" y="connsiteY1286"/>
            </a:cxn>
            <a:cxn ang="0">
              <a:pos x="connsiteX1287" y="connsiteY1287"/>
            </a:cxn>
            <a:cxn ang="0">
              <a:pos x="connsiteX1288" y="connsiteY1288"/>
            </a:cxn>
            <a:cxn ang="0">
              <a:pos x="connsiteX1289" y="connsiteY1289"/>
            </a:cxn>
            <a:cxn ang="0">
              <a:pos x="connsiteX1290" y="connsiteY1290"/>
            </a:cxn>
            <a:cxn ang="0">
              <a:pos x="connsiteX1291" y="connsiteY1291"/>
            </a:cxn>
            <a:cxn ang="0">
              <a:pos x="connsiteX1292" y="connsiteY1292"/>
            </a:cxn>
            <a:cxn ang="0">
              <a:pos x="connsiteX1293" y="connsiteY1293"/>
            </a:cxn>
            <a:cxn ang="0">
              <a:pos x="connsiteX1294" y="connsiteY1294"/>
            </a:cxn>
            <a:cxn ang="0">
              <a:pos x="connsiteX1295" y="connsiteY1295"/>
            </a:cxn>
            <a:cxn ang="0">
              <a:pos x="connsiteX1296" y="connsiteY1296"/>
            </a:cxn>
            <a:cxn ang="0">
              <a:pos x="connsiteX1297" y="connsiteY1297"/>
            </a:cxn>
            <a:cxn ang="0">
              <a:pos x="connsiteX1298" y="connsiteY1298"/>
            </a:cxn>
            <a:cxn ang="0">
              <a:pos x="connsiteX1299" y="connsiteY1299"/>
            </a:cxn>
            <a:cxn ang="0">
              <a:pos x="connsiteX1300" y="connsiteY1300"/>
            </a:cxn>
            <a:cxn ang="0">
              <a:pos x="connsiteX1301" y="connsiteY1301"/>
            </a:cxn>
            <a:cxn ang="0">
              <a:pos x="connsiteX1302" y="connsiteY1302"/>
            </a:cxn>
            <a:cxn ang="0">
              <a:pos x="connsiteX1303" y="connsiteY1303"/>
            </a:cxn>
            <a:cxn ang="0">
              <a:pos x="connsiteX1304" y="connsiteY1304"/>
            </a:cxn>
            <a:cxn ang="0">
              <a:pos x="connsiteX1305" y="connsiteY1305"/>
            </a:cxn>
            <a:cxn ang="0">
              <a:pos x="connsiteX1306" y="connsiteY1306"/>
            </a:cxn>
            <a:cxn ang="0">
              <a:pos x="connsiteX1307" y="connsiteY1307"/>
            </a:cxn>
            <a:cxn ang="0">
              <a:pos x="connsiteX1308" y="connsiteY1308"/>
            </a:cxn>
            <a:cxn ang="0">
              <a:pos x="connsiteX1309" y="connsiteY1309"/>
            </a:cxn>
            <a:cxn ang="0">
              <a:pos x="connsiteX1310" y="connsiteY1310"/>
            </a:cxn>
            <a:cxn ang="0">
              <a:pos x="connsiteX1311" y="connsiteY1311"/>
            </a:cxn>
            <a:cxn ang="0">
              <a:pos x="connsiteX1312" y="connsiteY1312"/>
            </a:cxn>
            <a:cxn ang="0">
              <a:pos x="connsiteX1313" y="connsiteY1313"/>
            </a:cxn>
            <a:cxn ang="0">
              <a:pos x="connsiteX1314" y="connsiteY1314"/>
            </a:cxn>
            <a:cxn ang="0">
              <a:pos x="connsiteX1315" y="connsiteY1315"/>
            </a:cxn>
            <a:cxn ang="0">
              <a:pos x="connsiteX1316" y="connsiteY1316"/>
            </a:cxn>
            <a:cxn ang="0">
              <a:pos x="connsiteX1317" y="connsiteY1317"/>
            </a:cxn>
            <a:cxn ang="0">
              <a:pos x="connsiteX1318" y="connsiteY1318"/>
            </a:cxn>
            <a:cxn ang="0">
              <a:pos x="connsiteX1319" y="connsiteY1319"/>
            </a:cxn>
            <a:cxn ang="0">
              <a:pos x="connsiteX1320" y="connsiteY1320"/>
            </a:cxn>
            <a:cxn ang="0">
              <a:pos x="connsiteX1321" y="connsiteY1321"/>
            </a:cxn>
            <a:cxn ang="0">
              <a:pos x="connsiteX1322" y="connsiteY1322"/>
            </a:cxn>
            <a:cxn ang="0">
              <a:pos x="connsiteX1323" y="connsiteY1323"/>
            </a:cxn>
            <a:cxn ang="0">
              <a:pos x="connsiteX1324" y="connsiteY1324"/>
            </a:cxn>
            <a:cxn ang="0">
              <a:pos x="connsiteX1325" y="connsiteY1325"/>
            </a:cxn>
            <a:cxn ang="0">
              <a:pos x="connsiteX1326" y="connsiteY1326"/>
            </a:cxn>
            <a:cxn ang="0">
              <a:pos x="connsiteX1327" y="connsiteY1327"/>
            </a:cxn>
            <a:cxn ang="0">
              <a:pos x="connsiteX1328" y="connsiteY1328"/>
            </a:cxn>
            <a:cxn ang="0">
              <a:pos x="connsiteX1329" y="connsiteY1329"/>
            </a:cxn>
            <a:cxn ang="0">
              <a:pos x="connsiteX1330" y="connsiteY1330"/>
            </a:cxn>
            <a:cxn ang="0">
              <a:pos x="connsiteX1331" y="connsiteY1331"/>
            </a:cxn>
            <a:cxn ang="0">
              <a:pos x="connsiteX1332" y="connsiteY1332"/>
            </a:cxn>
            <a:cxn ang="0">
              <a:pos x="connsiteX1333" y="connsiteY1333"/>
            </a:cxn>
            <a:cxn ang="0">
              <a:pos x="connsiteX1334" y="connsiteY1334"/>
            </a:cxn>
            <a:cxn ang="0">
              <a:pos x="connsiteX1335" y="connsiteY1335"/>
            </a:cxn>
            <a:cxn ang="0">
              <a:pos x="connsiteX1336" y="connsiteY1336"/>
            </a:cxn>
            <a:cxn ang="0">
              <a:pos x="connsiteX1337" y="connsiteY1337"/>
            </a:cxn>
            <a:cxn ang="0">
              <a:pos x="connsiteX1338" y="connsiteY1338"/>
            </a:cxn>
            <a:cxn ang="0">
              <a:pos x="connsiteX1339" y="connsiteY1339"/>
            </a:cxn>
            <a:cxn ang="0">
              <a:pos x="connsiteX1340" y="connsiteY1340"/>
            </a:cxn>
            <a:cxn ang="0">
              <a:pos x="connsiteX1341" y="connsiteY1341"/>
            </a:cxn>
            <a:cxn ang="0">
              <a:pos x="connsiteX1342" y="connsiteY1342"/>
            </a:cxn>
            <a:cxn ang="0">
              <a:pos x="connsiteX1343" y="connsiteY1343"/>
            </a:cxn>
            <a:cxn ang="0">
              <a:pos x="connsiteX1344" y="connsiteY1344"/>
            </a:cxn>
            <a:cxn ang="0">
              <a:pos x="connsiteX1345" y="connsiteY1345"/>
            </a:cxn>
            <a:cxn ang="0">
              <a:pos x="connsiteX1346" y="connsiteY1346"/>
            </a:cxn>
            <a:cxn ang="0">
              <a:pos x="connsiteX1347" y="connsiteY1347"/>
            </a:cxn>
            <a:cxn ang="0">
              <a:pos x="connsiteX1348" y="connsiteY1348"/>
            </a:cxn>
            <a:cxn ang="0">
              <a:pos x="connsiteX1349" y="connsiteY1349"/>
            </a:cxn>
            <a:cxn ang="0">
              <a:pos x="connsiteX1350" y="connsiteY1350"/>
            </a:cxn>
            <a:cxn ang="0">
              <a:pos x="connsiteX1351" y="connsiteY1351"/>
            </a:cxn>
            <a:cxn ang="0">
              <a:pos x="connsiteX1352" y="connsiteY1352"/>
            </a:cxn>
            <a:cxn ang="0">
              <a:pos x="connsiteX1353" y="connsiteY1353"/>
            </a:cxn>
            <a:cxn ang="0">
              <a:pos x="connsiteX1354" y="connsiteY1354"/>
            </a:cxn>
            <a:cxn ang="0">
              <a:pos x="connsiteX1355" y="connsiteY1355"/>
            </a:cxn>
            <a:cxn ang="0">
              <a:pos x="connsiteX1356" y="connsiteY1356"/>
            </a:cxn>
            <a:cxn ang="0">
              <a:pos x="connsiteX1357" y="connsiteY1357"/>
            </a:cxn>
            <a:cxn ang="0">
              <a:pos x="connsiteX1358" y="connsiteY1358"/>
            </a:cxn>
            <a:cxn ang="0">
              <a:pos x="connsiteX1359" y="connsiteY1359"/>
            </a:cxn>
            <a:cxn ang="0">
              <a:pos x="connsiteX1360" y="connsiteY1360"/>
            </a:cxn>
            <a:cxn ang="0">
              <a:pos x="connsiteX1361" y="connsiteY1361"/>
            </a:cxn>
            <a:cxn ang="0">
              <a:pos x="connsiteX1362" y="connsiteY1362"/>
            </a:cxn>
            <a:cxn ang="0">
              <a:pos x="connsiteX1363" y="connsiteY1363"/>
            </a:cxn>
            <a:cxn ang="0">
              <a:pos x="connsiteX1364" y="connsiteY1364"/>
            </a:cxn>
            <a:cxn ang="0">
              <a:pos x="connsiteX1365" y="connsiteY1365"/>
            </a:cxn>
            <a:cxn ang="0">
              <a:pos x="connsiteX1366" y="connsiteY1366"/>
            </a:cxn>
            <a:cxn ang="0">
              <a:pos x="connsiteX1367" y="connsiteY1367"/>
            </a:cxn>
            <a:cxn ang="0">
              <a:pos x="connsiteX1368" y="connsiteY1368"/>
            </a:cxn>
            <a:cxn ang="0">
              <a:pos x="connsiteX1369" y="connsiteY1369"/>
            </a:cxn>
            <a:cxn ang="0">
              <a:pos x="connsiteX1370" y="connsiteY1370"/>
            </a:cxn>
            <a:cxn ang="0">
              <a:pos x="connsiteX1371" y="connsiteY1371"/>
            </a:cxn>
            <a:cxn ang="0">
              <a:pos x="connsiteX1372" y="connsiteY1372"/>
            </a:cxn>
            <a:cxn ang="0">
              <a:pos x="connsiteX1373" y="connsiteY1373"/>
            </a:cxn>
            <a:cxn ang="0">
              <a:pos x="connsiteX1374" y="connsiteY1374"/>
            </a:cxn>
            <a:cxn ang="0">
              <a:pos x="connsiteX1375" y="connsiteY1375"/>
            </a:cxn>
            <a:cxn ang="0">
              <a:pos x="connsiteX1376" y="connsiteY1376"/>
            </a:cxn>
            <a:cxn ang="0">
              <a:pos x="connsiteX1377" y="connsiteY1377"/>
            </a:cxn>
            <a:cxn ang="0">
              <a:pos x="connsiteX1378" y="connsiteY1378"/>
            </a:cxn>
            <a:cxn ang="0">
              <a:pos x="connsiteX1379" y="connsiteY1379"/>
            </a:cxn>
            <a:cxn ang="0">
              <a:pos x="connsiteX1380" y="connsiteY1380"/>
            </a:cxn>
            <a:cxn ang="0">
              <a:pos x="connsiteX1381" y="connsiteY1381"/>
            </a:cxn>
            <a:cxn ang="0">
              <a:pos x="connsiteX1382" y="connsiteY1382"/>
            </a:cxn>
            <a:cxn ang="0">
              <a:pos x="connsiteX1383" y="connsiteY1383"/>
            </a:cxn>
            <a:cxn ang="0">
              <a:pos x="connsiteX1384" y="connsiteY1384"/>
            </a:cxn>
            <a:cxn ang="0">
              <a:pos x="connsiteX1385" y="connsiteY1385"/>
            </a:cxn>
            <a:cxn ang="0">
              <a:pos x="connsiteX1386" y="connsiteY1386"/>
            </a:cxn>
            <a:cxn ang="0">
              <a:pos x="connsiteX1387" y="connsiteY1387"/>
            </a:cxn>
            <a:cxn ang="0">
              <a:pos x="connsiteX1388" y="connsiteY1388"/>
            </a:cxn>
            <a:cxn ang="0">
              <a:pos x="connsiteX1389" y="connsiteY1389"/>
            </a:cxn>
            <a:cxn ang="0">
              <a:pos x="connsiteX1390" y="connsiteY1390"/>
            </a:cxn>
            <a:cxn ang="0">
              <a:pos x="connsiteX1391" y="connsiteY1391"/>
            </a:cxn>
            <a:cxn ang="0">
              <a:pos x="connsiteX1392" y="connsiteY1392"/>
            </a:cxn>
            <a:cxn ang="0">
              <a:pos x="connsiteX1393" y="connsiteY1393"/>
            </a:cxn>
            <a:cxn ang="0">
              <a:pos x="connsiteX1394" y="connsiteY1394"/>
            </a:cxn>
            <a:cxn ang="0">
              <a:pos x="connsiteX1395" y="connsiteY1395"/>
            </a:cxn>
            <a:cxn ang="0">
              <a:pos x="connsiteX1396" y="connsiteY1396"/>
            </a:cxn>
            <a:cxn ang="0">
              <a:pos x="connsiteX1397" y="connsiteY1397"/>
            </a:cxn>
            <a:cxn ang="0">
              <a:pos x="connsiteX1398" y="connsiteY1398"/>
            </a:cxn>
            <a:cxn ang="0">
              <a:pos x="connsiteX1399" y="connsiteY1399"/>
            </a:cxn>
            <a:cxn ang="0">
              <a:pos x="connsiteX1400" y="connsiteY1400"/>
            </a:cxn>
            <a:cxn ang="0">
              <a:pos x="connsiteX1401" y="connsiteY1401"/>
            </a:cxn>
            <a:cxn ang="0">
              <a:pos x="connsiteX1402" y="connsiteY1402"/>
            </a:cxn>
            <a:cxn ang="0">
              <a:pos x="connsiteX1403" y="connsiteY1403"/>
            </a:cxn>
            <a:cxn ang="0">
              <a:pos x="connsiteX1404" y="connsiteY1404"/>
            </a:cxn>
            <a:cxn ang="0">
              <a:pos x="connsiteX1405" y="connsiteY1405"/>
            </a:cxn>
            <a:cxn ang="0">
              <a:pos x="connsiteX1406" y="connsiteY1406"/>
            </a:cxn>
            <a:cxn ang="0">
              <a:pos x="connsiteX1407" y="connsiteY1407"/>
            </a:cxn>
            <a:cxn ang="0">
              <a:pos x="connsiteX1408" y="connsiteY1408"/>
            </a:cxn>
            <a:cxn ang="0">
              <a:pos x="connsiteX1409" y="connsiteY1409"/>
            </a:cxn>
            <a:cxn ang="0">
              <a:pos x="connsiteX1410" y="connsiteY1410"/>
            </a:cxn>
            <a:cxn ang="0">
              <a:pos x="connsiteX1411" y="connsiteY1411"/>
            </a:cxn>
            <a:cxn ang="0">
              <a:pos x="connsiteX1412" y="connsiteY1412"/>
            </a:cxn>
            <a:cxn ang="0">
              <a:pos x="connsiteX1413" y="connsiteY1413"/>
            </a:cxn>
            <a:cxn ang="0">
              <a:pos x="connsiteX1414" y="connsiteY1414"/>
            </a:cxn>
            <a:cxn ang="0">
              <a:pos x="connsiteX1415" y="connsiteY1415"/>
            </a:cxn>
            <a:cxn ang="0">
              <a:pos x="connsiteX1416" y="connsiteY1416"/>
            </a:cxn>
            <a:cxn ang="0">
              <a:pos x="connsiteX1417" y="connsiteY1417"/>
            </a:cxn>
            <a:cxn ang="0">
              <a:pos x="connsiteX1418" y="connsiteY1418"/>
            </a:cxn>
            <a:cxn ang="0">
              <a:pos x="connsiteX1419" y="connsiteY1419"/>
            </a:cxn>
            <a:cxn ang="0">
              <a:pos x="connsiteX1420" y="connsiteY1420"/>
            </a:cxn>
            <a:cxn ang="0">
              <a:pos x="connsiteX1421" y="connsiteY1421"/>
            </a:cxn>
            <a:cxn ang="0">
              <a:pos x="connsiteX1422" y="connsiteY1422"/>
            </a:cxn>
            <a:cxn ang="0">
              <a:pos x="connsiteX1423" y="connsiteY1423"/>
            </a:cxn>
            <a:cxn ang="0">
              <a:pos x="connsiteX1424" y="connsiteY1424"/>
            </a:cxn>
            <a:cxn ang="0">
              <a:pos x="connsiteX1425" y="connsiteY1425"/>
            </a:cxn>
            <a:cxn ang="0">
              <a:pos x="connsiteX1426" y="connsiteY1426"/>
            </a:cxn>
            <a:cxn ang="0">
              <a:pos x="connsiteX1427" y="connsiteY1427"/>
            </a:cxn>
            <a:cxn ang="0">
              <a:pos x="connsiteX1428" y="connsiteY1428"/>
            </a:cxn>
            <a:cxn ang="0">
              <a:pos x="connsiteX1429" y="connsiteY1429"/>
            </a:cxn>
            <a:cxn ang="0">
              <a:pos x="connsiteX1430" y="connsiteY1430"/>
            </a:cxn>
            <a:cxn ang="0">
              <a:pos x="connsiteX1431" y="connsiteY1431"/>
            </a:cxn>
            <a:cxn ang="0">
              <a:pos x="connsiteX1432" y="connsiteY1432"/>
            </a:cxn>
            <a:cxn ang="0">
              <a:pos x="connsiteX1433" y="connsiteY1433"/>
            </a:cxn>
            <a:cxn ang="0">
              <a:pos x="connsiteX1434" y="connsiteY1434"/>
            </a:cxn>
            <a:cxn ang="0">
              <a:pos x="connsiteX1435" y="connsiteY1435"/>
            </a:cxn>
            <a:cxn ang="0">
              <a:pos x="connsiteX1436" y="connsiteY1436"/>
            </a:cxn>
            <a:cxn ang="0">
              <a:pos x="connsiteX1437" y="connsiteY1437"/>
            </a:cxn>
            <a:cxn ang="0">
              <a:pos x="connsiteX1438" y="connsiteY1438"/>
            </a:cxn>
            <a:cxn ang="0">
              <a:pos x="connsiteX1439" y="connsiteY1439"/>
            </a:cxn>
            <a:cxn ang="0">
              <a:pos x="connsiteX1440" y="connsiteY1440"/>
            </a:cxn>
            <a:cxn ang="0">
              <a:pos x="connsiteX1441" y="connsiteY1441"/>
            </a:cxn>
            <a:cxn ang="0">
              <a:pos x="connsiteX1442" y="connsiteY1442"/>
            </a:cxn>
            <a:cxn ang="0">
              <a:pos x="connsiteX1443" y="connsiteY1443"/>
            </a:cxn>
            <a:cxn ang="0">
              <a:pos x="connsiteX1444" y="connsiteY1444"/>
            </a:cxn>
            <a:cxn ang="0">
              <a:pos x="connsiteX1445" y="connsiteY1445"/>
            </a:cxn>
            <a:cxn ang="0">
              <a:pos x="connsiteX1446" y="connsiteY1446"/>
            </a:cxn>
            <a:cxn ang="0">
              <a:pos x="connsiteX1447" y="connsiteY1447"/>
            </a:cxn>
            <a:cxn ang="0">
              <a:pos x="connsiteX1448" y="connsiteY1448"/>
            </a:cxn>
            <a:cxn ang="0">
              <a:pos x="connsiteX1449" y="connsiteY1449"/>
            </a:cxn>
            <a:cxn ang="0">
              <a:pos x="connsiteX1450" y="connsiteY1450"/>
            </a:cxn>
            <a:cxn ang="0">
              <a:pos x="connsiteX1451" y="connsiteY1451"/>
            </a:cxn>
            <a:cxn ang="0">
              <a:pos x="connsiteX1452" y="connsiteY1452"/>
            </a:cxn>
            <a:cxn ang="0">
              <a:pos x="connsiteX1453" y="connsiteY1453"/>
            </a:cxn>
            <a:cxn ang="0">
              <a:pos x="connsiteX1454" y="connsiteY1454"/>
            </a:cxn>
            <a:cxn ang="0">
              <a:pos x="connsiteX1455" y="connsiteY1455"/>
            </a:cxn>
            <a:cxn ang="0">
              <a:pos x="connsiteX1456" y="connsiteY1456"/>
            </a:cxn>
            <a:cxn ang="0">
              <a:pos x="connsiteX1457" y="connsiteY1457"/>
            </a:cxn>
            <a:cxn ang="0">
              <a:pos x="connsiteX1458" y="connsiteY1458"/>
            </a:cxn>
            <a:cxn ang="0">
              <a:pos x="connsiteX1459" y="connsiteY1459"/>
            </a:cxn>
            <a:cxn ang="0">
              <a:pos x="connsiteX1460" y="connsiteY1460"/>
            </a:cxn>
            <a:cxn ang="0">
              <a:pos x="connsiteX1461" y="connsiteY1461"/>
            </a:cxn>
            <a:cxn ang="0">
              <a:pos x="connsiteX1462" y="connsiteY1462"/>
            </a:cxn>
            <a:cxn ang="0">
              <a:pos x="connsiteX1463" y="connsiteY1463"/>
            </a:cxn>
            <a:cxn ang="0">
              <a:pos x="connsiteX1464" y="connsiteY1464"/>
            </a:cxn>
            <a:cxn ang="0">
              <a:pos x="connsiteX1465" y="connsiteY1465"/>
            </a:cxn>
            <a:cxn ang="0">
              <a:pos x="connsiteX1466" y="connsiteY1466"/>
            </a:cxn>
            <a:cxn ang="0">
              <a:pos x="connsiteX1467" y="connsiteY1467"/>
            </a:cxn>
            <a:cxn ang="0">
              <a:pos x="connsiteX1468" y="connsiteY1468"/>
            </a:cxn>
            <a:cxn ang="0">
              <a:pos x="connsiteX1469" y="connsiteY1469"/>
            </a:cxn>
            <a:cxn ang="0">
              <a:pos x="connsiteX1470" y="connsiteY1470"/>
            </a:cxn>
            <a:cxn ang="0">
              <a:pos x="connsiteX1471" y="connsiteY1471"/>
            </a:cxn>
            <a:cxn ang="0">
              <a:pos x="connsiteX1472" y="connsiteY1472"/>
            </a:cxn>
            <a:cxn ang="0">
              <a:pos x="connsiteX1473" y="connsiteY1473"/>
            </a:cxn>
            <a:cxn ang="0">
              <a:pos x="connsiteX1474" y="connsiteY1474"/>
            </a:cxn>
            <a:cxn ang="0">
              <a:pos x="connsiteX1475" y="connsiteY1475"/>
            </a:cxn>
            <a:cxn ang="0">
              <a:pos x="connsiteX1476" y="connsiteY1476"/>
            </a:cxn>
            <a:cxn ang="0">
              <a:pos x="connsiteX1477" y="connsiteY1477"/>
            </a:cxn>
            <a:cxn ang="0">
              <a:pos x="connsiteX1478" y="connsiteY1478"/>
            </a:cxn>
            <a:cxn ang="0">
              <a:pos x="connsiteX1479" y="connsiteY1479"/>
            </a:cxn>
            <a:cxn ang="0">
              <a:pos x="connsiteX1480" y="connsiteY1480"/>
            </a:cxn>
            <a:cxn ang="0">
              <a:pos x="connsiteX1481" y="connsiteY1481"/>
            </a:cxn>
            <a:cxn ang="0">
              <a:pos x="connsiteX1482" y="connsiteY1482"/>
            </a:cxn>
            <a:cxn ang="0">
              <a:pos x="connsiteX1483" y="connsiteY1483"/>
            </a:cxn>
            <a:cxn ang="0">
              <a:pos x="connsiteX1484" y="connsiteY1484"/>
            </a:cxn>
            <a:cxn ang="0">
              <a:pos x="connsiteX1485" y="connsiteY1485"/>
            </a:cxn>
            <a:cxn ang="0">
              <a:pos x="connsiteX1486" y="connsiteY1486"/>
            </a:cxn>
            <a:cxn ang="0">
              <a:pos x="connsiteX1487" y="connsiteY1487"/>
            </a:cxn>
            <a:cxn ang="0">
              <a:pos x="connsiteX1488" y="connsiteY1488"/>
            </a:cxn>
            <a:cxn ang="0">
              <a:pos x="connsiteX1489" y="connsiteY1489"/>
            </a:cxn>
            <a:cxn ang="0">
              <a:pos x="connsiteX1490" y="connsiteY1490"/>
            </a:cxn>
            <a:cxn ang="0">
              <a:pos x="connsiteX1491" y="connsiteY1491"/>
            </a:cxn>
            <a:cxn ang="0">
              <a:pos x="connsiteX1492" y="connsiteY1492"/>
            </a:cxn>
            <a:cxn ang="0">
              <a:pos x="connsiteX1493" y="connsiteY1493"/>
            </a:cxn>
            <a:cxn ang="0">
              <a:pos x="connsiteX1494" y="connsiteY1494"/>
            </a:cxn>
            <a:cxn ang="0">
              <a:pos x="connsiteX1495" y="connsiteY1495"/>
            </a:cxn>
            <a:cxn ang="0">
              <a:pos x="connsiteX1496" y="connsiteY1496"/>
            </a:cxn>
            <a:cxn ang="0">
              <a:pos x="connsiteX1497" y="connsiteY1497"/>
            </a:cxn>
            <a:cxn ang="0">
              <a:pos x="connsiteX1498" y="connsiteY1498"/>
            </a:cxn>
            <a:cxn ang="0">
              <a:pos x="connsiteX1499" y="connsiteY1499"/>
            </a:cxn>
            <a:cxn ang="0">
              <a:pos x="connsiteX1500" y="connsiteY1500"/>
            </a:cxn>
            <a:cxn ang="0">
              <a:pos x="connsiteX1501" y="connsiteY1501"/>
            </a:cxn>
            <a:cxn ang="0">
              <a:pos x="connsiteX1502" y="connsiteY1502"/>
            </a:cxn>
            <a:cxn ang="0">
              <a:pos x="connsiteX1503" y="connsiteY1503"/>
            </a:cxn>
            <a:cxn ang="0">
              <a:pos x="connsiteX1504" y="connsiteY1504"/>
            </a:cxn>
            <a:cxn ang="0">
              <a:pos x="connsiteX1505" y="connsiteY1505"/>
            </a:cxn>
            <a:cxn ang="0">
              <a:pos x="connsiteX1506" y="connsiteY1506"/>
            </a:cxn>
            <a:cxn ang="0">
              <a:pos x="connsiteX1507" y="connsiteY1507"/>
            </a:cxn>
            <a:cxn ang="0">
              <a:pos x="connsiteX1508" y="connsiteY1508"/>
            </a:cxn>
            <a:cxn ang="0">
              <a:pos x="connsiteX1509" y="connsiteY1509"/>
            </a:cxn>
            <a:cxn ang="0">
              <a:pos x="connsiteX1510" y="connsiteY1510"/>
            </a:cxn>
            <a:cxn ang="0">
              <a:pos x="connsiteX1511" y="connsiteY1511"/>
            </a:cxn>
            <a:cxn ang="0">
              <a:pos x="connsiteX1512" y="connsiteY1512"/>
            </a:cxn>
            <a:cxn ang="0">
              <a:pos x="connsiteX1513" y="connsiteY1513"/>
            </a:cxn>
            <a:cxn ang="0">
              <a:pos x="connsiteX1514" y="connsiteY1514"/>
            </a:cxn>
            <a:cxn ang="0">
              <a:pos x="connsiteX1515" y="connsiteY1515"/>
            </a:cxn>
            <a:cxn ang="0">
              <a:pos x="connsiteX1516" y="connsiteY1516"/>
            </a:cxn>
            <a:cxn ang="0">
              <a:pos x="connsiteX1517" y="connsiteY1517"/>
            </a:cxn>
            <a:cxn ang="0">
              <a:pos x="connsiteX1518" y="connsiteY1518"/>
            </a:cxn>
            <a:cxn ang="0">
              <a:pos x="connsiteX1519" y="connsiteY1519"/>
            </a:cxn>
            <a:cxn ang="0">
              <a:pos x="connsiteX1520" y="connsiteY1520"/>
            </a:cxn>
            <a:cxn ang="0">
              <a:pos x="connsiteX1521" y="connsiteY1521"/>
            </a:cxn>
            <a:cxn ang="0">
              <a:pos x="connsiteX1522" y="connsiteY1522"/>
            </a:cxn>
            <a:cxn ang="0">
              <a:pos x="connsiteX1523" y="connsiteY1523"/>
            </a:cxn>
            <a:cxn ang="0">
              <a:pos x="connsiteX1524" y="connsiteY1524"/>
            </a:cxn>
            <a:cxn ang="0">
              <a:pos x="connsiteX1525" y="connsiteY1525"/>
            </a:cxn>
            <a:cxn ang="0">
              <a:pos x="connsiteX1526" y="connsiteY1526"/>
            </a:cxn>
            <a:cxn ang="0">
              <a:pos x="connsiteX1527" y="connsiteY1527"/>
            </a:cxn>
            <a:cxn ang="0">
              <a:pos x="connsiteX1528" y="connsiteY1528"/>
            </a:cxn>
            <a:cxn ang="0">
              <a:pos x="connsiteX1529" y="connsiteY1529"/>
            </a:cxn>
            <a:cxn ang="0">
              <a:pos x="connsiteX1530" y="connsiteY1530"/>
            </a:cxn>
            <a:cxn ang="0">
              <a:pos x="connsiteX1531" y="connsiteY1531"/>
            </a:cxn>
            <a:cxn ang="0">
              <a:pos x="connsiteX1532" y="connsiteY1532"/>
            </a:cxn>
            <a:cxn ang="0">
              <a:pos x="connsiteX1533" y="connsiteY1533"/>
            </a:cxn>
            <a:cxn ang="0">
              <a:pos x="connsiteX1534" y="connsiteY1534"/>
            </a:cxn>
            <a:cxn ang="0">
              <a:pos x="connsiteX1535" y="connsiteY1535"/>
            </a:cxn>
            <a:cxn ang="0">
              <a:pos x="connsiteX1536" y="connsiteY1536"/>
            </a:cxn>
            <a:cxn ang="0">
              <a:pos x="connsiteX1537" y="connsiteY1537"/>
            </a:cxn>
            <a:cxn ang="0">
              <a:pos x="connsiteX1538" y="connsiteY1538"/>
            </a:cxn>
            <a:cxn ang="0">
              <a:pos x="connsiteX1539" y="connsiteY1539"/>
            </a:cxn>
            <a:cxn ang="0">
              <a:pos x="connsiteX1540" y="connsiteY1540"/>
            </a:cxn>
            <a:cxn ang="0">
              <a:pos x="connsiteX1541" y="connsiteY1541"/>
            </a:cxn>
            <a:cxn ang="0">
              <a:pos x="connsiteX1542" y="connsiteY1542"/>
            </a:cxn>
            <a:cxn ang="0">
              <a:pos x="connsiteX1543" y="connsiteY1543"/>
            </a:cxn>
            <a:cxn ang="0">
              <a:pos x="connsiteX1544" y="connsiteY1544"/>
            </a:cxn>
            <a:cxn ang="0">
              <a:pos x="connsiteX1545" y="connsiteY1545"/>
            </a:cxn>
            <a:cxn ang="0">
              <a:pos x="connsiteX1546" y="connsiteY1546"/>
            </a:cxn>
            <a:cxn ang="0">
              <a:pos x="connsiteX1547" y="connsiteY1547"/>
            </a:cxn>
            <a:cxn ang="0">
              <a:pos x="connsiteX1548" y="connsiteY1548"/>
            </a:cxn>
            <a:cxn ang="0">
              <a:pos x="connsiteX1549" y="connsiteY1549"/>
            </a:cxn>
            <a:cxn ang="0">
              <a:pos x="connsiteX1550" y="connsiteY1550"/>
            </a:cxn>
            <a:cxn ang="0">
              <a:pos x="connsiteX1551" y="connsiteY1551"/>
            </a:cxn>
            <a:cxn ang="0">
              <a:pos x="connsiteX1552" y="connsiteY1552"/>
            </a:cxn>
            <a:cxn ang="0">
              <a:pos x="connsiteX1553" y="connsiteY1553"/>
            </a:cxn>
            <a:cxn ang="0">
              <a:pos x="connsiteX1554" y="connsiteY1554"/>
            </a:cxn>
            <a:cxn ang="0">
              <a:pos x="connsiteX1555" y="connsiteY1555"/>
            </a:cxn>
            <a:cxn ang="0">
              <a:pos x="connsiteX1556" y="connsiteY1556"/>
            </a:cxn>
            <a:cxn ang="0">
              <a:pos x="connsiteX1557" y="connsiteY1557"/>
            </a:cxn>
            <a:cxn ang="0">
              <a:pos x="connsiteX1558" y="connsiteY1558"/>
            </a:cxn>
            <a:cxn ang="0">
              <a:pos x="connsiteX1559" y="connsiteY1559"/>
            </a:cxn>
            <a:cxn ang="0">
              <a:pos x="connsiteX1560" y="connsiteY1560"/>
            </a:cxn>
            <a:cxn ang="0">
              <a:pos x="connsiteX1561" y="connsiteY1561"/>
            </a:cxn>
            <a:cxn ang="0">
              <a:pos x="connsiteX1562" y="connsiteY1562"/>
            </a:cxn>
            <a:cxn ang="0">
              <a:pos x="connsiteX1563" y="connsiteY1563"/>
            </a:cxn>
            <a:cxn ang="0">
              <a:pos x="connsiteX1564" y="connsiteY1564"/>
            </a:cxn>
            <a:cxn ang="0">
              <a:pos x="connsiteX1565" y="connsiteY1565"/>
            </a:cxn>
            <a:cxn ang="0">
              <a:pos x="connsiteX1566" y="connsiteY1566"/>
            </a:cxn>
            <a:cxn ang="0">
              <a:pos x="connsiteX1567" y="connsiteY1567"/>
            </a:cxn>
            <a:cxn ang="0">
              <a:pos x="connsiteX1568" y="connsiteY1568"/>
            </a:cxn>
            <a:cxn ang="0">
              <a:pos x="connsiteX1569" y="connsiteY1569"/>
            </a:cxn>
            <a:cxn ang="0">
              <a:pos x="connsiteX1570" y="connsiteY1570"/>
            </a:cxn>
            <a:cxn ang="0">
              <a:pos x="connsiteX1571" y="connsiteY1571"/>
            </a:cxn>
            <a:cxn ang="0">
              <a:pos x="connsiteX1572" y="connsiteY1572"/>
            </a:cxn>
            <a:cxn ang="0">
              <a:pos x="connsiteX1573" y="connsiteY1573"/>
            </a:cxn>
            <a:cxn ang="0">
              <a:pos x="connsiteX1574" y="connsiteY1574"/>
            </a:cxn>
            <a:cxn ang="0">
              <a:pos x="connsiteX1575" y="connsiteY1575"/>
            </a:cxn>
            <a:cxn ang="0">
              <a:pos x="connsiteX1576" y="connsiteY1576"/>
            </a:cxn>
            <a:cxn ang="0">
              <a:pos x="connsiteX1577" y="connsiteY1577"/>
            </a:cxn>
            <a:cxn ang="0">
              <a:pos x="connsiteX1578" y="connsiteY1578"/>
            </a:cxn>
            <a:cxn ang="0">
              <a:pos x="connsiteX1579" y="connsiteY1579"/>
            </a:cxn>
            <a:cxn ang="0">
              <a:pos x="connsiteX1580" y="connsiteY1580"/>
            </a:cxn>
            <a:cxn ang="0">
              <a:pos x="connsiteX1581" y="connsiteY1581"/>
            </a:cxn>
            <a:cxn ang="0">
              <a:pos x="connsiteX1582" y="connsiteY1582"/>
            </a:cxn>
            <a:cxn ang="0">
              <a:pos x="connsiteX1583" y="connsiteY1583"/>
            </a:cxn>
            <a:cxn ang="0">
              <a:pos x="connsiteX1584" y="connsiteY1584"/>
            </a:cxn>
            <a:cxn ang="0">
              <a:pos x="connsiteX1585" y="connsiteY1585"/>
            </a:cxn>
            <a:cxn ang="0">
              <a:pos x="connsiteX1586" y="connsiteY1586"/>
            </a:cxn>
            <a:cxn ang="0">
              <a:pos x="connsiteX1587" y="connsiteY1587"/>
            </a:cxn>
            <a:cxn ang="0">
              <a:pos x="connsiteX1588" y="connsiteY1588"/>
            </a:cxn>
            <a:cxn ang="0">
              <a:pos x="connsiteX1589" y="connsiteY1589"/>
            </a:cxn>
            <a:cxn ang="0">
              <a:pos x="connsiteX1590" y="connsiteY1590"/>
            </a:cxn>
            <a:cxn ang="0">
              <a:pos x="connsiteX1591" y="connsiteY1591"/>
            </a:cxn>
            <a:cxn ang="0">
              <a:pos x="connsiteX1592" y="connsiteY1592"/>
            </a:cxn>
            <a:cxn ang="0">
              <a:pos x="connsiteX1593" y="connsiteY1593"/>
            </a:cxn>
            <a:cxn ang="0">
              <a:pos x="connsiteX1594" y="connsiteY1594"/>
            </a:cxn>
            <a:cxn ang="0">
              <a:pos x="connsiteX1595" y="connsiteY1595"/>
            </a:cxn>
            <a:cxn ang="0">
              <a:pos x="connsiteX1596" y="connsiteY1596"/>
            </a:cxn>
            <a:cxn ang="0">
              <a:pos x="connsiteX1597" y="connsiteY1597"/>
            </a:cxn>
            <a:cxn ang="0">
              <a:pos x="connsiteX1598" y="connsiteY1598"/>
            </a:cxn>
            <a:cxn ang="0">
              <a:pos x="connsiteX1599" y="connsiteY1599"/>
            </a:cxn>
            <a:cxn ang="0">
              <a:pos x="connsiteX1600" y="connsiteY1600"/>
            </a:cxn>
            <a:cxn ang="0">
              <a:pos x="connsiteX1601" y="connsiteY1601"/>
            </a:cxn>
            <a:cxn ang="0">
              <a:pos x="connsiteX1602" y="connsiteY1602"/>
            </a:cxn>
            <a:cxn ang="0">
              <a:pos x="connsiteX1603" y="connsiteY1603"/>
            </a:cxn>
            <a:cxn ang="0">
              <a:pos x="connsiteX1604" y="connsiteY1604"/>
            </a:cxn>
            <a:cxn ang="0">
              <a:pos x="connsiteX1605" y="connsiteY1605"/>
            </a:cxn>
            <a:cxn ang="0">
              <a:pos x="connsiteX1606" y="connsiteY1606"/>
            </a:cxn>
            <a:cxn ang="0">
              <a:pos x="connsiteX1607" y="connsiteY1607"/>
            </a:cxn>
            <a:cxn ang="0">
              <a:pos x="connsiteX1608" y="connsiteY1608"/>
            </a:cxn>
            <a:cxn ang="0">
              <a:pos x="connsiteX1609" y="connsiteY1609"/>
            </a:cxn>
            <a:cxn ang="0">
              <a:pos x="connsiteX1610" y="connsiteY1610"/>
            </a:cxn>
            <a:cxn ang="0">
              <a:pos x="connsiteX1611" y="connsiteY1611"/>
            </a:cxn>
            <a:cxn ang="0">
              <a:pos x="connsiteX1612" y="connsiteY1612"/>
            </a:cxn>
            <a:cxn ang="0">
              <a:pos x="connsiteX1613" y="connsiteY1613"/>
            </a:cxn>
            <a:cxn ang="0">
              <a:pos x="connsiteX1614" y="connsiteY1614"/>
            </a:cxn>
            <a:cxn ang="0">
              <a:pos x="connsiteX1615" y="connsiteY1615"/>
            </a:cxn>
            <a:cxn ang="0">
              <a:pos x="connsiteX1616" y="connsiteY1616"/>
            </a:cxn>
            <a:cxn ang="0">
              <a:pos x="connsiteX1617" y="connsiteY1617"/>
            </a:cxn>
            <a:cxn ang="0">
              <a:pos x="connsiteX1618" y="connsiteY1618"/>
            </a:cxn>
            <a:cxn ang="0">
              <a:pos x="connsiteX1619" y="connsiteY1619"/>
            </a:cxn>
            <a:cxn ang="0">
              <a:pos x="connsiteX1620" y="connsiteY1620"/>
            </a:cxn>
            <a:cxn ang="0">
              <a:pos x="connsiteX1621" y="connsiteY1621"/>
            </a:cxn>
            <a:cxn ang="0">
              <a:pos x="connsiteX1622" y="connsiteY1622"/>
            </a:cxn>
            <a:cxn ang="0">
              <a:pos x="connsiteX1623" y="connsiteY1623"/>
            </a:cxn>
            <a:cxn ang="0">
              <a:pos x="connsiteX1624" y="connsiteY1624"/>
            </a:cxn>
            <a:cxn ang="0">
              <a:pos x="connsiteX1625" y="connsiteY1625"/>
            </a:cxn>
            <a:cxn ang="0">
              <a:pos x="connsiteX1626" y="connsiteY1626"/>
            </a:cxn>
            <a:cxn ang="0">
              <a:pos x="connsiteX1627" y="connsiteY1627"/>
            </a:cxn>
            <a:cxn ang="0">
              <a:pos x="connsiteX1628" y="connsiteY1628"/>
            </a:cxn>
            <a:cxn ang="0">
              <a:pos x="connsiteX1629" y="connsiteY1629"/>
            </a:cxn>
            <a:cxn ang="0">
              <a:pos x="connsiteX1630" y="connsiteY1630"/>
            </a:cxn>
            <a:cxn ang="0">
              <a:pos x="connsiteX1631" y="connsiteY1631"/>
            </a:cxn>
            <a:cxn ang="0">
              <a:pos x="connsiteX1632" y="connsiteY1632"/>
            </a:cxn>
            <a:cxn ang="0">
              <a:pos x="connsiteX1633" y="connsiteY1633"/>
            </a:cxn>
            <a:cxn ang="0">
              <a:pos x="connsiteX1634" y="connsiteY1634"/>
            </a:cxn>
            <a:cxn ang="0">
              <a:pos x="connsiteX1635" y="connsiteY1635"/>
            </a:cxn>
            <a:cxn ang="0">
              <a:pos x="connsiteX1636" y="connsiteY1636"/>
            </a:cxn>
            <a:cxn ang="0">
              <a:pos x="connsiteX1637" y="connsiteY1637"/>
            </a:cxn>
            <a:cxn ang="0">
              <a:pos x="connsiteX1638" y="connsiteY1638"/>
            </a:cxn>
            <a:cxn ang="0">
              <a:pos x="connsiteX1639" y="connsiteY1639"/>
            </a:cxn>
            <a:cxn ang="0">
              <a:pos x="connsiteX1640" y="connsiteY1640"/>
            </a:cxn>
            <a:cxn ang="0">
              <a:pos x="connsiteX1641" y="connsiteY1641"/>
            </a:cxn>
            <a:cxn ang="0">
              <a:pos x="connsiteX1642" y="connsiteY1642"/>
            </a:cxn>
            <a:cxn ang="0">
              <a:pos x="connsiteX1643" y="connsiteY1643"/>
            </a:cxn>
            <a:cxn ang="0">
              <a:pos x="connsiteX1644" y="connsiteY1644"/>
            </a:cxn>
            <a:cxn ang="0">
              <a:pos x="connsiteX1645" y="connsiteY1645"/>
            </a:cxn>
            <a:cxn ang="0">
              <a:pos x="connsiteX1646" y="connsiteY1646"/>
            </a:cxn>
            <a:cxn ang="0">
              <a:pos x="connsiteX1647" y="connsiteY1647"/>
            </a:cxn>
            <a:cxn ang="0">
              <a:pos x="connsiteX1648" y="connsiteY1648"/>
            </a:cxn>
            <a:cxn ang="0">
              <a:pos x="connsiteX1649" y="connsiteY1649"/>
            </a:cxn>
            <a:cxn ang="0">
              <a:pos x="connsiteX1650" y="connsiteY1650"/>
            </a:cxn>
            <a:cxn ang="0">
              <a:pos x="connsiteX1651" y="connsiteY1651"/>
            </a:cxn>
            <a:cxn ang="0">
              <a:pos x="connsiteX1652" y="connsiteY1652"/>
            </a:cxn>
            <a:cxn ang="0">
              <a:pos x="connsiteX1653" y="connsiteY1653"/>
            </a:cxn>
            <a:cxn ang="0">
              <a:pos x="connsiteX1654" y="connsiteY1654"/>
            </a:cxn>
            <a:cxn ang="0">
              <a:pos x="connsiteX1655" y="connsiteY1655"/>
            </a:cxn>
            <a:cxn ang="0">
              <a:pos x="connsiteX1656" y="connsiteY1656"/>
            </a:cxn>
            <a:cxn ang="0">
              <a:pos x="connsiteX1657" y="connsiteY1657"/>
            </a:cxn>
            <a:cxn ang="0">
              <a:pos x="connsiteX1658" y="connsiteY1658"/>
            </a:cxn>
            <a:cxn ang="0">
              <a:pos x="connsiteX1659" y="connsiteY1659"/>
            </a:cxn>
            <a:cxn ang="0">
              <a:pos x="connsiteX1660" y="connsiteY1660"/>
            </a:cxn>
            <a:cxn ang="0">
              <a:pos x="connsiteX1661" y="connsiteY1661"/>
            </a:cxn>
            <a:cxn ang="0">
              <a:pos x="connsiteX1662" y="connsiteY1662"/>
            </a:cxn>
            <a:cxn ang="0">
              <a:pos x="connsiteX1663" y="connsiteY1663"/>
            </a:cxn>
            <a:cxn ang="0">
              <a:pos x="connsiteX1664" y="connsiteY1664"/>
            </a:cxn>
            <a:cxn ang="0">
              <a:pos x="connsiteX1665" y="connsiteY1665"/>
            </a:cxn>
            <a:cxn ang="0">
              <a:pos x="connsiteX1666" y="connsiteY1666"/>
            </a:cxn>
            <a:cxn ang="0">
              <a:pos x="connsiteX1667" y="connsiteY1667"/>
            </a:cxn>
            <a:cxn ang="0">
              <a:pos x="connsiteX1668" y="connsiteY1668"/>
            </a:cxn>
            <a:cxn ang="0">
              <a:pos x="connsiteX1669" y="connsiteY1669"/>
            </a:cxn>
            <a:cxn ang="0">
              <a:pos x="connsiteX1670" y="connsiteY1670"/>
            </a:cxn>
            <a:cxn ang="0">
              <a:pos x="connsiteX1671" y="connsiteY1671"/>
            </a:cxn>
            <a:cxn ang="0">
              <a:pos x="connsiteX1672" y="connsiteY1672"/>
            </a:cxn>
            <a:cxn ang="0">
              <a:pos x="connsiteX1673" y="connsiteY1673"/>
            </a:cxn>
            <a:cxn ang="0">
              <a:pos x="connsiteX1674" y="connsiteY1674"/>
            </a:cxn>
            <a:cxn ang="0">
              <a:pos x="connsiteX1675" y="connsiteY1675"/>
            </a:cxn>
            <a:cxn ang="0">
              <a:pos x="connsiteX1676" y="connsiteY1676"/>
            </a:cxn>
            <a:cxn ang="0">
              <a:pos x="connsiteX1677" y="connsiteY1677"/>
            </a:cxn>
            <a:cxn ang="0">
              <a:pos x="connsiteX1678" y="connsiteY1678"/>
            </a:cxn>
            <a:cxn ang="0">
              <a:pos x="connsiteX1679" y="connsiteY1679"/>
            </a:cxn>
            <a:cxn ang="0">
              <a:pos x="connsiteX1680" y="connsiteY1680"/>
            </a:cxn>
            <a:cxn ang="0">
              <a:pos x="connsiteX1681" y="connsiteY1681"/>
            </a:cxn>
            <a:cxn ang="0">
              <a:pos x="connsiteX1682" y="connsiteY1682"/>
            </a:cxn>
            <a:cxn ang="0">
              <a:pos x="connsiteX1683" y="connsiteY1683"/>
            </a:cxn>
            <a:cxn ang="0">
              <a:pos x="connsiteX1684" y="connsiteY1684"/>
            </a:cxn>
            <a:cxn ang="0">
              <a:pos x="connsiteX1685" y="connsiteY1685"/>
            </a:cxn>
            <a:cxn ang="0">
              <a:pos x="connsiteX1686" y="connsiteY1686"/>
            </a:cxn>
            <a:cxn ang="0">
              <a:pos x="connsiteX1687" y="connsiteY1687"/>
            </a:cxn>
            <a:cxn ang="0">
              <a:pos x="connsiteX1688" y="connsiteY1688"/>
            </a:cxn>
            <a:cxn ang="0">
              <a:pos x="connsiteX1689" y="connsiteY1689"/>
            </a:cxn>
            <a:cxn ang="0">
              <a:pos x="connsiteX1690" y="connsiteY1690"/>
            </a:cxn>
            <a:cxn ang="0">
              <a:pos x="connsiteX1691" y="connsiteY1691"/>
            </a:cxn>
            <a:cxn ang="0">
              <a:pos x="connsiteX1692" y="connsiteY1692"/>
            </a:cxn>
            <a:cxn ang="0">
              <a:pos x="connsiteX1693" y="connsiteY1693"/>
            </a:cxn>
            <a:cxn ang="0">
              <a:pos x="connsiteX1694" y="connsiteY1694"/>
            </a:cxn>
            <a:cxn ang="0">
              <a:pos x="connsiteX1695" y="connsiteY1695"/>
            </a:cxn>
            <a:cxn ang="0">
              <a:pos x="connsiteX1696" y="connsiteY1696"/>
            </a:cxn>
            <a:cxn ang="0">
              <a:pos x="connsiteX1697" y="connsiteY1697"/>
            </a:cxn>
            <a:cxn ang="0">
              <a:pos x="connsiteX1698" y="connsiteY1698"/>
            </a:cxn>
            <a:cxn ang="0">
              <a:pos x="connsiteX1699" y="connsiteY1699"/>
            </a:cxn>
            <a:cxn ang="0">
              <a:pos x="connsiteX1700" y="connsiteY1700"/>
            </a:cxn>
            <a:cxn ang="0">
              <a:pos x="connsiteX1701" y="connsiteY1701"/>
            </a:cxn>
            <a:cxn ang="0">
              <a:pos x="connsiteX1702" y="connsiteY1702"/>
            </a:cxn>
            <a:cxn ang="0">
              <a:pos x="connsiteX1703" y="connsiteY1703"/>
            </a:cxn>
            <a:cxn ang="0">
              <a:pos x="connsiteX1704" y="connsiteY1704"/>
            </a:cxn>
            <a:cxn ang="0">
              <a:pos x="connsiteX1705" y="connsiteY1705"/>
            </a:cxn>
            <a:cxn ang="0">
              <a:pos x="connsiteX1706" y="connsiteY1706"/>
            </a:cxn>
            <a:cxn ang="0">
              <a:pos x="connsiteX1707" y="connsiteY1707"/>
            </a:cxn>
            <a:cxn ang="0">
              <a:pos x="connsiteX1708" y="connsiteY1708"/>
            </a:cxn>
            <a:cxn ang="0">
              <a:pos x="connsiteX1709" y="connsiteY1709"/>
            </a:cxn>
            <a:cxn ang="0">
              <a:pos x="connsiteX1710" y="connsiteY1710"/>
            </a:cxn>
            <a:cxn ang="0">
              <a:pos x="connsiteX1711" y="connsiteY1711"/>
            </a:cxn>
            <a:cxn ang="0">
              <a:pos x="connsiteX1712" y="connsiteY1712"/>
            </a:cxn>
            <a:cxn ang="0">
              <a:pos x="connsiteX1713" y="connsiteY1713"/>
            </a:cxn>
            <a:cxn ang="0">
              <a:pos x="connsiteX1714" y="connsiteY1714"/>
            </a:cxn>
            <a:cxn ang="0">
              <a:pos x="connsiteX1715" y="connsiteY1715"/>
            </a:cxn>
            <a:cxn ang="0">
              <a:pos x="connsiteX1716" y="connsiteY1716"/>
            </a:cxn>
            <a:cxn ang="0">
              <a:pos x="connsiteX1717" y="connsiteY1717"/>
            </a:cxn>
            <a:cxn ang="0">
              <a:pos x="connsiteX1718" y="connsiteY1718"/>
            </a:cxn>
            <a:cxn ang="0">
              <a:pos x="connsiteX1719" y="connsiteY1719"/>
            </a:cxn>
            <a:cxn ang="0">
              <a:pos x="connsiteX1720" y="connsiteY1720"/>
            </a:cxn>
            <a:cxn ang="0">
              <a:pos x="connsiteX1721" y="connsiteY1721"/>
            </a:cxn>
            <a:cxn ang="0">
              <a:pos x="connsiteX1722" y="connsiteY1722"/>
            </a:cxn>
            <a:cxn ang="0">
              <a:pos x="connsiteX1723" y="connsiteY1723"/>
            </a:cxn>
            <a:cxn ang="0">
              <a:pos x="connsiteX1724" y="connsiteY1724"/>
            </a:cxn>
            <a:cxn ang="0">
              <a:pos x="connsiteX1725" y="connsiteY1725"/>
            </a:cxn>
            <a:cxn ang="0">
              <a:pos x="connsiteX1726" y="connsiteY1726"/>
            </a:cxn>
            <a:cxn ang="0">
              <a:pos x="connsiteX1727" y="connsiteY1727"/>
            </a:cxn>
            <a:cxn ang="0">
              <a:pos x="connsiteX1728" y="connsiteY1728"/>
            </a:cxn>
            <a:cxn ang="0">
              <a:pos x="connsiteX1729" y="connsiteY1729"/>
            </a:cxn>
            <a:cxn ang="0">
              <a:pos x="connsiteX1730" y="connsiteY1730"/>
            </a:cxn>
            <a:cxn ang="0">
              <a:pos x="connsiteX1731" y="connsiteY1731"/>
            </a:cxn>
            <a:cxn ang="0">
              <a:pos x="connsiteX1732" y="connsiteY1732"/>
            </a:cxn>
            <a:cxn ang="0">
              <a:pos x="connsiteX1733" y="connsiteY1733"/>
            </a:cxn>
            <a:cxn ang="0">
              <a:pos x="connsiteX1734" y="connsiteY1734"/>
            </a:cxn>
            <a:cxn ang="0">
              <a:pos x="connsiteX1735" y="connsiteY1735"/>
            </a:cxn>
            <a:cxn ang="0">
              <a:pos x="connsiteX1736" y="connsiteY1736"/>
            </a:cxn>
            <a:cxn ang="0">
              <a:pos x="connsiteX1737" y="connsiteY1737"/>
            </a:cxn>
            <a:cxn ang="0">
              <a:pos x="connsiteX1738" y="connsiteY1738"/>
            </a:cxn>
            <a:cxn ang="0">
              <a:pos x="connsiteX1739" y="connsiteY1739"/>
            </a:cxn>
            <a:cxn ang="0">
              <a:pos x="connsiteX1740" y="connsiteY1740"/>
            </a:cxn>
            <a:cxn ang="0">
              <a:pos x="connsiteX1741" y="connsiteY1741"/>
            </a:cxn>
            <a:cxn ang="0">
              <a:pos x="connsiteX1742" y="connsiteY1742"/>
            </a:cxn>
            <a:cxn ang="0">
              <a:pos x="connsiteX1743" y="connsiteY1743"/>
            </a:cxn>
            <a:cxn ang="0">
              <a:pos x="connsiteX1744" y="connsiteY1744"/>
            </a:cxn>
            <a:cxn ang="0">
              <a:pos x="connsiteX1745" y="connsiteY1745"/>
            </a:cxn>
            <a:cxn ang="0">
              <a:pos x="connsiteX1746" y="connsiteY1746"/>
            </a:cxn>
            <a:cxn ang="0">
              <a:pos x="connsiteX1747" y="connsiteY1747"/>
            </a:cxn>
            <a:cxn ang="0">
              <a:pos x="connsiteX1748" y="connsiteY1748"/>
            </a:cxn>
            <a:cxn ang="0">
              <a:pos x="connsiteX1749" y="connsiteY1749"/>
            </a:cxn>
            <a:cxn ang="0">
              <a:pos x="connsiteX1750" y="connsiteY1750"/>
            </a:cxn>
            <a:cxn ang="0">
              <a:pos x="connsiteX1751" y="connsiteY1751"/>
            </a:cxn>
            <a:cxn ang="0">
              <a:pos x="connsiteX1752" y="connsiteY1752"/>
            </a:cxn>
            <a:cxn ang="0">
              <a:pos x="connsiteX1753" y="connsiteY1753"/>
            </a:cxn>
            <a:cxn ang="0">
              <a:pos x="connsiteX1754" y="connsiteY1754"/>
            </a:cxn>
            <a:cxn ang="0">
              <a:pos x="connsiteX1755" y="connsiteY1755"/>
            </a:cxn>
            <a:cxn ang="0">
              <a:pos x="connsiteX1756" y="connsiteY1756"/>
            </a:cxn>
            <a:cxn ang="0">
              <a:pos x="connsiteX1757" y="connsiteY1757"/>
            </a:cxn>
            <a:cxn ang="0">
              <a:pos x="connsiteX1758" y="connsiteY1758"/>
            </a:cxn>
            <a:cxn ang="0">
              <a:pos x="connsiteX1759" y="connsiteY1759"/>
            </a:cxn>
            <a:cxn ang="0">
              <a:pos x="connsiteX1760" y="connsiteY1760"/>
            </a:cxn>
            <a:cxn ang="0">
              <a:pos x="connsiteX1761" y="connsiteY1761"/>
            </a:cxn>
            <a:cxn ang="0">
              <a:pos x="connsiteX1762" y="connsiteY1762"/>
            </a:cxn>
            <a:cxn ang="0">
              <a:pos x="connsiteX1763" y="connsiteY1763"/>
            </a:cxn>
            <a:cxn ang="0">
              <a:pos x="connsiteX1764" y="connsiteY1764"/>
            </a:cxn>
            <a:cxn ang="0">
              <a:pos x="connsiteX1765" y="connsiteY1765"/>
            </a:cxn>
            <a:cxn ang="0">
              <a:pos x="connsiteX1766" y="connsiteY1766"/>
            </a:cxn>
            <a:cxn ang="0">
              <a:pos x="connsiteX1767" y="connsiteY1767"/>
            </a:cxn>
            <a:cxn ang="0">
              <a:pos x="connsiteX1768" y="connsiteY1768"/>
            </a:cxn>
            <a:cxn ang="0">
              <a:pos x="connsiteX1769" y="connsiteY1769"/>
            </a:cxn>
            <a:cxn ang="0">
              <a:pos x="connsiteX1770" y="connsiteY1770"/>
            </a:cxn>
            <a:cxn ang="0">
              <a:pos x="connsiteX1771" y="connsiteY1771"/>
            </a:cxn>
            <a:cxn ang="0">
              <a:pos x="connsiteX1772" y="connsiteY1772"/>
            </a:cxn>
            <a:cxn ang="0">
              <a:pos x="connsiteX1773" y="connsiteY1773"/>
            </a:cxn>
            <a:cxn ang="0">
              <a:pos x="connsiteX1774" y="connsiteY1774"/>
            </a:cxn>
            <a:cxn ang="0">
              <a:pos x="connsiteX1775" y="connsiteY1775"/>
            </a:cxn>
            <a:cxn ang="0">
              <a:pos x="connsiteX1776" y="connsiteY1776"/>
            </a:cxn>
            <a:cxn ang="0">
              <a:pos x="connsiteX1777" y="connsiteY1777"/>
            </a:cxn>
            <a:cxn ang="0">
              <a:pos x="connsiteX1778" y="connsiteY1778"/>
            </a:cxn>
            <a:cxn ang="0">
              <a:pos x="connsiteX1779" y="connsiteY1779"/>
            </a:cxn>
            <a:cxn ang="0">
              <a:pos x="connsiteX1780" y="connsiteY1780"/>
            </a:cxn>
            <a:cxn ang="0">
              <a:pos x="connsiteX1781" y="connsiteY1781"/>
            </a:cxn>
            <a:cxn ang="0">
              <a:pos x="connsiteX1782" y="connsiteY1782"/>
            </a:cxn>
            <a:cxn ang="0">
              <a:pos x="connsiteX1783" y="connsiteY1783"/>
            </a:cxn>
            <a:cxn ang="0">
              <a:pos x="connsiteX1784" y="connsiteY1784"/>
            </a:cxn>
            <a:cxn ang="0">
              <a:pos x="connsiteX1785" y="connsiteY1785"/>
            </a:cxn>
            <a:cxn ang="0">
              <a:pos x="connsiteX1786" y="connsiteY1786"/>
            </a:cxn>
            <a:cxn ang="0">
              <a:pos x="connsiteX1787" y="connsiteY1787"/>
            </a:cxn>
            <a:cxn ang="0">
              <a:pos x="connsiteX1788" y="connsiteY1788"/>
            </a:cxn>
            <a:cxn ang="0">
              <a:pos x="connsiteX1789" y="connsiteY1789"/>
            </a:cxn>
            <a:cxn ang="0">
              <a:pos x="connsiteX1790" y="connsiteY1790"/>
            </a:cxn>
            <a:cxn ang="0">
              <a:pos x="connsiteX1791" y="connsiteY1791"/>
            </a:cxn>
            <a:cxn ang="0">
              <a:pos x="connsiteX1792" y="connsiteY1792"/>
            </a:cxn>
            <a:cxn ang="0">
              <a:pos x="connsiteX1793" y="connsiteY1793"/>
            </a:cxn>
            <a:cxn ang="0">
              <a:pos x="connsiteX1794" y="connsiteY1794"/>
            </a:cxn>
            <a:cxn ang="0">
              <a:pos x="connsiteX1795" y="connsiteY1795"/>
            </a:cxn>
            <a:cxn ang="0">
              <a:pos x="connsiteX1796" y="connsiteY1796"/>
            </a:cxn>
            <a:cxn ang="0">
              <a:pos x="connsiteX1797" y="connsiteY1797"/>
            </a:cxn>
            <a:cxn ang="0">
              <a:pos x="connsiteX1798" y="connsiteY1798"/>
            </a:cxn>
            <a:cxn ang="0">
              <a:pos x="connsiteX1799" y="connsiteY1799"/>
            </a:cxn>
            <a:cxn ang="0">
              <a:pos x="connsiteX1800" y="connsiteY1800"/>
            </a:cxn>
            <a:cxn ang="0">
              <a:pos x="connsiteX1801" y="connsiteY1801"/>
            </a:cxn>
            <a:cxn ang="0">
              <a:pos x="connsiteX1802" y="connsiteY1802"/>
            </a:cxn>
            <a:cxn ang="0">
              <a:pos x="connsiteX1803" y="connsiteY1803"/>
            </a:cxn>
            <a:cxn ang="0">
              <a:pos x="connsiteX1804" y="connsiteY1804"/>
            </a:cxn>
            <a:cxn ang="0">
              <a:pos x="connsiteX1805" y="connsiteY1805"/>
            </a:cxn>
            <a:cxn ang="0">
              <a:pos x="connsiteX1806" y="connsiteY1806"/>
            </a:cxn>
            <a:cxn ang="0">
              <a:pos x="connsiteX1807" y="connsiteY1807"/>
            </a:cxn>
            <a:cxn ang="0">
              <a:pos x="connsiteX1808" y="connsiteY1808"/>
            </a:cxn>
            <a:cxn ang="0">
              <a:pos x="connsiteX1809" y="connsiteY1809"/>
            </a:cxn>
            <a:cxn ang="0">
              <a:pos x="connsiteX1810" y="connsiteY1810"/>
            </a:cxn>
            <a:cxn ang="0">
              <a:pos x="connsiteX1811" y="connsiteY1811"/>
            </a:cxn>
            <a:cxn ang="0">
              <a:pos x="connsiteX1812" y="connsiteY1812"/>
            </a:cxn>
            <a:cxn ang="0">
              <a:pos x="connsiteX1813" y="connsiteY1813"/>
            </a:cxn>
            <a:cxn ang="0">
              <a:pos x="connsiteX1814" y="connsiteY1814"/>
            </a:cxn>
            <a:cxn ang="0">
              <a:pos x="connsiteX1815" y="connsiteY1815"/>
            </a:cxn>
            <a:cxn ang="0">
              <a:pos x="connsiteX1816" y="connsiteY1816"/>
            </a:cxn>
            <a:cxn ang="0">
              <a:pos x="connsiteX1817" y="connsiteY1817"/>
            </a:cxn>
            <a:cxn ang="0">
              <a:pos x="connsiteX1818" y="connsiteY1818"/>
            </a:cxn>
            <a:cxn ang="0">
              <a:pos x="connsiteX1819" y="connsiteY1819"/>
            </a:cxn>
            <a:cxn ang="0">
              <a:pos x="connsiteX1820" y="connsiteY1820"/>
            </a:cxn>
            <a:cxn ang="0">
              <a:pos x="connsiteX1821" y="connsiteY1821"/>
            </a:cxn>
            <a:cxn ang="0">
              <a:pos x="connsiteX1822" y="connsiteY1822"/>
            </a:cxn>
            <a:cxn ang="0">
              <a:pos x="connsiteX1823" y="connsiteY1823"/>
            </a:cxn>
            <a:cxn ang="0">
              <a:pos x="connsiteX1824" y="connsiteY1824"/>
            </a:cxn>
            <a:cxn ang="0">
              <a:pos x="connsiteX1825" y="connsiteY1825"/>
            </a:cxn>
            <a:cxn ang="0">
              <a:pos x="connsiteX1826" y="connsiteY1826"/>
            </a:cxn>
            <a:cxn ang="0">
              <a:pos x="connsiteX1827" y="connsiteY1827"/>
            </a:cxn>
            <a:cxn ang="0">
              <a:pos x="connsiteX1828" y="connsiteY1828"/>
            </a:cxn>
            <a:cxn ang="0">
              <a:pos x="connsiteX1829" y="connsiteY1829"/>
            </a:cxn>
            <a:cxn ang="0">
              <a:pos x="connsiteX1830" y="connsiteY1830"/>
            </a:cxn>
            <a:cxn ang="0">
              <a:pos x="connsiteX1831" y="connsiteY1831"/>
            </a:cxn>
            <a:cxn ang="0">
              <a:pos x="connsiteX1832" y="connsiteY1832"/>
            </a:cxn>
            <a:cxn ang="0">
              <a:pos x="connsiteX1833" y="connsiteY1833"/>
            </a:cxn>
            <a:cxn ang="0">
              <a:pos x="connsiteX1834" y="connsiteY1834"/>
            </a:cxn>
            <a:cxn ang="0">
              <a:pos x="connsiteX1835" y="connsiteY1835"/>
            </a:cxn>
            <a:cxn ang="0">
              <a:pos x="connsiteX1836" y="connsiteY1836"/>
            </a:cxn>
            <a:cxn ang="0">
              <a:pos x="connsiteX1837" y="connsiteY1837"/>
            </a:cxn>
            <a:cxn ang="0">
              <a:pos x="connsiteX1838" y="connsiteY1838"/>
            </a:cxn>
            <a:cxn ang="0">
              <a:pos x="connsiteX1839" y="connsiteY1839"/>
            </a:cxn>
            <a:cxn ang="0">
              <a:pos x="connsiteX1840" y="connsiteY1840"/>
            </a:cxn>
            <a:cxn ang="0">
              <a:pos x="connsiteX1841" y="connsiteY1841"/>
            </a:cxn>
            <a:cxn ang="0">
              <a:pos x="connsiteX1842" y="connsiteY1842"/>
            </a:cxn>
            <a:cxn ang="0">
              <a:pos x="connsiteX1843" y="connsiteY1843"/>
            </a:cxn>
            <a:cxn ang="0">
              <a:pos x="connsiteX1844" y="connsiteY1844"/>
            </a:cxn>
            <a:cxn ang="0">
              <a:pos x="connsiteX1845" y="connsiteY1845"/>
            </a:cxn>
            <a:cxn ang="0">
              <a:pos x="connsiteX1846" y="connsiteY1846"/>
            </a:cxn>
            <a:cxn ang="0">
              <a:pos x="connsiteX1847" y="connsiteY1847"/>
            </a:cxn>
            <a:cxn ang="0">
              <a:pos x="connsiteX1848" y="connsiteY1848"/>
            </a:cxn>
            <a:cxn ang="0">
              <a:pos x="connsiteX1849" y="connsiteY1849"/>
            </a:cxn>
            <a:cxn ang="0">
              <a:pos x="connsiteX1850" y="connsiteY1850"/>
            </a:cxn>
            <a:cxn ang="0">
              <a:pos x="connsiteX1851" y="connsiteY1851"/>
            </a:cxn>
            <a:cxn ang="0">
              <a:pos x="connsiteX1852" y="connsiteY1852"/>
            </a:cxn>
            <a:cxn ang="0">
              <a:pos x="connsiteX1853" y="connsiteY1853"/>
            </a:cxn>
            <a:cxn ang="0">
              <a:pos x="connsiteX1854" y="connsiteY1854"/>
            </a:cxn>
            <a:cxn ang="0">
              <a:pos x="connsiteX1855" y="connsiteY1855"/>
            </a:cxn>
            <a:cxn ang="0">
              <a:pos x="connsiteX1856" y="connsiteY1856"/>
            </a:cxn>
            <a:cxn ang="0">
              <a:pos x="connsiteX1857" y="connsiteY1857"/>
            </a:cxn>
            <a:cxn ang="0">
              <a:pos x="connsiteX1858" y="connsiteY1858"/>
            </a:cxn>
            <a:cxn ang="0">
              <a:pos x="connsiteX1859" y="connsiteY1859"/>
            </a:cxn>
            <a:cxn ang="0">
              <a:pos x="connsiteX1860" y="connsiteY1860"/>
            </a:cxn>
            <a:cxn ang="0">
              <a:pos x="connsiteX1861" y="connsiteY1861"/>
            </a:cxn>
            <a:cxn ang="0">
              <a:pos x="connsiteX1862" y="connsiteY1862"/>
            </a:cxn>
            <a:cxn ang="0">
              <a:pos x="connsiteX1863" y="connsiteY1863"/>
            </a:cxn>
            <a:cxn ang="0">
              <a:pos x="connsiteX1864" y="connsiteY1864"/>
            </a:cxn>
            <a:cxn ang="0">
              <a:pos x="connsiteX1865" y="connsiteY1865"/>
            </a:cxn>
            <a:cxn ang="0">
              <a:pos x="connsiteX1866" y="connsiteY1866"/>
            </a:cxn>
            <a:cxn ang="0">
              <a:pos x="connsiteX1867" y="connsiteY1867"/>
            </a:cxn>
            <a:cxn ang="0">
              <a:pos x="connsiteX1868" y="connsiteY1868"/>
            </a:cxn>
            <a:cxn ang="0">
              <a:pos x="connsiteX1869" y="connsiteY1869"/>
            </a:cxn>
            <a:cxn ang="0">
              <a:pos x="connsiteX1870" y="connsiteY1870"/>
            </a:cxn>
            <a:cxn ang="0">
              <a:pos x="connsiteX1871" y="connsiteY1871"/>
            </a:cxn>
            <a:cxn ang="0">
              <a:pos x="connsiteX1872" y="connsiteY1872"/>
            </a:cxn>
            <a:cxn ang="0">
              <a:pos x="connsiteX1873" y="connsiteY1873"/>
            </a:cxn>
            <a:cxn ang="0">
              <a:pos x="connsiteX1874" y="connsiteY1874"/>
            </a:cxn>
            <a:cxn ang="0">
              <a:pos x="connsiteX1875" y="connsiteY1875"/>
            </a:cxn>
            <a:cxn ang="0">
              <a:pos x="connsiteX1876" y="connsiteY1876"/>
            </a:cxn>
            <a:cxn ang="0">
              <a:pos x="connsiteX1877" y="connsiteY1877"/>
            </a:cxn>
            <a:cxn ang="0">
              <a:pos x="connsiteX1878" y="connsiteY1878"/>
            </a:cxn>
            <a:cxn ang="0">
              <a:pos x="connsiteX1879" y="connsiteY1879"/>
            </a:cxn>
            <a:cxn ang="0">
              <a:pos x="connsiteX1880" y="connsiteY1880"/>
            </a:cxn>
            <a:cxn ang="0">
              <a:pos x="connsiteX1881" y="connsiteY1881"/>
            </a:cxn>
            <a:cxn ang="0">
              <a:pos x="connsiteX1882" y="connsiteY1882"/>
            </a:cxn>
            <a:cxn ang="0">
              <a:pos x="connsiteX1883" y="connsiteY1883"/>
            </a:cxn>
            <a:cxn ang="0">
              <a:pos x="connsiteX1884" y="connsiteY1884"/>
            </a:cxn>
            <a:cxn ang="0">
              <a:pos x="connsiteX1885" y="connsiteY1885"/>
            </a:cxn>
            <a:cxn ang="0">
              <a:pos x="connsiteX1886" y="connsiteY1886"/>
            </a:cxn>
            <a:cxn ang="0">
              <a:pos x="connsiteX1887" y="connsiteY1887"/>
            </a:cxn>
            <a:cxn ang="0">
              <a:pos x="connsiteX1888" y="connsiteY1888"/>
            </a:cxn>
            <a:cxn ang="0">
              <a:pos x="connsiteX1889" y="connsiteY1889"/>
            </a:cxn>
            <a:cxn ang="0">
              <a:pos x="connsiteX1890" y="connsiteY1890"/>
            </a:cxn>
            <a:cxn ang="0">
              <a:pos x="connsiteX1891" y="connsiteY1891"/>
            </a:cxn>
            <a:cxn ang="0">
              <a:pos x="connsiteX1892" y="connsiteY1892"/>
            </a:cxn>
            <a:cxn ang="0">
              <a:pos x="connsiteX1893" y="connsiteY1893"/>
            </a:cxn>
            <a:cxn ang="0">
              <a:pos x="connsiteX1894" y="connsiteY1894"/>
            </a:cxn>
            <a:cxn ang="0">
              <a:pos x="connsiteX1895" y="connsiteY1895"/>
            </a:cxn>
            <a:cxn ang="0">
              <a:pos x="connsiteX1896" y="connsiteY1896"/>
            </a:cxn>
            <a:cxn ang="0">
              <a:pos x="connsiteX1897" y="connsiteY1897"/>
            </a:cxn>
            <a:cxn ang="0">
              <a:pos x="connsiteX1898" y="connsiteY1898"/>
            </a:cxn>
            <a:cxn ang="0">
              <a:pos x="connsiteX1899" y="connsiteY1899"/>
            </a:cxn>
            <a:cxn ang="0">
              <a:pos x="connsiteX1900" y="connsiteY1900"/>
            </a:cxn>
            <a:cxn ang="0">
              <a:pos x="connsiteX1901" y="connsiteY1901"/>
            </a:cxn>
            <a:cxn ang="0">
              <a:pos x="connsiteX1902" y="connsiteY1902"/>
            </a:cxn>
            <a:cxn ang="0">
              <a:pos x="connsiteX1903" y="connsiteY1903"/>
            </a:cxn>
            <a:cxn ang="0">
              <a:pos x="connsiteX1904" y="connsiteY1904"/>
            </a:cxn>
            <a:cxn ang="0">
              <a:pos x="connsiteX1905" y="connsiteY1905"/>
            </a:cxn>
            <a:cxn ang="0">
              <a:pos x="connsiteX1906" y="connsiteY1906"/>
            </a:cxn>
            <a:cxn ang="0">
              <a:pos x="connsiteX1907" y="connsiteY1907"/>
            </a:cxn>
            <a:cxn ang="0">
              <a:pos x="connsiteX1908" y="connsiteY1908"/>
            </a:cxn>
            <a:cxn ang="0">
              <a:pos x="connsiteX1909" y="connsiteY1909"/>
            </a:cxn>
            <a:cxn ang="0">
              <a:pos x="connsiteX1910" y="connsiteY1910"/>
            </a:cxn>
            <a:cxn ang="0">
              <a:pos x="connsiteX1911" y="connsiteY1911"/>
            </a:cxn>
            <a:cxn ang="0">
              <a:pos x="connsiteX1912" y="connsiteY1912"/>
            </a:cxn>
            <a:cxn ang="0">
              <a:pos x="connsiteX1913" y="connsiteY1913"/>
            </a:cxn>
            <a:cxn ang="0">
              <a:pos x="connsiteX1914" y="connsiteY1914"/>
            </a:cxn>
            <a:cxn ang="0">
              <a:pos x="connsiteX1915" y="connsiteY1915"/>
            </a:cxn>
            <a:cxn ang="0">
              <a:pos x="connsiteX1916" y="connsiteY1916"/>
            </a:cxn>
            <a:cxn ang="0">
              <a:pos x="connsiteX1917" y="connsiteY1917"/>
            </a:cxn>
            <a:cxn ang="0">
              <a:pos x="connsiteX1918" y="connsiteY1918"/>
            </a:cxn>
            <a:cxn ang="0">
              <a:pos x="connsiteX1919" y="connsiteY1919"/>
            </a:cxn>
            <a:cxn ang="0">
              <a:pos x="connsiteX1920" y="connsiteY1920"/>
            </a:cxn>
            <a:cxn ang="0">
              <a:pos x="connsiteX1921" y="connsiteY1921"/>
            </a:cxn>
            <a:cxn ang="0">
              <a:pos x="connsiteX1922" y="connsiteY1922"/>
            </a:cxn>
            <a:cxn ang="0">
              <a:pos x="connsiteX1923" y="connsiteY1923"/>
            </a:cxn>
            <a:cxn ang="0">
              <a:pos x="connsiteX1924" y="connsiteY1924"/>
            </a:cxn>
            <a:cxn ang="0">
              <a:pos x="connsiteX1925" y="connsiteY1925"/>
            </a:cxn>
            <a:cxn ang="0">
              <a:pos x="connsiteX1926" y="connsiteY1926"/>
            </a:cxn>
            <a:cxn ang="0">
              <a:pos x="connsiteX1927" y="connsiteY1927"/>
            </a:cxn>
            <a:cxn ang="0">
              <a:pos x="connsiteX1928" y="connsiteY1928"/>
            </a:cxn>
            <a:cxn ang="0">
              <a:pos x="connsiteX1929" y="connsiteY1929"/>
            </a:cxn>
            <a:cxn ang="0">
              <a:pos x="connsiteX1930" y="connsiteY1930"/>
            </a:cxn>
            <a:cxn ang="0">
              <a:pos x="connsiteX1931" y="connsiteY1931"/>
            </a:cxn>
            <a:cxn ang="0">
              <a:pos x="connsiteX1932" y="connsiteY1932"/>
            </a:cxn>
            <a:cxn ang="0">
              <a:pos x="connsiteX1933" y="connsiteY1933"/>
            </a:cxn>
            <a:cxn ang="0">
              <a:pos x="connsiteX1934" y="connsiteY1934"/>
            </a:cxn>
            <a:cxn ang="0">
              <a:pos x="connsiteX1935" y="connsiteY1935"/>
            </a:cxn>
            <a:cxn ang="0">
              <a:pos x="connsiteX1936" y="connsiteY1936"/>
            </a:cxn>
            <a:cxn ang="0">
              <a:pos x="connsiteX1937" y="connsiteY1937"/>
            </a:cxn>
            <a:cxn ang="0">
              <a:pos x="connsiteX1938" y="connsiteY1938"/>
            </a:cxn>
            <a:cxn ang="0">
              <a:pos x="connsiteX1939" y="connsiteY1939"/>
            </a:cxn>
            <a:cxn ang="0">
              <a:pos x="connsiteX1940" y="connsiteY1940"/>
            </a:cxn>
            <a:cxn ang="0">
              <a:pos x="connsiteX1941" y="connsiteY1941"/>
            </a:cxn>
            <a:cxn ang="0">
              <a:pos x="connsiteX1942" y="connsiteY1942"/>
            </a:cxn>
            <a:cxn ang="0">
              <a:pos x="connsiteX1943" y="connsiteY1943"/>
            </a:cxn>
            <a:cxn ang="0">
              <a:pos x="connsiteX1944" y="connsiteY1944"/>
            </a:cxn>
            <a:cxn ang="0">
              <a:pos x="connsiteX1945" y="connsiteY1945"/>
            </a:cxn>
            <a:cxn ang="0">
              <a:pos x="connsiteX1946" y="connsiteY1946"/>
            </a:cxn>
            <a:cxn ang="0">
              <a:pos x="connsiteX1947" y="connsiteY1947"/>
            </a:cxn>
            <a:cxn ang="0">
              <a:pos x="connsiteX1948" y="connsiteY1948"/>
            </a:cxn>
            <a:cxn ang="0">
              <a:pos x="connsiteX1949" y="connsiteY1949"/>
            </a:cxn>
            <a:cxn ang="0">
              <a:pos x="connsiteX1950" y="connsiteY1950"/>
            </a:cxn>
            <a:cxn ang="0">
              <a:pos x="connsiteX1951" y="connsiteY1951"/>
            </a:cxn>
            <a:cxn ang="0">
              <a:pos x="connsiteX1952" y="connsiteY1952"/>
            </a:cxn>
            <a:cxn ang="0">
              <a:pos x="connsiteX1953" y="connsiteY1953"/>
            </a:cxn>
            <a:cxn ang="0">
              <a:pos x="connsiteX1954" y="connsiteY1954"/>
            </a:cxn>
            <a:cxn ang="0">
              <a:pos x="connsiteX1955" y="connsiteY1955"/>
            </a:cxn>
            <a:cxn ang="0">
              <a:pos x="connsiteX1956" y="connsiteY1956"/>
            </a:cxn>
            <a:cxn ang="0">
              <a:pos x="connsiteX1957" y="connsiteY1957"/>
            </a:cxn>
            <a:cxn ang="0">
              <a:pos x="connsiteX1958" y="connsiteY1958"/>
            </a:cxn>
            <a:cxn ang="0">
              <a:pos x="connsiteX1959" y="connsiteY1959"/>
            </a:cxn>
            <a:cxn ang="0">
              <a:pos x="connsiteX1960" y="connsiteY1960"/>
            </a:cxn>
            <a:cxn ang="0">
              <a:pos x="connsiteX1961" y="connsiteY1961"/>
            </a:cxn>
            <a:cxn ang="0">
              <a:pos x="connsiteX1962" y="connsiteY1962"/>
            </a:cxn>
            <a:cxn ang="0">
              <a:pos x="connsiteX1963" y="connsiteY1963"/>
            </a:cxn>
            <a:cxn ang="0">
              <a:pos x="connsiteX1964" y="connsiteY1964"/>
            </a:cxn>
            <a:cxn ang="0">
              <a:pos x="connsiteX1965" y="connsiteY1965"/>
            </a:cxn>
            <a:cxn ang="0">
              <a:pos x="connsiteX1966" y="connsiteY1966"/>
            </a:cxn>
            <a:cxn ang="0">
              <a:pos x="connsiteX1967" y="connsiteY1967"/>
            </a:cxn>
            <a:cxn ang="0">
              <a:pos x="connsiteX1968" y="connsiteY1968"/>
            </a:cxn>
            <a:cxn ang="0">
              <a:pos x="connsiteX1969" y="connsiteY1969"/>
            </a:cxn>
            <a:cxn ang="0">
              <a:pos x="connsiteX1970" y="connsiteY1970"/>
            </a:cxn>
            <a:cxn ang="0">
              <a:pos x="connsiteX1971" y="connsiteY1971"/>
            </a:cxn>
            <a:cxn ang="0">
              <a:pos x="connsiteX1972" y="connsiteY1972"/>
            </a:cxn>
            <a:cxn ang="0">
              <a:pos x="connsiteX1973" y="connsiteY1973"/>
            </a:cxn>
            <a:cxn ang="0">
              <a:pos x="connsiteX1974" y="connsiteY1974"/>
            </a:cxn>
            <a:cxn ang="0">
              <a:pos x="connsiteX1975" y="connsiteY1975"/>
            </a:cxn>
            <a:cxn ang="0">
              <a:pos x="connsiteX1976" y="connsiteY1976"/>
            </a:cxn>
            <a:cxn ang="0">
              <a:pos x="connsiteX1977" y="connsiteY1977"/>
            </a:cxn>
            <a:cxn ang="0">
              <a:pos x="connsiteX1978" y="connsiteY1978"/>
            </a:cxn>
            <a:cxn ang="0">
              <a:pos x="connsiteX1979" y="connsiteY1979"/>
            </a:cxn>
            <a:cxn ang="0">
              <a:pos x="connsiteX1980" y="connsiteY1980"/>
            </a:cxn>
            <a:cxn ang="0">
              <a:pos x="connsiteX1981" y="connsiteY1981"/>
            </a:cxn>
            <a:cxn ang="0">
              <a:pos x="connsiteX1982" y="connsiteY1982"/>
            </a:cxn>
            <a:cxn ang="0">
              <a:pos x="connsiteX1983" y="connsiteY1983"/>
            </a:cxn>
            <a:cxn ang="0">
              <a:pos x="connsiteX1984" y="connsiteY1984"/>
            </a:cxn>
            <a:cxn ang="0">
              <a:pos x="connsiteX1985" y="connsiteY1985"/>
            </a:cxn>
            <a:cxn ang="0">
              <a:pos x="connsiteX1986" y="connsiteY1986"/>
            </a:cxn>
            <a:cxn ang="0">
              <a:pos x="connsiteX1987" y="connsiteY1987"/>
            </a:cxn>
            <a:cxn ang="0">
              <a:pos x="connsiteX1988" y="connsiteY1988"/>
            </a:cxn>
            <a:cxn ang="0">
              <a:pos x="connsiteX1989" y="connsiteY1989"/>
            </a:cxn>
            <a:cxn ang="0">
              <a:pos x="connsiteX1990" y="connsiteY1990"/>
            </a:cxn>
            <a:cxn ang="0">
              <a:pos x="connsiteX1991" y="connsiteY1991"/>
            </a:cxn>
            <a:cxn ang="0">
              <a:pos x="connsiteX1992" y="connsiteY1992"/>
            </a:cxn>
            <a:cxn ang="0">
              <a:pos x="connsiteX1993" y="connsiteY1993"/>
            </a:cxn>
            <a:cxn ang="0">
              <a:pos x="connsiteX1994" y="connsiteY1994"/>
            </a:cxn>
            <a:cxn ang="0">
              <a:pos x="connsiteX1995" y="connsiteY1995"/>
            </a:cxn>
            <a:cxn ang="0">
              <a:pos x="connsiteX1996" y="connsiteY1996"/>
            </a:cxn>
            <a:cxn ang="0">
              <a:pos x="connsiteX1997" y="connsiteY1997"/>
            </a:cxn>
            <a:cxn ang="0">
              <a:pos x="connsiteX1998" y="connsiteY1998"/>
            </a:cxn>
            <a:cxn ang="0">
              <a:pos x="connsiteX1999" y="connsiteY1999"/>
            </a:cxn>
            <a:cxn ang="0">
              <a:pos x="connsiteX2000" y="connsiteY2000"/>
            </a:cxn>
            <a:cxn ang="0">
              <a:pos x="connsiteX2001" y="connsiteY2001"/>
            </a:cxn>
            <a:cxn ang="0">
              <a:pos x="connsiteX2002" y="connsiteY2002"/>
            </a:cxn>
            <a:cxn ang="0">
              <a:pos x="connsiteX2003" y="connsiteY2003"/>
            </a:cxn>
            <a:cxn ang="0">
              <a:pos x="connsiteX2004" y="connsiteY2004"/>
            </a:cxn>
            <a:cxn ang="0">
              <a:pos x="connsiteX2005" y="connsiteY2005"/>
            </a:cxn>
            <a:cxn ang="0">
              <a:pos x="connsiteX2006" y="connsiteY2006"/>
            </a:cxn>
            <a:cxn ang="0">
              <a:pos x="connsiteX2007" y="connsiteY2007"/>
            </a:cxn>
            <a:cxn ang="0">
              <a:pos x="connsiteX2008" y="connsiteY2008"/>
            </a:cxn>
            <a:cxn ang="0">
              <a:pos x="connsiteX2009" y="connsiteY2009"/>
            </a:cxn>
            <a:cxn ang="0">
              <a:pos x="connsiteX2010" y="connsiteY2010"/>
            </a:cxn>
            <a:cxn ang="0">
              <a:pos x="connsiteX2011" y="connsiteY2011"/>
            </a:cxn>
            <a:cxn ang="0">
              <a:pos x="connsiteX2012" y="connsiteY2012"/>
            </a:cxn>
            <a:cxn ang="0">
              <a:pos x="connsiteX2013" y="connsiteY2013"/>
            </a:cxn>
            <a:cxn ang="0">
              <a:pos x="connsiteX2014" y="connsiteY2014"/>
            </a:cxn>
            <a:cxn ang="0">
              <a:pos x="connsiteX2015" y="connsiteY2015"/>
            </a:cxn>
            <a:cxn ang="0">
              <a:pos x="connsiteX2016" y="connsiteY2016"/>
            </a:cxn>
            <a:cxn ang="0">
              <a:pos x="connsiteX2017" y="connsiteY2017"/>
            </a:cxn>
            <a:cxn ang="0">
              <a:pos x="connsiteX2018" y="connsiteY2018"/>
            </a:cxn>
            <a:cxn ang="0">
              <a:pos x="connsiteX2019" y="connsiteY2019"/>
            </a:cxn>
            <a:cxn ang="0">
              <a:pos x="connsiteX2020" y="connsiteY2020"/>
            </a:cxn>
            <a:cxn ang="0">
              <a:pos x="connsiteX2021" y="connsiteY2021"/>
            </a:cxn>
            <a:cxn ang="0">
              <a:pos x="connsiteX2022" y="connsiteY2022"/>
            </a:cxn>
            <a:cxn ang="0">
              <a:pos x="connsiteX2023" y="connsiteY2023"/>
            </a:cxn>
            <a:cxn ang="0">
              <a:pos x="connsiteX2024" y="connsiteY2024"/>
            </a:cxn>
            <a:cxn ang="0">
              <a:pos x="connsiteX2025" y="connsiteY2025"/>
            </a:cxn>
            <a:cxn ang="0">
              <a:pos x="connsiteX2026" y="connsiteY2026"/>
            </a:cxn>
            <a:cxn ang="0">
              <a:pos x="connsiteX2027" y="connsiteY2027"/>
            </a:cxn>
            <a:cxn ang="0">
              <a:pos x="connsiteX2028" y="connsiteY2028"/>
            </a:cxn>
            <a:cxn ang="0">
              <a:pos x="connsiteX2029" y="connsiteY2029"/>
            </a:cxn>
            <a:cxn ang="0">
              <a:pos x="connsiteX2030" y="connsiteY2030"/>
            </a:cxn>
            <a:cxn ang="0">
              <a:pos x="connsiteX2031" y="connsiteY2031"/>
            </a:cxn>
            <a:cxn ang="0">
              <a:pos x="connsiteX2032" y="connsiteY2032"/>
            </a:cxn>
            <a:cxn ang="0">
              <a:pos x="connsiteX2033" y="connsiteY2033"/>
            </a:cxn>
            <a:cxn ang="0">
              <a:pos x="connsiteX2034" y="connsiteY2034"/>
            </a:cxn>
            <a:cxn ang="0">
              <a:pos x="connsiteX2035" y="connsiteY2035"/>
            </a:cxn>
            <a:cxn ang="0">
              <a:pos x="connsiteX2036" y="connsiteY2036"/>
            </a:cxn>
            <a:cxn ang="0">
              <a:pos x="connsiteX2037" y="connsiteY2037"/>
            </a:cxn>
            <a:cxn ang="0">
              <a:pos x="connsiteX2038" y="connsiteY2038"/>
            </a:cxn>
            <a:cxn ang="0">
              <a:pos x="connsiteX2039" y="connsiteY2039"/>
            </a:cxn>
            <a:cxn ang="0">
              <a:pos x="connsiteX2040" y="connsiteY2040"/>
            </a:cxn>
            <a:cxn ang="0">
              <a:pos x="connsiteX2041" y="connsiteY2041"/>
            </a:cxn>
            <a:cxn ang="0">
              <a:pos x="connsiteX2042" y="connsiteY2042"/>
            </a:cxn>
            <a:cxn ang="0">
              <a:pos x="connsiteX2043" y="connsiteY2043"/>
            </a:cxn>
            <a:cxn ang="0">
              <a:pos x="connsiteX2044" y="connsiteY2044"/>
            </a:cxn>
            <a:cxn ang="0">
              <a:pos x="connsiteX2045" y="connsiteY2045"/>
            </a:cxn>
            <a:cxn ang="0">
              <a:pos x="connsiteX2046" y="connsiteY2046"/>
            </a:cxn>
            <a:cxn ang="0">
              <a:pos x="connsiteX2047" y="connsiteY2047"/>
            </a:cxn>
            <a:cxn ang="0">
              <a:pos x="connsiteX2048" y="connsiteY2048"/>
            </a:cxn>
            <a:cxn ang="0">
              <a:pos x="connsiteX2049" y="connsiteY2049"/>
            </a:cxn>
            <a:cxn ang="0">
              <a:pos x="connsiteX2050" y="connsiteY2050"/>
            </a:cxn>
            <a:cxn ang="0">
              <a:pos x="connsiteX2051" y="connsiteY2051"/>
            </a:cxn>
            <a:cxn ang="0">
              <a:pos x="connsiteX2052" y="connsiteY2052"/>
            </a:cxn>
            <a:cxn ang="0">
              <a:pos x="connsiteX2053" y="connsiteY2053"/>
            </a:cxn>
            <a:cxn ang="0">
              <a:pos x="connsiteX2054" y="connsiteY2054"/>
            </a:cxn>
            <a:cxn ang="0">
              <a:pos x="connsiteX2055" y="connsiteY2055"/>
            </a:cxn>
            <a:cxn ang="0">
              <a:pos x="connsiteX2056" y="connsiteY2056"/>
            </a:cxn>
            <a:cxn ang="0">
              <a:pos x="connsiteX2057" y="connsiteY2057"/>
            </a:cxn>
            <a:cxn ang="0">
              <a:pos x="connsiteX2058" y="connsiteY2058"/>
            </a:cxn>
            <a:cxn ang="0">
              <a:pos x="connsiteX2059" y="connsiteY2059"/>
            </a:cxn>
            <a:cxn ang="0">
              <a:pos x="connsiteX2060" y="connsiteY2060"/>
            </a:cxn>
            <a:cxn ang="0">
              <a:pos x="connsiteX2061" y="connsiteY2061"/>
            </a:cxn>
            <a:cxn ang="0">
              <a:pos x="connsiteX2062" y="connsiteY2062"/>
            </a:cxn>
            <a:cxn ang="0">
              <a:pos x="connsiteX2063" y="connsiteY2063"/>
            </a:cxn>
            <a:cxn ang="0">
              <a:pos x="connsiteX2064" y="connsiteY2064"/>
            </a:cxn>
            <a:cxn ang="0">
              <a:pos x="connsiteX2065" y="connsiteY2065"/>
            </a:cxn>
            <a:cxn ang="0">
              <a:pos x="connsiteX2066" y="connsiteY2066"/>
            </a:cxn>
            <a:cxn ang="0">
              <a:pos x="connsiteX2067" y="connsiteY2067"/>
            </a:cxn>
            <a:cxn ang="0">
              <a:pos x="connsiteX2068" y="connsiteY2068"/>
            </a:cxn>
            <a:cxn ang="0">
              <a:pos x="connsiteX2069" y="connsiteY2069"/>
            </a:cxn>
            <a:cxn ang="0">
              <a:pos x="connsiteX2070" y="connsiteY2070"/>
            </a:cxn>
            <a:cxn ang="0">
              <a:pos x="connsiteX2071" y="connsiteY2071"/>
            </a:cxn>
            <a:cxn ang="0">
              <a:pos x="connsiteX2072" y="connsiteY2072"/>
            </a:cxn>
            <a:cxn ang="0">
              <a:pos x="connsiteX2073" y="connsiteY2073"/>
            </a:cxn>
            <a:cxn ang="0">
              <a:pos x="connsiteX2074" y="connsiteY2074"/>
            </a:cxn>
            <a:cxn ang="0">
              <a:pos x="connsiteX2075" y="connsiteY2075"/>
            </a:cxn>
            <a:cxn ang="0">
              <a:pos x="connsiteX2076" y="connsiteY2076"/>
            </a:cxn>
            <a:cxn ang="0">
              <a:pos x="connsiteX2077" y="connsiteY2077"/>
            </a:cxn>
            <a:cxn ang="0">
              <a:pos x="connsiteX2078" y="connsiteY2078"/>
            </a:cxn>
            <a:cxn ang="0">
              <a:pos x="connsiteX2079" y="connsiteY2079"/>
            </a:cxn>
            <a:cxn ang="0">
              <a:pos x="connsiteX2080" y="connsiteY2080"/>
            </a:cxn>
            <a:cxn ang="0">
              <a:pos x="connsiteX2081" y="connsiteY2081"/>
            </a:cxn>
            <a:cxn ang="0">
              <a:pos x="connsiteX2082" y="connsiteY2082"/>
            </a:cxn>
            <a:cxn ang="0">
              <a:pos x="connsiteX2083" y="connsiteY2083"/>
            </a:cxn>
            <a:cxn ang="0">
              <a:pos x="connsiteX2084" y="connsiteY2084"/>
            </a:cxn>
            <a:cxn ang="0">
              <a:pos x="connsiteX2085" y="connsiteY2085"/>
            </a:cxn>
            <a:cxn ang="0">
              <a:pos x="connsiteX2086" y="connsiteY2086"/>
            </a:cxn>
            <a:cxn ang="0">
              <a:pos x="connsiteX2087" y="connsiteY2087"/>
            </a:cxn>
            <a:cxn ang="0">
              <a:pos x="connsiteX2088" y="connsiteY2088"/>
            </a:cxn>
            <a:cxn ang="0">
              <a:pos x="connsiteX2089" y="connsiteY2089"/>
            </a:cxn>
            <a:cxn ang="0">
              <a:pos x="connsiteX2090" y="connsiteY2090"/>
            </a:cxn>
            <a:cxn ang="0">
              <a:pos x="connsiteX2091" y="connsiteY2091"/>
            </a:cxn>
            <a:cxn ang="0">
              <a:pos x="connsiteX2092" y="connsiteY2092"/>
            </a:cxn>
            <a:cxn ang="0">
              <a:pos x="connsiteX2093" y="connsiteY2093"/>
            </a:cxn>
            <a:cxn ang="0">
              <a:pos x="connsiteX2094" y="connsiteY2094"/>
            </a:cxn>
            <a:cxn ang="0">
              <a:pos x="connsiteX2095" y="connsiteY2095"/>
            </a:cxn>
            <a:cxn ang="0">
              <a:pos x="connsiteX2096" y="connsiteY2096"/>
            </a:cxn>
            <a:cxn ang="0">
              <a:pos x="connsiteX2097" y="connsiteY2097"/>
            </a:cxn>
            <a:cxn ang="0">
              <a:pos x="connsiteX2098" y="connsiteY2098"/>
            </a:cxn>
            <a:cxn ang="0">
              <a:pos x="connsiteX2099" y="connsiteY2099"/>
            </a:cxn>
            <a:cxn ang="0">
              <a:pos x="connsiteX2100" y="connsiteY2100"/>
            </a:cxn>
            <a:cxn ang="0">
              <a:pos x="connsiteX2101" y="connsiteY2101"/>
            </a:cxn>
            <a:cxn ang="0">
              <a:pos x="connsiteX2102" y="connsiteY2102"/>
            </a:cxn>
            <a:cxn ang="0">
              <a:pos x="connsiteX2103" y="connsiteY2103"/>
            </a:cxn>
            <a:cxn ang="0">
              <a:pos x="connsiteX2104" y="connsiteY2104"/>
            </a:cxn>
            <a:cxn ang="0">
              <a:pos x="connsiteX2105" y="connsiteY2105"/>
            </a:cxn>
            <a:cxn ang="0">
              <a:pos x="connsiteX2106" y="connsiteY2106"/>
            </a:cxn>
            <a:cxn ang="0">
              <a:pos x="connsiteX2107" y="connsiteY2107"/>
            </a:cxn>
            <a:cxn ang="0">
              <a:pos x="connsiteX2108" y="connsiteY2108"/>
            </a:cxn>
            <a:cxn ang="0">
              <a:pos x="connsiteX2109" y="connsiteY2109"/>
            </a:cxn>
            <a:cxn ang="0">
              <a:pos x="connsiteX2110" y="connsiteY2110"/>
            </a:cxn>
            <a:cxn ang="0">
              <a:pos x="connsiteX2111" y="connsiteY2111"/>
            </a:cxn>
            <a:cxn ang="0">
              <a:pos x="connsiteX2112" y="connsiteY2112"/>
            </a:cxn>
            <a:cxn ang="0">
              <a:pos x="connsiteX2113" y="connsiteY2113"/>
            </a:cxn>
            <a:cxn ang="0">
              <a:pos x="connsiteX2114" y="connsiteY2114"/>
            </a:cxn>
            <a:cxn ang="0">
              <a:pos x="connsiteX2115" y="connsiteY2115"/>
            </a:cxn>
            <a:cxn ang="0">
              <a:pos x="connsiteX2116" y="connsiteY2116"/>
            </a:cxn>
            <a:cxn ang="0">
              <a:pos x="connsiteX2117" y="connsiteY2117"/>
            </a:cxn>
            <a:cxn ang="0">
              <a:pos x="connsiteX2118" y="connsiteY2118"/>
            </a:cxn>
            <a:cxn ang="0">
              <a:pos x="connsiteX2119" y="connsiteY2119"/>
            </a:cxn>
            <a:cxn ang="0">
              <a:pos x="connsiteX2120" y="connsiteY2120"/>
            </a:cxn>
            <a:cxn ang="0">
              <a:pos x="connsiteX2121" y="connsiteY2121"/>
            </a:cxn>
            <a:cxn ang="0">
              <a:pos x="connsiteX2122" y="connsiteY2122"/>
            </a:cxn>
            <a:cxn ang="0">
              <a:pos x="connsiteX2123" y="connsiteY2123"/>
            </a:cxn>
            <a:cxn ang="0">
              <a:pos x="connsiteX2124" y="connsiteY2124"/>
            </a:cxn>
            <a:cxn ang="0">
              <a:pos x="connsiteX2125" y="connsiteY2125"/>
            </a:cxn>
            <a:cxn ang="0">
              <a:pos x="connsiteX2126" y="connsiteY2126"/>
            </a:cxn>
            <a:cxn ang="0">
              <a:pos x="connsiteX2127" y="connsiteY2127"/>
            </a:cxn>
            <a:cxn ang="0">
              <a:pos x="connsiteX2128" y="connsiteY2128"/>
            </a:cxn>
            <a:cxn ang="0">
              <a:pos x="connsiteX2129" y="connsiteY2129"/>
            </a:cxn>
            <a:cxn ang="0">
              <a:pos x="connsiteX2130" y="connsiteY2130"/>
            </a:cxn>
            <a:cxn ang="0">
              <a:pos x="connsiteX2131" y="connsiteY2131"/>
            </a:cxn>
            <a:cxn ang="0">
              <a:pos x="connsiteX2132" y="connsiteY2132"/>
            </a:cxn>
            <a:cxn ang="0">
              <a:pos x="connsiteX2133" y="connsiteY2133"/>
            </a:cxn>
            <a:cxn ang="0">
              <a:pos x="connsiteX2134" y="connsiteY2134"/>
            </a:cxn>
            <a:cxn ang="0">
              <a:pos x="connsiteX2135" y="connsiteY2135"/>
            </a:cxn>
            <a:cxn ang="0">
              <a:pos x="connsiteX2136" y="connsiteY2136"/>
            </a:cxn>
            <a:cxn ang="0">
              <a:pos x="connsiteX2137" y="connsiteY2137"/>
            </a:cxn>
            <a:cxn ang="0">
              <a:pos x="connsiteX2138" y="connsiteY2138"/>
            </a:cxn>
            <a:cxn ang="0">
              <a:pos x="connsiteX2139" y="connsiteY2139"/>
            </a:cxn>
            <a:cxn ang="0">
              <a:pos x="connsiteX2140" y="connsiteY2140"/>
            </a:cxn>
            <a:cxn ang="0">
              <a:pos x="connsiteX2141" y="connsiteY2141"/>
            </a:cxn>
            <a:cxn ang="0">
              <a:pos x="connsiteX2142" y="connsiteY2142"/>
            </a:cxn>
            <a:cxn ang="0">
              <a:pos x="connsiteX2143" y="connsiteY2143"/>
            </a:cxn>
            <a:cxn ang="0">
              <a:pos x="connsiteX2144" y="connsiteY2144"/>
            </a:cxn>
            <a:cxn ang="0">
              <a:pos x="connsiteX2145" y="connsiteY2145"/>
            </a:cxn>
            <a:cxn ang="0">
              <a:pos x="connsiteX2146" y="connsiteY2146"/>
            </a:cxn>
            <a:cxn ang="0">
              <a:pos x="connsiteX2147" y="connsiteY2147"/>
            </a:cxn>
            <a:cxn ang="0">
              <a:pos x="connsiteX2148" y="connsiteY2148"/>
            </a:cxn>
            <a:cxn ang="0">
              <a:pos x="connsiteX2149" y="connsiteY2149"/>
            </a:cxn>
            <a:cxn ang="0">
              <a:pos x="connsiteX2150" y="connsiteY2150"/>
            </a:cxn>
            <a:cxn ang="0">
              <a:pos x="connsiteX2151" y="connsiteY2151"/>
            </a:cxn>
            <a:cxn ang="0">
              <a:pos x="connsiteX2152" y="connsiteY2152"/>
            </a:cxn>
            <a:cxn ang="0">
              <a:pos x="connsiteX2153" y="connsiteY2153"/>
            </a:cxn>
            <a:cxn ang="0">
              <a:pos x="connsiteX2154" y="connsiteY2154"/>
            </a:cxn>
            <a:cxn ang="0">
              <a:pos x="connsiteX2155" y="connsiteY2155"/>
            </a:cxn>
            <a:cxn ang="0">
              <a:pos x="connsiteX2156" y="connsiteY2156"/>
            </a:cxn>
            <a:cxn ang="0">
              <a:pos x="connsiteX2157" y="connsiteY2157"/>
            </a:cxn>
            <a:cxn ang="0">
              <a:pos x="connsiteX2158" y="connsiteY2158"/>
            </a:cxn>
            <a:cxn ang="0">
              <a:pos x="connsiteX2159" y="connsiteY2159"/>
            </a:cxn>
            <a:cxn ang="0">
              <a:pos x="connsiteX2160" y="connsiteY2160"/>
            </a:cxn>
            <a:cxn ang="0">
              <a:pos x="connsiteX2161" y="connsiteY2161"/>
            </a:cxn>
            <a:cxn ang="0">
              <a:pos x="connsiteX2162" y="connsiteY2162"/>
            </a:cxn>
            <a:cxn ang="0">
              <a:pos x="connsiteX2163" y="connsiteY2163"/>
            </a:cxn>
            <a:cxn ang="0">
              <a:pos x="connsiteX2164" y="connsiteY2164"/>
            </a:cxn>
            <a:cxn ang="0">
              <a:pos x="connsiteX2165" y="connsiteY2165"/>
            </a:cxn>
            <a:cxn ang="0">
              <a:pos x="connsiteX2166" y="connsiteY2166"/>
            </a:cxn>
            <a:cxn ang="0">
              <a:pos x="connsiteX2167" y="connsiteY2167"/>
            </a:cxn>
            <a:cxn ang="0">
              <a:pos x="connsiteX2168" y="connsiteY2168"/>
            </a:cxn>
            <a:cxn ang="0">
              <a:pos x="connsiteX2169" y="connsiteY2169"/>
            </a:cxn>
            <a:cxn ang="0">
              <a:pos x="connsiteX2170" y="connsiteY2170"/>
            </a:cxn>
            <a:cxn ang="0">
              <a:pos x="connsiteX2171" y="connsiteY2171"/>
            </a:cxn>
            <a:cxn ang="0">
              <a:pos x="connsiteX2172" y="connsiteY2172"/>
            </a:cxn>
            <a:cxn ang="0">
              <a:pos x="connsiteX2173" y="connsiteY2173"/>
            </a:cxn>
            <a:cxn ang="0">
              <a:pos x="connsiteX2174" y="connsiteY2174"/>
            </a:cxn>
            <a:cxn ang="0">
              <a:pos x="connsiteX2175" y="connsiteY2175"/>
            </a:cxn>
            <a:cxn ang="0">
              <a:pos x="connsiteX2176" y="connsiteY2176"/>
            </a:cxn>
            <a:cxn ang="0">
              <a:pos x="connsiteX2177" y="connsiteY2177"/>
            </a:cxn>
            <a:cxn ang="0">
              <a:pos x="connsiteX2178" y="connsiteY2178"/>
            </a:cxn>
            <a:cxn ang="0">
              <a:pos x="connsiteX2179" y="connsiteY2179"/>
            </a:cxn>
            <a:cxn ang="0">
              <a:pos x="connsiteX2180" y="connsiteY2180"/>
            </a:cxn>
            <a:cxn ang="0">
              <a:pos x="connsiteX2181" y="connsiteY2181"/>
            </a:cxn>
            <a:cxn ang="0">
              <a:pos x="connsiteX2182" y="connsiteY2182"/>
            </a:cxn>
            <a:cxn ang="0">
              <a:pos x="connsiteX2183" y="connsiteY2183"/>
            </a:cxn>
            <a:cxn ang="0">
              <a:pos x="connsiteX2184" y="connsiteY2184"/>
            </a:cxn>
            <a:cxn ang="0">
              <a:pos x="connsiteX2185" y="connsiteY2185"/>
            </a:cxn>
            <a:cxn ang="0">
              <a:pos x="connsiteX2186" y="connsiteY2186"/>
            </a:cxn>
            <a:cxn ang="0">
              <a:pos x="connsiteX2187" y="connsiteY2187"/>
            </a:cxn>
            <a:cxn ang="0">
              <a:pos x="connsiteX2188" y="connsiteY2188"/>
            </a:cxn>
            <a:cxn ang="0">
              <a:pos x="connsiteX2189" y="connsiteY2189"/>
            </a:cxn>
            <a:cxn ang="0">
              <a:pos x="connsiteX2190" y="connsiteY2190"/>
            </a:cxn>
            <a:cxn ang="0">
              <a:pos x="connsiteX2191" y="connsiteY2191"/>
            </a:cxn>
            <a:cxn ang="0">
              <a:pos x="connsiteX2192" y="connsiteY2192"/>
            </a:cxn>
            <a:cxn ang="0">
              <a:pos x="connsiteX2193" y="connsiteY2193"/>
            </a:cxn>
            <a:cxn ang="0">
              <a:pos x="connsiteX2194" y="connsiteY2194"/>
            </a:cxn>
            <a:cxn ang="0">
              <a:pos x="connsiteX2195" y="connsiteY2195"/>
            </a:cxn>
            <a:cxn ang="0">
              <a:pos x="connsiteX2196" y="connsiteY2196"/>
            </a:cxn>
            <a:cxn ang="0">
              <a:pos x="connsiteX2197" y="connsiteY2197"/>
            </a:cxn>
            <a:cxn ang="0">
              <a:pos x="connsiteX2198" y="connsiteY2198"/>
            </a:cxn>
            <a:cxn ang="0">
              <a:pos x="connsiteX2199" y="connsiteY2199"/>
            </a:cxn>
            <a:cxn ang="0">
              <a:pos x="connsiteX2200" y="connsiteY2200"/>
            </a:cxn>
            <a:cxn ang="0">
              <a:pos x="connsiteX2201" y="connsiteY2201"/>
            </a:cxn>
            <a:cxn ang="0">
              <a:pos x="connsiteX2202" y="connsiteY2202"/>
            </a:cxn>
            <a:cxn ang="0">
              <a:pos x="connsiteX2203" y="connsiteY2203"/>
            </a:cxn>
            <a:cxn ang="0">
              <a:pos x="connsiteX2204" y="connsiteY2204"/>
            </a:cxn>
            <a:cxn ang="0">
              <a:pos x="connsiteX2205" y="connsiteY2205"/>
            </a:cxn>
            <a:cxn ang="0">
              <a:pos x="connsiteX2206" y="connsiteY2206"/>
            </a:cxn>
            <a:cxn ang="0">
              <a:pos x="connsiteX2207" y="connsiteY2207"/>
            </a:cxn>
            <a:cxn ang="0">
              <a:pos x="connsiteX2208" y="connsiteY2208"/>
            </a:cxn>
            <a:cxn ang="0">
              <a:pos x="connsiteX2209" y="connsiteY2209"/>
            </a:cxn>
            <a:cxn ang="0">
              <a:pos x="connsiteX2210" y="connsiteY2210"/>
            </a:cxn>
            <a:cxn ang="0">
              <a:pos x="connsiteX2211" y="connsiteY2211"/>
            </a:cxn>
            <a:cxn ang="0">
              <a:pos x="connsiteX2212" y="connsiteY2212"/>
            </a:cxn>
            <a:cxn ang="0">
              <a:pos x="connsiteX2213" y="connsiteY2213"/>
            </a:cxn>
            <a:cxn ang="0">
              <a:pos x="connsiteX2214" y="connsiteY2214"/>
            </a:cxn>
            <a:cxn ang="0">
              <a:pos x="connsiteX2215" y="connsiteY2215"/>
            </a:cxn>
            <a:cxn ang="0">
              <a:pos x="connsiteX2216" y="connsiteY2216"/>
            </a:cxn>
            <a:cxn ang="0">
              <a:pos x="connsiteX2217" y="connsiteY2217"/>
            </a:cxn>
            <a:cxn ang="0">
              <a:pos x="connsiteX2218" y="connsiteY2218"/>
            </a:cxn>
            <a:cxn ang="0">
              <a:pos x="connsiteX2219" y="connsiteY2219"/>
            </a:cxn>
            <a:cxn ang="0">
              <a:pos x="connsiteX2220" y="connsiteY2220"/>
            </a:cxn>
            <a:cxn ang="0">
              <a:pos x="connsiteX2221" y="connsiteY2221"/>
            </a:cxn>
            <a:cxn ang="0">
              <a:pos x="connsiteX2222" y="connsiteY2222"/>
            </a:cxn>
            <a:cxn ang="0">
              <a:pos x="connsiteX2223" y="connsiteY2223"/>
            </a:cxn>
            <a:cxn ang="0">
              <a:pos x="connsiteX2224" y="connsiteY2224"/>
            </a:cxn>
            <a:cxn ang="0">
              <a:pos x="connsiteX2225" y="connsiteY2225"/>
            </a:cxn>
            <a:cxn ang="0">
              <a:pos x="connsiteX2226" y="connsiteY2226"/>
            </a:cxn>
            <a:cxn ang="0">
              <a:pos x="connsiteX2227" y="connsiteY2227"/>
            </a:cxn>
            <a:cxn ang="0">
              <a:pos x="connsiteX2228" y="connsiteY2228"/>
            </a:cxn>
            <a:cxn ang="0">
              <a:pos x="connsiteX2229" y="connsiteY2229"/>
            </a:cxn>
            <a:cxn ang="0">
              <a:pos x="connsiteX2230" y="connsiteY2230"/>
            </a:cxn>
            <a:cxn ang="0">
              <a:pos x="connsiteX2231" y="connsiteY2231"/>
            </a:cxn>
            <a:cxn ang="0">
              <a:pos x="connsiteX2232" y="connsiteY2232"/>
            </a:cxn>
            <a:cxn ang="0">
              <a:pos x="connsiteX2233" y="connsiteY2233"/>
            </a:cxn>
            <a:cxn ang="0">
              <a:pos x="connsiteX2234" y="connsiteY2234"/>
            </a:cxn>
            <a:cxn ang="0">
              <a:pos x="connsiteX2235" y="connsiteY2235"/>
            </a:cxn>
            <a:cxn ang="0">
              <a:pos x="connsiteX2236" y="connsiteY2236"/>
            </a:cxn>
            <a:cxn ang="0">
              <a:pos x="connsiteX2237" y="connsiteY2237"/>
            </a:cxn>
            <a:cxn ang="0">
              <a:pos x="connsiteX2238" y="connsiteY2238"/>
            </a:cxn>
            <a:cxn ang="0">
              <a:pos x="connsiteX2239" y="connsiteY2239"/>
            </a:cxn>
            <a:cxn ang="0">
              <a:pos x="connsiteX2240" y="connsiteY2240"/>
            </a:cxn>
            <a:cxn ang="0">
              <a:pos x="connsiteX2241" y="connsiteY2241"/>
            </a:cxn>
            <a:cxn ang="0">
              <a:pos x="connsiteX2242" y="connsiteY2242"/>
            </a:cxn>
            <a:cxn ang="0">
              <a:pos x="connsiteX2243" y="connsiteY2243"/>
            </a:cxn>
            <a:cxn ang="0">
              <a:pos x="connsiteX2244" y="connsiteY2244"/>
            </a:cxn>
            <a:cxn ang="0">
              <a:pos x="connsiteX2245" y="connsiteY2245"/>
            </a:cxn>
            <a:cxn ang="0">
              <a:pos x="connsiteX2246" y="connsiteY2246"/>
            </a:cxn>
            <a:cxn ang="0">
              <a:pos x="connsiteX2247" y="connsiteY2247"/>
            </a:cxn>
            <a:cxn ang="0">
              <a:pos x="connsiteX2248" y="connsiteY2248"/>
            </a:cxn>
            <a:cxn ang="0">
              <a:pos x="connsiteX2249" y="connsiteY2249"/>
            </a:cxn>
            <a:cxn ang="0">
              <a:pos x="connsiteX2250" y="connsiteY2250"/>
            </a:cxn>
            <a:cxn ang="0">
              <a:pos x="connsiteX2251" y="connsiteY2251"/>
            </a:cxn>
            <a:cxn ang="0">
              <a:pos x="connsiteX2252" y="connsiteY2252"/>
            </a:cxn>
            <a:cxn ang="0">
              <a:pos x="connsiteX2253" y="connsiteY2253"/>
            </a:cxn>
            <a:cxn ang="0">
              <a:pos x="connsiteX2254" y="connsiteY2254"/>
            </a:cxn>
            <a:cxn ang="0">
              <a:pos x="connsiteX2255" y="connsiteY2255"/>
            </a:cxn>
            <a:cxn ang="0">
              <a:pos x="connsiteX2256" y="connsiteY2256"/>
            </a:cxn>
            <a:cxn ang="0">
              <a:pos x="connsiteX2257" y="connsiteY2257"/>
            </a:cxn>
            <a:cxn ang="0">
              <a:pos x="connsiteX2258" y="connsiteY2258"/>
            </a:cxn>
            <a:cxn ang="0">
              <a:pos x="connsiteX2259" y="connsiteY2259"/>
            </a:cxn>
            <a:cxn ang="0">
              <a:pos x="connsiteX2260" y="connsiteY2260"/>
            </a:cxn>
            <a:cxn ang="0">
              <a:pos x="connsiteX2261" y="connsiteY2261"/>
            </a:cxn>
            <a:cxn ang="0">
              <a:pos x="connsiteX2262" y="connsiteY2262"/>
            </a:cxn>
            <a:cxn ang="0">
              <a:pos x="connsiteX2263" y="connsiteY2263"/>
            </a:cxn>
            <a:cxn ang="0">
              <a:pos x="connsiteX2264" y="connsiteY2264"/>
            </a:cxn>
            <a:cxn ang="0">
              <a:pos x="connsiteX2265" y="connsiteY2265"/>
            </a:cxn>
            <a:cxn ang="0">
              <a:pos x="connsiteX2266" y="connsiteY2266"/>
            </a:cxn>
            <a:cxn ang="0">
              <a:pos x="connsiteX2267" y="connsiteY2267"/>
            </a:cxn>
            <a:cxn ang="0">
              <a:pos x="connsiteX2268" y="connsiteY2268"/>
            </a:cxn>
            <a:cxn ang="0">
              <a:pos x="connsiteX2269" y="connsiteY2269"/>
            </a:cxn>
            <a:cxn ang="0">
              <a:pos x="connsiteX2270" y="connsiteY2270"/>
            </a:cxn>
            <a:cxn ang="0">
              <a:pos x="connsiteX2271" y="connsiteY2271"/>
            </a:cxn>
            <a:cxn ang="0">
              <a:pos x="connsiteX2272" y="connsiteY2272"/>
            </a:cxn>
            <a:cxn ang="0">
              <a:pos x="connsiteX2273" y="connsiteY2273"/>
            </a:cxn>
            <a:cxn ang="0">
              <a:pos x="connsiteX2274" y="connsiteY2274"/>
            </a:cxn>
            <a:cxn ang="0">
              <a:pos x="connsiteX2275" y="connsiteY2275"/>
            </a:cxn>
            <a:cxn ang="0">
              <a:pos x="connsiteX2276" y="connsiteY2276"/>
            </a:cxn>
            <a:cxn ang="0">
              <a:pos x="connsiteX2277" y="connsiteY2277"/>
            </a:cxn>
            <a:cxn ang="0">
              <a:pos x="connsiteX2278" y="connsiteY2278"/>
            </a:cxn>
            <a:cxn ang="0">
              <a:pos x="connsiteX2279" y="connsiteY2279"/>
            </a:cxn>
            <a:cxn ang="0">
              <a:pos x="connsiteX2280" y="connsiteY2280"/>
            </a:cxn>
            <a:cxn ang="0">
              <a:pos x="connsiteX2281" y="connsiteY2281"/>
            </a:cxn>
            <a:cxn ang="0">
              <a:pos x="connsiteX2282" y="connsiteY2282"/>
            </a:cxn>
            <a:cxn ang="0">
              <a:pos x="connsiteX2283" y="connsiteY2283"/>
            </a:cxn>
            <a:cxn ang="0">
              <a:pos x="connsiteX2284" y="connsiteY2284"/>
            </a:cxn>
            <a:cxn ang="0">
              <a:pos x="connsiteX2285" y="connsiteY2285"/>
            </a:cxn>
            <a:cxn ang="0">
              <a:pos x="connsiteX2286" y="connsiteY2286"/>
            </a:cxn>
            <a:cxn ang="0">
              <a:pos x="connsiteX2287" y="connsiteY2287"/>
            </a:cxn>
            <a:cxn ang="0">
              <a:pos x="connsiteX2288" y="connsiteY2288"/>
            </a:cxn>
            <a:cxn ang="0">
              <a:pos x="connsiteX2289" y="connsiteY2289"/>
            </a:cxn>
            <a:cxn ang="0">
              <a:pos x="connsiteX2290" y="connsiteY2290"/>
            </a:cxn>
            <a:cxn ang="0">
              <a:pos x="connsiteX2291" y="connsiteY2291"/>
            </a:cxn>
            <a:cxn ang="0">
              <a:pos x="connsiteX2292" y="connsiteY2292"/>
            </a:cxn>
            <a:cxn ang="0">
              <a:pos x="connsiteX2293" y="connsiteY2293"/>
            </a:cxn>
            <a:cxn ang="0">
              <a:pos x="connsiteX2294" y="connsiteY2294"/>
            </a:cxn>
            <a:cxn ang="0">
              <a:pos x="connsiteX2295" y="connsiteY2295"/>
            </a:cxn>
            <a:cxn ang="0">
              <a:pos x="connsiteX2296" y="connsiteY2296"/>
            </a:cxn>
            <a:cxn ang="0">
              <a:pos x="connsiteX2297" y="connsiteY2297"/>
            </a:cxn>
            <a:cxn ang="0">
              <a:pos x="connsiteX2298" y="connsiteY2298"/>
            </a:cxn>
            <a:cxn ang="0">
              <a:pos x="connsiteX2299" y="connsiteY2299"/>
            </a:cxn>
            <a:cxn ang="0">
              <a:pos x="connsiteX2300" y="connsiteY2300"/>
            </a:cxn>
            <a:cxn ang="0">
              <a:pos x="connsiteX2301" y="connsiteY2301"/>
            </a:cxn>
            <a:cxn ang="0">
              <a:pos x="connsiteX2302" y="connsiteY2302"/>
            </a:cxn>
            <a:cxn ang="0">
              <a:pos x="connsiteX2303" y="connsiteY2303"/>
            </a:cxn>
            <a:cxn ang="0">
              <a:pos x="connsiteX2304" y="connsiteY2304"/>
            </a:cxn>
            <a:cxn ang="0">
              <a:pos x="connsiteX2305" y="connsiteY2305"/>
            </a:cxn>
            <a:cxn ang="0">
              <a:pos x="connsiteX2306" y="connsiteY2306"/>
            </a:cxn>
            <a:cxn ang="0">
              <a:pos x="connsiteX2307" y="connsiteY2307"/>
            </a:cxn>
            <a:cxn ang="0">
              <a:pos x="connsiteX2308" y="connsiteY2308"/>
            </a:cxn>
            <a:cxn ang="0">
              <a:pos x="connsiteX2309" y="connsiteY2309"/>
            </a:cxn>
            <a:cxn ang="0">
              <a:pos x="connsiteX2310" y="connsiteY2310"/>
            </a:cxn>
            <a:cxn ang="0">
              <a:pos x="connsiteX2311" y="connsiteY2311"/>
            </a:cxn>
            <a:cxn ang="0">
              <a:pos x="connsiteX2312" y="connsiteY2312"/>
            </a:cxn>
            <a:cxn ang="0">
              <a:pos x="connsiteX2313" y="connsiteY2313"/>
            </a:cxn>
            <a:cxn ang="0">
              <a:pos x="connsiteX2314" y="connsiteY2314"/>
            </a:cxn>
            <a:cxn ang="0">
              <a:pos x="connsiteX2315" y="connsiteY2315"/>
            </a:cxn>
            <a:cxn ang="0">
              <a:pos x="connsiteX2316" y="connsiteY2316"/>
            </a:cxn>
            <a:cxn ang="0">
              <a:pos x="connsiteX2317" y="connsiteY2317"/>
            </a:cxn>
            <a:cxn ang="0">
              <a:pos x="connsiteX2318" y="connsiteY2318"/>
            </a:cxn>
            <a:cxn ang="0">
              <a:pos x="connsiteX2319" y="connsiteY2319"/>
            </a:cxn>
            <a:cxn ang="0">
              <a:pos x="connsiteX2320" y="connsiteY2320"/>
            </a:cxn>
            <a:cxn ang="0">
              <a:pos x="connsiteX2321" y="connsiteY2321"/>
            </a:cxn>
            <a:cxn ang="0">
              <a:pos x="connsiteX2322" y="connsiteY2322"/>
            </a:cxn>
            <a:cxn ang="0">
              <a:pos x="connsiteX2323" y="connsiteY2323"/>
            </a:cxn>
            <a:cxn ang="0">
              <a:pos x="connsiteX2324" y="connsiteY2324"/>
            </a:cxn>
            <a:cxn ang="0">
              <a:pos x="connsiteX2325" y="connsiteY2325"/>
            </a:cxn>
            <a:cxn ang="0">
              <a:pos x="connsiteX2326" y="connsiteY2326"/>
            </a:cxn>
            <a:cxn ang="0">
              <a:pos x="connsiteX2327" y="connsiteY2327"/>
            </a:cxn>
            <a:cxn ang="0">
              <a:pos x="connsiteX2328" y="connsiteY2328"/>
            </a:cxn>
            <a:cxn ang="0">
              <a:pos x="connsiteX2329" y="connsiteY2329"/>
            </a:cxn>
            <a:cxn ang="0">
              <a:pos x="connsiteX2330" y="connsiteY2330"/>
            </a:cxn>
            <a:cxn ang="0">
              <a:pos x="connsiteX2331" y="connsiteY2331"/>
            </a:cxn>
            <a:cxn ang="0">
              <a:pos x="connsiteX2332" y="connsiteY2332"/>
            </a:cxn>
            <a:cxn ang="0">
              <a:pos x="connsiteX2333" y="connsiteY2333"/>
            </a:cxn>
            <a:cxn ang="0">
              <a:pos x="connsiteX2334" y="connsiteY2334"/>
            </a:cxn>
            <a:cxn ang="0">
              <a:pos x="connsiteX2335" y="connsiteY2335"/>
            </a:cxn>
            <a:cxn ang="0">
              <a:pos x="connsiteX2336" y="connsiteY2336"/>
            </a:cxn>
            <a:cxn ang="0">
              <a:pos x="connsiteX2337" y="connsiteY2337"/>
            </a:cxn>
            <a:cxn ang="0">
              <a:pos x="connsiteX2338" y="connsiteY2338"/>
            </a:cxn>
            <a:cxn ang="0">
              <a:pos x="connsiteX2339" y="connsiteY2339"/>
            </a:cxn>
            <a:cxn ang="0">
              <a:pos x="connsiteX2340" y="connsiteY2340"/>
            </a:cxn>
            <a:cxn ang="0">
              <a:pos x="connsiteX2341" y="connsiteY2341"/>
            </a:cxn>
            <a:cxn ang="0">
              <a:pos x="connsiteX2342" y="connsiteY2342"/>
            </a:cxn>
            <a:cxn ang="0">
              <a:pos x="connsiteX2343" y="connsiteY2343"/>
            </a:cxn>
            <a:cxn ang="0">
              <a:pos x="connsiteX2344" y="connsiteY2344"/>
            </a:cxn>
            <a:cxn ang="0">
              <a:pos x="connsiteX2345" y="connsiteY2345"/>
            </a:cxn>
            <a:cxn ang="0">
              <a:pos x="connsiteX2346" y="connsiteY2346"/>
            </a:cxn>
            <a:cxn ang="0">
              <a:pos x="connsiteX2347" y="connsiteY2347"/>
            </a:cxn>
            <a:cxn ang="0">
              <a:pos x="connsiteX2348" y="connsiteY2348"/>
            </a:cxn>
            <a:cxn ang="0">
              <a:pos x="connsiteX2349" y="connsiteY2349"/>
            </a:cxn>
            <a:cxn ang="0">
              <a:pos x="connsiteX2350" y="connsiteY2350"/>
            </a:cxn>
            <a:cxn ang="0">
              <a:pos x="connsiteX2351" y="connsiteY2351"/>
            </a:cxn>
            <a:cxn ang="0">
              <a:pos x="connsiteX2352" y="connsiteY2352"/>
            </a:cxn>
            <a:cxn ang="0">
              <a:pos x="connsiteX2353" y="connsiteY2353"/>
            </a:cxn>
            <a:cxn ang="0">
              <a:pos x="connsiteX2354" y="connsiteY2354"/>
            </a:cxn>
            <a:cxn ang="0">
              <a:pos x="connsiteX2355" y="connsiteY2355"/>
            </a:cxn>
            <a:cxn ang="0">
              <a:pos x="connsiteX2356" y="connsiteY2356"/>
            </a:cxn>
            <a:cxn ang="0">
              <a:pos x="connsiteX2357" y="connsiteY2357"/>
            </a:cxn>
            <a:cxn ang="0">
              <a:pos x="connsiteX2358" y="connsiteY2358"/>
            </a:cxn>
            <a:cxn ang="0">
              <a:pos x="connsiteX2359" y="connsiteY2359"/>
            </a:cxn>
            <a:cxn ang="0">
              <a:pos x="connsiteX2360" y="connsiteY2360"/>
            </a:cxn>
            <a:cxn ang="0">
              <a:pos x="connsiteX2361" y="connsiteY2361"/>
            </a:cxn>
            <a:cxn ang="0">
              <a:pos x="connsiteX2362" y="connsiteY2362"/>
            </a:cxn>
            <a:cxn ang="0">
              <a:pos x="connsiteX2363" y="connsiteY2363"/>
            </a:cxn>
            <a:cxn ang="0">
              <a:pos x="connsiteX2364" y="connsiteY2364"/>
            </a:cxn>
            <a:cxn ang="0">
              <a:pos x="connsiteX2365" y="connsiteY2365"/>
            </a:cxn>
            <a:cxn ang="0">
              <a:pos x="connsiteX2366" y="connsiteY2366"/>
            </a:cxn>
            <a:cxn ang="0">
              <a:pos x="connsiteX2367" y="connsiteY2367"/>
            </a:cxn>
            <a:cxn ang="0">
              <a:pos x="connsiteX2368" y="connsiteY2368"/>
            </a:cxn>
            <a:cxn ang="0">
              <a:pos x="connsiteX2369" y="connsiteY2369"/>
            </a:cxn>
            <a:cxn ang="0">
              <a:pos x="connsiteX2370" y="connsiteY2370"/>
            </a:cxn>
            <a:cxn ang="0">
              <a:pos x="connsiteX2371" y="connsiteY2371"/>
            </a:cxn>
            <a:cxn ang="0">
              <a:pos x="connsiteX2372" y="connsiteY2372"/>
            </a:cxn>
            <a:cxn ang="0">
              <a:pos x="connsiteX2373" y="connsiteY2373"/>
            </a:cxn>
            <a:cxn ang="0">
              <a:pos x="connsiteX2374" y="connsiteY2374"/>
            </a:cxn>
            <a:cxn ang="0">
              <a:pos x="connsiteX2375" y="connsiteY2375"/>
            </a:cxn>
            <a:cxn ang="0">
              <a:pos x="connsiteX2376" y="connsiteY2376"/>
            </a:cxn>
            <a:cxn ang="0">
              <a:pos x="connsiteX2377" y="connsiteY2377"/>
            </a:cxn>
            <a:cxn ang="0">
              <a:pos x="connsiteX2378" y="connsiteY2378"/>
            </a:cxn>
            <a:cxn ang="0">
              <a:pos x="connsiteX2379" y="connsiteY2379"/>
            </a:cxn>
            <a:cxn ang="0">
              <a:pos x="connsiteX2380" y="connsiteY2380"/>
            </a:cxn>
            <a:cxn ang="0">
              <a:pos x="connsiteX2381" y="connsiteY2381"/>
            </a:cxn>
            <a:cxn ang="0">
              <a:pos x="connsiteX2382" y="connsiteY2382"/>
            </a:cxn>
            <a:cxn ang="0">
              <a:pos x="connsiteX2383" y="connsiteY2383"/>
            </a:cxn>
            <a:cxn ang="0">
              <a:pos x="connsiteX2384" y="connsiteY2384"/>
            </a:cxn>
            <a:cxn ang="0">
              <a:pos x="connsiteX2385" y="connsiteY2385"/>
            </a:cxn>
            <a:cxn ang="0">
              <a:pos x="connsiteX2386" y="connsiteY2386"/>
            </a:cxn>
            <a:cxn ang="0">
              <a:pos x="connsiteX2387" y="connsiteY2387"/>
            </a:cxn>
            <a:cxn ang="0">
              <a:pos x="connsiteX2388" y="connsiteY2388"/>
            </a:cxn>
            <a:cxn ang="0">
              <a:pos x="connsiteX2389" y="connsiteY2389"/>
            </a:cxn>
            <a:cxn ang="0">
              <a:pos x="connsiteX2390" y="connsiteY2390"/>
            </a:cxn>
            <a:cxn ang="0">
              <a:pos x="connsiteX2391" y="connsiteY2391"/>
            </a:cxn>
            <a:cxn ang="0">
              <a:pos x="connsiteX2392" y="connsiteY2392"/>
            </a:cxn>
            <a:cxn ang="0">
              <a:pos x="connsiteX2393" y="connsiteY2393"/>
            </a:cxn>
            <a:cxn ang="0">
              <a:pos x="connsiteX2394" y="connsiteY2394"/>
            </a:cxn>
            <a:cxn ang="0">
              <a:pos x="connsiteX2395" y="connsiteY2395"/>
            </a:cxn>
            <a:cxn ang="0">
              <a:pos x="connsiteX2396" y="connsiteY2396"/>
            </a:cxn>
            <a:cxn ang="0">
              <a:pos x="connsiteX2397" y="connsiteY2397"/>
            </a:cxn>
            <a:cxn ang="0">
              <a:pos x="connsiteX2398" y="connsiteY2398"/>
            </a:cxn>
            <a:cxn ang="0">
              <a:pos x="connsiteX2399" y="connsiteY2399"/>
            </a:cxn>
            <a:cxn ang="0">
              <a:pos x="connsiteX2400" y="connsiteY2400"/>
            </a:cxn>
            <a:cxn ang="0">
              <a:pos x="connsiteX2401" y="connsiteY2401"/>
            </a:cxn>
            <a:cxn ang="0">
              <a:pos x="connsiteX2402" y="connsiteY2402"/>
            </a:cxn>
            <a:cxn ang="0">
              <a:pos x="connsiteX2403" y="connsiteY2403"/>
            </a:cxn>
            <a:cxn ang="0">
              <a:pos x="connsiteX2404" y="connsiteY2404"/>
            </a:cxn>
            <a:cxn ang="0">
              <a:pos x="connsiteX2405" y="connsiteY2405"/>
            </a:cxn>
            <a:cxn ang="0">
              <a:pos x="connsiteX2406" y="connsiteY2406"/>
            </a:cxn>
            <a:cxn ang="0">
              <a:pos x="connsiteX2407" y="connsiteY2407"/>
            </a:cxn>
            <a:cxn ang="0">
              <a:pos x="connsiteX2408" y="connsiteY2408"/>
            </a:cxn>
            <a:cxn ang="0">
              <a:pos x="connsiteX2409" y="connsiteY2409"/>
            </a:cxn>
            <a:cxn ang="0">
              <a:pos x="connsiteX2410" y="connsiteY2410"/>
            </a:cxn>
            <a:cxn ang="0">
              <a:pos x="connsiteX2411" y="connsiteY2411"/>
            </a:cxn>
            <a:cxn ang="0">
              <a:pos x="connsiteX2412" y="connsiteY2412"/>
            </a:cxn>
            <a:cxn ang="0">
              <a:pos x="connsiteX2413" y="connsiteY2413"/>
            </a:cxn>
            <a:cxn ang="0">
              <a:pos x="connsiteX2414" y="connsiteY2414"/>
            </a:cxn>
            <a:cxn ang="0">
              <a:pos x="connsiteX2415" y="connsiteY2415"/>
            </a:cxn>
            <a:cxn ang="0">
              <a:pos x="connsiteX2416" y="connsiteY2416"/>
            </a:cxn>
            <a:cxn ang="0">
              <a:pos x="connsiteX2417" y="connsiteY2417"/>
            </a:cxn>
            <a:cxn ang="0">
              <a:pos x="connsiteX2418" y="connsiteY2418"/>
            </a:cxn>
            <a:cxn ang="0">
              <a:pos x="connsiteX2419" y="connsiteY2419"/>
            </a:cxn>
            <a:cxn ang="0">
              <a:pos x="connsiteX2420" y="connsiteY2420"/>
            </a:cxn>
            <a:cxn ang="0">
              <a:pos x="connsiteX2421" y="connsiteY2421"/>
            </a:cxn>
            <a:cxn ang="0">
              <a:pos x="connsiteX2422" y="connsiteY2422"/>
            </a:cxn>
            <a:cxn ang="0">
              <a:pos x="connsiteX2423" y="connsiteY2423"/>
            </a:cxn>
            <a:cxn ang="0">
              <a:pos x="connsiteX2424" y="connsiteY2424"/>
            </a:cxn>
            <a:cxn ang="0">
              <a:pos x="connsiteX2425" y="connsiteY2425"/>
            </a:cxn>
            <a:cxn ang="0">
              <a:pos x="connsiteX2426" y="connsiteY2426"/>
            </a:cxn>
            <a:cxn ang="0">
              <a:pos x="connsiteX2427" y="connsiteY2427"/>
            </a:cxn>
            <a:cxn ang="0">
              <a:pos x="connsiteX2428" y="connsiteY2428"/>
            </a:cxn>
            <a:cxn ang="0">
              <a:pos x="connsiteX2429" y="connsiteY2429"/>
            </a:cxn>
            <a:cxn ang="0">
              <a:pos x="connsiteX2430" y="connsiteY2430"/>
            </a:cxn>
            <a:cxn ang="0">
              <a:pos x="connsiteX2431" y="connsiteY2431"/>
            </a:cxn>
            <a:cxn ang="0">
              <a:pos x="connsiteX2432" y="connsiteY2432"/>
            </a:cxn>
            <a:cxn ang="0">
              <a:pos x="connsiteX2433" y="connsiteY2433"/>
            </a:cxn>
            <a:cxn ang="0">
              <a:pos x="connsiteX2434" y="connsiteY2434"/>
            </a:cxn>
            <a:cxn ang="0">
              <a:pos x="connsiteX2435" y="connsiteY2435"/>
            </a:cxn>
            <a:cxn ang="0">
              <a:pos x="connsiteX2436" y="connsiteY2436"/>
            </a:cxn>
            <a:cxn ang="0">
              <a:pos x="connsiteX2437" y="connsiteY2437"/>
            </a:cxn>
            <a:cxn ang="0">
              <a:pos x="connsiteX2438" y="connsiteY2438"/>
            </a:cxn>
            <a:cxn ang="0">
              <a:pos x="connsiteX2439" y="connsiteY2439"/>
            </a:cxn>
            <a:cxn ang="0">
              <a:pos x="connsiteX2440" y="connsiteY2440"/>
            </a:cxn>
            <a:cxn ang="0">
              <a:pos x="connsiteX2441" y="connsiteY2441"/>
            </a:cxn>
            <a:cxn ang="0">
              <a:pos x="connsiteX2442" y="connsiteY2442"/>
            </a:cxn>
            <a:cxn ang="0">
              <a:pos x="connsiteX2443" y="connsiteY2443"/>
            </a:cxn>
            <a:cxn ang="0">
              <a:pos x="connsiteX2444" y="connsiteY2444"/>
            </a:cxn>
            <a:cxn ang="0">
              <a:pos x="connsiteX2445" y="connsiteY2445"/>
            </a:cxn>
            <a:cxn ang="0">
              <a:pos x="connsiteX2446" y="connsiteY2446"/>
            </a:cxn>
            <a:cxn ang="0">
              <a:pos x="connsiteX2447" y="connsiteY2447"/>
            </a:cxn>
            <a:cxn ang="0">
              <a:pos x="connsiteX2448" y="connsiteY2448"/>
            </a:cxn>
            <a:cxn ang="0">
              <a:pos x="connsiteX2449" y="connsiteY2449"/>
            </a:cxn>
            <a:cxn ang="0">
              <a:pos x="connsiteX2450" y="connsiteY2450"/>
            </a:cxn>
            <a:cxn ang="0">
              <a:pos x="connsiteX2451" y="connsiteY2451"/>
            </a:cxn>
            <a:cxn ang="0">
              <a:pos x="connsiteX2452" y="connsiteY2452"/>
            </a:cxn>
            <a:cxn ang="0">
              <a:pos x="connsiteX2453" y="connsiteY2453"/>
            </a:cxn>
            <a:cxn ang="0">
              <a:pos x="connsiteX2454" y="connsiteY2454"/>
            </a:cxn>
            <a:cxn ang="0">
              <a:pos x="connsiteX2455" y="connsiteY2455"/>
            </a:cxn>
            <a:cxn ang="0">
              <a:pos x="connsiteX2456" y="connsiteY2456"/>
            </a:cxn>
            <a:cxn ang="0">
              <a:pos x="connsiteX2457" y="connsiteY2457"/>
            </a:cxn>
            <a:cxn ang="0">
              <a:pos x="connsiteX2458" y="connsiteY2458"/>
            </a:cxn>
            <a:cxn ang="0">
              <a:pos x="connsiteX2459" y="connsiteY2459"/>
            </a:cxn>
            <a:cxn ang="0">
              <a:pos x="connsiteX2460" y="connsiteY2460"/>
            </a:cxn>
            <a:cxn ang="0">
              <a:pos x="connsiteX2461" y="connsiteY2461"/>
            </a:cxn>
            <a:cxn ang="0">
              <a:pos x="connsiteX2462" y="connsiteY2462"/>
            </a:cxn>
            <a:cxn ang="0">
              <a:pos x="connsiteX2463" y="connsiteY2463"/>
            </a:cxn>
            <a:cxn ang="0">
              <a:pos x="connsiteX2464" y="connsiteY2464"/>
            </a:cxn>
            <a:cxn ang="0">
              <a:pos x="connsiteX2465" y="connsiteY2465"/>
            </a:cxn>
            <a:cxn ang="0">
              <a:pos x="connsiteX2466" y="connsiteY2466"/>
            </a:cxn>
            <a:cxn ang="0">
              <a:pos x="connsiteX2467" y="connsiteY2467"/>
            </a:cxn>
            <a:cxn ang="0">
              <a:pos x="connsiteX2468" y="connsiteY2468"/>
            </a:cxn>
            <a:cxn ang="0">
              <a:pos x="connsiteX2469" y="connsiteY2469"/>
            </a:cxn>
            <a:cxn ang="0">
              <a:pos x="connsiteX2470" y="connsiteY2470"/>
            </a:cxn>
            <a:cxn ang="0">
              <a:pos x="connsiteX2471" y="connsiteY2471"/>
            </a:cxn>
            <a:cxn ang="0">
              <a:pos x="connsiteX2472" y="connsiteY2472"/>
            </a:cxn>
            <a:cxn ang="0">
              <a:pos x="connsiteX2473" y="connsiteY2473"/>
            </a:cxn>
            <a:cxn ang="0">
              <a:pos x="connsiteX2474" y="connsiteY2474"/>
            </a:cxn>
            <a:cxn ang="0">
              <a:pos x="connsiteX2475" y="connsiteY2475"/>
            </a:cxn>
            <a:cxn ang="0">
              <a:pos x="connsiteX2476" y="connsiteY2476"/>
            </a:cxn>
            <a:cxn ang="0">
              <a:pos x="connsiteX2477" y="connsiteY2477"/>
            </a:cxn>
            <a:cxn ang="0">
              <a:pos x="connsiteX2478" y="connsiteY2478"/>
            </a:cxn>
            <a:cxn ang="0">
              <a:pos x="connsiteX2479" y="connsiteY2479"/>
            </a:cxn>
            <a:cxn ang="0">
              <a:pos x="connsiteX2480" y="connsiteY2480"/>
            </a:cxn>
            <a:cxn ang="0">
              <a:pos x="connsiteX2481" y="connsiteY2481"/>
            </a:cxn>
            <a:cxn ang="0">
              <a:pos x="connsiteX2482" y="connsiteY2482"/>
            </a:cxn>
            <a:cxn ang="0">
              <a:pos x="connsiteX2483" y="connsiteY2483"/>
            </a:cxn>
            <a:cxn ang="0">
              <a:pos x="connsiteX2484" y="connsiteY2484"/>
            </a:cxn>
            <a:cxn ang="0">
              <a:pos x="connsiteX2485" y="connsiteY2485"/>
            </a:cxn>
            <a:cxn ang="0">
              <a:pos x="connsiteX2486" y="connsiteY2486"/>
            </a:cxn>
            <a:cxn ang="0">
              <a:pos x="connsiteX2487" y="connsiteY2487"/>
            </a:cxn>
            <a:cxn ang="0">
              <a:pos x="connsiteX2488" y="connsiteY2488"/>
            </a:cxn>
            <a:cxn ang="0">
              <a:pos x="connsiteX2489" y="connsiteY2489"/>
            </a:cxn>
            <a:cxn ang="0">
              <a:pos x="connsiteX2490" y="connsiteY2490"/>
            </a:cxn>
            <a:cxn ang="0">
              <a:pos x="connsiteX2491" y="connsiteY2491"/>
            </a:cxn>
            <a:cxn ang="0">
              <a:pos x="connsiteX2492" y="connsiteY2492"/>
            </a:cxn>
            <a:cxn ang="0">
              <a:pos x="connsiteX2493" y="connsiteY2493"/>
            </a:cxn>
            <a:cxn ang="0">
              <a:pos x="connsiteX2494" y="connsiteY2494"/>
            </a:cxn>
            <a:cxn ang="0">
              <a:pos x="connsiteX2495" y="connsiteY2495"/>
            </a:cxn>
            <a:cxn ang="0">
              <a:pos x="connsiteX2496" y="connsiteY2496"/>
            </a:cxn>
            <a:cxn ang="0">
              <a:pos x="connsiteX2497" y="connsiteY2497"/>
            </a:cxn>
            <a:cxn ang="0">
              <a:pos x="connsiteX2498" y="connsiteY2498"/>
            </a:cxn>
            <a:cxn ang="0">
              <a:pos x="connsiteX2499" y="connsiteY2499"/>
            </a:cxn>
            <a:cxn ang="0">
              <a:pos x="connsiteX2500" y="connsiteY2500"/>
            </a:cxn>
            <a:cxn ang="0">
              <a:pos x="connsiteX2501" y="connsiteY2501"/>
            </a:cxn>
            <a:cxn ang="0">
              <a:pos x="connsiteX2502" y="connsiteY2502"/>
            </a:cxn>
            <a:cxn ang="0">
              <a:pos x="connsiteX2503" y="connsiteY2503"/>
            </a:cxn>
            <a:cxn ang="0">
              <a:pos x="connsiteX2504" y="connsiteY2504"/>
            </a:cxn>
            <a:cxn ang="0">
              <a:pos x="connsiteX2505" y="connsiteY2505"/>
            </a:cxn>
            <a:cxn ang="0">
              <a:pos x="connsiteX2506" y="connsiteY2506"/>
            </a:cxn>
            <a:cxn ang="0">
              <a:pos x="connsiteX2507" y="connsiteY2507"/>
            </a:cxn>
            <a:cxn ang="0">
              <a:pos x="connsiteX2508" y="connsiteY2508"/>
            </a:cxn>
            <a:cxn ang="0">
              <a:pos x="connsiteX2509" y="connsiteY2509"/>
            </a:cxn>
            <a:cxn ang="0">
              <a:pos x="connsiteX2510" y="connsiteY2510"/>
            </a:cxn>
            <a:cxn ang="0">
              <a:pos x="connsiteX2511" y="connsiteY2511"/>
            </a:cxn>
            <a:cxn ang="0">
              <a:pos x="connsiteX2512" y="connsiteY2512"/>
            </a:cxn>
            <a:cxn ang="0">
              <a:pos x="connsiteX2513" y="connsiteY2513"/>
            </a:cxn>
            <a:cxn ang="0">
              <a:pos x="connsiteX2514" y="connsiteY2514"/>
            </a:cxn>
            <a:cxn ang="0">
              <a:pos x="connsiteX2515" y="connsiteY2515"/>
            </a:cxn>
            <a:cxn ang="0">
              <a:pos x="connsiteX2516" y="connsiteY2516"/>
            </a:cxn>
            <a:cxn ang="0">
              <a:pos x="connsiteX2517" y="connsiteY2517"/>
            </a:cxn>
            <a:cxn ang="0">
              <a:pos x="connsiteX2518" y="connsiteY2518"/>
            </a:cxn>
            <a:cxn ang="0">
              <a:pos x="connsiteX2519" y="connsiteY2519"/>
            </a:cxn>
            <a:cxn ang="0">
              <a:pos x="connsiteX2520" y="connsiteY2520"/>
            </a:cxn>
            <a:cxn ang="0">
              <a:pos x="connsiteX2521" y="connsiteY2521"/>
            </a:cxn>
            <a:cxn ang="0">
              <a:pos x="connsiteX2522" y="connsiteY2522"/>
            </a:cxn>
            <a:cxn ang="0">
              <a:pos x="connsiteX2523" y="connsiteY2523"/>
            </a:cxn>
            <a:cxn ang="0">
              <a:pos x="connsiteX2524" y="connsiteY2524"/>
            </a:cxn>
            <a:cxn ang="0">
              <a:pos x="connsiteX2525" y="connsiteY2525"/>
            </a:cxn>
            <a:cxn ang="0">
              <a:pos x="connsiteX2526" y="connsiteY2526"/>
            </a:cxn>
            <a:cxn ang="0">
              <a:pos x="connsiteX2527" y="connsiteY2527"/>
            </a:cxn>
            <a:cxn ang="0">
              <a:pos x="connsiteX2528" y="connsiteY2528"/>
            </a:cxn>
            <a:cxn ang="0">
              <a:pos x="connsiteX2529" y="connsiteY2529"/>
            </a:cxn>
            <a:cxn ang="0">
              <a:pos x="connsiteX2530" y="connsiteY2530"/>
            </a:cxn>
            <a:cxn ang="0">
              <a:pos x="connsiteX2531" y="connsiteY2531"/>
            </a:cxn>
            <a:cxn ang="0">
              <a:pos x="connsiteX2532" y="connsiteY2532"/>
            </a:cxn>
            <a:cxn ang="0">
              <a:pos x="connsiteX2533" y="connsiteY2533"/>
            </a:cxn>
            <a:cxn ang="0">
              <a:pos x="connsiteX2534" y="connsiteY2534"/>
            </a:cxn>
            <a:cxn ang="0">
              <a:pos x="connsiteX2535" y="connsiteY2535"/>
            </a:cxn>
            <a:cxn ang="0">
              <a:pos x="connsiteX2536" y="connsiteY2536"/>
            </a:cxn>
            <a:cxn ang="0">
              <a:pos x="connsiteX2537" y="connsiteY2537"/>
            </a:cxn>
            <a:cxn ang="0">
              <a:pos x="connsiteX2538" y="connsiteY2538"/>
            </a:cxn>
            <a:cxn ang="0">
              <a:pos x="connsiteX2539" y="connsiteY2539"/>
            </a:cxn>
            <a:cxn ang="0">
              <a:pos x="connsiteX2540" y="connsiteY2540"/>
            </a:cxn>
            <a:cxn ang="0">
              <a:pos x="connsiteX2541" y="connsiteY2541"/>
            </a:cxn>
            <a:cxn ang="0">
              <a:pos x="connsiteX2542" y="connsiteY2542"/>
            </a:cxn>
            <a:cxn ang="0">
              <a:pos x="connsiteX2543" y="connsiteY2543"/>
            </a:cxn>
            <a:cxn ang="0">
              <a:pos x="connsiteX2544" y="connsiteY2544"/>
            </a:cxn>
            <a:cxn ang="0">
              <a:pos x="connsiteX2545" y="connsiteY2545"/>
            </a:cxn>
            <a:cxn ang="0">
              <a:pos x="connsiteX2546" y="connsiteY2546"/>
            </a:cxn>
            <a:cxn ang="0">
              <a:pos x="connsiteX2547" y="connsiteY2547"/>
            </a:cxn>
            <a:cxn ang="0">
              <a:pos x="connsiteX2548" y="connsiteY2548"/>
            </a:cxn>
            <a:cxn ang="0">
              <a:pos x="connsiteX2549" y="connsiteY2549"/>
            </a:cxn>
            <a:cxn ang="0">
              <a:pos x="connsiteX2550" y="connsiteY2550"/>
            </a:cxn>
            <a:cxn ang="0">
              <a:pos x="connsiteX2551" y="connsiteY2551"/>
            </a:cxn>
            <a:cxn ang="0">
              <a:pos x="connsiteX2552" y="connsiteY2552"/>
            </a:cxn>
            <a:cxn ang="0">
              <a:pos x="connsiteX2553" y="connsiteY2553"/>
            </a:cxn>
            <a:cxn ang="0">
              <a:pos x="connsiteX2554" y="connsiteY2554"/>
            </a:cxn>
            <a:cxn ang="0">
              <a:pos x="connsiteX2555" y="connsiteY2555"/>
            </a:cxn>
            <a:cxn ang="0">
              <a:pos x="connsiteX2556" y="connsiteY2556"/>
            </a:cxn>
            <a:cxn ang="0">
              <a:pos x="connsiteX2557" y="connsiteY2557"/>
            </a:cxn>
            <a:cxn ang="0">
              <a:pos x="connsiteX2558" y="connsiteY2558"/>
            </a:cxn>
            <a:cxn ang="0">
              <a:pos x="connsiteX2559" y="connsiteY2559"/>
            </a:cxn>
            <a:cxn ang="0">
              <a:pos x="connsiteX2560" y="connsiteY2560"/>
            </a:cxn>
            <a:cxn ang="0">
              <a:pos x="connsiteX2561" y="connsiteY2561"/>
            </a:cxn>
            <a:cxn ang="0">
              <a:pos x="connsiteX2562" y="connsiteY2562"/>
            </a:cxn>
            <a:cxn ang="0">
              <a:pos x="connsiteX2563" y="connsiteY2563"/>
            </a:cxn>
            <a:cxn ang="0">
              <a:pos x="connsiteX2564" y="connsiteY2564"/>
            </a:cxn>
            <a:cxn ang="0">
              <a:pos x="connsiteX2565" y="connsiteY2565"/>
            </a:cxn>
            <a:cxn ang="0">
              <a:pos x="connsiteX2566" y="connsiteY2566"/>
            </a:cxn>
            <a:cxn ang="0">
              <a:pos x="connsiteX2567" y="connsiteY2567"/>
            </a:cxn>
            <a:cxn ang="0">
              <a:pos x="connsiteX2568" y="connsiteY2568"/>
            </a:cxn>
            <a:cxn ang="0">
              <a:pos x="connsiteX2569" y="connsiteY2569"/>
            </a:cxn>
            <a:cxn ang="0">
              <a:pos x="connsiteX2570" y="connsiteY2570"/>
            </a:cxn>
            <a:cxn ang="0">
              <a:pos x="connsiteX2571" y="connsiteY2571"/>
            </a:cxn>
            <a:cxn ang="0">
              <a:pos x="connsiteX2572" y="connsiteY2572"/>
            </a:cxn>
            <a:cxn ang="0">
              <a:pos x="connsiteX2573" y="connsiteY2573"/>
            </a:cxn>
            <a:cxn ang="0">
              <a:pos x="connsiteX2574" y="connsiteY2574"/>
            </a:cxn>
            <a:cxn ang="0">
              <a:pos x="connsiteX2575" y="connsiteY2575"/>
            </a:cxn>
            <a:cxn ang="0">
              <a:pos x="connsiteX2576" y="connsiteY2576"/>
            </a:cxn>
            <a:cxn ang="0">
              <a:pos x="connsiteX2577" y="connsiteY2577"/>
            </a:cxn>
            <a:cxn ang="0">
              <a:pos x="connsiteX2578" y="connsiteY2578"/>
            </a:cxn>
            <a:cxn ang="0">
              <a:pos x="connsiteX2579" y="connsiteY2579"/>
            </a:cxn>
            <a:cxn ang="0">
              <a:pos x="connsiteX2580" y="connsiteY2580"/>
            </a:cxn>
            <a:cxn ang="0">
              <a:pos x="connsiteX2581" y="connsiteY2581"/>
            </a:cxn>
            <a:cxn ang="0">
              <a:pos x="connsiteX2582" y="connsiteY2582"/>
            </a:cxn>
            <a:cxn ang="0">
              <a:pos x="connsiteX2583" y="connsiteY2583"/>
            </a:cxn>
            <a:cxn ang="0">
              <a:pos x="connsiteX2584" y="connsiteY2584"/>
            </a:cxn>
            <a:cxn ang="0">
              <a:pos x="connsiteX2585" y="connsiteY2585"/>
            </a:cxn>
            <a:cxn ang="0">
              <a:pos x="connsiteX2586" y="connsiteY2586"/>
            </a:cxn>
            <a:cxn ang="0">
              <a:pos x="connsiteX2587" y="connsiteY2587"/>
            </a:cxn>
            <a:cxn ang="0">
              <a:pos x="connsiteX2588" y="connsiteY2588"/>
            </a:cxn>
            <a:cxn ang="0">
              <a:pos x="connsiteX2589" y="connsiteY2589"/>
            </a:cxn>
            <a:cxn ang="0">
              <a:pos x="connsiteX2590" y="connsiteY2590"/>
            </a:cxn>
            <a:cxn ang="0">
              <a:pos x="connsiteX2591" y="connsiteY2591"/>
            </a:cxn>
            <a:cxn ang="0">
              <a:pos x="connsiteX2592" y="connsiteY2592"/>
            </a:cxn>
            <a:cxn ang="0">
              <a:pos x="connsiteX2593" y="connsiteY2593"/>
            </a:cxn>
            <a:cxn ang="0">
              <a:pos x="connsiteX2594" y="connsiteY2594"/>
            </a:cxn>
            <a:cxn ang="0">
              <a:pos x="connsiteX2595" y="connsiteY2595"/>
            </a:cxn>
            <a:cxn ang="0">
              <a:pos x="connsiteX2596" y="connsiteY2596"/>
            </a:cxn>
            <a:cxn ang="0">
              <a:pos x="connsiteX2597" y="connsiteY2597"/>
            </a:cxn>
            <a:cxn ang="0">
              <a:pos x="connsiteX2598" y="connsiteY2598"/>
            </a:cxn>
            <a:cxn ang="0">
              <a:pos x="connsiteX2599" y="connsiteY2599"/>
            </a:cxn>
            <a:cxn ang="0">
              <a:pos x="connsiteX2600" y="connsiteY2600"/>
            </a:cxn>
            <a:cxn ang="0">
              <a:pos x="connsiteX2601" y="connsiteY2601"/>
            </a:cxn>
            <a:cxn ang="0">
              <a:pos x="connsiteX2602" y="connsiteY2602"/>
            </a:cxn>
            <a:cxn ang="0">
              <a:pos x="connsiteX2603" y="connsiteY2603"/>
            </a:cxn>
            <a:cxn ang="0">
              <a:pos x="connsiteX2604" y="connsiteY2604"/>
            </a:cxn>
            <a:cxn ang="0">
              <a:pos x="connsiteX2605" y="connsiteY2605"/>
            </a:cxn>
            <a:cxn ang="0">
              <a:pos x="connsiteX2606" y="connsiteY2606"/>
            </a:cxn>
            <a:cxn ang="0">
              <a:pos x="connsiteX2607" y="connsiteY2607"/>
            </a:cxn>
            <a:cxn ang="0">
              <a:pos x="connsiteX2608" y="connsiteY2608"/>
            </a:cxn>
            <a:cxn ang="0">
              <a:pos x="connsiteX2609" y="connsiteY2609"/>
            </a:cxn>
            <a:cxn ang="0">
              <a:pos x="connsiteX2610" y="connsiteY2610"/>
            </a:cxn>
            <a:cxn ang="0">
              <a:pos x="connsiteX2611" y="connsiteY2611"/>
            </a:cxn>
            <a:cxn ang="0">
              <a:pos x="connsiteX2612" y="connsiteY2612"/>
            </a:cxn>
            <a:cxn ang="0">
              <a:pos x="connsiteX2613" y="connsiteY2613"/>
            </a:cxn>
            <a:cxn ang="0">
              <a:pos x="connsiteX2614" y="connsiteY2614"/>
            </a:cxn>
            <a:cxn ang="0">
              <a:pos x="connsiteX2615" y="connsiteY2615"/>
            </a:cxn>
            <a:cxn ang="0">
              <a:pos x="connsiteX2616" y="connsiteY2616"/>
            </a:cxn>
            <a:cxn ang="0">
              <a:pos x="connsiteX2617" y="connsiteY2617"/>
            </a:cxn>
            <a:cxn ang="0">
              <a:pos x="connsiteX2618" y="connsiteY2618"/>
            </a:cxn>
            <a:cxn ang="0">
              <a:pos x="connsiteX2619" y="connsiteY2619"/>
            </a:cxn>
            <a:cxn ang="0">
              <a:pos x="connsiteX2620" y="connsiteY2620"/>
            </a:cxn>
            <a:cxn ang="0">
              <a:pos x="connsiteX2621" y="connsiteY2621"/>
            </a:cxn>
            <a:cxn ang="0">
              <a:pos x="connsiteX2622" y="connsiteY2622"/>
            </a:cxn>
            <a:cxn ang="0">
              <a:pos x="connsiteX2623" y="connsiteY2623"/>
            </a:cxn>
            <a:cxn ang="0">
              <a:pos x="connsiteX2624" y="connsiteY2624"/>
            </a:cxn>
            <a:cxn ang="0">
              <a:pos x="connsiteX2625" y="connsiteY2625"/>
            </a:cxn>
            <a:cxn ang="0">
              <a:pos x="connsiteX2626" y="connsiteY2626"/>
            </a:cxn>
            <a:cxn ang="0">
              <a:pos x="connsiteX2627" y="connsiteY2627"/>
            </a:cxn>
            <a:cxn ang="0">
              <a:pos x="connsiteX2628" y="connsiteY2628"/>
            </a:cxn>
            <a:cxn ang="0">
              <a:pos x="connsiteX2629" y="connsiteY2629"/>
            </a:cxn>
            <a:cxn ang="0">
              <a:pos x="connsiteX2630" y="connsiteY2630"/>
            </a:cxn>
            <a:cxn ang="0">
              <a:pos x="connsiteX2631" y="connsiteY2631"/>
            </a:cxn>
            <a:cxn ang="0">
              <a:pos x="connsiteX2632" y="connsiteY2632"/>
            </a:cxn>
            <a:cxn ang="0">
              <a:pos x="connsiteX2633" y="connsiteY2633"/>
            </a:cxn>
            <a:cxn ang="0">
              <a:pos x="connsiteX2634" y="connsiteY2634"/>
            </a:cxn>
            <a:cxn ang="0">
              <a:pos x="connsiteX2635" y="connsiteY2635"/>
            </a:cxn>
            <a:cxn ang="0">
              <a:pos x="connsiteX2636" y="connsiteY2636"/>
            </a:cxn>
            <a:cxn ang="0">
              <a:pos x="connsiteX2637" y="connsiteY2637"/>
            </a:cxn>
            <a:cxn ang="0">
              <a:pos x="connsiteX2638" y="connsiteY2638"/>
            </a:cxn>
            <a:cxn ang="0">
              <a:pos x="connsiteX2639" y="connsiteY2639"/>
            </a:cxn>
            <a:cxn ang="0">
              <a:pos x="connsiteX2640" y="connsiteY2640"/>
            </a:cxn>
            <a:cxn ang="0">
              <a:pos x="connsiteX2641" y="connsiteY2641"/>
            </a:cxn>
            <a:cxn ang="0">
              <a:pos x="connsiteX2642" y="connsiteY2642"/>
            </a:cxn>
            <a:cxn ang="0">
              <a:pos x="connsiteX2643" y="connsiteY2643"/>
            </a:cxn>
            <a:cxn ang="0">
              <a:pos x="connsiteX2644" y="connsiteY2644"/>
            </a:cxn>
            <a:cxn ang="0">
              <a:pos x="connsiteX2645" y="connsiteY2645"/>
            </a:cxn>
            <a:cxn ang="0">
              <a:pos x="connsiteX2646" y="connsiteY2646"/>
            </a:cxn>
            <a:cxn ang="0">
              <a:pos x="connsiteX2647" y="connsiteY2647"/>
            </a:cxn>
            <a:cxn ang="0">
              <a:pos x="connsiteX2648" y="connsiteY2648"/>
            </a:cxn>
            <a:cxn ang="0">
              <a:pos x="connsiteX2649" y="connsiteY2649"/>
            </a:cxn>
            <a:cxn ang="0">
              <a:pos x="connsiteX2650" y="connsiteY2650"/>
            </a:cxn>
            <a:cxn ang="0">
              <a:pos x="connsiteX2651" y="connsiteY2651"/>
            </a:cxn>
            <a:cxn ang="0">
              <a:pos x="connsiteX2652" y="connsiteY2652"/>
            </a:cxn>
            <a:cxn ang="0">
              <a:pos x="connsiteX2653" y="connsiteY2653"/>
            </a:cxn>
            <a:cxn ang="0">
              <a:pos x="connsiteX2654" y="connsiteY2654"/>
            </a:cxn>
            <a:cxn ang="0">
              <a:pos x="connsiteX2655" y="connsiteY2655"/>
            </a:cxn>
            <a:cxn ang="0">
              <a:pos x="connsiteX2656" y="connsiteY2656"/>
            </a:cxn>
            <a:cxn ang="0">
              <a:pos x="connsiteX2657" y="connsiteY2657"/>
            </a:cxn>
            <a:cxn ang="0">
              <a:pos x="connsiteX2658" y="connsiteY2658"/>
            </a:cxn>
            <a:cxn ang="0">
              <a:pos x="connsiteX2659" y="connsiteY2659"/>
            </a:cxn>
            <a:cxn ang="0">
              <a:pos x="connsiteX2660" y="connsiteY2660"/>
            </a:cxn>
            <a:cxn ang="0">
              <a:pos x="connsiteX2661" y="connsiteY2661"/>
            </a:cxn>
            <a:cxn ang="0">
              <a:pos x="connsiteX2662" y="connsiteY2662"/>
            </a:cxn>
            <a:cxn ang="0">
              <a:pos x="connsiteX2663" y="connsiteY2663"/>
            </a:cxn>
            <a:cxn ang="0">
              <a:pos x="connsiteX2664" y="connsiteY2664"/>
            </a:cxn>
            <a:cxn ang="0">
              <a:pos x="connsiteX2665" y="connsiteY2665"/>
            </a:cxn>
            <a:cxn ang="0">
              <a:pos x="connsiteX2666" y="connsiteY2666"/>
            </a:cxn>
            <a:cxn ang="0">
              <a:pos x="connsiteX2667" y="connsiteY2667"/>
            </a:cxn>
            <a:cxn ang="0">
              <a:pos x="connsiteX2668" y="connsiteY2668"/>
            </a:cxn>
            <a:cxn ang="0">
              <a:pos x="connsiteX2669" y="connsiteY2669"/>
            </a:cxn>
            <a:cxn ang="0">
              <a:pos x="connsiteX2670" y="connsiteY2670"/>
            </a:cxn>
            <a:cxn ang="0">
              <a:pos x="connsiteX2671" y="connsiteY2671"/>
            </a:cxn>
            <a:cxn ang="0">
              <a:pos x="connsiteX2672" y="connsiteY2672"/>
            </a:cxn>
            <a:cxn ang="0">
              <a:pos x="connsiteX2673" y="connsiteY2673"/>
            </a:cxn>
            <a:cxn ang="0">
              <a:pos x="connsiteX2674" y="connsiteY2674"/>
            </a:cxn>
            <a:cxn ang="0">
              <a:pos x="connsiteX2675" y="connsiteY2675"/>
            </a:cxn>
            <a:cxn ang="0">
              <a:pos x="connsiteX2676" y="connsiteY2676"/>
            </a:cxn>
            <a:cxn ang="0">
              <a:pos x="connsiteX2677" y="connsiteY2677"/>
            </a:cxn>
            <a:cxn ang="0">
              <a:pos x="connsiteX2678" y="connsiteY2678"/>
            </a:cxn>
            <a:cxn ang="0">
              <a:pos x="connsiteX2679" y="connsiteY2679"/>
            </a:cxn>
            <a:cxn ang="0">
              <a:pos x="connsiteX2680" y="connsiteY2680"/>
            </a:cxn>
            <a:cxn ang="0">
              <a:pos x="connsiteX2681" y="connsiteY2681"/>
            </a:cxn>
            <a:cxn ang="0">
              <a:pos x="connsiteX2682" y="connsiteY2682"/>
            </a:cxn>
            <a:cxn ang="0">
              <a:pos x="connsiteX2683" y="connsiteY2683"/>
            </a:cxn>
            <a:cxn ang="0">
              <a:pos x="connsiteX2684" y="connsiteY2684"/>
            </a:cxn>
            <a:cxn ang="0">
              <a:pos x="connsiteX2685" y="connsiteY2685"/>
            </a:cxn>
            <a:cxn ang="0">
              <a:pos x="connsiteX2686" y="connsiteY2686"/>
            </a:cxn>
            <a:cxn ang="0">
              <a:pos x="connsiteX2687" y="connsiteY2687"/>
            </a:cxn>
            <a:cxn ang="0">
              <a:pos x="connsiteX2688" y="connsiteY2688"/>
            </a:cxn>
            <a:cxn ang="0">
              <a:pos x="connsiteX2689" y="connsiteY2689"/>
            </a:cxn>
            <a:cxn ang="0">
              <a:pos x="connsiteX2690" y="connsiteY2690"/>
            </a:cxn>
            <a:cxn ang="0">
              <a:pos x="connsiteX2691" y="connsiteY2691"/>
            </a:cxn>
            <a:cxn ang="0">
              <a:pos x="connsiteX2692" y="connsiteY2692"/>
            </a:cxn>
            <a:cxn ang="0">
              <a:pos x="connsiteX2693" y="connsiteY2693"/>
            </a:cxn>
            <a:cxn ang="0">
              <a:pos x="connsiteX2694" y="connsiteY2694"/>
            </a:cxn>
            <a:cxn ang="0">
              <a:pos x="connsiteX2695" y="connsiteY2695"/>
            </a:cxn>
            <a:cxn ang="0">
              <a:pos x="connsiteX2696" y="connsiteY2696"/>
            </a:cxn>
            <a:cxn ang="0">
              <a:pos x="connsiteX2697" y="connsiteY2697"/>
            </a:cxn>
            <a:cxn ang="0">
              <a:pos x="connsiteX2698" y="connsiteY2698"/>
            </a:cxn>
            <a:cxn ang="0">
              <a:pos x="connsiteX2699" y="connsiteY2699"/>
            </a:cxn>
            <a:cxn ang="0">
              <a:pos x="connsiteX2700" y="connsiteY2700"/>
            </a:cxn>
            <a:cxn ang="0">
              <a:pos x="connsiteX2701" y="connsiteY2701"/>
            </a:cxn>
            <a:cxn ang="0">
              <a:pos x="connsiteX2702" y="connsiteY2702"/>
            </a:cxn>
            <a:cxn ang="0">
              <a:pos x="connsiteX2703" y="connsiteY2703"/>
            </a:cxn>
            <a:cxn ang="0">
              <a:pos x="connsiteX2704" y="connsiteY2704"/>
            </a:cxn>
            <a:cxn ang="0">
              <a:pos x="connsiteX2705" y="connsiteY2705"/>
            </a:cxn>
            <a:cxn ang="0">
              <a:pos x="connsiteX2706" y="connsiteY2706"/>
            </a:cxn>
            <a:cxn ang="0">
              <a:pos x="connsiteX2707" y="connsiteY2707"/>
            </a:cxn>
            <a:cxn ang="0">
              <a:pos x="connsiteX2708" y="connsiteY2708"/>
            </a:cxn>
            <a:cxn ang="0">
              <a:pos x="connsiteX2709" y="connsiteY2709"/>
            </a:cxn>
            <a:cxn ang="0">
              <a:pos x="connsiteX2710" y="connsiteY2710"/>
            </a:cxn>
            <a:cxn ang="0">
              <a:pos x="connsiteX2711" y="connsiteY2711"/>
            </a:cxn>
            <a:cxn ang="0">
              <a:pos x="connsiteX2712" y="connsiteY2712"/>
            </a:cxn>
            <a:cxn ang="0">
              <a:pos x="connsiteX2713" y="connsiteY2713"/>
            </a:cxn>
            <a:cxn ang="0">
              <a:pos x="connsiteX2714" y="connsiteY2714"/>
            </a:cxn>
            <a:cxn ang="0">
              <a:pos x="connsiteX2715" y="connsiteY2715"/>
            </a:cxn>
            <a:cxn ang="0">
              <a:pos x="connsiteX2716" y="connsiteY2716"/>
            </a:cxn>
            <a:cxn ang="0">
              <a:pos x="connsiteX2717" y="connsiteY2717"/>
            </a:cxn>
            <a:cxn ang="0">
              <a:pos x="connsiteX2718" y="connsiteY2718"/>
            </a:cxn>
            <a:cxn ang="0">
              <a:pos x="connsiteX2719" y="connsiteY2719"/>
            </a:cxn>
            <a:cxn ang="0">
              <a:pos x="connsiteX2720" y="connsiteY2720"/>
            </a:cxn>
            <a:cxn ang="0">
              <a:pos x="connsiteX2721" y="connsiteY2721"/>
            </a:cxn>
            <a:cxn ang="0">
              <a:pos x="connsiteX2722" y="connsiteY2722"/>
            </a:cxn>
            <a:cxn ang="0">
              <a:pos x="connsiteX2723" y="connsiteY2723"/>
            </a:cxn>
            <a:cxn ang="0">
              <a:pos x="connsiteX2724" y="connsiteY2724"/>
            </a:cxn>
            <a:cxn ang="0">
              <a:pos x="connsiteX2725" y="connsiteY2725"/>
            </a:cxn>
            <a:cxn ang="0">
              <a:pos x="connsiteX2726" y="connsiteY2726"/>
            </a:cxn>
            <a:cxn ang="0">
              <a:pos x="connsiteX2727" y="connsiteY2727"/>
            </a:cxn>
            <a:cxn ang="0">
              <a:pos x="connsiteX2728" y="connsiteY2728"/>
            </a:cxn>
            <a:cxn ang="0">
              <a:pos x="connsiteX2729" y="connsiteY2729"/>
            </a:cxn>
            <a:cxn ang="0">
              <a:pos x="connsiteX2730" y="connsiteY2730"/>
            </a:cxn>
            <a:cxn ang="0">
              <a:pos x="connsiteX2731" y="connsiteY2731"/>
            </a:cxn>
            <a:cxn ang="0">
              <a:pos x="connsiteX2732" y="connsiteY2732"/>
            </a:cxn>
            <a:cxn ang="0">
              <a:pos x="connsiteX2733" y="connsiteY2733"/>
            </a:cxn>
            <a:cxn ang="0">
              <a:pos x="connsiteX2734" y="connsiteY2734"/>
            </a:cxn>
            <a:cxn ang="0">
              <a:pos x="connsiteX2735" y="connsiteY2735"/>
            </a:cxn>
            <a:cxn ang="0">
              <a:pos x="connsiteX2736" y="connsiteY2736"/>
            </a:cxn>
            <a:cxn ang="0">
              <a:pos x="connsiteX2737" y="connsiteY2737"/>
            </a:cxn>
            <a:cxn ang="0">
              <a:pos x="connsiteX2738" y="connsiteY2738"/>
            </a:cxn>
            <a:cxn ang="0">
              <a:pos x="connsiteX2739" y="connsiteY2739"/>
            </a:cxn>
            <a:cxn ang="0">
              <a:pos x="connsiteX2740" y="connsiteY2740"/>
            </a:cxn>
            <a:cxn ang="0">
              <a:pos x="connsiteX2741" y="connsiteY2741"/>
            </a:cxn>
            <a:cxn ang="0">
              <a:pos x="connsiteX2742" y="connsiteY2742"/>
            </a:cxn>
            <a:cxn ang="0">
              <a:pos x="connsiteX2743" y="connsiteY2743"/>
            </a:cxn>
            <a:cxn ang="0">
              <a:pos x="connsiteX2744" y="connsiteY2744"/>
            </a:cxn>
            <a:cxn ang="0">
              <a:pos x="connsiteX2745" y="connsiteY2745"/>
            </a:cxn>
            <a:cxn ang="0">
              <a:pos x="connsiteX2746" y="connsiteY2746"/>
            </a:cxn>
            <a:cxn ang="0">
              <a:pos x="connsiteX2747" y="connsiteY2747"/>
            </a:cxn>
            <a:cxn ang="0">
              <a:pos x="connsiteX2748" y="connsiteY2748"/>
            </a:cxn>
            <a:cxn ang="0">
              <a:pos x="connsiteX2749" y="connsiteY2749"/>
            </a:cxn>
            <a:cxn ang="0">
              <a:pos x="connsiteX2750" y="connsiteY2750"/>
            </a:cxn>
            <a:cxn ang="0">
              <a:pos x="connsiteX2751" y="connsiteY2751"/>
            </a:cxn>
            <a:cxn ang="0">
              <a:pos x="connsiteX2752" y="connsiteY2752"/>
            </a:cxn>
            <a:cxn ang="0">
              <a:pos x="connsiteX2753" y="connsiteY2753"/>
            </a:cxn>
            <a:cxn ang="0">
              <a:pos x="connsiteX2754" y="connsiteY2754"/>
            </a:cxn>
            <a:cxn ang="0">
              <a:pos x="connsiteX2755" y="connsiteY2755"/>
            </a:cxn>
            <a:cxn ang="0">
              <a:pos x="connsiteX2756" y="connsiteY2756"/>
            </a:cxn>
            <a:cxn ang="0">
              <a:pos x="connsiteX2757" y="connsiteY2757"/>
            </a:cxn>
            <a:cxn ang="0">
              <a:pos x="connsiteX2758" y="connsiteY2758"/>
            </a:cxn>
            <a:cxn ang="0">
              <a:pos x="connsiteX2759" y="connsiteY2759"/>
            </a:cxn>
            <a:cxn ang="0">
              <a:pos x="connsiteX2760" y="connsiteY2760"/>
            </a:cxn>
            <a:cxn ang="0">
              <a:pos x="connsiteX2761" y="connsiteY2761"/>
            </a:cxn>
            <a:cxn ang="0">
              <a:pos x="connsiteX2762" y="connsiteY2762"/>
            </a:cxn>
            <a:cxn ang="0">
              <a:pos x="connsiteX2763" y="connsiteY2763"/>
            </a:cxn>
            <a:cxn ang="0">
              <a:pos x="connsiteX2764" y="connsiteY2764"/>
            </a:cxn>
            <a:cxn ang="0">
              <a:pos x="connsiteX2765" y="connsiteY2765"/>
            </a:cxn>
            <a:cxn ang="0">
              <a:pos x="connsiteX2766" y="connsiteY2766"/>
            </a:cxn>
            <a:cxn ang="0">
              <a:pos x="connsiteX2767" y="connsiteY2767"/>
            </a:cxn>
            <a:cxn ang="0">
              <a:pos x="connsiteX2768" y="connsiteY2768"/>
            </a:cxn>
            <a:cxn ang="0">
              <a:pos x="connsiteX2769" y="connsiteY2769"/>
            </a:cxn>
            <a:cxn ang="0">
              <a:pos x="connsiteX2770" y="connsiteY2770"/>
            </a:cxn>
            <a:cxn ang="0">
              <a:pos x="connsiteX2771" y="connsiteY2771"/>
            </a:cxn>
            <a:cxn ang="0">
              <a:pos x="connsiteX2772" y="connsiteY2772"/>
            </a:cxn>
            <a:cxn ang="0">
              <a:pos x="connsiteX2773" y="connsiteY2773"/>
            </a:cxn>
            <a:cxn ang="0">
              <a:pos x="connsiteX2774" y="connsiteY2774"/>
            </a:cxn>
            <a:cxn ang="0">
              <a:pos x="connsiteX2775" y="connsiteY2775"/>
            </a:cxn>
            <a:cxn ang="0">
              <a:pos x="connsiteX2776" y="connsiteY2776"/>
            </a:cxn>
            <a:cxn ang="0">
              <a:pos x="connsiteX2777" y="connsiteY2777"/>
            </a:cxn>
            <a:cxn ang="0">
              <a:pos x="connsiteX2778" y="connsiteY2778"/>
            </a:cxn>
            <a:cxn ang="0">
              <a:pos x="connsiteX2779" y="connsiteY2779"/>
            </a:cxn>
            <a:cxn ang="0">
              <a:pos x="connsiteX2780" y="connsiteY2780"/>
            </a:cxn>
            <a:cxn ang="0">
              <a:pos x="connsiteX2781" y="connsiteY2781"/>
            </a:cxn>
            <a:cxn ang="0">
              <a:pos x="connsiteX2782" y="connsiteY2782"/>
            </a:cxn>
            <a:cxn ang="0">
              <a:pos x="connsiteX2783" y="connsiteY2783"/>
            </a:cxn>
            <a:cxn ang="0">
              <a:pos x="connsiteX2784" y="connsiteY2784"/>
            </a:cxn>
            <a:cxn ang="0">
              <a:pos x="connsiteX2785" y="connsiteY2785"/>
            </a:cxn>
            <a:cxn ang="0">
              <a:pos x="connsiteX2786" y="connsiteY2786"/>
            </a:cxn>
            <a:cxn ang="0">
              <a:pos x="connsiteX2787" y="connsiteY2787"/>
            </a:cxn>
            <a:cxn ang="0">
              <a:pos x="connsiteX2788" y="connsiteY2788"/>
            </a:cxn>
            <a:cxn ang="0">
              <a:pos x="connsiteX2789" y="connsiteY2789"/>
            </a:cxn>
            <a:cxn ang="0">
              <a:pos x="connsiteX2790" y="connsiteY2790"/>
            </a:cxn>
            <a:cxn ang="0">
              <a:pos x="connsiteX2791" y="connsiteY2791"/>
            </a:cxn>
            <a:cxn ang="0">
              <a:pos x="connsiteX2792" y="connsiteY2792"/>
            </a:cxn>
            <a:cxn ang="0">
              <a:pos x="connsiteX2793" y="connsiteY2793"/>
            </a:cxn>
            <a:cxn ang="0">
              <a:pos x="connsiteX2794" y="connsiteY2794"/>
            </a:cxn>
            <a:cxn ang="0">
              <a:pos x="connsiteX2795" y="connsiteY2795"/>
            </a:cxn>
            <a:cxn ang="0">
              <a:pos x="connsiteX2796" y="connsiteY2796"/>
            </a:cxn>
            <a:cxn ang="0">
              <a:pos x="connsiteX2797" y="connsiteY2797"/>
            </a:cxn>
            <a:cxn ang="0">
              <a:pos x="connsiteX2798" y="connsiteY2798"/>
            </a:cxn>
            <a:cxn ang="0">
              <a:pos x="connsiteX2799" y="connsiteY2799"/>
            </a:cxn>
            <a:cxn ang="0">
              <a:pos x="connsiteX2800" y="connsiteY2800"/>
            </a:cxn>
            <a:cxn ang="0">
              <a:pos x="connsiteX2801" y="connsiteY2801"/>
            </a:cxn>
            <a:cxn ang="0">
              <a:pos x="connsiteX2802" y="connsiteY2802"/>
            </a:cxn>
            <a:cxn ang="0">
              <a:pos x="connsiteX2803" y="connsiteY2803"/>
            </a:cxn>
            <a:cxn ang="0">
              <a:pos x="connsiteX2804" y="connsiteY2804"/>
            </a:cxn>
            <a:cxn ang="0">
              <a:pos x="connsiteX2805" y="connsiteY2805"/>
            </a:cxn>
            <a:cxn ang="0">
              <a:pos x="connsiteX2806" y="connsiteY2806"/>
            </a:cxn>
            <a:cxn ang="0">
              <a:pos x="connsiteX2807" y="connsiteY2807"/>
            </a:cxn>
            <a:cxn ang="0">
              <a:pos x="connsiteX2808" y="connsiteY2808"/>
            </a:cxn>
            <a:cxn ang="0">
              <a:pos x="connsiteX2809" y="connsiteY2809"/>
            </a:cxn>
            <a:cxn ang="0">
              <a:pos x="connsiteX2810" y="connsiteY2810"/>
            </a:cxn>
            <a:cxn ang="0">
              <a:pos x="connsiteX2811" y="connsiteY2811"/>
            </a:cxn>
            <a:cxn ang="0">
              <a:pos x="connsiteX2812" y="connsiteY2812"/>
            </a:cxn>
            <a:cxn ang="0">
              <a:pos x="connsiteX2813" y="connsiteY2813"/>
            </a:cxn>
            <a:cxn ang="0">
              <a:pos x="connsiteX2814" y="connsiteY2814"/>
            </a:cxn>
            <a:cxn ang="0">
              <a:pos x="connsiteX2815" y="connsiteY2815"/>
            </a:cxn>
            <a:cxn ang="0">
              <a:pos x="connsiteX2816" y="connsiteY2816"/>
            </a:cxn>
            <a:cxn ang="0">
              <a:pos x="connsiteX2817" y="connsiteY2817"/>
            </a:cxn>
            <a:cxn ang="0">
              <a:pos x="connsiteX2818" y="connsiteY2818"/>
            </a:cxn>
            <a:cxn ang="0">
              <a:pos x="connsiteX2819" y="connsiteY2819"/>
            </a:cxn>
            <a:cxn ang="0">
              <a:pos x="connsiteX2820" y="connsiteY2820"/>
            </a:cxn>
            <a:cxn ang="0">
              <a:pos x="connsiteX2821" y="connsiteY2821"/>
            </a:cxn>
            <a:cxn ang="0">
              <a:pos x="connsiteX2822" y="connsiteY2822"/>
            </a:cxn>
            <a:cxn ang="0">
              <a:pos x="connsiteX2823" y="connsiteY2823"/>
            </a:cxn>
            <a:cxn ang="0">
              <a:pos x="connsiteX2824" y="connsiteY2824"/>
            </a:cxn>
            <a:cxn ang="0">
              <a:pos x="connsiteX2825" y="connsiteY2825"/>
            </a:cxn>
            <a:cxn ang="0">
              <a:pos x="connsiteX2826" y="connsiteY2826"/>
            </a:cxn>
            <a:cxn ang="0">
              <a:pos x="connsiteX2827" y="connsiteY2827"/>
            </a:cxn>
            <a:cxn ang="0">
              <a:pos x="connsiteX2828" y="connsiteY2828"/>
            </a:cxn>
            <a:cxn ang="0">
              <a:pos x="connsiteX2829" y="connsiteY2829"/>
            </a:cxn>
            <a:cxn ang="0">
              <a:pos x="connsiteX2830" y="connsiteY2830"/>
            </a:cxn>
            <a:cxn ang="0">
              <a:pos x="connsiteX2831" y="connsiteY2831"/>
            </a:cxn>
            <a:cxn ang="0">
              <a:pos x="connsiteX2832" y="connsiteY2832"/>
            </a:cxn>
            <a:cxn ang="0">
              <a:pos x="connsiteX2833" y="connsiteY2833"/>
            </a:cxn>
            <a:cxn ang="0">
              <a:pos x="connsiteX2834" y="connsiteY2834"/>
            </a:cxn>
            <a:cxn ang="0">
              <a:pos x="connsiteX2835" y="connsiteY2835"/>
            </a:cxn>
            <a:cxn ang="0">
              <a:pos x="connsiteX2836" y="connsiteY2836"/>
            </a:cxn>
            <a:cxn ang="0">
              <a:pos x="connsiteX2837" y="connsiteY2837"/>
            </a:cxn>
            <a:cxn ang="0">
              <a:pos x="connsiteX2838" y="connsiteY2838"/>
            </a:cxn>
            <a:cxn ang="0">
              <a:pos x="connsiteX2839" y="connsiteY2839"/>
            </a:cxn>
            <a:cxn ang="0">
              <a:pos x="connsiteX2840" y="connsiteY2840"/>
            </a:cxn>
            <a:cxn ang="0">
              <a:pos x="connsiteX2841" y="connsiteY2841"/>
            </a:cxn>
            <a:cxn ang="0">
              <a:pos x="connsiteX2842" y="connsiteY2842"/>
            </a:cxn>
            <a:cxn ang="0">
              <a:pos x="connsiteX2843" y="connsiteY2843"/>
            </a:cxn>
            <a:cxn ang="0">
              <a:pos x="connsiteX2844" y="connsiteY2844"/>
            </a:cxn>
            <a:cxn ang="0">
              <a:pos x="connsiteX2845" y="connsiteY2845"/>
            </a:cxn>
            <a:cxn ang="0">
              <a:pos x="connsiteX2846" y="connsiteY2846"/>
            </a:cxn>
            <a:cxn ang="0">
              <a:pos x="connsiteX2847" y="connsiteY2847"/>
            </a:cxn>
            <a:cxn ang="0">
              <a:pos x="connsiteX2848" y="connsiteY2848"/>
            </a:cxn>
            <a:cxn ang="0">
              <a:pos x="connsiteX2849" y="connsiteY2849"/>
            </a:cxn>
            <a:cxn ang="0">
              <a:pos x="connsiteX2850" y="connsiteY2850"/>
            </a:cxn>
            <a:cxn ang="0">
              <a:pos x="connsiteX2851" y="connsiteY2851"/>
            </a:cxn>
            <a:cxn ang="0">
              <a:pos x="connsiteX2852" y="connsiteY2852"/>
            </a:cxn>
            <a:cxn ang="0">
              <a:pos x="connsiteX2853" y="connsiteY2853"/>
            </a:cxn>
            <a:cxn ang="0">
              <a:pos x="connsiteX2854" y="connsiteY2854"/>
            </a:cxn>
            <a:cxn ang="0">
              <a:pos x="connsiteX2855" y="connsiteY2855"/>
            </a:cxn>
            <a:cxn ang="0">
              <a:pos x="connsiteX2856" y="connsiteY2856"/>
            </a:cxn>
            <a:cxn ang="0">
              <a:pos x="connsiteX2857" y="connsiteY2857"/>
            </a:cxn>
            <a:cxn ang="0">
              <a:pos x="connsiteX2858" y="connsiteY2858"/>
            </a:cxn>
            <a:cxn ang="0">
              <a:pos x="connsiteX2859" y="connsiteY2859"/>
            </a:cxn>
            <a:cxn ang="0">
              <a:pos x="connsiteX2860" y="connsiteY2860"/>
            </a:cxn>
            <a:cxn ang="0">
              <a:pos x="connsiteX2861" y="connsiteY2861"/>
            </a:cxn>
            <a:cxn ang="0">
              <a:pos x="connsiteX2862" y="connsiteY2862"/>
            </a:cxn>
            <a:cxn ang="0">
              <a:pos x="connsiteX2863" y="connsiteY2863"/>
            </a:cxn>
            <a:cxn ang="0">
              <a:pos x="connsiteX2864" y="connsiteY2864"/>
            </a:cxn>
            <a:cxn ang="0">
              <a:pos x="connsiteX2865" y="connsiteY2865"/>
            </a:cxn>
            <a:cxn ang="0">
              <a:pos x="connsiteX2866" y="connsiteY2866"/>
            </a:cxn>
            <a:cxn ang="0">
              <a:pos x="connsiteX2867" y="connsiteY2867"/>
            </a:cxn>
            <a:cxn ang="0">
              <a:pos x="connsiteX2868" y="connsiteY2868"/>
            </a:cxn>
            <a:cxn ang="0">
              <a:pos x="connsiteX2869" y="connsiteY2869"/>
            </a:cxn>
            <a:cxn ang="0">
              <a:pos x="connsiteX2870" y="connsiteY2870"/>
            </a:cxn>
            <a:cxn ang="0">
              <a:pos x="connsiteX2871" y="connsiteY2871"/>
            </a:cxn>
            <a:cxn ang="0">
              <a:pos x="connsiteX2872" y="connsiteY2872"/>
            </a:cxn>
            <a:cxn ang="0">
              <a:pos x="connsiteX2873" y="connsiteY2873"/>
            </a:cxn>
            <a:cxn ang="0">
              <a:pos x="connsiteX2874" y="connsiteY2874"/>
            </a:cxn>
            <a:cxn ang="0">
              <a:pos x="connsiteX2875" y="connsiteY2875"/>
            </a:cxn>
            <a:cxn ang="0">
              <a:pos x="connsiteX2876" y="connsiteY2876"/>
            </a:cxn>
            <a:cxn ang="0">
              <a:pos x="connsiteX2877" y="connsiteY2877"/>
            </a:cxn>
            <a:cxn ang="0">
              <a:pos x="connsiteX2878" y="connsiteY2878"/>
            </a:cxn>
            <a:cxn ang="0">
              <a:pos x="connsiteX2879" y="connsiteY2879"/>
            </a:cxn>
            <a:cxn ang="0">
              <a:pos x="connsiteX2880" y="connsiteY2880"/>
            </a:cxn>
            <a:cxn ang="0">
              <a:pos x="connsiteX2881" y="connsiteY2881"/>
            </a:cxn>
            <a:cxn ang="0">
              <a:pos x="connsiteX2882" y="connsiteY2882"/>
            </a:cxn>
            <a:cxn ang="0">
              <a:pos x="connsiteX2883" y="connsiteY2883"/>
            </a:cxn>
            <a:cxn ang="0">
              <a:pos x="connsiteX2884" y="connsiteY2884"/>
            </a:cxn>
            <a:cxn ang="0">
              <a:pos x="connsiteX2885" y="connsiteY2885"/>
            </a:cxn>
            <a:cxn ang="0">
              <a:pos x="connsiteX2886" y="connsiteY2886"/>
            </a:cxn>
            <a:cxn ang="0">
              <a:pos x="connsiteX2887" y="connsiteY2887"/>
            </a:cxn>
            <a:cxn ang="0">
              <a:pos x="connsiteX2888" y="connsiteY2888"/>
            </a:cxn>
            <a:cxn ang="0">
              <a:pos x="connsiteX2889" y="connsiteY2889"/>
            </a:cxn>
            <a:cxn ang="0">
              <a:pos x="connsiteX2890" y="connsiteY2890"/>
            </a:cxn>
            <a:cxn ang="0">
              <a:pos x="connsiteX2891" y="connsiteY2891"/>
            </a:cxn>
            <a:cxn ang="0">
              <a:pos x="connsiteX2892" y="connsiteY2892"/>
            </a:cxn>
            <a:cxn ang="0">
              <a:pos x="connsiteX2893" y="connsiteY2893"/>
            </a:cxn>
            <a:cxn ang="0">
              <a:pos x="connsiteX2894" y="connsiteY2894"/>
            </a:cxn>
            <a:cxn ang="0">
              <a:pos x="connsiteX2895" y="connsiteY2895"/>
            </a:cxn>
            <a:cxn ang="0">
              <a:pos x="connsiteX2896" y="connsiteY2896"/>
            </a:cxn>
            <a:cxn ang="0">
              <a:pos x="connsiteX2897" y="connsiteY2897"/>
            </a:cxn>
            <a:cxn ang="0">
              <a:pos x="connsiteX2898" y="connsiteY2898"/>
            </a:cxn>
            <a:cxn ang="0">
              <a:pos x="connsiteX2899" y="connsiteY2899"/>
            </a:cxn>
            <a:cxn ang="0">
              <a:pos x="connsiteX2900" y="connsiteY2900"/>
            </a:cxn>
            <a:cxn ang="0">
              <a:pos x="connsiteX2901" y="connsiteY2901"/>
            </a:cxn>
            <a:cxn ang="0">
              <a:pos x="connsiteX2902" y="connsiteY2902"/>
            </a:cxn>
            <a:cxn ang="0">
              <a:pos x="connsiteX2903" y="connsiteY2903"/>
            </a:cxn>
            <a:cxn ang="0">
              <a:pos x="connsiteX2904" y="connsiteY2904"/>
            </a:cxn>
            <a:cxn ang="0">
              <a:pos x="connsiteX2905" y="connsiteY2905"/>
            </a:cxn>
            <a:cxn ang="0">
              <a:pos x="connsiteX2906" y="connsiteY2906"/>
            </a:cxn>
            <a:cxn ang="0">
              <a:pos x="connsiteX2907" y="connsiteY2907"/>
            </a:cxn>
            <a:cxn ang="0">
              <a:pos x="connsiteX2908" y="connsiteY2908"/>
            </a:cxn>
            <a:cxn ang="0">
              <a:pos x="connsiteX2909" y="connsiteY2909"/>
            </a:cxn>
            <a:cxn ang="0">
              <a:pos x="connsiteX2910" y="connsiteY2910"/>
            </a:cxn>
            <a:cxn ang="0">
              <a:pos x="connsiteX2911" y="connsiteY2911"/>
            </a:cxn>
            <a:cxn ang="0">
              <a:pos x="connsiteX2912" y="connsiteY2912"/>
            </a:cxn>
            <a:cxn ang="0">
              <a:pos x="connsiteX2913" y="connsiteY2913"/>
            </a:cxn>
            <a:cxn ang="0">
              <a:pos x="connsiteX2914" y="connsiteY2914"/>
            </a:cxn>
            <a:cxn ang="0">
              <a:pos x="connsiteX2915" y="connsiteY2915"/>
            </a:cxn>
            <a:cxn ang="0">
              <a:pos x="connsiteX2916" y="connsiteY2916"/>
            </a:cxn>
            <a:cxn ang="0">
              <a:pos x="connsiteX2917" y="connsiteY2917"/>
            </a:cxn>
            <a:cxn ang="0">
              <a:pos x="connsiteX2918" y="connsiteY2918"/>
            </a:cxn>
            <a:cxn ang="0">
              <a:pos x="connsiteX2919" y="connsiteY2919"/>
            </a:cxn>
            <a:cxn ang="0">
              <a:pos x="connsiteX2920" y="connsiteY2920"/>
            </a:cxn>
            <a:cxn ang="0">
              <a:pos x="connsiteX2921" y="connsiteY2921"/>
            </a:cxn>
            <a:cxn ang="0">
              <a:pos x="connsiteX2922" y="connsiteY2922"/>
            </a:cxn>
            <a:cxn ang="0">
              <a:pos x="connsiteX2923" y="connsiteY2923"/>
            </a:cxn>
            <a:cxn ang="0">
              <a:pos x="connsiteX2924" y="connsiteY2924"/>
            </a:cxn>
            <a:cxn ang="0">
              <a:pos x="connsiteX2925" y="connsiteY2925"/>
            </a:cxn>
            <a:cxn ang="0">
              <a:pos x="connsiteX2926" y="connsiteY2926"/>
            </a:cxn>
            <a:cxn ang="0">
              <a:pos x="connsiteX2927" y="connsiteY2927"/>
            </a:cxn>
            <a:cxn ang="0">
              <a:pos x="connsiteX2928" y="connsiteY2928"/>
            </a:cxn>
            <a:cxn ang="0">
              <a:pos x="connsiteX2929" y="connsiteY2929"/>
            </a:cxn>
            <a:cxn ang="0">
              <a:pos x="connsiteX2930" y="connsiteY2930"/>
            </a:cxn>
            <a:cxn ang="0">
              <a:pos x="connsiteX2931" y="connsiteY2931"/>
            </a:cxn>
            <a:cxn ang="0">
              <a:pos x="connsiteX2932" y="connsiteY2932"/>
            </a:cxn>
            <a:cxn ang="0">
              <a:pos x="connsiteX2933" y="connsiteY2933"/>
            </a:cxn>
            <a:cxn ang="0">
              <a:pos x="connsiteX2934" y="connsiteY2934"/>
            </a:cxn>
            <a:cxn ang="0">
              <a:pos x="connsiteX2935" y="connsiteY2935"/>
            </a:cxn>
            <a:cxn ang="0">
              <a:pos x="connsiteX2936" y="connsiteY2936"/>
            </a:cxn>
            <a:cxn ang="0">
              <a:pos x="connsiteX2937" y="connsiteY2937"/>
            </a:cxn>
            <a:cxn ang="0">
              <a:pos x="connsiteX2938" y="connsiteY2938"/>
            </a:cxn>
            <a:cxn ang="0">
              <a:pos x="connsiteX2939" y="connsiteY2939"/>
            </a:cxn>
            <a:cxn ang="0">
              <a:pos x="connsiteX2940" y="connsiteY2940"/>
            </a:cxn>
            <a:cxn ang="0">
              <a:pos x="connsiteX2941" y="connsiteY2941"/>
            </a:cxn>
            <a:cxn ang="0">
              <a:pos x="connsiteX2942" y="connsiteY2942"/>
            </a:cxn>
            <a:cxn ang="0">
              <a:pos x="connsiteX2943" y="connsiteY2943"/>
            </a:cxn>
            <a:cxn ang="0">
              <a:pos x="connsiteX2944" y="connsiteY2944"/>
            </a:cxn>
            <a:cxn ang="0">
              <a:pos x="connsiteX2945" y="connsiteY2945"/>
            </a:cxn>
            <a:cxn ang="0">
              <a:pos x="connsiteX2946" y="connsiteY2946"/>
            </a:cxn>
            <a:cxn ang="0">
              <a:pos x="connsiteX2947" y="connsiteY2947"/>
            </a:cxn>
            <a:cxn ang="0">
              <a:pos x="connsiteX2948" y="connsiteY2948"/>
            </a:cxn>
            <a:cxn ang="0">
              <a:pos x="connsiteX2949" y="connsiteY2949"/>
            </a:cxn>
            <a:cxn ang="0">
              <a:pos x="connsiteX2950" y="connsiteY2950"/>
            </a:cxn>
            <a:cxn ang="0">
              <a:pos x="connsiteX2951" y="connsiteY2951"/>
            </a:cxn>
            <a:cxn ang="0">
              <a:pos x="connsiteX2952" y="connsiteY2952"/>
            </a:cxn>
            <a:cxn ang="0">
              <a:pos x="connsiteX2953" y="connsiteY2953"/>
            </a:cxn>
            <a:cxn ang="0">
              <a:pos x="connsiteX2954" y="connsiteY2954"/>
            </a:cxn>
            <a:cxn ang="0">
              <a:pos x="connsiteX2955" y="connsiteY2955"/>
            </a:cxn>
            <a:cxn ang="0">
              <a:pos x="connsiteX2956" y="connsiteY2956"/>
            </a:cxn>
            <a:cxn ang="0">
              <a:pos x="connsiteX2957" y="connsiteY2957"/>
            </a:cxn>
            <a:cxn ang="0">
              <a:pos x="connsiteX2958" y="connsiteY2958"/>
            </a:cxn>
            <a:cxn ang="0">
              <a:pos x="connsiteX2959" y="connsiteY2959"/>
            </a:cxn>
            <a:cxn ang="0">
              <a:pos x="connsiteX2960" y="connsiteY2960"/>
            </a:cxn>
            <a:cxn ang="0">
              <a:pos x="connsiteX2961" y="connsiteY2961"/>
            </a:cxn>
            <a:cxn ang="0">
              <a:pos x="connsiteX2962" y="connsiteY2962"/>
            </a:cxn>
            <a:cxn ang="0">
              <a:pos x="connsiteX2963" y="connsiteY2963"/>
            </a:cxn>
            <a:cxn ang="0">
              <a:pos x="connsiteX2964" y="connsiteY2964"/>
            </a:cxn>
            <a:cxn ang="0">
              <a:pos x="connsiteX2965" y="connsiteY2965"/>
            </a:cxn>
            <a:cxn ang="0">
              <a:pos x="connsiteX2966" y="connsiteY2966"/>
            </a:cxn>
            <a:cxn ang="0">
              <a:pos x="connsiteX2967" y="connsiteY2967"/>
            </a:cxn>
            <a:cxn ang="0">
              <a:pos x="connsiteX2968" y="connsiteY2968"/>
            </a:cxn>
            <a:cxn ang="0">
              <a:pos x="connsiteX2969" y="connsiteY2969"/>
            </a:cxn>
            <a:cxn ang="0">
              <a:pos x="connsiteX2970" y="connsiteY2970"/>
            </a:cxn>
            <a:cxn ang="0">
              <a:pos x="connsiteX2971" y="connsiteY2971"/>
            </a:cxn>
            <a:cxn ang="0">
              <a:pos x="connsiteX2972" y="connsiteY2972"/>
            </a:cxn>
            <a:cxn ang="0">
              <a:pos x="connsiteX2973" y="connsiteY2973"/>
            </a:cxn>
            <a:cxn ang="0">
              <a:pos x="connsiteX2974" y="connsiteY2974"/>
            </a:cxn>
            <a:cxn ang="0">
              <a:pos x="connsiteX2975" y="connsiteY2975"/>
            </a:cxn>
            <a:cxn ang="0">
              <a:pos x="connsiteX2976" y="connsiteY2976"/>
            </a:cxn>
            <a:cxn ang="0">
              <a:pos x="connsiteX2977" y="connsiteY2977"/>
            </a:cxn>
            <a:cxn ang="0">
              <a:pos x="connsiteX2978" y="connsiteY2978"/>
            </a:cxn>
            <a:cxn ang="0">
              <a:pos x="connsiteX2979" y="connsiteY2979"/>
            </a:cxn>
            <a:cxn ang="0">
              <a:pos x="connsiteX2980" y="connsiteY2980"/>
            </a:cxn>
            <a:cxn ang="0">
              <a:pos x="connsiteX2981" y="connsiteY2981"/>
            </a:cxn>
            <a:cxn ang="0">
              <a:pos x="connsiteX2982" y="connsiteY2982"/>
            </a:cxn>
            <a:cxn ang="0">
              <a:pos x="connsiteX2983" y="connsiteY2983"/>
            </a:cxn>
            <a:cxn ang="0">
              <a:pos x="connsiteX2984" y="connsiteY2984"/>
            </a:cxn>
            <a:cxn ang="0">
              <a:pos x="connsiteX2985" y="connsiteY2985"/>
            </a:cxn>
            <a:cxn ang="0">
              <a:pos x="connsiteX2986" y="connsiteY2986"/>
            </a:cxn>
            <a:cxn ang="0">
              <a:pos x="connsiteX2987" y="connsiteY2987"/>
            </a:cxn>
            <a:cxn ang="0">
              <a:pos x="connsiteX2988" y="connsiteY2988"/>
            </a:cxn>
            <a:cxn ang="0">
              <a:pos x="connsiteX2989" y="connsiteY2989"/>
            </a:cxn>
            <a:cxn ang="0">
              <a:pos x="connsiteX2990" y="connsiteY2990"/>
            </a:cxn>
            <a:cxn ang="0">
              <a:pos x="connsiteX2991" y="connsiteY2991"/>
            </a:cxn>
            <a:cxn ang="0">
              <a:pos x="connsiteX2992" y="connsiteY2992"/>
            </a:cxn>
            <a:cxn ang="0">
              <a:pos x="connsiteX2993" y="connsiteY2993"/>
            </a:cxn>
            <a:cxn ang="0">
              <a:pos x="connsiteX2994" y="connsiteY2994"/>
            </a:cxn>
            <a:cxn ang="0">
              <a:pos x="connsiteX2995" y="connsiteY2995"/>
            </a:cxn>
            <a:cxn ang="0">
              <a:pos x="connsiteX2996" y="connsiteY2996"/>
            </a:cxn>
            <a:cxn ang="0">
              <a:pos x="connsiteX2997" y="connsiteY2997"/>
            </a:cxn>
            <a:cxn ang="0">
              <a:pos x="connsiteX2998" y="connsiteY2998"/>
            </a:cxn>
            <a:cxn ang="0">
              <a:pos x="connsiteX2999" y="connsiteY2999"/>
            </a:cxn>
            <a:cxn ang="0">
              <a:pos x="connsiteX3000" y="connsiteY3000"/>
            </a:cxn>
            <a:cxn ang="0">
              <a:pos x="connsiteX3001" y="connsiteY3001"/>
            </a:cxn>
            <a:cxn ang="0">
              <a:pos x="connsiteX3002" y="connsiteY3002"/>
            </a:cxn>
            <a:cxn ang="0">
              <a:pos x="connsiteX3003" y="connsiteY3003"/>
            </a:cxn>
            <a:cxn ang="0">
              <a:pos x="connsiteX3004" y="connsiteY3004"/>
            </a:cxn>
            <a:cxn ang="0">
              <a:pos x="connsiteX3005" y="connsiteY3005"/>
            </a:cxn>
            <a:cxn ang="0">
              <a:pos x="connsiteX3006" y="connsiteY3006"/>
            </a:cxn>
            <a:cxn ang="0">
              <a:pos x="connsiteX3007" y="connsiteY3007"/>
            </a:cxn>
            <a:cxn ang="0">
              <a:pos x="connsiteX3008" y="connsiteY3008"/>
            </a:cxn>
            <a:cxn ang="0">
              <a:pos x="connsiteX3009" y="connsiteY3009"/>
            </a:cxn>
            <a:cxn ang="0">
              <a:pos x="connsiteX3010" y="connsiteY3010"/>
            </a:cxn>
            <a:cxn ang="0">
              <a:pos x="connsiteX3011" y="connsiteY3011"/>
            </a:cxn>
            <a:cxn ang="0">
              <a:pos x="connsiteX3012" y="connsiteY3012"/>
            </a:cxn>
            <a:cxn ang="0">
              <a:pos x="connsiteX3013" y="connsiteY3013"/>
            </a:cxn>
            <a:cxn ang="0">
              <a:pos x="connsiteX3014" y="connsiteY3014"/>
            </a:cxn>
            <a:cxn ang="0">
              <a:pos x="connsiteX3015" y="connsiteY3015"/>
            </a:cxn>
          </a:cxnLst>
          <a:rect l="l" t="t" r="r" b="b"/>
          <a:pathLst>
            <a:path w="11933853" h="6858000">
              <a:moveTo>
                <a:pt x="0" y="6858000"/>
              </a:moveTo>
              <a:lnTo>
                <a:pt x="11933853" y="6858000"/>
              </a:lnTo>
              <a:lnTo>
                <a:pt x="11933853" y="0"/>
              </a:lnTo>
              <a:lnTo>
                <a:pt x="0" y="0"/>
              </a:lnTo>
              <a:lnTo>
                <a:pt x="0" y="6858000"/>
              </a:lnTo>
              <a:close/>
              <a:moveTo>
                <a:pt x="4051908" y="6734560"/>
              </a:moveTo>
              <a:cubicBezTo>
                <a:pt x="4043261" y="6734236"/>
                <a:pt x="4036128" y="6733157"/>
                <a:pt x="4032669" y="6731429"/>
              </a:cubicBezTo>
              <a:cubicBezTo>
                <a:pt x="4008458" y="6721926"/>
                <a:pt x="3981653" y="6691691"/>
                <a:pt x="3972142" y="6664048"/>
              </a:cubicBezTo>
              <a:cubicBezTo>
                <a:pt x="3963495" y="6637268"/>
                <a:pt x="3962630" y="6636404"/>
                <a:pt x="3930637" y="6645043"/>
              </a:cubicBezTo>
              <a:cubicBezTo>
                <a:pt x="3889133" y="6656273"/>
                <a:pt x="3855411" y="6647635"/>
                <a:pt x="3828606" y="6620855"/>
              </a:cubicBezTo>
              <a:lnTo>
                <a:pt x="3807854" y="6600123"/>
              </a:lnTo>
              <a:lnTo>
                <a:pt x="3807854" y="6621719"/>
              </a:lnTo>
              <a:cubicBezTo>
                <a:pt x="3807854" y="6667503"/>
                <a:pt x="3755109" y="6720198"/>
                <a:pt x="3709282" y="6720198"/>
              </a:cubicBezTo>
              <a:cubicBezTo>
                <a:pt x="3679018" y="6720198"/>
                <a:pt x="3635785" y="6694283"/>
                <a:pt x="3622815" y="6669231"/>
              </a:cubicBezTo>
              <a:cubicBezTo>
                <a:pt x="3576122" y="6580254"/>
                <a:pt x="3666913" y="6488685"/>
                <a:pt x="3755974" y="6534470"/>
              </a:cubicBezTo>
              <a:cubicBezTo>
                <a:pt x="3769809" y="6541380"/>
                <a:pt x="3785373" y="6554338"/>
                <a:pt x="3789696" y="6562113"/>
              </a:cubicBezTo>
              <a:cubicBezTo>
                <a:pt x="3797478" y="6575071"/>
                <a:pt x="3798343" y="6574207"/>
                <a:pt x="3799207" y="6553474"/>
              </a:cubicBezTo>
              <a:cubicBezTo>
                <a:pt x="3799207" y="6504235"/>
                <a:pt x="3851088" y="6452403"/>
                <a:pt x="3898645" y="6452403"/>
              </a:cubicBezTo>
              <a:cubicBezTo>
                <a:pt x="3943608" y="6452403"/>
                <a:pt x="3998082" y="6504235"/>
                <a:pt x="3998082" y="6546564"/>
              </a:cubicBezTo>
              <a:cubicBezTo>
                <a:pt x="3998082" y="6564704"/>
                <a:pt x="3998946" y="6564704"/>
                <a:pt x="4019699" y="6550883"/>
              </a:cubicBezTo>
              <a:cubicBezTo>
                <a:pt x="4053421" y="6529286"/>
                <a:pt x="4108760" y="6539653"/>
                <a:pt x="4139023" y="6573343"/>
              </a:cubicBezTo>
              <a:cubicBezTo>
                <a:pt x="4190903" y="6631221"/>
                <a:pt x="4156317" y="6725382"/>
                <a:pt x="4080225" y="6733156"/>
              </a:cubicBezTo>
              <a:cubicBezTo>
                <a:pt x="4070714" y="6734452"/>
                <a:pt x="4060554" y="6734884"/>
                <a:pt x="4051908" y="6734560"/>
              </a:cubicBezTo>
              <a:close/>
              <a:moveTo>
                <a:pt x="4879878" y="6633884"/>
              </a:moveTo>
              <a:cubicBezTo>
                <a:pt x="4850480" y="6633884"/>
                <a:pt x="4831457" y="6628701"/>
                <a:pt x="4815893" y="6616607"/>
              </a:cubicBezTo>
              <a:cubicBezTo>
                <a:pt x="4787359" y="6594147"/>
                <a:pt x="4774389" y="6548362"/>
                <a:pt x="4784765" y="6509489"/>
              </a:cubicBezTo>
              <a:cubicBezTo>
                <a:pt x="4804652" y="6438653"/>
                <a:pt x="4893713" y="6417056"/>
                <a:pt x="4948187" y="6470615"/>
              </a:cubicBezTo>
              <a:cubicBezTo>
                <a:pt x="4969804" y="6493076"/>
                <a:pt x="4974128" y="6503442"/>
                <a:pt x="4974128" y="6538860"/>
              </a:cubicBezTo>
              <a:cubicBezTo>
                <a:pt x="4974128" y="6574278"/>
                <a:pt x="4969804" y="6584644"/>
                <a:pt x="4947323" y="6607105"/>
              </a:cubicBezTo>
              <a:cubicBezTo>
                <a:pt x="4924841" y="6629565"/>
                <a:pt x="4914465" y="6633884"/>
                <a:pt x="4879878" y="6633884"/>
              </a:cubicBezTo>
              <a:close/>
              <a:moveTo>
                <a:pt x="7718280" y="6590269"/>
              </a:moveTo>
              <a:cubicBezTo>
                <a:pt x="7706305" y="6589872"/>
                <a:pt x="7693794" y="6587294"/>
                <a:pt x="7681040" y="6582111"/>
              </a:cubicBezTo>
              <a:cubicBezTo>
                <a:pt x="7649047" y="6569153"/>
                <a:pt x="7625701" y="6531143"/>
                <a:pt x="7625701" y="6492270"/>
              </a:cubicBezTo>
              <a:cubicBezTo>
                <a:pt x="7625701" y="6403293"/>
                <a:pt x="7726868" y="6361828"/>
                <a:pt x="7790853" y="6423162"/>
              </a:cubicBezTo>
              <a:cubicBezTo>
                <a:pt x="7859703" y="6488923"/>
                <a:pt x="7802107" y="6593044"/>
                <a:pt x="7718280" y="6590269"/>
              </a:cubicBezTo>
              <a:close/>
              <a:moveTo>
                <a:pt x="9053615" y="6521728"/>
              </a:moveTo>
              <a:cubicBezTo>
                <a:pt x="9020757" y="6521728"/>
                <a:pt x="9010381" y="6517409"/>
                <a:pt x="8985306" y="6492357"/>
              </a:cubicBezTo>
              <a:cubicBezTo>
                <a:pt x="8961095" y="6468169"/>
                <a:pt x="8955907" y="6456075"/>
                <a:pt x="8955907" y="6427568"/>
              </a:cubicBezTo>
              <a:cubicBezTo>
                <a:pt x="8955907" y="6361915"/>
                <a:pt x="9025081" y="6310083"/>
                <a:pt x="9083878" y="6332543"/>
              </a:cubicBezTo>
              <a:cubicBezTo>
                <a:pt x="9140082" y="6354140"/>
                <a:pt x="9167752" y="6410290"/>
                <a:pt x="9146135" y="6462122"/>
              </a:cubicBezTo>
              <a:cubicBezTo>
                <a:pt x="9129706" y="6500995"/>
                <a:pt x="9097713" y="6521728"/>
                <a:pt x="9053615" y="6521728"/>
              </a:cubicBezTo>
              <a:close/>
              <a:moveTo>
                <a:pt x="4660290" y="6569316"/>
              </a:moveTo>
              <a:cubicBezTo>
                <a:pt x="4650262" y="6567882"/>
                <a:pt x="4640143" y="6564750"/>
                <a:pt x="4630199" y="6559675"/>
              </a:cubicBezTo>
              <a:cubicBezTo>
                <a:pt x="4595612" y="6542397"/>
                <a:pt x="4576590" y="6507843"/>
                <a:pt x="4576590" y="6464651"/>
              </a:cubicBezTo>
              <a:cubicBezTo>
                <a:pt x="4576590" y="6419730"/>
                <a:pt x="4622417" y="6374810"/>
                <a:pt x="4669109" y="6374810"/>
              </a:cubicBezTo>
              <a:cubicBezTo>
                <a:pt x="4711478" y="6374810"/>
                <a:pt x="4752118" y="6399861"/>
                <a:pt x="4765952" y="6434416"/>
              </a:cubicBezTo>
              <a:cubicBezTo>
                <a:pt x="4796216" y="6506224"/>
                <a:pt x="4730488" y="6579355"/>
                <a:pt x="4660290" y="6569316"/>
              </a:cubicBezTo>
              <a:close/>
              <a:moveTo>
                <a:pt x="4812534" y="6378623"/>
              </a:moveTo>
              <a:cubicBezTo>
                <a:pt x="4804170" y="6377565"/>
                <a:pt x="4795740" y="6375270"/>
                <a:pt x="4787417" y="6371599"/>
              </a:cubicBezTo>
              <a:cubicBezTo>
                <a:pt x="4718243" y="6340500"/>
                <a:pt x="4702679" y="6257570"/>
                <a:pt x="4757153" y="6209194"/>
              </a:cubicBezTo>
              <a:cubicBezTo>
                <a:pt x="4815951" y="6156499"/>
                <a:pt x="4909335" y="6190189"/>
                <a:pt x="4918847" y="6267072"/>
              </a:cubicBezTo>
              <a:cubicBezTo>
                <a:pt x="4926412" y="6332833"/>
                <a:pt x="4871087" y="6386028"/>
                <a:pt x="4812534" y="6378623"/>
              </a:cubicBezTo>
              <a:close/>
              <a:moveTo>
                <a:pt x="5060752" y="6356723"/>
              </a:moveTo>
              <a:cubicBezTo>
                <a:pt x="5031245" y="6363418"/>
                <a:pt x="4998604" y="6356507"/>
                <a:pt x="4973096" y="6333615"/>
              </a:cubicBezTo>
              <a:cubicBezTo>
                <a:pt x="4934185" y="6299061"/>
                <a:pt x="4928133" y="6242046"/>
                <a:pt x="4960126" y="6204900"/>
              </a:cubicBezTo>
              <a:cubicBezTo>
                <a:pt x="4989524" y="6169482"/>
                <a:pt x="5031893" y="6154797"/>
                <a:pt x="5065615" y="6167755"/>
              </a:cubicBezTo>
              <a:cubicBezTo>
                <a:pt x="5123548" y="6190215"/>
                <a:pt x="5151218" y="6245502"/>
                <a:pt x="5129601" y="6298197"/>
              </a:cubicBezTo>
              <a:cubicBezTo>
                <a:pt x="5116631" y="6329727"/>
                <a:pt x="5090259" y="6350028"/>
                <a:pt x="5060752" y="6356723"/>
              </a:cubicBezTo>
              <a:close/>
              <a:moveTo>
                <a:pt x="8175263" y="6279418"/>
              </a:moveTo>
              <a:cubicBezTo>
                <a:pt x="8160455" y="6278770"/>
                <a:pt x="8145756" y="6273371"/>
                <a:pt x="8129327" y="6263005"/>
              </a:cubicBezTo>
              <a:cubicBezTo>
                <a:pt x="8100793" y="6246592"/>
                <a:pt x="8074853" y="6205991"/>
                <a:pt x="8074853" y="6180939"/>
              </a:cubicBezTo>
              <a:cubicBezTo>
                <a:pt x="8074853" y="6153295"/>
                <a:pt x="8103387" y="6106647"/>
                <a:pt x="8127598" y="6093689"/>
              </a:cubicBezTo>
              <a:lnTo>
                <a:pt x="8152673" y="6081595"/>
              </a:lnTo>
              <a:lnTo>
                <a:pt x="8125868" y="6057407"/>
              </a:lnTo>
              <a:cubicBezTo>
                <a:pt x="8086958" y="6022853"/>
                <a:pt x="8081770" y="5965839"/>
                <a:pt x="8112898" y="5928693"/>
              </a:cubicBezTo>
              <a:cubicBezTo>
                <a:pt x="8159590" y="5873406"/>
                <a:pt x="8228764" y="5875134"/>
                <a:pt x="8272862" y="5931285"/>
              </a:cubicBezTo>
              <a:cubicBezTo>
                <a:pt x="8307449" y="5975341"/>
                <a:pt x="8282374" y="6060863"/>
                <a:pt x="8230493" y="6077276"/>
              </a:cubicBezTo>
              <a:cubicBezTo>
                <a:pt x="8217523" y="6081595"/>
                <a:pt x="8220117" y="6086779"/>
                <a:pt x="8244328" y="6110967"/>
              </a:cubicBezTo>
              <a:cubicBezTo>
                <a:pt x="8268539" y="6135154"/>
                <a:pt x="8273727" y="6146385"/>
                <a:pt x="8273727" y="6178347"/>
              </a:cubicBezTo>
              <a:cubicBezTo>
                <a:pt x="8273727" y="6221540"/>
                <a:pt x="8258163" y="6249183"/>
                <a:pt x="8221847" y="6267324"/>
              </a:cubicBezTo>
              <a:cubicBezTo>
                <a:pt x="8204986" y="6275962"/>
                <a:pt x="8190070" y="6280066"/>
                <a:pt x="8175263" y="6279418"/>
              </a:cubicBezTo>
              <a:close/>
              <a:moveTo>
                <a:pt x="10398982" y="6243528"/>
              </a:moveTo>
              <a:cubicBezTo>
                <a:pt x="10384877" y="6241544"/>
                <a:pt x="10370610" y="6236576"/>
                <a:pt x="10356991" y="6228370"/>
              </a:cubicBezTo>
              <a:cubicBezTo>
                <a:pt x="10267066" y="6173947"/>
                <a:pt x="10324134" y="6031411"/>
                <a:pt x="10427894" y="6050416"/>
              </a:cubicBezTo>
              <a:cubicBezTo>
                <a:pt x="10490151" y="6062510"/>
                <a:pt x="10523873" y="6128163"/>
                <a:pt x="10499662" y="6187769"/>
              </a:cubicBezTo>
              <a:cubicBezTo>
                <a:pt x="10482153" y="6228586"/>
                <a:pt x="10441297" y="6249480"/>
                <a:pt x="10398982" y="6243528"/>
              </a:cubicBezTo>
              <a:close/>
              <a:moveTo>
                <a:pt x="10599006" y="6216973"/>
              </a:moveTo>
              <a:cubicBezTo>
                <a:pt x="10589806" y="6216419"/>
                <a:pt x="10581375" y="6214799"/>
                <a:pt x="10574674" y="6211992"/>
              </a:cubicBezTo>
              <a:cubicBezTo>
                <a:pt x="10541816" y="6197307"/>
                <a:pt x="10519335" y="6160161"/>
                <a:pt x="10519335" y="6118696"/>
              </a:cubicBezTo>
              <a:cubicBezTo>
                <a:pt x="10519335" y="6085869"/>
                <a:pt x="10523658" y="6075503"/>
                <a:pt x="10548734" y="6050451"/>
              </a:cubicBezTo>
              <a:cubicBezTo>
                <a:pt x="10572080" y="6027127"/>
                <a:pt x="10585050" y="6021080"/>
                <a:pt x="10612719" y="6021080"/>
              </a:cubicBezTo>
              <a:cubicBezTo>
                <a:pt x="10681028" y="6021080"/>
                <a:pt x="10732044" y="6092780"/>
                <a:pt x="10706969" y="6152386"/>
              </a:cubicBezTo>
              <a:cubicBezTo>
                <a:pt x="10700051" y="6167936"/>
                <a:pt x="10686216" y="6187804"/>
                <a:pt x="10676705" y="6196443"/>
              </a:cubicBezTo>
              <a:cubicBezTo>
                <a:pt x="10661141" y="6210697"/>
                <a:pt x="10626608" y="6218633"/>
                <a:pt x="10599006" y="6216973"/>
              </a:cubicBezTo>
              <a:close/>
              <a:moveTo>
                <a:pt x="10829623" y="6210813"/>
              </a:moveTo>
              <a:cubicBezTo>
                <a:pt x="10809411" y="6208329"/>
                <a:pt x="10790172" y="6198610"/>
                <a:pt x="10773311" y="6181765"/>
              </a:cubicBezTo>
              <a:cubicBezTo>
                <a:pt x="10748236" y="6156714"/>
                <a:pt x="10743912" y="6146347"/>
                <a:pt x="10743912" y="6113521"/>
              </a:cubicBezTo>
              <a:cubicBezTo>
                <a:pt x="10743912" y="6048732"/>
                <a:pt x="10796657" y="6003811"/>
                <a:pt x="10858914" y="6015905"/>
              </a:cubicBezTo>
              <a:cubicBezTo>
                <a:pt x="10898689" y="6023680"/>
                <a:pt x="10942787" y="6073783"/>
                <a:pt x="10942787" y="6111793"/>
              </a:cubicBezTo>
              <a:cubicBezTo>
                <a:pt x="10942787" y="6138573"/>
                <a:pt x="10916847" y="6181765"/>
                <a:pt x="10891771" y="6196451"/>
              </a:cubicBezTo>
              <a:cubicBezTo>
                <a:pt x="10871019" y="6208545"/>
                <a:pt x="10849835" y="6213296"/>
                <a:pt x="10829623" y="6210813"/>
              </a:cubicBezTo>
              <a:close/>
              <a:moveTo>
                <a:pt x="9470357" y="6172176"/>
              </a:moveTo>
              <a:cubicBezTo>
                <a:pt x="9459697" y="6173984"/>
                <a:pt x="9449213" y="6173606"/>
                <a:pt x="9439702" y="6170583"/>
              </a:cubicBezTo>
              <a:cubicBezTo>
                <a:pt x="9387822" y="6155034"/>
                <a:pt x="9361881" y="6122207"/>
                <a:pt x="9361881" y="6072968"/>
              </a:cubicBezTo>
              <a:cubicBezTo>
                <a:pt x="9361881" y="6013362"/>
                <a:pt x="9400792" y="5977944"/>
                <a:pt x="9464777" y="5977944"/>
              </a:cubicBezTo>
              <a:cubicBezTo>
                <a:pt x="9531357" y="5977944"/>
                <a:pt x="9575455" y="6046188"/>
                <a:pt x="9549515" y="6109250"/>
              </a:cubicBezTo>
              <a:cubicBezTo>
                <a:pt x="9535897" y="6141644"/>
                <a:pt x="9502336" y="6166750"/>
                <a:pt x="9470357" y="6172176"/>
              </a:cubicBezTo>
              <a:close/>
              <a:moveTo>
                <a:pt x="9818056" y="6124858"/>
              </a:moveTo>
              <a:cubicBezTo>
                <a:pt x="9797304" y="6124858"/>
                <a:pt x="9771363" y="6118811"/>
                <a:pt x="9760987" y="6111037"/>
              </a:cubicBezTo>
              <a:cubicBezTo>
                <a:pt x="9737641" y="6094623"/>
                <a:pt x="9716025" y="6054886"/>
                <a:pt x="9716025" y="6028107"/>
              </a:cubicBezTo>
              <a:cubicBezTo>
                <a:pt x="9716025" y="6002191"/>
                <a:pt x="9744559" y="5955543"/>
                <a:pt x="9768769" y="5942585"/>
              </a:cubicBezTo>
              <a:cubicBezTo>
                <a:pt x="9780010" y="5937402"/>
                <a:pt x="9804221" y="5932219"/>
                <a:pt x="9823244" y="5932219"/>
              </a:cubicBezTo>
              <a:cubicBezTo>
                <a:pt x="9851778" y="5932219"/>
                <a:pt x="9862154" y="5937402"/>
                <a:pt x="9886365" y="5963317"/>
              </a:cubicBezTo>
              <a:cubicBezTo>
                <a:pt x="9927004" y="6008238"/>
                <a:pt x="9927004" y="6054022"/>
                <a:pt x="9885500" y="6095487"/>
              </a:cubicBezTo>
              <a:cubicBezTo>
                <a:pt x="9861289" y="6119675"/>
                <a:pt x="9850049" y="6124858"/>
                <a:pt x="9818056" y="6124858"/>
              </a:cubicBezTo>
              <a:close/>
              <a:moveTo>
                <a:pt x="10161373" y="6111783"/>
              </a:moveTo>
              <a:cubicBezTo>
                <a:pt x="10150713" y="6113591"/>
                <a:pt x="10140229" y="6113213"/>
                <a:pt x="10130718" y="6110190"/>
              </a:cubicBezTo>
              <a:cubicBezTo>
                <a:pt x="10078838" y="6094641"/>
                <a:pt x="10052897" y="6061814"/>
                <a:pt x="10052897" y="6012575"/>
              </a:cubicBezTo>
              <a:cubicBezTo>
                <a:pt x="10052897" y="5953833"/>
                <a:pt x="10091808" y="5917551"/>
                <a:pt x="10153199" y="5917551"/>
              </a:cubicBezTo>
              <a:cubicBezTo>
                <a:pt x="10221508" y="5917551"/>
                <a:pt x="10266471" y="5986659"/>
                <a:pt x="10240531" y="6048857"/>
              </a:cubicBezTo>
              <a:cubicBezTo>
                <a:pt x="10226913" y="6081251"/>
                <a:pt x="10193352" y="6106357"/>
                <a:pt x="10161373" y="6111783"/>
              </a:cubicBezTo>
              <a:close/>
              <a:moveTo>
                <a:pt x="10422442" y="6025157"/>
              </a:moveTo>
              <a:cubicBezTo>
                <a:pt x="10409998" y="6025859"/>
                <a:pt x="10396974" y="6024347"/>
                <a:pt x="10383788" y="6020460"/>
              </a:cubicBezTo>
              <a:cubicBezTo>
                <a:pt x="10346607" y="6009230"/>
                <a:pt x="10320667" y="5971220"/>
                <a:pt x="10320667" y="5926300"/>
              </a:cubicBezTo>
              <a:cubicBezTo>
                <a:pt x="10320667" y="5877060"/>
                <a:pt x="10363900" y="5831275"/>
                <a:pt x="10410592" y="5831275"/>
              </a:cubicBezTo>
              <a:cubicBezTo>
                <a:pt x="10486684" y="5831275"/>
                <a:pt x="10535105" y="5897792"/>
                <a:pt x="10507436" y="5963445"/>
              </a:cubicBezTo>
              <a:cubicBezTo>
                <a:pt x="10491872" y="6001023"/>
                <a:pt x="10459771" y="6023051"/>
                <a:pt x="10422442" y="6025157"/>
              </a:cubicBezTo>
              <a:close/>
              <a:moveTo>
                <a:pt x="10663680" y="6004076"/>
              </a:moveTo>
              <a:cubicBezTo>
                <a:pt x="10636875" y="6004076"/>
                <a:pt x="10623905" y="5998029"/>
                <a:pt x="10600559" y="5974705"/>
              </a:cubicBezTo>
              <a:cubicBezTo>
                <a:pt x="10578078" y="5952244"/>
                <a:pt x="10571160" y="5938423"/>
                <a:pt x="10571160" y="5914235"/>
              </a:cubicBezTo>
              <a:cubicBezTo>
                <a:pt x="10571160" y="5869314"/>
                <a:pt x="10591048" y="5836488"/>
                <a:pt x="10628228" y="5818347"/>
              </a:cubicBezTo>
              <a:cubicBezTo>
                <a:pt x="10655033" y="5806253"/>
                <a:pt x="10665409" y="5805389"/>
                <a:pt x="10693079" y="5813164"/>
              </a:cubicBezTo>
              <a:cubicBezTo>
                <a:pt x="10750147" y="5830441"/>
                <a:pt x="10779546" y="5884000"/>
                <a:pt x="10761388" y="5939286"/>
              </a:cubicBezTo>
              <a:cubicBezTo>
                <a:pt x="10748418" y="5978160"/>
                <a:pt x="10708643" y="6004076"/>
                <a:pt x="10663680" y="6004076"/>
              </a:cubicBezTo>
              <a:close/>
              <a:moveTo>
                <a:pt x="9579896" y="5994436"/>
              </a:moveTo>
              <a:cubicBezTo>
                <a:pt x="9566143" y="5994855"/>
                <a:pt x="9551984" y="5992425"/>
                <a:pt x="9538149" y="5986810"/>
              </a:cubicBezTo>
              <a:cubicBezTo>
                <a:pt x="9462058" y="5956575"/>
                <a:pt x="9465516" y="5837363"/>
                <a:pt x="9542472" y="5805400"/>
              </a:cubicBezTo>
              <a:cubicBezTo>
                <a:pt x="9615969" y="5775165"/>
                <a:pt x="9697248" y="5848593"/>
                <a:pt x="9673037" y="5922885"/>
              </a:cubicBezTo>
              <a:cubicBezTo>
                <a:pt x="9658771" y="5966293"/>
                <a:pt x="9621157" y="5993181"/>
                <a:pt x="9579896" y="5994436"/>
              </a:cubicBezTo>
              <a:close/>
              <a:moveTo>
                <a:pt x="10005490" y="5917798"/>
              </a:moveTo>
              <a:cubicBezTo>
                <a:pt x="9972632" y="5917798"/>
                <a:pt x="9960527" y="5913478"/>
                <a:pt x="9940640" y="5893610"/>
              </a:cubicBezTo>
              <a:cubicBezTo>
                <a:pt x="9877519" y="5829685"/>
                <a:pt x="9918158" y="5724294"/>
                <a:pt x="10006355" y="5724294"/>
              </a:cubicBezTo>
              <a:cubicBezTo>
                <a:pt x="10065152" y="5724294"/>
                <a:pt x="10104927" y="5765759"/>
                <a:pt x="10104927" y="5827957"/>
              </a:cubicBezTo>
              <a:cubicBezTo>
                <a:pt x="10104927" y="5852145"/>
                <a:pt x="10098010" y="5865966"/>
                <a:pt x="10075528" y="5888427"/>
              </a:cubicBezTo>
              <a:cubicBezTo>
                <a:pt x="10050453" y="5913478"/>
                <a:pt x="10040077" y="5917798"/>
                <a:pt x="10005490" y="5917798"/>
              </a:cubicBezTo>
              <a:close/>
              <a:moveTo>
                <a:pt x="10255127" y="5874661"/>
              </a:moveTo>
              <a:cubicBezTo>
                <a:pt x="10236104" y="5873797"/>
                <a:pt x="10212758" y="5869478"/>
                <a:pt x="10201518" y="5863431"/>
              </a:cubicBezTo>
              <a:cubicBezTo>
                <a:pt x="10154825" y="5837515"/>
                <a:pt x="10138397" y="5769270"/>
                <a:pt x="10167795" y="5724350"/>
              </a:cubicBezTo>
              <a:cubicBezTo>
                <a:pt x="10222270" y="5642284"/>
                <a:pt x="10346782" y="5680293"/>
                <a:pt x="10346782" y="5779637"/>
              </a:cubicBezTo>
              <a:cubicBezTo>
                <a:pt x="10346782" y="5809008"/>
                <a:pt x="10341594" y="5821102"/>
                <a:pt x="10317383" y="5845290"/>
              </a:cubicBezTo>
              <a:cubicBezTo>
                <a:pt x="10294037" y="5868614"/>
                <a:pt x="10281067" y="5874661"/>
                <a:pt x="10255127" y="5874661"/>
              </a:cubicBezTo>
              <a:close/>
              <a:moveTo>
                <a:pt x="10534010" y="5804400"/>
              </a:moveTo>
              <a:cubicBezTo>
                <a:pt x="10516298" y="5806667"/>
                <a:pt x="10497383" y="5804562"/>
                <a:pt x="10478793" y="5797003"/>
              </a:cubicBezTo>
              <a:cubicBezTo>
                <a:pt x="10453717" y="5786637"/>
                <a:pt x="10424319" y="5739125"/>
                <a:pt x="10424319" y="5708026"/>
              </a:cubicBezTo>
              <a:cubicBezTo>
                <a:pt x="10424319" y="5650148"/>
                <a:pt x="10484846" y="5600044"/>
                <a:pt x="10540184" y="5610410"/>
              </a:cubicBezTo>
              <a:cubicBezTo>
                <a:pt x="10576501" y="5617321"/>
                <a:pt x="10613681" y="5657059"/>
                <a:pt x="10619734" y="5695068"/>
              </a:cubicBezTo>
              <a:cubicBezTo>
                <a:pt x="10629461" y="5751435"/>
                <a:pt x="10587147" y="5797597"/>
                <a:pt x="10534010" y="5804400"/>
              </a:cubicBezTo>
              <a:close/>
              <a:moveTo>
                <a:pt x="10771768" y="5778465"/>
              </a:moveTo>
              <a:cubicBezTo>
                <a:pt x="10758041" y="5779328"/>
                <a:pt x="10744423" y="5777169"/>
                <a:pt x="10731020" y="5771986"/>
              </a:cubicBezTo>
              <a:cubicBezTo>
                <a:pt x="10707674" y="5762483"/>
                <a:pt x="10686922" y="5737431"/>
                <a:pt x="10674817" y="5707197"/>
              </a:cubicBezTo>
              <a:cubicBezTo>
                <a:pt x="10661847" y="5673506"/>
                <a:pt x="10676546" y="5631177"/>
                <a:pt x="10711997" y="5601806"/>
              </a:cubicBezTo>
              <a:cubicBezTo>
                <a:pt x="10734479" y="5582801"/>
                <a:pt x="10744855" y="5580210"/>
                <a:pt x="10777712" y="5583665"/>
              </a:cubicBezTo>
              <a:cubicBezTo>
                <a:pt x="10875420" y="5594895"/>
                <a:pt x="10900496" y="5721882"/>
                <a:pt x="10813164" y="5766803"/>
              </a:cubicBezTo>
              <a:cubicBezTo>
                <a:pt x="10799329" y="5773713"/>
                <a:pt x="10785494" y="5777601"/>
                <a:pt x="10771768" y="5778465"/>
              </a:cubicBezTo>
              <a:close/>
              <a:moveTo>
                <a:pt x="9787812" y="5866034"/>
              </a:moveTo>
              <a:cubicBezTo>
                <a:pt x="9764466" y="5866034"/>
                <a:pt x="9750632" y="5859123"/>
                <a:pt x="9728150" y="5836663"/>
              </a:cubicBezTo>
              <a:cubicBezTo>
                <a:pt x="9695293" y="5803837"/>
                <a:pt x="9689240" y="5762372"/>
                <a:pt x="9711721" y="5720043"/>
              </a:cubicBezTo>
              <a:cubicBezTo>
                <a:pt x="9728150" y="5688080"/>
                <a:pt x="9778301" y="5663892"/>
                <a:pt x="9814617" y="5670803"/>
              </a:cubicBezTo>
              <a:cubicBezTo>
                <a:pt x="9880332" y="5682897"/>
                <a:pt x="9915784" y="5764963"/>
                <a:pt x="9881197" y="5821114"/>
              </a:cubicBezTo>
              <a:cubicBezTo>
                <a:pt x="9861309" y="5852213"/>
                <a:pt x="9833640" y="5866034"/>
                <a:pt x="9787812" y="5866034"/>
              </a:cubicBezTo>
              <a:close/>
              <a:moveTo>
                <a:pt x="10112377" y="5675151"/>
              </a:moveTo>
              <a:cubicBezTo>
                <a:pt x="10098975" y="5674071"/>
                <a:pt x="10086221" y="5668024"/>
                <a:pt x="10069360" y="5656362"/>
              </a:cubicBezTo>
              <a:cubicBezTo>
                <a:pt x="10051202" y="5644268"/>
                <a:pt x="10035638" y="5623536"/>
                <a:pt x="10027856" y="5601939"/>
              </a:cubicBezTo>
              <a:cubicBezTo>
                <a:pt x="10017480" y="5570840"/>
                <a:pt x="10017480" y="5563930"/>
                <a:pt x="10031314" y="5535422"/>
              </a:cubicBezTo>
              <a:cubicBezTo>
                <a:pt x="10049472" y="5497413"/>
                <a:pt x="10082330" y="5477544"/>
                <a:pt x="10127293" y="5477544"/>
              </a:cubicBezTo>
              <a:cubicBezTo>
                <a:pt x="10173985" y="5477544"/>
                <a:pt x="10217219" y="5523328"/>
                <a:pt x="10217219" y="5571704"/>
              </a:cubicBezTo>
              <a:cubicBezTo>
                <a:pt x="10217219" y="5615761"/>
                <a:pt x="10196466" y="5648587"/>
                <a:pt x="10159286" y="5664137"/>
              </a:cubicBezTo>
              <a:cubicBezTo>
                <a:pt x="10139831" y="5672343"/>
                <a:pt x="10125779" y="5676231"/>
                <a:pt x="10112377" y="5675151"/>
              </a:cubicBezTo>
              <a:close/>
              <a:moveTo>
                <a:pt x="10361367" y="5650345"/>
              </a:moveTo>
              <a:cubicBezTo>
                <a:pt x="10336291" y="5650345"/>
                <a:pt x="10315539" y="5644298"/>
                <a:pt x="10301704" y="5633068"/>
              </a:cubicBezTo>
              <a:cubicBezTo>
                <a:pt x="10233395" y="5579509"/>
                <a:pt x="10259335" y="5474982"/>
                <a:pt x="10345802" y="5455978"/>
              </a:cubicBezTo>
              <a:cubicBezTo>
                <a:pt x="10402006" y="5443884"/>
                <a:pt x="10459074" y="5495715"/>
                <a:pt x="10459074" y="5559640"/>
              </a:cubicBezTo>
              <a:cubicBezTo>
                <a:pt x="10459074" y="5584692"/>
                <a:pt x="10452157" y="5598514"/>
                <a:pt x="10429676" y="5620974"/>
              </a:cubicBezTo>
              <a:cubicBezTo>
                <a:pt x="10404600" y="5646026"/>
                <a:pt x="10394224" y="5650345"/>
                <a:pt x="10361367" y="5650345"/>
              </a:cubicBezTo>
              <a:close/>
              <a:moveTo>
                <a:pt x="10659477" y="5588660"/>
              </a:moveTo>
              <a:cubicBezTo>
                <a:pt x="10645750" y="5589523"/>
                <a:pt x="10632131" y="5587364"/>
                <a:pt x="10618729" y="5582181"/>
              </a:cubicBezTo>
              <a:cubicBezTo>
                <a:pt x="10553014" y="5554537"/>
                <a:pt x="10540909" y="5461241"/>
                <a:pt x="10597977" y="5413729"/>
              </a:cubicBezTo>
              <a:cubicBezTo>
                <a:pt x="10637752" y="5380039"/>
                <a:pt x="10685309" y="5382630"/>
                <a:pt x="10723354" y="5420640"/>
              </a:cubicBezTo>
              <a:cubicBezTo>
                <a:pt x="10747565" y="5444828"/>
                <a:pt x="10752753" y="5456058"/>
                <a:pt x="10752753" y="5488021"/>
              </a:cubicBezTo>
              <a:cubicBezTo>
                <a:pt x="10752753" y="5531213"/>
                <a:pt x="10737189" y="5558857"/>
                <a:pt x="10700873" y="5576998"/>
              </a:cubicBezTo>
              <a:cubicBezTo>
                <a:pt x="10687038" y="5583908"/>
                <a:pt x="10673203" y="5587796"/>
                <a:pt x="10659477" y="5588660"/>
              </a:cubicBezTo>
              <a:close/>
              <a:moveTo>
                <a:pt x="8827745" y="6063174"/>
              </a:moveTo>
              <a:cubicBezTo>
                <a:pt x="8817153" y="6063822"/>
                <a:pt x="8806993" y="6061015"/>
                <a:pt x="8791861" y="6054968"/>
              </a:cubicBezTo>
              <a:cubicBezTo>
                <a:pt x="8734793" y="6031643"/>
                <a:pt x="8711447" y="5978948"/>
                <a:pt x="8733928" y="5923662"/>
              </a:cubicBezTo>
              <a:cubicBezTo>
                <a:pt x="8749493" y="5887380"/>
                <a:pt x="8785809" y="5865783"/>
                <a:pt x="8831636" y="5865783"/>
              </a:cubicBezTo>
              <a:cubicBezTo>
                <a:pt x="8855847" y="5865783"/>
                <a:pt x="8869682" y="5872694"/>
                <a:pt x="8892163" y="5895154"/>
              </a:cubicBezTo>
              <a:cubicBezTo>
                <a:pt x="8914645" y="5917615"/>
                <a:pt x="8921562" y="5931436"/>
                <a:pt x="8921562" y="5955624"/>
              </a:cubicBezTo>
              <a:cubicBezTo>
                <a:pt x="8921562" y="5999681"/>
                <a:pt x="8901675" y="6033371"/>
                <a:pt x="8866223" y="6050648"/>
              </a:cubicBezTo>
              <a:cubicBezTo>
                <a:pt x="8849362" y="6058423"/>
                <a:pt x="8838337" y="6062526"/>
                <a:pt x="8827745" y="6063174"/>
              </a:cubicBezTo>
              <a:close/>
              <a:moveTo>
                <a:pt x="9254927" y="5993307"/>
              </a:moveTo>
              <a:cubicBezTo>
                <a:pt x="9243995" y="5991466"/>
                <a:pt x="9232917" y="5987673"/>
                <a:pt x="9222000" y="5981626"/>
              </a:cubicBezTo>
              <a:cubicBezTo>
                <a:pt x="9156285" y="5946208"/>
                <a:pt x="9158014" y="5844273"/>
                <a:pt x="9223729" y="5809719"/>
              </a:cubicBezTo>
              <a:cubicBezTo>
                <a:pt x="9273015" y="5784667"/>
                <a:pt x="9328354" y="5801081"/>
                <a:pt x="9356888" y="5848593"/>
              </a:cubicBezTo>
              <a:cubicBezTo>
                <a:pt x="9400770" y="5923424"/>
                <a:pt x="9331448" y="6006192"/>
                <a:pt x="9254927" y="5993307"/>
              </a:cubicBezTo>
              <a:close/>
              <a:moveTo>
                <a:pt x="8998426" y="5925780"/>
              </a:moveTo>
              <a:cubicBezTo>
                <a:pt x="8985577" y="5925564"/>
                <a:pt x="8972391" y="5922972"/>
                <a:pt x="8959421" y="5917789"/>
              </a:cubicBezTo>
              <a:cubicBezTo>
                <a:pt x="8928293" y="5905695"/>
                <a:pt x="8904082" y="5866822"/>
                <a:pt x="8904082" y="5829676"/>
              </a:cubicBezTo>
              <a:cubicBezTo>
                <a:pt x="8904082" y="5739835"/>
                <a:pt x="9009572" y="5695778"/>
                <a:pt x="9070963" y="5760568"/>
              </a:cubicBezTo>
              <a:cubicBezTo>
                <a:pt x="9102092" y="5793394"/>
                <a:pt x="9108144" y="5830540"/>
                <a:pt x="9089986" y="5869413"/>
              </a:cubicBezTo>
              <a:cubicBezTo>
                <a:pt x="9072477" y="5905695"/>
                <a:pt x="9036971" y="5926428"/>
                <a:pt x="8998426" y="5925780"/>
              </a:cubicBezTo>
              <a:close/>
              <a:moveTo>
                <a:pt x="9385301" y="5788386"/>
              </a:moveTo>
              <a:cubicBezTo>
                <a:pt x="9369737" y="5787522"/>
                <a:pt x="9347256" y="5782339"/>
                <a:pt x="9335151" y="5775428"/>
              </a:cubicBezTo>
              <a:cubicBezTo>
                <a:pt x="9291917" y="5752104"/>
                <a:pt x="9277218" y="5675221"/>
                <a:pt x="9308346" y="5633756"/>
              </a:cubicBezTo>
              <a:cubicBezTo>
                <a:pt x="9316992" y="5621662"/>
                <a:pt x="9339474" y="5606112"/>
                <a:pt x="9358497" y="5599201"/>
              </a:cubicBezTo>
              <a:cubicBezTo>
                <a:pt x="9422482" y="5576741"/>
                <a:pt x="9483874" y="5621662"/>
                <a:pt x="9484739" y="5691634"/>
              </a:cubicBezTo>
              <a:cubicBezTo>
                <a:pt x="9485603" y="5750376"/>
                <a:pt x="9445828" y="5788386"/>
                <a:pt x="9385301" y="5788386"/>
              </a:cubicBezTo>
              <a:close/>
              <a:moveTo>
                <a:pt x="9604265" y="5748913"/>
              </a:moveTo>
              <a:cubicBezTo>
                <a:pt x="9597780" y="5748265"/>
                <a:pt x="9590430" y="5746969"/>
                <a:pt x="9583945" y="5745242"/>
              </a:cubicBezTo>
              <a:cubicBezTo>
                <a:pt x="9529470" y="5728828"/>
                <a:pt x="9502666" y="5679589"/>
                <a:pt x="9517365" y="5624302"/>
              </a:cubicBezTo>
              <a:cubicBezTo>
                <a:pt x="9532929" y="5565560"/>
                <a:pt x="9599509" y="5537916"/>
                <a:pt x="9660036" y="5565560"/>
              </a:cubicBezTo>
              <a:cubicBezTo>
                <a:pt x="9711916" y="5588884"/>
                <a:pt x="9724021" y="5673542"/>
                <a:pt x="9682517" y="5718462"/>
              </a:cubicBezTo>
              <a:cubicBezTo>
                <a:pt x="9668683" y="5733148"/>
                <a:pt x="9651389" y="5745242"/>
                <a:pt x="9644472" y="5745242"/>
              </a:cubicBezTo>
              <a:cubicBezTo>
                <a:pt x="9636690" y="5745242"/>
                <a:pt x="9626314" y="5746969"/>
                <a:pt x="9619396" y="5748697"/>
              </a:cubicBezTo>
              <a:cubicBezTo>
                <a:pt x="9616370" y="5749561"/>
                <a:pt x="9610750" y="5749561"/>
                <a:pt x="9604265" y="5748913"/>
              </a:cubicBezTo>
              <a:close/>
              <a:moveTo>
                <a:pt x="9896489" y="5638198"/>
              </a:moveTo>
              <a:cubicBezTo>
                <a:pt x="9886295" y="5637051"/>
                <a:pt x="9875892" y="5634270"/>
                <a:pt x="9865516" y="5629627"/>
              </a:cubicBezTo>
              <a:cubicBezTo>
                <a:pt x="9832659" y="5614942"/>
                <a:pt x="9811042" y="5576932"/>
                <a:pt x="9811042" y="5532875"/>
              </a:cubicBezTo>
              <a:cubicBezTo>
                <a:pt x="9811042" y="5488819"/>
                <a:pt x="9856870" y="5443034"/>
                <a:pt x="9900968" y="5443034"/>
              </a:cubicBezTo>
              <a:cubicBezTo>
                <a:pt x="9946796" y="5443034"/>
                <a:pt x="9983112" y="5464631"/>
                <a:pt x="9998676" y="5500913"/>
              </a:cubicBezTo>
              <a:cubicBezTo>
                <a:pt x="10028940" y="5574233"/>
                <a:pt x="9967845" y="5646229"/>
                <a:pt x="9896489" y="5638198"/>
              </a:cubicBezTo>
              <a:close/>
              <a:moveTo>
                <a:pt x="10213852" y="5443352"/>
              </a:moveTo>
              <a:cubicBezTo>
                <a:pt x="10189642" y="5443352"/>
                <a:pt x="10168890" y="5437305"/>
                <a:pt x="10155055" y="5426075"/>
              </a:cubicBezTo>
              <a:cubicBezTo>
                <a:pt x="10142949" y="5417437"/>
                <a:pt x="10128250" y="5397568"/>
                <a:pt x="10123062" y="5383746"/>
              </a:cubicBezTo>
              <a:lnTo>
                <a:pt x="10111821" y="5358695"/>
              </a:lnTo>
              <a:lnTo>
                <a:pt x="10081558" y="5379427"/>
              </a:lnTo>
              <a:cubicBezTo>
                <a:pt x="10046106" y="5403615"/>
                <a:pt x="10029678" y="5404479"/>
                <a:pt x="9988173" y="5388066"/>
              </a:cubicBezTo>
              <a:cubicBezTo>
                <a:pt x="9959639" y="5375972"/>
                <a:pt x="9931970" y="5337098"/>
                <a:pt x="9931970" y="5309455"/>
              </a:cubicBezTo>
              <a:cubicBezTo>
                <a:pt x="9931970" y="5297361"/>
                <a:pt x="9928511" y="5297361"/>
                <a:pt x="9910353" y="5312910"/>
              </a:cubicBezTo>
              <a:cubicBezTo>
                <a:pt x="9862796" y="5349192"/>
                <a:pt x="9794487" y="5340554"/>
                <a:pt x="9763359" y="5293042"/>
              </a:cubicBezTo>
              <a:cubicBezTo>
                <a:pt x="9733095" y="5247257"/>
                <a:pt x="9748660" y="5177285"/>
                <a:pt x="9795352" y="5153097"/>
              </a:cubicBezTo>
              <a:cubicBezTo>
                <a:pt x="9837721" y="5131501"/>
                <a:pt x="9878360" y="5137548"/>
                <a:pt x="9911218" y="5170374"/>
              </a:cubicBezTo>
              <a:cubicBezTo>
                <a:pt x="9927646" y="5186787"/>
                <a:pt x="9940616" y="5207520"/>
                <a:pt x="9940616" y="5217886"/>
              </a:cubicBezTo>
              <a:cubicBezTo>
                <a:pt x="9940616" y="5240346"/>
                <a:pt x="9944940" y="5240346"/>
                <a:pt x="9972609" y="5218750"/>
              </a:cubicBezTo>
              <a:cubicBezTo>
                <a:pt x="10017572" y="5183332"/>
                <a:pt x="10096257" y="5204928"/>
                <a:pt x="10118739" y="5258487"/>
              </a:cubicBezTo>
              <a:lnTo>
                <a:pt x="10131709" y="5288722"/>
              </a:lnTo>
              <a:lnTo>
                <a:pt x="10153325" y="5271445"/>
              </a:lnTo>
              <a:cubicBezTo>
                <a:pt x="10185318" y="5246393"/>
                <a:pt x="10220770" y="5241210"/>
                <a:pt x="10253627" y="5256760"/>
              </a:cubicBezTo>
              <a:cubicBezTo>
                <a:pt x="10348741" y="5302544"/>
                <a:pt x="10318478" y="5443352"/>
                <a:pt x="10213852" y="5443352"/>
              </a:cubicBezTo>
              <a:close/>
              <a:moveTo>
                <a:pt x="10585946" y="5210338"/>
              </a:moveTo>
              <a:cubicBezTo>
                <a:pt x="10560006" y="5210338"/>
                <a:pt x="10540118" y="5204291"/>
                <a:pt x="10525419" y="5192197"/>
              </a:cubicBezTo>
              <a:cubicBezTo>
                <a:pt x="10454516" y="5136911"/>
                <a:pt x="10493426" y="5020290"/>
                <a:pt x="10583352" y="5017699"/>
              </a:cubicBezTo>
              <a:cubicBezTo>
                <a:pt x="10643014" y="5015971"/>
                <a:pt x="10683654" y="5057436"/>
                <a:pt x="10683654" y="5120497"/>
              </a:cubicBezTo>
              <a:cubicBezTo>
                <a:pt x="10683654" y="5144685"/>
                <a:pt x="10676736" y="5158507"/>
                <a:pt x="10654255" y="5180967"/>
              </a:cubicBezTo>
              <a:cubicBezTo>
                <a:pt x="10629180" y="5206019"/>
                <a:pt x="10618803" y="5210338"/>
                <a:pt x="10585946" y="5210338"/>
              </a:cubicBezTo>
              <a:close/>
              <a:moveTo>
                <a:pt x="9155762" y="5761318"/>
              </a:moveTo>
              <a:cubicBezTo>
                <a:pt x="9145386" y="5761858"/>
                <a:pt x="9135226" y="5759050"/>
                <a:pt x="9120094" y="5753004"/>
              </a:cubicBezTo>
              <a:cubicBezTo>
                <a:pt x="9065620" y="5730543"/>
                <a:pt x="9038815" y="5674393"/>
                <a:pt x="9059567" y="5623425"/>
              </a:cubicBezTo>
              <a:cubicBezTo>
                <a:pt x="9075996" y="5584552"/>
                <a:pt x="9107989" y="5563819"/>
                <a:pt x="9152087" y="5563819"/>
              </a:cubicBezTo>
              <a:cubicBezTo>
                <a:pt x="9184945" y="5563819"/>
                <a:pt x="9195321" y="5568138"/>
                <a:pt x="9220396" y="5593190"/>
              </a:cubicBezTo>
              <a:cubicBezTo>
                <a:pt x="9242878" y="5615651"/>
                <a:pt x="9249795" y="5629472"/>
                <a:pt x="9249795" y="5654524"/>
              </a:cubicBezTo>
              <a:cubicBezTo>
                <a:pt x="9249795" y="5695989"/>
                <a:pt x="9227314" y="5733135"/>
                <a:pt x="9192727" y="5749548"/>
              </a:cubicBezTo>
              <a:cubicBezTo>
                <a:pt x="9176731" y="5756891"/>
                <a:pt x="9166138" y="5760778"/>
                <a:pt x="9155762" y="5761318"/>
              </a:cubicBezTo>
              <a:close/>
              <a:moveTo>
                <a:pt x="8551339" y="6011409"/>
              </a:moveTo>
              <a:cubicBezTo>
                <a:pt x="8540747" y="6012057"/>
                <a:pt x="8530587" y="6009250"/>
                <a:pt x="8515455" y="6003203"/>
              </a:cubicBezTo>
              <a:cubicBezTo>
                <a:pt x="8460981" y="5980742"/>
                <a:pt x="8434176" y="5924592"/>
                <a:pt x="8454928" y="5873624"/>
              </a:cubicBezTo>
              <a:cubicBezTo>
                <a:pt x="8471357" y="5834751"/>
                <a:pt x="8503350" y="5814018"/>
                <a:pt x="8547448" y="5814018"/>
              </a:cubicBezTo>
              <a:cubicBezTo>
                <a:pt x="8580306" y="5814018"/>
                <a:pt x="8590682" y="5818338"/>
                <a:pt x="8615757" y="5843389"/>
              </a:cubicBezTo>
              <a:cubicBezTo>
                <a:pt x="8638239" y="5865850"/>
                <a:pt x="8645156" y="5879671"/>
                <a:pt x="8645156" y="5903859"/>
              </a:cubicBezTo>
              <a:cubicBezTo>
                <a:pt x="8645156" y="5947916"/>
                <a:pt x="8625269" y="5981606"/>
                <a:pt x="8589817" y="5998883"/>
              </a:cubicBezTo>
              <a:cubicBezTo>
                <a:pt x="8572956" y="6006658"/>
                <a:pt x="8561931" y="6010761"/>
                <a:pt x="8551339" y="6011409"/>
              </a:cubicBezTo>
              <a:close/>
              <a:moveTo>
                <a:pt x="8730135" y="5847593"/>
              </a:moveTo>
              <a:cubicBezTo>
                <a:pt x="8719327" y="5847485"/>
                <a:pt x="8708518" y="5843598"/>
                <a:pt x="8690792" y="5835823"/>
              </a:cubicBezTo>
              <a:cubicBezTo>
                <a:pt x="8594814" y="5794358"/>
                <a:pt x="8625942" y="5650094"/>
                <a:pt x="8731432" y="5650094"/>
              </a:cubicBezTo>
              <a:cubicBezTo>
                <a:pt x="8790229" y="5650094"/>
                <a:pt x="8826546" y="5688968"/>
                <a:pt x="8826546" y="5752029"/>
              </a:cubicBezTo>
              <a:cubicBezTo>
                <a:pt x="8826546" y="5792630"/>
                <a:pt x="8807523" y="5821138"/>
                <a:pt x="8769477" y="5836687"/>
              </a:cubicBezTo>
              <a:cubicBezTo>
                <a:pt x="8751751" y="5844030"/>
                <a:pt x="8740943" y="5847701"/>
                <a:pt x="8730135" y="5847593"/>
              </a:cubicBezTo>
              <a:close/>
              <a:moveTo>
                <a:pt x="8905911" y="5709877"/>
              </a:moveTo>
              <a:cubicBezTo>
                <a:pt x="8902452" y="5709013"/>
                <a:pt x="8891212" y="5706421"/>
                <a:pt x="8880836" y="5704694"/>
              </a:cubicBezTo>
              <a:cubicBezTo>
                <a:pt x="8870460" y="5702966"/>
                <a:pt x="8849707" y="5687417"/>
                <a:pt x="8835008" y="5671003"/>
              </a:cubicBezTo>
              <a:cubicBezTo>
                <a:pt x="8796963" y="5627811"/>
                <a:pt x="8798692" y="5581162"/>
                <a:pt x="8838467" y="5541425"/>
              </a:cubicBezTo>
              <a:cubicBezTo>
                <a:pt x="8863542" y="5516373"/>
                <a:pt x="8873918" y="5512054"/>
                <a:pt x="8906776" y="5512054"/>
              </a:cubicBezTo>
              <a:cubicBezTo>
                <a:pt x="9020912" y="5512054"/>
                <a:pt x="9044258" y="5660637"/>
                <a:pt x="8936175" y="5701238"/>
              </a:cubicBezTo>
              <a:cubicBezTo>
                <a:pt x="8922340" y="5706421"/>
                <a:pt x="8909370" y="5709877"/>
                <a:pt x="8905911" y="5709877"/>
              </a:cubicBezTo>
              <a:close/>
              <a:moveTo>
                <a:pt x="9472547" y="5546816"/>
              </a:moveTo>
              <a:cubicBezTo>
                <a:pt x="9461307" y="5545952"/>
                <a:pt x="9440554" y="5540769"/>
                <a:pt x="9424990" y="5533858"/>
              </a:cubicBezTo>
              <a:cubicBezTo>
                <a:pt x="9355817" y="5504487"/>
                <a:pt x="9354087" y="5396505"/>
                <a:pt x="9422396" y="5361087"/>
              </a:cubicBezTo>
              <a:cubicBezTo>
                <a:pt x="9488976" y="5326533"/>
                <a:pt x="9569390" y="5373181"/>
                <a:pt x="9569390" y="5447472"/>
              </a:cubicBezTo>
              <a:cubicBezTo>
                <a:pt x="9569390" y="5498440"/>
                <a:pt x="9521834" y="5547680"/>
                <a:pt x="9472547" y="5546816"/>
              </a:cubicBezTo>
              <a:close/>
              <a:moveTo>
                <a:pt x="9714834" y="5545630"/>
              </a:moveTo>
              <a:cubicBezTo>
                <a:pt x="9704026" y="5545522"/>
                <a:pt x="9693217" y="5541634"/>
                <a:pt x="9675492" y="5533860"/>
              </a:cubicBezTo>
              <a:cubicBezTo>
                <a:pt x="9602859" y="5502761"/>
                <a:pt x="9595942" y="5396507"/>
                <a:pt x="9665116" y="5361089"/>
              </a:cubicBezTo>
              <a:cubicBezTo>
                <a:pt x="9707485" y="5338629"/>
                <a:pt x="9748989" y="5344676"/>
                <a:pt x="9781846" y="5377502"/>
              </a:cubicBezTo>
              <a:cubicBezTo>
                <a:pt x="9806057" y="5401690"/>
                <a:pt x="9811245" y="5412920"/>
                <a:pt x="9811245" y="5444883"/>
              </a:cubicBezTo>
              <a:cubicBezTo>
                <a:pt x="9811245" y="5489803"/>
                <a:pt x="9793087" y="5518311"/>
                <a:pt x="9754177" y="5534724"/>
              </a:cubicBezTo>
              <a:cubicBezTo>
                <a:pt x="9736451" y="5542066"/>
                <a:pt x="9725643" y="5545738"/>
                <a:pt x="9714834" y="5545630"/>
              </a:cubicBezTo>
              <a:close/>
              <a:moveTo>
                <a:pt x="9228786" y="5545802"/>
              </a:moveTo>
              <a:cubicBezTo>
                <a:pt x="9219760" y="5544601"/>
                <a:pt x="9210573" y="5542063"/>
                <a:pt x="9201278" y="5538176"/>
              </a:cubicBezTo>
              <a:cubicBezTo>
                <a:pt x="9149398" y="5517443"/>
                <a:pt x="9127781" y="5433649"/>
                <a:pt x="9163233" y="5389593"/>
              </a:cubicBezTo>
              <a:cubicBezTo>
                <a:pt x="9198684" y="5343808"/>
                <a:pt x="9271317" y="5336898"/>
                <a:pt x="9308497" y="5376635"/>
              </a:cubicBezTo>
              <a:cubicBezTo>
                <a:pt x="9352596" y="5423283"/>
                <a:pt x="9350866" y="5480298"/>
                <a:pt x="9304174" y="5520899"/>
              </a:cubicBezTo>
              <a:cubicBezTo>
                <a:pt x="9281477" y="5540983"/>
                <a:pt x="9255861" y="5549406"/>
                <a:pt x="9228786" y="5545802"/>
              </a:cubicBezTo>
              <a:close/>
              <a:moveTo>
                <a:pt x="9011406" y="5519639"/>
              </a:moveTo>
              <a:cubicBezTo>
                <a:pt x="8998760" y="5519639"/>
                <a:pt x="8985357" y="5515752"/>
                <a:pt x="8967199" y="5507977"/>
              </a:cubicBezTo>
              <a:cubicBezTo>
                <a:pt x="8895432" y="5476879"/>
                <a:pt x="8888514" y="5376671"/>
                <a:pt x="8955959" y="5336934"/>
              </a:cubicBezTo>
              <a:cubicBezTo>
                <a:pt x="8996598" y="5312746"/>
                <a:pt x="9039832" y="5317929"/>
                <a:pt x="9073554" y="5351620"/>
              </a:cubicBezTo>
              <a:cubicBezTo>
                <a:pt x="9097765" y="5375807"/>
                <a:pt x="9102953" y="5387038"/>
                <a:pt x="9102953" y="5419000"/>
              </a:cubicBezTo>
              <a:cubicBezTo>
                <a:pt x="9102953" y="5462193"/>
                <a:pt x="9087389" y="5489836"/>
                <a:pt x="9051073" y="5507977"/>
              </a:cubicBezTo>
              <a:cubicBezTo>
                <a:pt x="9035941" y="5515752"/>
                <a:pt x="9024052" y="5519639"/>
                <a:pt x="9011406" y="5519639"/>
              </a:cubicBezTo>
              <a:close/>
              <a:moveTo>
                <a:pt x="9611900" y="5324093"/>
              </a:moveTo>
              <a:cubicBezTo>
                <a:pt x="9600984" y="5324385"/>
                <a:pt x="9589567" y="5322819"/>
                <a:pt x="9577894" y="5319040"/>
              </a:cubicBezTo>
              <a:cubicBezTo>
                <a:pt x="9543307" y="5307809"/>
                <a:pt x="9508720" y="5262025"/>
                <a:pt x="9508720" y="5227471"/>
              </a:cubicBezTo>
              <a:cubicBezTo>
                <a:pt x="9508720" y="5192917"/>
                <a:pt x="9543307" y="5147132"/>
                <a:pt x="9577894" y="5135902"/>
              </a:cubicBezTo>
              <a:cubicBezTo>
                <a:pt x="9616804" y="5122944"/>
                <a:pt x="9653985" y="5134175"/>
                <a:pt x="9684249" y="5167001"/>
              </a:cubicBezTo>
              <a:cubicBezTo>
                <a:pt x="9740236" y="5228982"/>
                <a:pt x="9688316" y="5322050"/>
                <a:pt x="9611900" y="5324093"/>
              </a:cubicBezTo>
              <a:close/>
              <a:moveTo>
                <a:pt x="5923636" y="6184501"/>
              </a:moveTo>
              <a:cubicBezTo>
                <a:pt x="5909477" y="6184824"/>
                <a:pt x="5895643" y="6181369"/>
                <a:pt x="5881808" y="6174026"/>
              </a:cubicBezTo>
              <a:cubicBezTo>
                <a:pt x="5847221" y="6156749"/>
                <a:pt x="5824739" y="6118740"/>
                <a:pt x="5825604" y="6079866"/>
              </a:cubicBezTo>
              <a:cubicBezTo>
                <a:pt x="5826469" y="6049631"/>
                <a:pt x="5832521" y="6038401"/>
                <a:pt x="5858461" y="6015077"/>
              </a:cubicBezTo>
              <a:cubicBezTo>
                <a:pt x="5902560" y="5974476"/>
                <a:pt x="5948387" y="5974476"/>
                <a:pt x="5989891" y="6015941"/>
              </a:cubicBezTo>
              <a:cubicBezTo>
                <a:pt x="6014102" y="6040129"/>
                <a:pt x="6019290" y="6051359"/>
                <a:pt x="6019290" y="6083321"/>
              </a:cubicBezTo>
              <a:cubicBezTo>
                <a:pt x="6019290" y="6126514"/>
                <a:pt x="6003726" y="6154158"/>
                <a:pt x="5967410" y="6172299"/>
              </a:cubicBezTo>
              <a:cubicBezTo>
                <a:pt x="5952278" y="6180073"/>
                <a:pt x="5937795" y="6184177"/>
                <a:pt x="5923636" y="6184501"/>
              </a:cubicBezTo>
              <a:close/>
              <a:moveTo>
                <a:pt x="7922615" y="6080970"/>
              </a:moveTo>
              <a:cubicBezTo>
                <a:pt x="7909537" y="6080862"/>
                <a:pt x="7896567" y="6076542"/>
                <a:pt x="7879706" y="6067904"/>
              </a:cubicBezTo>
              <a:cubicBezTo>
                <a:pt x="7830420" y="6043716"/>
                <a:pt x="7811397" y="5984974"/>
                <a:pt x="7837337" y="5934870"/>
              </a:cubicBezTo>
              <a:cubicBezTo>
                <a:pt x="7855495" y="5899452"/>
                <a:pt x="7883164" y="5883039"/>
                <a:pt x="7923804" y="5883039"/>
              </a:cubicBezTo>
              <a:cubicBezTo>
                <a:pt x="8028429" y="5883039"/>
                <a:pt x="8060422" y="6023847"/>
                <a:pt x="7966173" y="6068768"/>
              </a:cubicBezTo>
              <a:cubicBezTo>
                <a:pt x="7948880" y="6076974"/>
                <a:pt x="7935693" y="6081078"/>
                <a:pt x="7922615" y="6080970"/>
              </a:cubicBezTo>
              <a:close/>
              <a:moveTo>
                <a:pt x="8321139" y="5883287"/>
              </a:moveTo>
              <a:cubicBezTo>
                <a:pt x="8286552" y="5883287"/>
                <a:pt x="8276176" y="5878968"/>
                <a:pt x="8251101" y="5853916"/>
              </a:cubicBezTo>
              <a:cubicBezTo>
                <a:pt x="8227755" y="5830592"/>
                <a:pt x="8221702" y="5817634"/>
                <a:pt x="8221702" y="5789991"/>
              </a:cubicBezTo>
              <a:cubicBezTo>
                <a:pt x="8221702" y="5699286"/>
                <a:pt x="8339297" y="5655230"/>
                <a:pt x="8394636" y="5725202"/>
              </a:cubicBezTo>
              <a:cubicBezTo>
                <a:pt x="8430088" y="5770986"/>
                <a:pt x="8427494" y="5816770"/>
                <a:pt x="8385990" y="5858236"/>
              </a:cubicBezTo>
              <a:cubicBezTo>
                <a:pt x="8366102" y="5878968"/>
                <a:pt x="8353997" y="5883287"/>
                <a:pt x="8321139" y="5883287"/>
              </a:cubicBezTo>
              <a:close/>
              <a:moveTo>
                <a:pt x="8510310" y="5762503"/>
              </a:moveTo>
              <a:cubicBezTo>
                <a:pt x="8491288" y="5761639"/>
                <a:pt x="8467941" y="5757320"/>
                <a:pt x="8456701" y="5751273"/>
              </a:cubicBezTo>
              <a:cubicBezTo>
                <a:pt x="8427302" y="5734860"/>
                <a:pt x="8409144" y="5703761"/>
                <a:pt x="8408279" y="5668343"/>
              </a:cubicBezTo>
              <a:cubicBezTo>
                <a:pt x="8406550" y="5601826"/>
                <a:pt x="8470535" y="5552586"/>
                <a:pt x="8533656" y="5571591"/>
              </a:cubicBezTo>
              <a:cubicBezTo>
                <a:pt x="8578619" y="5585413"/>
                <a:pt x="8601965" y="5617375"/>
                <a:pt x="8601965" y="5664887"/>
              </a:cubicBezTo>
              <a:cubicBezTo>
                <a:pt x="8601965" y="5697714"/>
                <a:pt x="8597642" y="5708080"/>
                <a:pt x="8572567" y="5733132"/>
              </a:cubicBezTo>
              <a:cubicBezTo>
                <a:pt x="8549220" y="5756456"/>
                <a:pt x="8536250" y="5762503"/>
                <a:pt x="8510310" y="5762503"/>
              </a:cubicBezTo>
              <a:close/>
              <a:moveTo>
                <a:pt x="8690788" y="5584936"/>
              </a:moveTo>
              <a:cubicBezTo>
                <a:pt x="8678183" y="5584234"/>
                <a:pt x="8665537" y="5581103"/>
                <a:pt x="8653648" y="5575272"/>
              </a:cubicBezTo>
              <a:cubicBezTo>
                <a:pt x="8589663" y="5542445"/>
                <a:pt x="8576693" y="5466426"/>
                <a:pt x="8627708" y="5415459"/>
              </a:cubicBezTo>
              <a:cubicBezTo>
                <a:pt x="8647596" y="5395590"/>
                <a:pt x="8659701" y="5391271"/>
                <a:pt x="8692559" y="5391271"/>
              </a:cubicBezTo>
              <a:cubicBezTo>
                <a:pt x="8727145" y="5391271"/>
                <a:pt x="8737522" y="5395590"/>
                <a:pt x="8762597" y="5420642"/>
              </a:cubicBezTo>
              <a:cubicBezTo>
                <a:pt x="8794590" y="5452604"/>
                <a:pt x="8801507" y="5491478"/>
                <a:pt x="8781620" y="5532943"/>
              </a:cubicBezTo>
              <a:cubicBezTo>
                <a:pt x="8766056" y="5567281"/>
                <a:pt x="8728605" y="5587042"/>
                <a:pt x="8690788" y="5584936"/>
              </a:cubicBezTo>
              <a:close/>
              <a:moveTo>
                <a:pt x="4253693" y="6503564"/>
              </a:moveTo>
              <a:cubicBezTo>
                <a:pt x="4244601" y="6502377"/>
                <a:pt x="4235306" y="6499839"/>
                <a:pt x="4225794" y="6495952"/>
              </a:cubicBezTo>
              <a:cubicBezTo>
                <a:pt x="4193802" y="6482994"/>
                <a:pt x="4170456" y="6444984"/>
                <a:pt x="4170456" y="6406111"/>
              </a:cubicBezTo>
              <a:cubicBezTo>
                <a:pt x="4170456" y="6317134"/>
                <a:pt x="4271622" y="6275669"/>
                <a:pt x="4336472" y="6337003"/>
              </a:cubicBezTo>
              <a:cubicBezTo>
                <a:pt x="4360683" y="6361190"/>
                <a:pt x="4360683" y="6361190"/>
                <a:pt x="4360683" y="6341322"/>
              </a:cubicBezTo>
              <a:cubicBezTo>
                <a:pt x="4360683" y="6330092"/>
                <a:pt x="4373653" y="6308495"/>
                <a:pt x="4390082" y="6292082"/>
              </a:cubicBezTo>
              <a:cubicBezTo>
                <a:pt x="4413428" y="6268758"/>
                <a:pt x="4426398" y="6262711"/>
                <a:pt x="4453203" y="6262711"/>
              </a:cubicBezTo>
              <a:lnTo>
                <a:pt x="4486060" y="6262711"/>
              </a:lnTo>
              <a:lnTo>
                <a:pt x="4483466" y="6223838"/>
              </a:lnTo>
              <a:cubicBezTo>
                <a:pt x="4480008" y="6189283"/>
                <a:pt x="4483466" y="6181509"/>
                <a:pt x="4510271" y="6154729"/>
              </a:cubicBezTo>
              <a:cubicBezTo>
                <a:pt x="4536211" y="6128813"/>
                <a:pt x="4546587" y="6124494"/>
                <a:pt x="4579445" y="6124494"/>
              </a:cubicBezTo>
              <a:cubicBezTo>
                <a:pt x="4693581" y="6124494"/>
                <a:pt x="4716928" y="6273077"/>
                <a:pt x="4608844" y="6313678"/>
              </a:cubicBezTo>
              <a:cubicBezTo>
                <a:pt x="4595009" y="6318862"/>
                <a:pt x="4575122" y="6320589"/>
                <a:pt x="4563881" y="6317998"/>
              </a:cubicBezTo>
              <a:cubicBezTo>
                <a:pt x="4544858" y="6312815"/>
                <a:pt x="4543129" y="6314542"/>
                <a:pt x="4550046" y="6337866"/>
              </a:cubicBezTo>
              <a:cubicBezTo>
                <a:pt x="4559557" y="6370693"/>
                <a:pt x="4547452" y="6410430"/>
                <a:pt x="4519783" y="6436346"/>
              </a:cubicBezTo>
              <a:cubicBezTo>
                <a:pt x="4489519" y="6464853"/>
                <a:pt x="4422939" y="6465717"/>
                <a:pt x="4393541" y="6438074"/>
              </a:cubicBezTo>
              <a:cubicBezTo>
                <a:pt x="4367600" y="6413886"/>
                <a:pt x="4360683" y="6413022"/>
                <a:pt x="4360683" y="6434618"/>
              </a:cubicBezTo>
              <a:cubicBezTo>
                <a:pt x="4360683" y="6443257"/>
                <a:pt x="4346848" y="6463125"/>
                <a:pt x="4330420" y="6477811"/>
              </a:cubicBezTo>
              <a:cubicBezTo>
                <a:pt x="4306425" y="6498543"/>
                <a:pt x="4280972" y="6507128"/>
                <a:pt x="4253693" y="6503564"/>
              </a:cubicBezTo>
              <a:close/>
              <a:moveTo>
                <a:pt x="4713278" y="6168250"/>
              </a:moveTo>
              <a:cubicBezTo>
                <a:pt x="4691229" y="6166523"/>
                <a:pt x="4669396" y="6158532"/>
                <a:pt x="4654264" y="6144710"/>
              </a:cubicBezTo>
              <a:cubicBezTo>
                <a:pt x="4600654" y="6097198"/>
                <a:pt x="4613624" y="6012541"/>
                <a:pt x="4678475" y="5981442"/>
              </a:cubicBezTo>
              <a:cubicBezTo>
                <a:pt x="4715656" y="5964165"/>
                <a:pt x="4753701" y="5971075"/>
                <a:pt x="4784829" y="6000447"/>
              </a:cubicBezTo>
              <a:lnTo>
                <a:pt x="4808175" y="6022043"/>
              </a:lnTo>
              <a:lnTo>
                <a:pt x="4813363" y="5992672"/>
              </a:lnTo>
              <a:cubicBezTo>
                <a:pt x="4827198" y="5917516"/>
                <a:pt x="4924041" y="5887282"/>
                <a:pt x="4978516" y="5941704"/>
              </a:cubicBezTo>
              <a:cubicBezTo>
                <a:pt x="5042501" y="6004766"/>
                <a:pt x="4998403" y="6107565"/>
                <a:pt x="4907613" y="6107565"/>
              </a:cubicBezTo>
              <a:cubicBezTo>
                <a:pt x="4876484" y="6107565"/>
                <a:pt x="4864379" y="6102381"/>
                <a:pt x="4843627" y="6082513"/>
              </a:cubicBezTo>
              <a:cubicBezTo>
                <a:pt x="4821146" y="6060053"/>
                <a:pt x="4818551" y="6059189"/>
                <a:pt x="4818551" y="6073874"/>
              </a:cubicBezTo>
              <a:cubicBezTo>
                <a:pt x="4818551" y="6098062"/>
                <a:pt x="4796070" y="6138663"/>
                <a:pt x="4773589" y="6154213"/>
              </a:cubicBezTo>
              <a:cubicBezTo>
                <a:pt x="4757593" y="6165443"/>
                <a:pt x="4735327" y="6169978"/>
                <a:pt x="4713278" y="6168250"/>
              </a:cubicBezTo>
              <a:close/>
              <a:moveTo>
                <a:pt x="3447635" y="6563896"/>
              </a:moveTo>
              <a:cubicBezTo>
                <a:pt x="3434557" y="6563572"/>
                <a:pt x="3421803" y="6559253"/>
                <a:pt x="3404510" y="6551046"/>
              </a:cubicBezTo>
              <a:cubicBezTo>
                <a:pt x="3375975" y="6537224"/>
                <a:pt x="3350035" y="6494032"/>
                <a:pt x="3350035" y="6461205"/>
              </a:cubicBezTo>
              <a:cubicBezTo>
                <a:pt x="3350035" y="6413693"/>
                <a:pt x="3399321" y="6366181"/>
                <a:pt x="3449472" y="6366181"/>
              </a:cubicBezTo>
              <a:cubicBezTo>
                <a:pt x="3552368" y="6366181"/>
                <a:pt x="3586090" y="6513900"/>
                <a:pt x="3492706" y="6552774"/>
              </a:cubicBezTo>
              <a:cubicBezTo>
                <a:pt x="3474115" y="6560549"/>
                <a:pt x="3460713" y="6564220"/>
                <a:pt x="3447635" y="6563896"/>
              </a:cubicBezTo>
              <a:close/>
              <a:moveTo>
                <a:pt x="3673180" y="6461335"/>
              </a:moveTo>
              <a:cubicBezTo>
                <a:pt x="3648969" y="6461335"/>
                <a:pt x="3635135" y="6454424"/>
                <a:pt x="3612653" y="6431964"/>
              </a:cubicBezTo>
              <a:cubicBezTo>
                <a:pt x="3588442" y="6407776"/>
                <a:pt x="3583254" y="6395682"/>
                <a:pt x="3583254" y="6366311"/>
              </a:cubicBezTo>
              <a:cubicBezTo>
                <a:pt x="3583254" y="6320526"/>
                <a:pt x="3608330" y="6284244"/>
                <a:pt x="3648969" y="6271287"/>
              </a:cubicBezTo>
              <a:cubicBezTo>
                <a:pt x="3703444" y="6253146"/>
                <a:pt x="3757053" y="6282517"/>
                <a:pt x="3774347" y="6339531"/>
              </a:cubicBezTo>
              <a:cubicBezTo>
                <a:pt x="3793369" y="6402593"/>
                <a:pt x="3744948" y="6461335"/>
                <a:pt x="3673180" y="6461335"/>
              </a:cubicBezTo>
              <a:close/>
              <a:moveTo>
                <a:pt x="4114425" y="6357562"/>
              </a:moveTo>
              <a:cubicBezTo>
                <a:pt x="4097929" y="6357535"/>
                <a:pt x="4081500" y="6353054"/>
                <a:pt x="4067017" y="6343120"/>
              </a:cubicBezTo>
              <a:cubicBezTo>
                <a:pt x="4019460" y="6310293"/>
                <a:pt x="4004761" y="6264509"/>
                <a:pt x="4027242" y="6217861"/>
              </a:cubicBezTo>
              <a:cubicBezTo>
                <a:pt x="4073935" y="6119381"/>
                <a:pt x="4214011" y="6154799"/>
                <a:pt x="4214011" y="6264509"/>
              </a:cubicBezTo>
              <a:cubicBezTo>
                <a:pt x="4214011" y="6317636"/>
                <a:pt x="4163914" y="6357643"/>
                <a:pt x="4114425" y="6357562"/>
              </a:cubicBezTo>
              <a:close/>
              <a:moveTo>
                <a:pt x="4325444" y="6253197"/>
              </a:moveTo>
              <a:cubicBezTo>
                <a:pt x="4314743" y="6253197"/>
                <a:pt x="4304151" y="6249525"/>
                <a:pt x="4287290" y="6242183"/>
              </a:cubicBezTo>
              <a:cubicBezTo>
                <a:pt x="4189582" y="6199854"/>
                <a:pt x="4221575" y="6055590"/>
                <a:pt x="4327929" y="6055590"/>
              </a:cubicBezTo>
              <a:cubicBezTo>
                <a:pt x="4355599" y="6055590"/>
                <a:pt x="4368569" y="6061637"/>
                <a:pt x="4391915" y="6084961"/>
              </a:cubicBezTo>
              <a:cubicBezTo>
                <a:pt x="4416126" y="6109149"/>
                <a:pt x="4421314" y="6120379"/>
                <a:pt x="4421314" y="6152342"/>
              </a:cubicBezTo>
              <a:cubicBezTo>
                <a:pt x="4421314" y="6197262"/>
                <a:pt x="4403156" y="6225770"/>
                <a:pt x="4364246" y="6242183"/>
              </a:cubicBezTo>
              <a:cubicBezTo>
                <a:pt x="4346953" y="6249525"/>
                <a:pt x="4336144" y="6253197"/>
                <a:pt x="4325444" y="6253197"/>
              </a:cubicBezTo>
              <a:close/>
              <a:moveTo>
                <a:pt x="4499744" y="6086008"/>
              </a:moveTo>
              <a:cubicBezTo>
                <a:pt x="4487976" y="6084901"/>
                <a:pt x="4476033" y="6081500"/>
                <a:pt x="4464360" y="6075669"/>
              </a:cubicBezTo>
              <a:cubicBezTo>
                <a:pt x="4400374" y="6042843"/>
                <a:pt x="4387404" y="5966823"/>
                <a:pt x="4438420" y="5915856"/>
              </a:cubicBezTo>
              <a:cubicBezTo>
                <a:pt x="4458307" y="5895987"/>
                <a:pt x="4470412" y="5891668"/>
                <a:pt x="4503270" y="5891668"/>
              </a:cubicBezTo>
              <a:cubicBezTo>
                <a:pt x="4581090" y="5891668"/>
                <a:pt x="4627783" y="5972007"/>
                <a:pt x="4588872" y="6037660"/>
              </a:cubicBezTo>
              <a:cubicBezTo>
                <a:pt x="4568769" y="6071998"/>
                <a:pt x="4535047" y="6089329"/>
                <a:pt x="4499744" y="6086008"/>
              </a:cubicBezTo>
              <a:close/>
              <a:moveTo>
                <a:pt x="4671061" y="5942928"/>
              </a:moveTo>
              <a:cubicBezTo>
                <a:pt x="4656794" y="5943251"/>
                <a:pt x="4642743" y="5939796"/>
                <a:pt x="4628476" y="5932453"/>
              </a:cubicBezTo>
              <a:cubicBezTo>
                <a:pt x="4617235" y="5926406"/>
                <a:pt x="4598212" y="5908265"/>
                <a:pt x="4586972" y="5891852"/>
              </a:cubicBezTo>
              <a:cubicBezTo>
                <a:pt x="4558437" y="5850387"/>
                <a:pt x="4565355" y="5810650"/>
                <a:pt x="4607724" y="5771776"/>
              </a:cubicBezTo>
              <a:cubicBezTo>
                <a:pt x="4636258" y="5745861"/>
                <a:pt x="4643175" y="5743269"/>
                <a:pt x="4678627" y="5747588"/>
              </a:cubicBezTo>
              <a:cubicBezTo>
                <a:pt x="4777199" y="5758819"/>
                <a:pt x="4802275" y="5885805"/>
                <a:pt x="4714943" y="5930726"/>
              </a:cubicBezTo>
              <a:cubicBezTo>
                <a:pt x="4699811" y="5938500"/>
                <a:pt x="4685328" y="5942604"/>
                <a:pt x="4671061" y="5942928"/>
              </a:cubicBezTo>
              <a:close/>
              <a:moveTo>
                <a:pt x="8073925" y="5865845"/>
              </a:moveTo>
              <a:cubicBezTo>
                <a:pt x="8063105" y="5866022"/>
                <a:pt x="8051837" y="5864200"/>
                <a:pt x="8040380" y="5859989"/>
              </a:cubicBezTo>
              <a:cubicBezTo>
                <a:pt x="8014440" y="5850486"/>
                <a:pt x="7979853" y="5810749"/>
                <a:pt x="7974665" y="5783969"/>
              </a:cubicBezTo>
              <a:cubicBezTo>
                <a:pt x="7956507" y="5687218"/>
                <a:pt x="8080155" y="5627611"/>
                <a:pt x="8146735" y="5701903"/>
              </a:cubicBezTo>
              <a:cubicBezTo>
                <a:pt x="8203479" y="5765396"/>
                <a:pt x="8149666" y="5864605"/>
                <a:pt x="8073925" y="5865845"/>
              </a:cubicBezTo>
              <a:close/>
              <a:moveTo>
                <a:pt x="7009935" y="5857407"/>
              </a:moveTo>
              <a:cubicBezTo>
                <a:pt x="6984860" y="5857407"/>
                <a:pt x="6964107" y="5851360"/>
                <a:pt x="6950273" y="5840129"/>
              </a:cubicBezTo>
              <a:cubicBezTo>
                <a:pt x="6885422" y="5790026"/>
                <a:pt x="6902716" y="5697593"/>
                <a:pt x="6981401" y="5667358"/>
              </a:cubicBezTo>
              <a:cubicBezTo>
                <a:pt x="7017717" y="5653537"/>
                <a:pt x="7051439" y="5663903"/>
                <a:pt x="7081703" y="5698457"/>
              </a:cubicBezTo>
              <a:cubicBezTo>
                <a:pt x="7119748" y="5741650"/>
                <a:pt x="7118019" y="5788298"/>
                <a:pt x="7078244" y="5828035"/>
              </a:cubicBezTo>
              <a:cubicBezTo>
                <a:pt x="7053169" y="5853087"/>
                <a:pt x="7042792" y="5857407"/>
                <a:pt x="7009935" y="5857407"/>
              </a:cubicBezTo>
              <a:close/>
              <a:moveTo>
                <a:pt x="7810387" y="5855059"/>
              </a:moveTo>
              <a:cubicBezTo>
                <a:pt x="7799659" y="5853196"/>
                <a:pt x="7789662" y="5849417"/>
                <a:pt x="7781231" y="5843586"/>
              </a:cubicBezTo>
              <a:cubicBezTo>
                <a:pt x="7750967" y="5821989"/>
                <a:pt x="7739727" y="5805576"/>
                <a:pt x="7732809" y="5774477"/>
              </a:cubicBezTo>
              <a:cubicBezTo>
                <a:pt x="7724162" y="5727829"/>
                <a:pt x="7764802" y="5671678"/>
                <a:pt x="7813224" y="5662176"/>
              </a:cubicBezTo>
              <a:cubicBezTo>
                <a:pt x="7904879" y="5644899"/>
                <a:pt x="7966270" y="5753745"/>
                <a:pt x="7904014" y="5823717"/>
              </a:cubicBezTo>
              <a:cubicBezTo>
                <a:pt x="7881317" y="5848984"/>
                <a:pt x="7842569" y="5860647"/>
                <a:pt x="7810387" y="5855059"/>
              </a:cubicBezTo>
              <a:close/>
              <a:moveTo>
                <a:pt x="4874048" y="5838210"/>
              </a:moveTo>
              <a:cubicBezTo>
                <a:pt x="4858930" y="5841018"/>
                <a:pt x="4842933" y="5839938"/>
                <a:pt x="4827153" y="5834107"/>
              </a:cubicBezTo>
              <a:cubicBezTo>
                <a:pt x="4801213" y="5824604"/>
                <a:pt x="4766626" y="5784867"/>
                <a:pt x="4761438" y="5758087"/>
              </a:cubicBezTo>
              <a:cubicBezTo>
                <a:pt x="4750197" y="5695890"/>
                <a:pt x="4798619" y="5641467"/>
                <a:pt x="4866928" y="5641467"/>
              </a:cubicBezTo>
              <a:cubicBezTo>
                <a:pt x="4911026" y="5641467"/>
                <a:pt x="4956853" y="5687251"/>
                <a:pt x="4956853" y="5731308"/>
              </a:cubicBezTo>
              <a:cubicBezTo>
                <a:pt x="4956853" y="5786378"/>
                <a:pt x="4919403" y="5829787"/>
                <a:pt x="4874048" y="5838210"/>
              </a:cubicBezTo>
              <a:close/>
              <a:moveTo>
                <a:pt x="8213020" y="5656477"/>
              </a:moveTo>
              <a:cubicBezTo>
                <a:pt x="8199428" y="5654547"/>
                <a:pt x="8185701" y="5649688"/>
                <a:pt x="8172515" y="5641697"/>
              </a:cubicBezTo>
              <a:cubicBezTo>
                <a:pt x="8137929" y="5620965"/>
                <a:pt x="8126688" y="5600232"/>
                <a:pt x="8126688" y="5557039"/>
              </a:cubicBezTo>
              <a:cubicBezTo>
                <a:pt x="8126688" y="5471518"/>
                <a:pt x="8232178" y="5430053"/>
                <a:pt x="8294434" y="5491386"/>
              </a:cubicBezTo>
              <a:cubicBezTo>
                <a:pt x="8323833" y="5521621"/>
                <a:pt x="8330750" y="5563086"/>
                <a:pt x="8313457" y="5600232"/>
              </a:cubicBezTo>
              <a:cubicBezTo>
                <a:pt x="8293353" y="5641697"/>
                <a:pt x="8253795" y="5662268"/>
                <a:pt x="8213020" y="5656477"/>
              </a:cubicBezTo>
              <a:close/>
              <a:moveTo>
                <a:pt x="8469500" y="5553538"/>
              </a:moveTo>
              <a:cubicBezTo>
                <a:pt x="8443408" y="5557334"/>
                <a:pt x="8415036" y="5550045"/>
                <a:pt x="8391041" y="5528665"/>
              </a:cubicBezTo>
              <a:cubicBezTo>
                <a:pt x="8352996" y="5495838"/>
                <a:pt x="8344349" y="5456965"/>
                <a:pt x="8363372" y="5415500"/>
              </a:cubicBezTo>
              <a:cubicBezTo>
                <a:pt x="8388447" y="5362804"/>
                <a:pt x="8446380" y="5342936"/>
                <a:pt x="8498260" y="5369715"/>
              </a:cubicBezTo>
              <a:cubicBezTo>
                <a:pt x="8533712" y="5387856"/>
                <a:pt x="8550141" y="5415500"/>
                <a:pt x="8550141" y="5456101"/>
              </a:cubicBezTo>
              <a:cubicBezTo>
                <a:pt x="8550141" y="5510092"/>
                <a:pt x="8512987" y="5547210"/>
                <a:pt x="8469500" y="5553538"/>
              </a:cubicBezTo>
              <a:close/>
              <a:moveTo>
                <a:pt x="8809910" y="5388066"/>
              </a:moveTo>
              <a:cubicBezTo>
                <a:pt x="8800507" y="5387418"/>
                <a:pt x="8792293" y="5385906"/>
                <a:pt x="8787537" y="5383747"/>
              </a:cubicBezTo>
              <a:cubicBezTo>
                <a:pt x="8764191" y="5373381"/>
                <a:pt x="8743439" y="5349193"/>
                <a:pt x="8731333" y="5318958"/>
              </a:cubicBezTo>
              <a:cubicBezTo>
                <a:pt x="8718363" y="5285267"/>
                <a:pt x="8733062" y="5242939"/>
                <a:pt x="8768514" y="5213567"/>
              </a:cubicBezTo>
              <a:cubicBezTo>
                <a:pt x="8790995" y="5194563"/>
                <a:pt x="8801371" y="5191971"/>
                <a:pt x="8834229" y="5195427"/>
              </a:cubicBezTo>
              <a:cubicBezTo>
                <a:pt x="8948366" y="5208384"/>
                <a:pt x="8952689" y="5375972"/>
                <a:pt x="8839417" y="5387202"/>
              </a:cubicBezTo>
              <a:cubicBezTo>
                <a:pt x="8829905" y="5388498"/>
                <a:pt x="8819313" y="5388714"/>
                <a:pt x="8809910" y="5388066"/>
              </a:cubicBezTo>
              <a:close/>
              <a:moveTo>
                <a:pt x="9127654" y="5318776"/>
              </a:moveTo>
              <a:cubicBezTo>
                <a:pt x="9114495" y="5318722"/>
                <a:pt x="9101092" y="5316023"/>
                <a:pt x="9088122" y="5310408"/>
              </a:cubicBezTo>
              <a:cubicBezTo>
                <a:pt x="9055265" y="5295722"/>
                <a:pt x="9033648" y="5257712"/>
                <a:pt x="9033648" y="5213656"/>
              </a:cubicBezTo>
              <a:cubicBezTo>
                <a:pt x="9033648" y="5168735"/>
                <a:pt x="9079476" y="5123815"/>
                <a:pt x="9126168" y="5123815"/>
              </a:cubicBezTo>
              <a:cubicBezTo>
                <a:pt x="9201394" y="5123815"/>
                <a:pt x="9248951" y="5189468"/>
                <a:pt x="9221282" y="5255121"/>
              </a:cubicBezTo>
              <a:cubicBezTo>
                <a:pt x="9204421" y="5295290"/>
                <a:pt x="9167132" y="5318938"/>
                <a:pt x="9127654" y="5318776"/>
              </a:cubicBezTo>
              <a:close/>
              <a:moveTo>
                <a:pt x="9356371" y="5313964"/>
              </a:moveTo>
              <a:cubicBezTo>
                <a:pt x="9337065" y="5312574"/>
                <a:pt x="9317880" y="5305231"/>
                <a:pt x="9301451" y="5290546"/>
              </a:cubicBezTo>
              <a:cubicBezTo>
                <a:pt x="9248706" y="5243034"/>
                <a:pt x="9259947" y="5158376"/>
                <a:pt x="9323933" y="5128141"/>
              </a:cubicBezTo>
              <a:cubicBezTo>
                <a:pt x="9382730" y="5100498"/>
                <a:pt x="9451904" y="5136779"/>
                <a:pt x="9462280" y="5203296"/>
              </a:cubicBezTo>
              <a:cubicBezTo>
                <a:pt x="9473305" y="5268733"/>
                <a:pt x="9414291" y="5318135"/>
                <a:pt x="9356371" y="5313964"/>
              </a:cubicBezTo>
              <a:close/>
              <a:moveTo>
                <a:pt x="7941074" y="5641717"/>
              </a:moveTo>
              <a:cubicBezTo>
                <a:pt x="7915998" y="5641717"/>
                <a:pt x="7902163" y="5634806"/>
                <a:pt x="7879682" y="5612346"/>
              </a:cubicBezTo>
              <a:cubicBezTo>
                <a:pt x="7854606" y="5587294"/>
                <a:pt x="7850283" y="5576928"/>
                <a:pt x="7850283" y="5542374"/>
              </a:cubicBezTo>
              <a:cubicBezTo>
                <a:pt x="7850283" y="5509547"/>
                <a:pt x="7854606" y="5497453"/>
                <a:pt x="7874494" y="5477585"/>
              </a:cubicBezTo>
              <a:cubicBezTo>
                <a:pt x="7906487" y="5445622"/>
                <a:pt x="7951450" y="5436983"/>
                <a:pt x="7987766" y="5455124"/>
              </a:cubicBezTo>
              <a:cubicBezTo>
                <a:pt x="8083744" y="5505228"/>
                <a:pt x="8050022" y="5641717"/>
                <a:pt x="7941074" y="5641717"/>
              </a:cubicBezTo>
              <a:close/>
              <a:moveTo>
                <a:pt x="8061899" y="5459570"/>
              </a:moveTo>
              <a:cubicBezTo>
                <a:pt x="8045146" y="5459678"/>
                <a:pt x="8028285" y="5455358"/>
                <a:pt x="8012720" y="5446720"/>
              </a:cubicBezTo>
              <a:cubicBezTo>
                <a:pt x="7926253" y="5400072"/>
                <a:pt x="7963434" y="5261855"/>
                <a:pt x="8062007" y="5261855"/>
              </a:cubicBezTo>
              <a:cubicBezTo>
                <a:pt x="8109564" y="5261855"/>
                <a:pt x="8161444" y="5314550"/>
                <a:pt x="8161444" y="5361198"/>
              </a:cubicBezTo>
              <a:cubicBezTo>
                <a:pt x="8161444" y="5387978"/>
                <a:pt x="8135504" y="5431171"/>
                <a:pt x="8110428" y="5445856"/>
              </a:cubicBezTo>
              <a:cubicBezTo>
                <a:pt x="8095297" y="5454926"/>
                <a:pt x="8078652" y="5459462"/>
                <a:pt x="8061899" y="5459570"/>
              </a:cubicBezTo>
              <a:close/>
              <a:moveTo>
                <a:pt x="8296522" y="5398960"/>
              </a:moveTo>
              <a:cubicBezTo>
                <a:pt x="8278796" y="5399284"/>
                <a:pt x="8261503" y="5394533"/>
                <a:pt x="8245938" y="5384599"/>
              </a:cubicBezTo>
              <a:cubicBezTo>
                <a:pt x="8213081" y="5364730"/>
                <a:pt x="8193193" y="5319809"/>
                <a:pt x="8199246" y="5283528"/>
              </a:cubicBezTo>
              <a:cubicBezTo>
                <a:pt x="8206164" y="5247246"/>
                <a:pt x="8241615" y="5211828"/>
                <a:pt x="8278796" y="5204917"/>
              </a:cubicBezTo>
              <a:cubicBezTo>
                <a:pt x="8382556" y="5185912"/>
                <a:pt x="8439625" y="5328448"/>
                <a:pt x="8349699" y="5382871"/>
              </a:cubicBezTo>
              <a:cubicBezTo>
                <a:pt x="8332405" y="5393237"/>
                <a:pt x="8314247" y="5398636"/>
                <a:pt x="8296522" y="5398960"/>
              </a:cubicBezTo>
              <a:close/>
              <a:moveTo>
                <a:pt x="8560618" y="5347304"/>
              </a:moveTo>
              <a:cubicBezTo>
                <a:pt x="8548080" y="5346872"/>
                <a:pt x="8534894" y="5342336"/>
                <a:pt x="8517168" y="5333698"/>
              </a:cubicBezTo>
              <a:cubicBezTo>
                <a:pt x="8483446" y="5317285"/>
                <a:pt x="8463558" y="5282731"/>
                <a:pt x="8463558" y="5239538"/>
              </a:cubicBezTo>
              <a:cubicBezTo>
                <a:pt x="8463558" y="5215350"/>
                <a:pt x="8470476" y="5201528"/>
                <a:pt x="8492957" y="5179068"/>
              </a:cubicBezTo>
              <a:cubicBezTo>
                <a:pt x="8515439" y="5156608"/>
                <a:pt x="8529273" y="5149697"/>
                <a:pt x="8553484" y="5149697"/>
              </a:cubicBezTo>
              <a:cubicBezTo>
                <a:pt x="8668485" y="5149697"/>
                <a:pt x="8701343" y="5283595"/>
                <a:pt x="8600176" y="5336290"/>
              </a:cubicBezTo>
              <a:cubicBezTo>
                <a:pt x="8585045" y="5344064"/>
                <a:pt x="8573155" y="5347736"/>
                <a:pt x="8560618" y="5347304"/>
              </a:cubicBezTo>
              <a:close/>
              <a:moveTo>
                <a:pt x="8730362" y="5184565"/>
              </a:moveTo>
              <a:cubicBezTo>
                <a:pt x="8709393" y="5186832"/>
                <a:pt x="8687344" y="5181433"/>
                <a:pt x="8665727" y="5168044"/>
              </a:cubicBezTo>
              <a:cubicBezTo>
                <a:pt x="8633735" y="5149039"/>
                <a:pt x="8614712" y="5100663"/>
                <a:pt x="8623359" y="5065245"/>
              </a:cubicBezTo>
              <a:cubicBezTo>
                <a:pt x="8631141" y="5032418"/>
                <a:pt x="8669186" y="4995273"/>
                <a:pt x="8702044" y="4989226"/>
              </a:cubicBezTo>
              <a:cubicBezTo>
                <a:pt x="8738360" y="4982315"/>
                <a:pt x="8788511" y="5006503"/>
                <a:pt x="8804939" y="5038465"/>
              </a:cubicBezTo>
              <a:cubicBezTo>
                <a:pt x="8827421" y="5080794"/>
                <a:pt x="8821368" y="5122259"/>
                <a:pt x="8788511" y="5155086"/>
              </a:cubicBezTo>
              <a:cubicBezTo>
                <a:pt x="8771217" y="5172363"/>
                <a:pt x="8751330" y="5182297"/>
                <a:pt x="8730362" y="5184565"/>
              </a:cubicBezTo>
              <a:close/>
              <a:moveTo>
                <a:pt x="8961909" y="5180844"/>
              </a:moveTo>
              <a:cubicBezTo>
                <a:pt x="8951033" y="5180952"/>
                <a:pt x="8940225" y="5179062"/>
                <a:pt x="8930065" y="5174959"/>
              </a:cubicBezTo>
              <a:cubicBezTo>
                <a:pt x="8874726" y="5152499"/>
                <a:pt x="8848785" y="5096348"/>
                <a:pt x="8869538" y="5045381"/>
              </a:cubicBezTo>
              <a:cubicBezTo>
                <a:pt x="8885966" y="5006507"/>
                <a:pt x="8917959" y="4985775"/>
                <a:pt x="8962057" y="4985775"/>
              </a:cubicBezTo>
              <a:cubicBezTo>
                <a:pt x="9038148" y="4985775"/>
                <a:pt x="9084841" y="5066977"/>
                <a:pt x="9045930" y="5131766"/>
              </a:cubicBezTo>
              <a:cubicBezTo>
                <a:pt x="9027773" y="5162217"/>
                <a:pt x="8994537" y="5180520"/>
                <a:pt x="8961909" y="5180844"/>
              </a:cubicBezTo>
              <a:close/>
              <a:moveTo>
                <a:pt x="9786301" y="5115544"/>
              </a:moveTo>
              <a:cubicBezTo>
                <a:pt x="9765332" y="5113276"/>
                <a:pt x="9745445" y="5103342"/>
                <a:pt x="9728152" y="5086065"/>
              </a:cubicBezTo>
              <a:cubicBezTo>
                <a:pt x="9640820" y="4998816"/>
                <a:pt x="9760144" y="4866646"/>
                <a:pt x="9857852" y="4943529"/>
              </a:cubicBezTo>
              <a:cubicBezTo>
                <a:pt x="9908003" y="4983266"/>
                <a:pt x="9904545" y="5066196"/>
                <a:pt x="9850935" y="5099023"/>
              </a:cubicBezTo>
              <a:cubicBezTo>
                <a:pt x="9829318" y="5112412"/>
                <a:pt x="9807269" y="5117811"/>
                <a:pt x="9786301" y="5115544"/>
              </a:cubicBezTo>
              <a:close/>
              <a:moveTo>
                <a:pt x="10617476" y="5000704"/>
              </a:moveTo>
              <a:cubicBezTo>
                <a:pt x="10608546" y="5000150"/>
                <a:pt x="10600169" y="4997882"/>
                <a:pt x="10592820" y="4993779"/>
              </a:cubicBezTo>
              <a:cubicBezTo>
                <a:pt x="10538345" y="4961817"/>
                <a:pt x="10516728" y="4913441"/>
                <a:pt x="10536616" y="4864201"/>
              </a:cubicBezTo>
              <a:cubicBezTo>
                <a:pt x="10553045" y="4825328"/>
                <a:pt x="10585037" y="4804595"/>
                <a:pt x="10628271" y="4804595"/>
              </a:cubicBezTo>
              <a:cubicBezTo>
                <a:pt x="10681881" y="4804595"/>
                <a:pt x="10718197" y="4838285"/>
                <a:pt x="10724249" y="4892708"/>
              </a:cubicBezTo>
              <a:cubicBezTo>
                <a:pt x="10728573" y="4928990"/>
                <a:pt x="10725979" y="4935037"/>
                <a:pt x="10700039" y="4962681"/>
              </a:cubicBezTo>
              <a:cubicBezTo>
                <a:pt x="10676044" y="4988596"/>
                <a:pt x="10644267" y="5002364"/>
                <a:pt x="10617476" y="5000704"/>
              </a:cubicBezTo>
              <a:close/>
              <a:moveTo>
                <a:pt x="9513137" y="5106808"/>
              </a:moveTo>
              <a:cubicBezTo>
                <a:pt x="9488062" y="5106808"/>
                <a:pt x="9474227" y="5099897"/>
                <a:pt x="9451745" y="5077437"/>
              </a:cubicBezTo>
              <a:cubicBezTo>
                <a:pt x="9426670" y="5052385"/>
                <a:pt x="9422347" y="5042019"/>
                <a:pt x="9422347" y="5007465"/>
              </a:cubicBezTo>
              <a:cubicBezTo>
                <a:pt x="9422347" y="4881342"/>
                <a:pt x="9611710" y="4880478"/>
                <a:pt x="9615168" y="5006601"/>
              </a:cubicBezTo>
              <a:cubicBezTo>
                <a:pt x="9616898" y="5065343"/>
                <a:pt x="9574529" y="5106808"/>
                <a:pt x="9513137" y="5106808"/>
              </a:cubicBezTo>
              <a:close/>
              <a:moveTo>
                <a:pt x="9709764" y="4918515"/>
              </a:moveTo>
              <a:cubicBezTo>
                <a:pt x="9687823" y="4919163"/>
                <a:pt x="9665557" y="4910092"/>
                <a:pt x="9644373" y="4891088"/>
              </a:cubicBezTo>
              <a:cubicBezTo>
                <a:pt x="9610651" y="4862580"/>
                <a:pt x="9599410" y="4825435"/>
                <a:pt x="9613245" y="4789153"/>
              </a:cubicBezTo>
              <a:cubicBezTo>
                <a:pt x="9634862" y="4733002"/>
                <a:pt x="9691065" y="4705359"/>
                <a:pt x="9742946" y="4726955"/>
              </a:cubicBezTo>
              <a:cubicBezTo>
                <a:pt x="9781856" y="4743368"/>
                <a:pt x="9802608" y="4775331"/>
                <a:pt x="9802608" y="4819388"/>
              </a:cubicBezTo>
              <a:cubicBezTo>
                <a:pt x="9802608" y="4852214"/>
                <a:pt x="9798285" y="4862580"/>
                <a:pt x="9773209" y="4887632"/>
              </a:cubicBezTo>
              <a:cubicBezTo>
                <a:pt x="9753321" y="4907501"/>
                <a:pt x="9731705" y="4917867"/>
                <a:pt x="9709764" y="4918515"/>
              </a:cubicBezTo>
              <a:close/>
              <a:moveTo>
                <a:pt x="9247965" y="5089555"/>
              </a:moveTo>
              <a:cubicBezTo>
                <a:pt x="9241912" y="5088691"/>
                <a:pt x="9224618" y="5083508"/>
                <a:pt x="9209054" y="5076597"/>
              </a:cubicBezTo>
              <a:cubicBezTo>
                <a:pt x="9138151" y="5045499"/>
                <a:pt x="9131234" y="4938381"/>
                <a:pt x="9199543" y="4902963"/>
              </a:cubicBezTo>
              <a:cubicBezTo>
                <a:pt x="9247965" y="4877911"/>
                <a:pt x="9315409" y="4896052"/>
                <a:pt x="9335296" y="4940108"/>
              </a:cubicBezTo>
              <a:cubicBezTo>
                <a:pt x="9349131" y="4970343"/>
                <a:pt x="9346537" y="5022175"/>
                <a:pt x="9330973" y="5045499"/>
              </a:cubicBezTo>
              <a:cubicBezTo>
                <a:pt x="9317138" y="5065367"/>
                <a:pt x="9269581" y="5089555"/>
                <a:pt x="9247965" y="5089555"/>
              </a:cubicBezTo>
              <a:close/>
              <a:moveTo>
                <a:pt x="2679522" y="6342638"/>
              </a:moveTo>
              <a:cubicBezTo>
                <a:pt x="2668295" y="6343299"/>
                <a:pt x="2656513" y="6342057"/>
                <a:pt x="2644408" y="6338818"/>
              </a:cubicBezTo>
              <a:cubicBezTo>
                <a:pt x="2576964" y="6320677"/>
                <a:pt x="2550159" y="6236019"/>
                <a:pt x="2596851" y="6185052"/>
              </a:cubicBezTo>
              <a:cubicBezTo>
                <a:pt x="2642679" y="6133220"/>
                <a:pt x="2714447" y="6137540"/>
                <a:pt x="2751627" y="6192826"/>
              </a:cubicBezTo>
              <a:cubicBezTo>
                <a:pt x="2774973" y="6226517"/>
                <a:pt x="2776703" y="6254160"/>
                <a:pt x="2759409" y="6287850"/>
              </a:cubicBezTo>
              <a:cubicBezTo>
                <a:pt x="2741899" y="6321541"/>
                <a:pt x="2713203" y="6340654"/>
                <a:pt x="2679522" y="6342638"/>
              </a:cubicBezTo>
              <a:close/>
              <a:moveTo>
                <a:pt x="3513131" y="6293704"/>
              </a:moveTo>
              <a:cubicBezTo>
                <a:pt x="3500147" y="6293636"/>
                <a:pt x="3487015" y="6290937"/>
                <a:pt x="3474477" y="6285322"/>
              </a:cubicBezTo>
              <a:cubicBezTo>
                <a:pt x="3436431" y="6268909"/>
                <a:pt x="3419138" y="6239538"/>
                <a:pt x="3419138" y="6195481"/>
              </a:cubicBezTo>
              <a:cubicBezTo>
                <a:pt x="3419138" y="6163519"/>
                <a:pt x="3424326" y="6152288"/>
                <a:pt x="3448537" y="6128100"/>
              </a:cubicBezTo>
              <a:cubicBezTo>
                <a:pt x="3481394" y="6095274"/>
                <a:pt x="3522034" y="6089227"/>
                <a:pt x="3564403" y="6110823"/>
              </a:cubicBezTo>
              <a:cubicBezTo>
                <a:pt x="3605907" y="6132420"/>
                <a:pt x="3624930" y="6186843"/>
                <a:pt x="3605907" y="6230899"/>
              </a:cubicBezTo>
              <a:cubicBezTo>
                <a:pt x="3589694" y="6270420"/>
                <a:pt x="3552081" y="6293906"/>
                <a:pt x="3513131" y="6293704"/>
              </a:cubicBezTo>
              <a:close/>
              <a:moveTo>
                <a:pt x="3917630" y="6211137"/>
              </a:moveTo>
              <a:cubicBezTo>
                <a:pt x="3890825" y="6211137"/>
                <a:pt x="3877855" y="6205090"/>
                <a:pt x="3854509" y="6181766"/>
              </a:cubicBezTo>
              <a:cubicBezTo>
                <a:pt x="3829434" y="6156714"/>
                <a:pt x="3825110" y="6146348"/>
                <a:pt x="3825110" y="6113521"/>
              </a:cubicBezTo>
              <a:cubicBezTo>
                <a:pt x="3825110" y="5999492"/>
                <a:pt x="3973834" y="5976168"/>
                <a:pt x="4014473" y="6083286"/>
              </a:cubicBezTo>
              <a:cubicBezTo>
                <a:pt x="4037819" y="6145484"/>
                <a:pt x="3987669" y="6211137"/>
                <a:pt x="3917630" y="6211137"/>
              </a:cubicBezTo>
              <a:close/>
              <a:moveTo>
                <a:pt x="4101350" y="6096970"/>
              </a:moveTo>
              <a:cubicBezTo>
                <a:pt x="4087664" y="6095472"/>
                <a:pt x="4073937" y="6090775"/>
                <a:pt x="4060967" y="6082568"/>
              </a:cubicBezTo>
              <a:cubicBezTo>
                <a:pt x="4026380" y="6060972"/>
                <a:pt x="4015140" y="6040239"/>
                <a:pt x="4015140" y="5995319"/>
              </a:cubicBezTo>
              <a:cubicBezTo>
                <a:pt x="4015140" y="5965948"/>
                <a:pt x="4020328" y="5953854"/>
                <a:pt x="4044539" y="5929666"/>
              </a:cubicBezTo>
              <a:cubicBezTo>
                <a:pt x="4084313" y="5889928"/>
                <a:pt x="4131006" y="5888201"/>
                <a:pt x="4173375" y="5926210"/>
              </a:cubicBezTo>
              <a:cubicBezTo>
                <a:pt x="4208826" y="5956445"/>
                <a:pt x="4218337" y="5994455"/>
                <a:pt x="4201909" y="6032464"/>
              </a:cubicBezTo>
              <a:cubicBezTo>
                <a:pt x="4183102" y="6077168"/>
                <a:pt x="4142409" y="6101465"/>
                <a:pt x="4101350" y="6096970"/>
              </a:cubicBezTo>
              <a:close/>
              <a:moveTo>
                <a:pt x="4309784" y="6017865"/>
              </a:moveTo>
              <a:cubicBezTo>
                <a:pt x="4296490" y="6018041"/>
                <a:pt x="4282979" y="6015287"/>
                <a:pt x="4270009" y="6009240"/>
              </a:cubicBezTo>
              <a:cubicBezTo>
                <a:pt x="4233693" y="5993691"/>
                <a:pt x="4213806" y="5960001"/>
                <a:pt x="4213806" y="5916808"/>
              </a:cubicBezTo>
              <a:cubicBezTo>
                <a:pt x="4213806" y="5868432"/>
                <a:pt x="4257039" y="5822648"/>
                <a:pt x="4303731" y="5822648"/>
              </a:cubicBezTo>
              <a:cubicBezTo>
                <a:pt x="4348694" y="5822648"/>
                <a:pt x="4381552" y="5842516"/>
                <a:pt x="4399710" y="5880526"/>
              </a:cubicBezTo>
              <a:cubicBezTo>
                <a:pt x="4413545" y="5909033"/>
                <a:pt x="4413545" y="5915944"/>
                <a:pt x="4403169" y="5947043"/>
              </a:cubicBezTo>
              <a:cubicBezTo>
                <a:pt x="4387604" y="5990451"/>
                <a:pt x="4349667" y="6017339"/>
                <a:pt x="4309784" y="6017865"/>
              </a:cubicBezTo>
              <a:close/>
              <a:moveTo>
                <a:pt x="4425534" y="5822896"/>
              </a:moveTo>
              <a:cubicBezTo>
                <a:pt x="4390947" y="5822896"/>
                <a:pt x="4380571" y="5818577"/>
                <a:pt x="4355496" y="5793525"/>
              </a:cubicBezTo>
              <a:cubicBezTo>
                <a:pt x="4333014" y="5771065"/>
                <a:pt x="4326097" y="5757243"/>
                <a:pt x="4326097" y="5732191"/>
              </a:cubicBezTo>
              <a:cubicBezTo>
                <a:pt x="4326097" y="5686407"/>
                <a:pt x="4349443" y="5652717"/>
                <a:pt x="4392677" y="5636303"/>
              </a:cubicBezTo>
              <a:cubicBezTo>
                <a:pt x="4426399" y="5623346"/>
                <a:pt x="4430722" y="5623346"/>
                <a:pt x="4461850" y="5638031"/>
              </a:cubicBezTo>
              <a:cubicBezTo>
                <a:pt x="4528430" y="5671721"/>
                <a:pt x="4542265" y="5746877"/>
                <a:pt x="4490385" y="5798708"/>
              </a:cubicBezTo>
              <a:cubicBezTo>
                <a:pt x="4470497" y="5818577"/>
                <a:pt x="4458392" y="5822896"/>
                <a:pt x="4425534" y="5822896"/>
              </a:cubicBezTo>
              <a:close/>
              <a:moveTo>
                <a:pt x="4622514" y="5708999"/>
              </a:moveTo>
              <a:cubicBezTo>
                <a:pt x="4609328" y="5707771"/>
                <a:pt x="4596088" y="5703830"/>
                <a:pt x="4583550" y="5696919"/>
              </a:cubicBezTo>
              <a:cubicBezTo>
                <a:pt x="4517835" y="5661501"/>
                <a:pt x="4519564" y="5559566"/>
                <a:pt x="4585279" y="5525012"/>
              </a:cubicBezTo>
              <a:cubicBezTo>
                <a:pt x="4636295" y="5498232"/>
                <a:pt x="4694228" y="5516373"/>
                <a:pt x="4718439" y="5567341"/>
              </a:cubicBezTo>
              <a:cubicBezTo>
                <a:pt x="4735732" y="5603623"/>
                <a:pt x="4735732" y="5618308"/>
                <a:pt x="4719303" y="5653726"/>
              </a:cubicBezTo>
              <a:cubicBezTo>
                <a:pt x="4701146" y="5691952"/>
                <a:pt x="4662073" y="5712684"/>
                <a:pt x="4622514" y="5708999"/>
              </a:cubicBezTo>
              <a:close/>
              <a:moveTo>
                <a:pt x="7698344" y="5623464"/>
              </a:moveTo>
              <a:cubicBezTo>
                <a:pt x="7680956" y="5623059"/>
                <a:pt x="7663122" y="5618200"/>
                <a:pt x="7646477" y="5608050"/>
              </a:cubicBezTo>
              <a:cubicBezTo>
                <a:pt x="7594597" y="5576951"/>
                <a:pt x="7587679" y="5500932"/>
                <a:pt x="7631778" y="5456876"/>
              </a:cubicBezTo>
              <a:cubicBezTo>
                <a:pt x="7694034" y="5393814"/>
                <a:pt x="7798659" y="5439598"/>
                <a:pt x="7798659" y="5529439"/>
              </a:cubicBezTo>
              <a:cubicBezTo>
                <a:pt x="7798659" y="5585806"/>
                <a:pt x="7750508" y="5624679"/>
                <a:pt x="7698344" y="5623464"/>
              </a:cubicBezTo>
              <a:close/>
              <a:moveTo>
                <a:pt x="7424756" y="5622453"/>
              </a:moveTo>
              <a:cubicBezTo>
                <a:pt x="7413571" y="5620629"/>
                <a:pt x="7402155" y="5616796"/>
                <a:pt x="7390806" y="5610641"/>
              </a:cubicBezTo>
              <a:cubicBezTo>
                <a:pt x="7342384" y="5584725"/>
                <a:pt x="7327685" y="5520800"/>
                <a:pt x="7357948" y="5471560"/>
              </a:cubicBezTo>
              <a:cubicBezTo>
                <a:pt x="7392535" y="5414546"/>
                <a:pt x="7487649" y="5414546"/>
                <a:pt x="7523101" y="5472424"/>
              </a:cubicBezTo>
              <a:cubicBezTo>
                <a:pt x="7570009" y="5549524"/>
                <a:pt x="7503051" y="5635221"/>
                <a:pt x="7424756" y="5622453"/>
              </a:cubicBezTo>
              <a:close/>
              <a:moveTo>
                <a:pt x="4736336" y="5535961"/>
              </a:moveTo>
              <a:cubicBezTo>
                <a:pt x="4725231" y="5534517"/>
                <a:pt x="4714638" y="5531277"/>
                <a:pt x="4705343" y="5526094"/>
              </a:cubicBezTo>
              <a:cubicBezTo>
                <a:pt x="4674215" y="5507953"/>
                <a:pt x="4650869" y="5457850"/>
                <a:pt x="4657786" y="5422432"/>
              </a:cubicBezTo>
              <a:cubicBezTo>
                <a:pt x="4664703" y="5386150"/>
                <a:pt x="4704478" y="5349004"/>
                <a:pt x="4742524" y="5342957"/>
              </a:cubicBezTo>
              <a:cubicBezTo>
                <a:pt x="4829856" y="5328271"/>
                <a:pt x="4888653" y="5437981"/>
                <a:pt x="4828991" y="5504498"/>
              </a:cubicBezTo>
              <a:cubicBezTo>
                <a:pt x="4807591" y="5528470"/>
                <a:pt x="4769653" y="5540294"/>
                <a:pt x="4736336" y="5535961"/>
              </a:cubicBezTo>
              <a:close/>
              <a:moveTo>
                <a:pt x="7792957" y="5391516"/>
              </a:moveTo>
              <a:cubicBezTo>
                <a:pt x="7765071" y="5395187"/>
                <a:pt x="7735456" y="5387628"/>
                <a:pt x="7713839" y="5367328"/>
              </a:cubicBezTo>
              <a:cubicBezTo>
                <a:pt x="7648989" y="5306858"/>
                <a:pt x="7687899" y="5201468"/>
                <a:pt x="7776096" y="5198876"/>
              </a:cubicBezTo>
              <a:cubicBezTo>
                <a:pt x="7855645" y="5196285"/>
                <a:pt x="7903202" y="5279215"/>
                <a:pt x="7861698" y="5348323"/>
              </a:cubicBezTo>
              <a:cubicBezTo>
                <a:pt x="7846999" y="5372943"/>
                <a:pt x="7820842" y="5387844"/>
                <a:pt x="7792957" y="5391516"/>
              </a:cubicBezTo>
              <a:close/>
              <a:moveTo>
                <a:pt x="7950581" y="5262105"/>
              </a:moveTo>
              <a:cubicBezTo>
                <a:pt x="7926370" y="5262105"/>
                <a:pt x="7905618" y="5256058"/>
                <a:pt x="7891783" y="5244827"/>
              </a:cubicBezTo>
              <a:cubicBezTo>
                <a:pt x="7845956" y="5209409"/>
                <a:pt x="7839038" y="5136846"/>
                <a:pt x="7878813" y="5099700"/>
              </a:cubicBezTo>
              <a:cubicBezTo>
                <a:pt x="7926370" y="5054779"/>
                <a:pt x="7982574" y="5057371"/>
                <a:pt x="8024078" y="5104883"/>
              </a:cubicBezTo>
              <a:cubicBezTo>
                <a:pt x="8048289" y="5131662"/>
                <a:pt x="8050883" y="5139437"/>
                <a:pt x="8046559" y="5174855"/>
              </a:cubicBezTo>
              <a:cubicBezTo>
                <a:pt x="8040507" y="5228414"/>
                <a:pt x="8004190" y="5262105"/>
                <a:pt x="7950581" y="5262105"/>
              </a:cubicBezTo>
              <a:close/>
              <a:moveTo>
                <a:pt x="8163931" y="5210337"/>
              </a:moveTo>
              <a:cubicBezTo>
                <a:pt x="8131073" y="5210337"/>
                <a:pt x="8120697" y="5206018"/>
                <a:pt x="8095622" y="5180966"/>
              </a:cubicBezTo>
              <a:cubicBezTo>
                <a:pt x="8071411" y="5156778"/>
                <a:pt x="8066223" y="5144684"/>
                <a:pt x="8066223" y="5115313"/>
              </a:cubicBezTo>
              <a:cubicBezTo>
                <a:pt x="8066223" y="5034111"/>
                <a:pt x="8166525" y="4989191"/>
                <a:pt x="8229646" y="5042750"/>
              </a:cubicBezTo>
              <a:cubicBezTo>
                <a:pt x="8298820" y="5100628"/>
                <a:pt x="8256451" y="5210337"/>
                <a:pt x="8163931" y="5210337"/>
              </a:cubicBezTo>
              <a:close/>
              <a:moveTo>
                <a:pt x="8398020" y="5158574"/>
              </a:moveTo>
              <a:cubicBezTo>
                <a:pt x="8378997" y="5157710"/>
                <a:pt x="8355651" y="5153391"/>
                <a:pt x="8344410" y="5147344"/>
              </a:cubicBezTo>
              <a:cubicBezTo>
                <a:pt x="8315011" y="5130067"/>
                <a:pt x="8296853" y="5099832"/>
                <a:pt x="8296853" y="5062686"/>
              </a:cubicBezTo>
              <a:cubicBezTo>
                <a:pt x="8296853" y="4995305"/>
                <a:pt x="8358245" y="4948657"/>
                <a:pt x="8421366" y="4967662"/>
              </a:cubicBezTo>
              <a:cubicBezTo>
                <a:pt x="8466329" y="4981483"/>
                <a:pt x="8489675" y="5013446"/>
                <a:pt x="8489675" y="5060958"/>
              </a:cubicBezTo>
              <a:cubicBezTo>
                <a:pt x="8489675" y="5093785"/>
                <a:pt x="8485352" y="5104151"/>
                <a:pt x="8460276" y="5129203"/>
              </a:cubicBezTo>
              <a:cubicBezTo>
                <a:pt x="8436930" y="5152527"/>
                <a:pt x="8423960" y="5158574"/>
                <a:pt x="8398020" y="5158574"/>
              </a:cubicBezTo>
              <a:close/>
              <a:moveTo>
                <a:pt x="8573144" y="5028300"/>
              </a:moveTo>
              <a:cubicBezTo>
                <a:pt x="8561903" y="5027868"/>
                <a:pt x="8550879" y="5023116"/>
                <a:pt x="8532721" y="5013614"/>
              </a:cubicBezTo>
              <a:cubicBezTo>
                <a:pt x="8513698" y="5004976"/>
                <a:pt x="8496405" y="4985971"/>
                <a:pt x="8486028" y="4966102"/>
              </a:cubicBezTo>
              <a:cubicBezTo>
                <a:pt x="8454036" y="4899585"/>
                <a:pt x="8500728" y="4830477"/>
                <a:pt x="8579413" y="4830477"/>
              </a:cubicBezTo>
              <a:cubicBezTo>
                <a:pt x="8625240" y="4830477"/>
                <a:pt x="8671068" y="4875398"/>
                <a:pt x="8671068" y="4920318"/>
              </a:cubicBezTo>
              <a:cubicBezTo>
                <a:pt x="8671068" y="4965238"/>
                <a:pt x="8649451" y="5002384"/>
                <a:pt x="8614864" y="5017070"/>
              </a:cubicBezTo>
              <a:cubicBezTo>
                <a:pt x="8595841" y="5024844"/>
                <a:pt x="8584385" y="5028732"/>
                <a:pt x="8573144" y="5028300"/>
              </a:cubicBezTo>
              <a:close/>
              <a:moveTo>
                <a:pt x="8803121" y="4968770"/>
              </a:moveTo>
              <a:cubicBezTo>
                <a:pt x="8794474" y="4968770"/>
                <a:pt x="8775451" y="4962723"/>
                <a:pt x="8760752" y="4954948"/>
              </a:cubicBezTo>
              <a:cubicBezTo>
                <a:pt x="8690713" y="4920394"/>
                <a:pt x="8688119" y="4818459"/>
                <a:pt x="8757293" y="4783041"/>
              </a:cubicBezTo>
              <a:cubicBezTo>
                <a:pt x="8845489" y="4737257"/>
                <a:pt x="8937145" y="4827961"/>
                <a:pt x="8891317" y="4916075"/>
              </a:cubicBezTo>
              <a:cubicBezTo>
                <a:pt x="8879212" y="4941126"/>
                <a:pt x="8831655" y="4968770"/>
                <a:pt x="8803121" y="4968770"/>
              </a:cubicBezTo>
              <a:close/>
              <a:moveTo>
                <a:pt x="9032561" y="4967692"/>
              </a:moveTo>
              <a:cubicBezTo>
                <a:pt x="9021861" y="4967692"/>
                <a:pt x="9011269" y="4964020"/>
                <a:pt x="8993975" y="4956678"/>
              </a:cubicBezTo>
              <a:cubicBezTo>
                <a:pt x="8957659" y="4940265"/>
                <a:pt x="8938636" y="4911757"/>
                <a:pt x="8938636" y="4871156"/>
              </a:cubicBezTo>
              <a:cubicBezTo>
                <a:pt x="8938636" y="4808095"/>
                <a:pt x="8974952" y="4770085"/>
                <a:pt x="9034614" y="4770085"/>
              </a:cubicBezTo>
              <a:cubicBezTo>
                <a:pt x="9091683" y="4770085"/>
                <a:pt x="9127999" y="4807231"/>
                <a:pt x="9128864" y="4865109"/>
              </a:cubicBezTo>
              <a:cubicBezTo>
                <a:pt x="9128864" y="4911757"/>
                <a:pt x="9111570" y="4940265"/>
                <a:pt x="9071795" y="4956678"/>
              </a:cubicBezTo>
              <a:cubicBezTo>
                <a:pt x="9054069" y="4964020"/>
                <a:pt x="9043261" y="4967692"/>
                <a:pt x="9032561" y="4967692"/>
              </a:cubicBezTo>
              <a:close/>
              <a:moveTo>
                <a:pt x="9441774" y="4882489"/>
              </a:moveTo>
              <a:cubicBezTo>
                <a:pt x="9418536" y="4882921"/>
                <a:pt x="9395622" y="4877738"/>
                <a:pt x="9382652" y="4866940"/>
              </a:cubicBezTo>
              <a:cubicBezTo>
                <a:pt x="9355847" y="4846207"/>
                <a:pt x="9344606" y="4819428"/>
                <a:pt x="9344606" y="4779690"/>
              </a:cubicBezTo>
              <a:cubicBezTo>
                <a:pt x="9344606" y="4752911"/>
                <a:pt x="9350659" y="4739953"/>
                <a:pt x="9371411" y="4719220"/>
              </a:cubicBezTo>
              <a:cubicBezTo>
                <a:pt x="9393028" y="4696760"/>
                <a:pt x="9404268" y="4692441"/>
                <a:pt x="9438855" y="4692441"/>
              </a:cubicBezTo>
              <a:cubicBezTo>
                <a:pt x="9487277" y="4692441"/>
                <a:pt x="9514946" y="4709718"/>
                <a:pt x="9531375" y="4750319"/>
              </a:cubicBezTo>
              <a:cubicBezTo>
                <a:pt x="9547804" y="4788329"/>
                <a:pt x="9534834" y="4840160"/>
                <a:pt x="9502841" y="4864348"/>
              </a:cubicBezTo>
              <a:cubicBezTo>
                <a:pt x="9488574" y="4876010"/>
                <a:pt x="9465012" y="4882057"/>
                <a:pt x="9441774" y="4882489"/>
              </a:cubicBezTo>
              <a:close/>
              <a:moveTo>
                <a:pt x="9827387" y="4715049"/>
              </a:moveTo>
              <a:cubicBezTo>
                <a:pt x="9817193" y="4713902"/>
                <a:pt x="9806790" y="4711121"/>
                <a:pt x="9796414" y="4706478"/>
              </a:cubicBezTo>
              <a:cubicBezTo>
                <a:pt x="9740211" y="4681426"/>
                <a:pt x="9723782" y="4600224"/>
                <a:pt x="9766151" y="4554440"/>
              </a:cubicBezTo>
              <a:cubicBezTo>
                <a:pt x="9812843" y="4500881"/>
                <a:pt x="9902769" y="4513838"/>
                <a:pt x="9929574" y="4577764"/>
              </a:cubicBezTo>
              <a:cubicBezTo>
                <a:pt x="9959838" y="4651084"/>
                <a:pt x="9898743" y="4723080"/>
                <a:pt x="9827387" y="4715049"/>
              </a:cubicBezTo>
              <a:close/>
              <a:moveTo>
                <a:pt x="10053035" y="4685836"/>
              </a:moveTo>
              <a:cubicBezTo>
                <a:pt x="10042777" y="4686323"/>
                <a:pt x="10032037" y="4685243"/>
                <a:pt x="10021012" y="4682328"/>
              </a:cubicBezTo>
              <a:cubicBezTo>
                <a:pt x="9953568" y="4664187"/>
                <a:pt x="9926763" y="4579529"/>
                <a:pt x="9973455" y="4528562"/>
              </a:cubicBezTo>
              <a:cubicBezTo>
                <a:pt x="10020147" y="4476730"/>
                <a:pt x="10091050" y="4481049"/>
                <a:pt x="10129096" y="4537200"/>
              </a:cubicBezTo>
              <a:cubicBezTo>
                <a:pt x="10172978" y="4602205"/>
                <a:pt x="10124840" y="4682422"/>
                <a:pt x="10053035" y="4685836"/>
              </a:cubicBezTo>
              <a:close/>
              <a:moveTo>
                <a:pt x="9214073" y="4822209"/>
              </a:moveTo>
              <a:cubicBezTo>
                <a:pt x="9193105" y="4824476"/>
                <a:pt x="9171055" y="4819077"/>
                <a:pt x="9149439" y="4805687"/>
              </a:cubicBezTo>
              <a:cubicBezTo>
                <a:pt x="9117446" y="4786682"/>
                <a:pt x="9098423" y="4738306"/>
                <a:pt x="9107070" y="4702888"/>
              </a:cubicBezTo>
              <a:cubicBezTo>
                <a:pt x="9109664" y="4689931"/>
                <a:pt x="9122634" y="4669198"/>
                <a:pt x="9134739" y="4656240"/>
              </a:cubicBezTo>
              <a:cubicBezTo>
                <a:pt x="9197860" y="4590587"/>
                <a:pt x="9301621" y="4637235"/>
                <a:pt x="9301621" y="4732259"/>
              </a:cubicBezTo>
              <a:cubicBezTo>
                <a:pt x="9301621" y="4756447"/>
                <a:pt x="9294703" y="4770269"/>
                <a:pt x="9272222" y="4792729"/>
              </a:cubicBezTo>
              <a:cubicBezTo>
                <a:pt x="9254929" y="4810006"/>
                <a:pt x="9235041" y="4819941"/>
                <a:pt x="9214073" y="4822209"/>
              </a:cubicBezTo>
              <a:close/>
              <a:moveTo>
                <a:pt x="9615097" y="4682374"/>
              </a:moveTo>
              <a:cubicBezTo>
                <a:pt x="9594656" y="4685626"/>
                <a:pt x="9572282" y="4682333"/>
                <a:pt x="9550233" y="4670239"/>
              </a:cubicBezTo>
              <a:cubicBezTo>
                <a:pt x="9484518" y="4634821"/>
                <a:pt x="9486248" y="4532886"/>
                <a:pt x="9551963" y="4498332"/>
              </a:cubicBezTo>
              <a:cubicBezTo>
                <a:pt x="9601249" y="4472416"/>
                <a:pt x="9661776" y="4489694"/>
                <a:pt x="9685987" y="4537206"/>
              </a:cubicBezTo>
              <a:cubicBezTo>
                <a:pt x="9720357" y="4603939"/>
                <a:pt x="9676421" y="4672615"/>
                <a:pt x="9615097" y="4682374"/>
              </a:cubicBezTo>
              <a:close/>
              <a:moveTo>
                <a:pt x="9349337" y="4631646"/>
              </a:moveTo>
              <a:cubicBezTo>
                <a:pt x="9335989" y="4630728"/>
                <a:pt x="9323073" y="4627327"/>
                <a:pt x="9311832" y="4621064"/>
              </a:cubicBezTo>
              <a:cubicBezTo>
                <a:pt x="9266005" y="4595148"/>
                <a:pt x="9250441" y="4525176"/>
                <a:pt x="9279840" y="4480255"/>
              </a:cubicBezTo>
              <a:cubicBezTo>
                <a:pt x="9329991" y="4402508"/>
                <a:pt x="9457097" y="4437926"/>
                <a:pt x="9457097" y="4529495"/>
              </a:cubicBezTo>
              <a:cubicBezTo>
                <a:pt x="9457097" y="4547636"/>
                <a:pt x="9452774" y="4571824"/>
                <a:pt x="9447586" y="4583054"/>
              </a:cubicBezTo>
              <a:cubicBezTo>
                <a:pt x="9433319" y="4614801"/>
                <a:pt x="9389382" y="4634399"/>
                <a:pt x="9349337" y="4631646"/>
              </a:cubicBezTo>
              <a:close/>
              <a:moveTo>
                <a:pt x="9761907" y="4477000"/>
              </a:moveTo>
              <a:cubicBezTo>
                <a:pt x="9753260" y="4477000"/>
                <a:pt x="9734237" y="4470953"/>
                <a:pt x="9719538" y="4463178"/>
              </a:cubicBezTo>
              <a:cubicBezTo>
                <a:pt x="9649500" y="4428624"/>
                <a:pt x="9646906" y="4326689"/>
                <a:pt x="9716079" y="4291271"/>
              </a:cubicBezTo>
              <a:cubicBezTo>
                <a:pt x="9805140" y="4245487"/>
                <a:pt x="9895931" y="4337055"/>
                <a:pt x="9849239" y="4426033"/>
              </a:cubicBezTo>
              <a:cubicBezTo>
                <a:pt x="9836268" y="4451948"/>
                <a:pt x="9792170" y="4477000"/>
                <a:pt x="9761907" y="4477000"/>
              </a:cubicBezTo>
              <a:close/>
              <a:moveTo>
                <a:pt x="10021072" y="4463306"/>
              </a:moveTo>
              <a:cubicBezTo>
                <a:pt x="10012708" y="4462248"/>
                <a:pt x="10004277" y="4459953"/>
                <a:pt x="9995955" y="4456282"/>
              </a:cubicBezTo>
              <a:cubicBezTo>
                <a:pt x="9926781" y="4425183"/>
                <a:pt x="9911217" y="4342253"/>
                <a:pt x="9965691" y="4293877"/>
              </a:cubicBezTo>
              <a:cubicBezTo>
                <a:pt x="10024489" y="4241182"/>
                <a:pt x="10117873" y="4274872"/>
                <a:pt x="10127385" y="4351755"/>
              </a:cubicBezTo>
              <a:cubicBezTo>
                <a:pt x="10134950" y="4417516"/>
                <a:pt x="10079625" y="4470711"/>
                <a:pt x="10021072" y="4463306"/>
              </a:cubicBezTo>
              <a:close/>
              <a:moveTo>
                <a:pt x="9518097" y="4441047"/>
              </a:moveTo>
              <a:cubicBezTo>
                <a:pt x="9501520" y="4440925"/>
                <a:pt x="9484389" y="4436228"/>
                <a:pt x="9468176" y="4426078"/>
              </a:cubicBezTo>
              <a:cubicBezTo>
                <a:pt x="9433589" y="4404481"/>
                <a:pt x="9422348" y="4383749"/>
                <a:pt x="9422348" y="4338828"/>
              </a:cubicBezTo>
              <a:cubicBezTo>
                <a:pt x="9422348" y="4309457"/>
                <a:pt x="9427536" y="4297363"/>
                <a:pt x="9451747" y="4273175"/>
              </a:cubicBezTo>
              <a:cubicBezTo>
                <a:pt x="9475958" y="4248988"/>
                <a:pt x="9488063" y="4243804"/>
                <a:pt x="9517462" y="4243804"/>
              </a:cubicBezTo>
              <a:cubicBezTo>
                <a:pt x="9546861" y="4243804"/>
                <a:pt x="9558966" y="4248988"/>
                <a:pt x="9583177" y="4273175"/>
              </a:cubicBezTo>
              <a:cubicBezTo>
                <a:pt x="9608252" y="4298227"/>
                <a:pt x="9612576" y="4308594"/>
                <a:pt x="9612576" y="4342284"/>
              </a:cubicBezTo>
              <a:cubicBezTo>
                <a:pt x="9612576" y="4400594"/>
                <a:pt x="9567829" y="4441411"/>
                <a:pt x="9518097" y="4441047"/>
              </a:cubicBezTo>
              <a:close/>
              <a:moveTo>
                <a:pt x="9909016" y="4275961"/>
              </a:moveTo>
              <a:cubicBezTo>
                <a:pt x="9899545" y="4275488"/>
                <a:pt x="9890791" y="4273814"/>
                <a:pt x="9883657" y="4270791"/>
              </a:cubicBezTo>
              <a:cubicBezTo>
                <a:pt x="9824860" y="4245739"/>
                <a:pt x="9809295" y="4161945"/>
                <a:pt x="9853394" y="4112706"/>
              </a:cubicBezTo>
              <a:cubicBezTo>
                <a:pt x="9875875" y="4087654"/>
                <a:pt x="9884522" y="4084198"/>
                <a:pt x="9921703" y="4084198"/>
              </a:cubicBezTo>
              <a:cubicBezTo>
                <a:pt x="9970989" y="4084198"/>
                <a:pt x="9996064" y="4101475"/>
                <a:pt x="10015952" y="4147260"/>
              </a:cubicBezTo>
              <a:cubicBezTo>
                <a:pt x="10030651" y="4182678"/>
                <a:pt x="10020275" y="4222415"/>
                <a:pt x="9989147" y="4251786"/>
              </a:cubicBezTo>
              <a:cubicBezTo>
                <a:pt x="9972286" y="4267984"/>
                <a:pt x="9937429" y="4277378"/>
                <a:pt x="9909016" y="4275961"/>
              </a:cubicBezTo>
              <a:close/>
              <a:moveTo>
                <a:pt x="7458613" y="5373517"/>
              </a:moveTo>
              <a:cubicBezTo>
                <a:pt x="7447589" y="5373085"/>
                <a:pt x="7436564" y="5368333"/>
                <a:pt x="7418406" y="5358831"/>
              </a:cubicBezTo>
              <a:cubicBezTo>
                <a:pt x="7356150" y="5327732"/>
                <a:pt x="7344044" y="5250849"/>
                <a:pt x="7394195" y="5200745"/>
              </a:cubicBezTo>
              <a:cubicBezTo>
                <a:pt x="7414947" y="5180013"/>
                <a:pt x="7427053" y="5175694"/>
                <a:pt x="7459046" y="5175694"/>
              </a:cubicBezTo>
              <a:cubicBezTo>
                <a:pt x="7496226" y="5175694"/>
                <a:pt x="7497956" y="5174830"/>
                <a:pt x="7484986" y="5160144"/>
              </a:cubicBezTo>
              <a:cubicBezTo>
                <a:pt x="7460775" y="5133365"/>
                <a:pt x="7451264" y="5097947"/>
                <a:pt x="7461640" y="5067712"/>
              </a:cubicBezTo>
              <a:cubicBezTo>
                <a:pt x="7481527" y="5008106"/>
                <a:pt x="7545513" y="4979598"/>
                <a:pt x="7598258" y="5006378"/>
              </a:cubicBezTo>
              <a:cubicBezTo>
                <a:pt x="7635438" y="5025383"/>
                <a:pt x="7651867" y="5053026"/>
                <a:pt x="7651867" y="5096219"/>
              </a:cubicBezTo>
              <a:cubicBezTo>
                <a:pt x="7651867" y="5128182"/>
                <a:pt x="7646679" y="5139412"/>
                <a:pt x="7621604" y="5164463"/>
              </a:cubicBezTo>
              <a:cubicBezTo>
                <a:pt x="7594799" y="5191243"/>
                <a:pt x="7587017" y="5194698"/>
                <a:pt x="7553295" y="5192107"/>
              </a:cubicBezTo>
              <a:lnTo>
                <a:pt x="7515249" y="5188651"/>
              </a:lnTo>
              <a:lnTo>
                <a:pt x="7536001" y="5212839"/>
              </a:lnTo>
              <a:cubicBezTo>
                <a:pt x="7576641" y="5260351"/>
                <a:pt x="7556753" y="5338098"/>
                <a:pt x="7498820" y="5362286"/>
              </a:cubicBezTo>
              <a:cubicBezTo>
                <a:pt x="7480662" y="5370061"/>
                <a:pt x="7469638" y="5373948"/>
                <a:pt x="7458613" y="5373517"/>
              </a:cubicBezTo>
              <a:close/>
              <a:moveTo>
                <a:pt x="7750178" y="5132694"/>
              </a:moveTo>
              <a:cubicBezTo>
                <a:pt x="7725967" y="5132694"/>
                <a:pt x="7712132" y="5125783"/>
                <a:pt x="7689651" y="5103323"/>
              </a:cubicBezTo>
              <a:cubicBezTo>
                <a:pt x="7656793" y="5070497"/>
                <a:pt x="7650740" y="5029032"/>
                <a:pt x="7673222" y="4986703"/>
              </a:cubicBezTo>
              <a:cubicBezTo>
                <a:pt x="7685327" y="4962515"/>
                <a:pt x="7732019" y="4934007"/>
                <a:pt x="7759689" y="4934007"/>
              </a:cubicBezTo>
              <a:cubicBezTo>
                <a:pt x="7796870" y="4934007"/>
                <a:pt x="7847885" y="4978064"/>
                <a:pt x="7855667" y="5016074"/>
              </a:cubicBezTo>
              <a:cubicBezTo>
                <a:pt x="7866908" y="5078271"/>
                <a:pt x="7818487" y="5132694"/>
                <a:pt x="7750178" y="5132694"/>
              </a:cubicBezTo>
              <a:close/>
              <a:moveTo>
                <a:pt x="7977353" y="5037789"/>
              </a:moveTo>
              <a:cubicBezTo>
                <a:pt x="7950548" y="5037789"/>
                <a:pt x="7937578" y="5031742"/>
                <a:pt x="7914232" y="5008418"/>
              </a:cubicBezTo>
              <a:cubicBezTo>
                <a:pt x="7889157" y="4983366"/>
                <a:pt x="7884833" y="4973000"/>
                <a:pt x="7884833" y="4940173"/>
              </a:cubicBezTo>
              <a:cubicBezTo>
                <a:pt x="7884833" y="4909938"/>
                <a:pt x="7890021" y="4896117"/>
                <a:pt x="7909044" y="4875384"/>
              </a:cubicBezTo>
              <a:cubicBezTo>
                <a:pt x="7960060" y="4820961"/>
                <a:pt x="8036151" y="4834783"/>
                <a:pt x="8069873" y="4903028"/>
              </a:cubicBezTo>
              <a:cubicBezTo>
                <a:pt x="8101866" y="4968680"/>
                <a:pt x="8055174" y="5037789"/>
                <a:pt x="7977353" y="5037789"/>
              </a:cubicBezTo>
              <a:close/>
              <a:moveTo>
                <a:pt x="8212524" y="4976643"/>
              </a:moveTo>
              <a:cubicBezTo>
                <a:pt x="8198257" y="4976967"/>
                <a:pt x="8184206" y="4973511"/>
                <a:pt x="8169938" y="4966169"/>
              </a:cubicBezTo>
              <a:cubicBezTo>
                <a:pt x="8144863" y="4953211"/>
                <a:pt x="8109411" y="4903971"/>
                <a:pt x="8109411" y="4880647"/>
              </a:cubicBezTo>
              <a:cubicBezTo>
                <a:pt x="8109411" y="4851276"/>
                <a:pt x="8134487" y="4808947"/>
                <a:pt x="8160427" y="4793398"/>
              </a:cubicBezTo>
              <a:cubicBezTo>
                <a:pt x="8201931" y="4769210"/>
                <a:pt x="8245165" y="4774393"/>
                <a:pt x="8278887" y="4808083"/>
              </a:cubicBezTo>
              <a:cubicBezTo>
                <a:pt x="8303098" y="4832271"/>
                <a:pt x="8308286" y="4843501"/>
                <a:pt x="8308286" y="4875464"/>
              </a:cubicBezTo>
              <a:cubicBezTo>
                <a:pt x="8308286" y="4918657"/>
                <a:pt x="8292722" y="4946300"/>
                <a:pt x="8256406" y="4964441"/>
              </a:cubicBezTo>
              <a:cubicBezTo>
                <a:pt x="8241274" y="4972215"/>
                <a:pt x="8226791" y="4976319"/>
                <a:pt x="8212524" y="4976643"/>
              </a:cubicBezTo>
              <a:close/>
              <a:moveTo>
                <a:pt x="8431731" y="4872180"/>
              </a:moveTo>
              <a:cubicBezTo>
                <a:pt x="8411290" y="4875433"/>
                <a:pt x="8388916" y="4872140"/>
                <a:pt x="8366867" y="4860046"/>
              </a:cubicBezTo>
              <a:cubicBezTo>
                <a:pt x="8322769" y="4836722"/>
                <a:pt x="8303746" y="4772796"/>
                <a:pt x="8328822" y="4728740"/>
              </a:cubicBezTo>
              <a:cubicBezTo>
                <a:pt x="8343521" y="4701096"/>
                <a:pt x="8385025" y="4675181"/>
                <a:pt x="8414424" y="4675181"/>
              </a:cubicBezTo>
              <a:cubicBezTo>
                <a:pt x="8449011" y="4675181"/>
                <a:pt x="8487056" y="4697641"/>
                <a:pt x="8502620" y="4727012"/>
              </a:cubicBezTo>
              <a:cubicBezTo>
                <a:pt x="8536991" y="4793745"/>
                <a:pt x="8493055" y="4862421"/>
                <a:pt x="8431731" y="4872180"/>
              </a:cubicBezTo>
              <a:close/>
              <a:moveTo>
                <a:pt x="8648501" y="4787589"/>
              </a:moveTo>
              <a:cubicBezTo>
                <a:pt x="8624291" y="4787589"/>
                <a:pt x="8610456" y="4780678"/>
                <a:pt x="8587974" y="4758218"/>
              </a:cubicBezTo>
              <a:cubicBezTo>
                <a:pt x="8562899" y="4733166"/>
                <a:pt x="8558576" y="4722800"/>
                <a:pt x="8558576" y="4689973"/>
              </a:cubicBezTo>
              <a:cubicBezTo>
                <a:pt x="8558576" y="4562987"/>
                <a:pt x="8747939" y="4560395"/>
                <a:pt x="8751397" y="4687382"/>
              </a:cubicBezTo>
              <a:cubicBezTo>
                <a:pt x="8753127" y="4746988"/>
                <a:pt x="8711622" y="4787589"/>
                <a:pt x="8648501" y="4787589"/>
              </a:cubicBezTo>
              <a:close/>
              <a:moveTo>
                <a:pt x="8907632" y="4744452"/>
              </a:moveTo>
              <a:cubicBezTo>
                <a:pt x="8883421" y="4744452"/>
                <a:pt x="8869586" y="4737541"/>
                <a:pt x="8847105" y="4715081"/>
              </a:cubicBezTo>
              <a:cubicBezTo>
                <a:pt x="8813383" y="4681390"/>
                <a:pt x="8808195" y="4640789"/>
                <a:pt x="8831541" y="4596733"/>
              </a:cubicBezTo>
              <a:cubicBezTo>
                <a:pt x="8847970" y="4564770"/>
                <a:pt x="8895526" y="4542310"/>
                <a:pt x="8930978" y="4550084"/>
              </a:cubicBezTo>
              <a:cubicBezTo>
                <a:pt x="9052897" y="4576864"/>
                <a:pt x="9033009" y="4744452"/>
                <a:pt x="8907632" y="4744452"/>
              </a:cubicBezTo>
              <a:close/>
              <a:moveTo>
                <a:pt x="9104755" y="4597238"/>
              </a:moveTo>
              <a:cubicBezTo>
                <a:pt x="9093691" y="4596396"/>
                <a:pt x="9082302" y="4593791"/>
                <a:pt x="9070845" y="4589148"/>
              </a:cubicBezTo>
              <a:cubicBezTo>
                <a:pt x="9045770" y="4578782"/>
                <a:pt x="9016371" y="4531270"/>
                <a:pt x="9016371" y="4500171"/>
              </a:cubicBezTo>
              <a:cubicBezTo>
                <a:pt x="9016371" y="4450931"/>
                <a:pt x="9068251" y="4399100"/>
                <a:pt x="9115808" y="4399100"/>
              </a:cubicBezTo>
              <a:cubicBezTo>
                <a:pt x="9142613" y="4399100"/>
                <a:pt x="9185846" y="4425015"/>
                <a:pt x="9200546" y="4450067"/>
              </a:cubicBezTo>
              <a:cubicBezTo>
                <a:pt x="9243671" y="4522631"/>
                <a:pt x="9182198" y="4603132"/>
                <a:pt x="9104755" y="4597238"/>
              </a:cubicBezTo>
              <a:close/>
              <a:moveTo>
                <a:pt x="9244518" y="4407978"/>
              </a:moveTo>
              <a:cubicBezTo>
                <a:pt x="9225495" y="4407114"/>
                <a:pt x="9200419" y="4401931"/>
                <a:pt x="9188314" y="4395020"/>
              </a:cubicBezTo>
              <a:cubicBezTo>
                <a:pt x="9164968" y="4382926"/>
                <a:pt x="9137298" y="4335414"/>
                <a:pt x="9137298" y="4308635"/>
              </a:cubicBezTo>
              <a:cubicBezTo>
                <a:pt x="9137298" y="4268034"/>
                <a:pt x="9181397" y="4219658"/>
                <a:pt x="9225495" y="4212747"/>
              </a:cubicBezTo>
              <a:cubicBezTo>
                <a:pt x="9285157" y="4202381"/>
                <a:pt x="9336173" y="4250756"/>
                <a:pt x="9336173" y="4318137"/>
              </a:cubicBezTo>
              <a:cubicBezTo>
                <a:pt x="9336173" y="4363058"/>
                <a:pt x="9290345" y="4407978"/>
                <a:pt x="9244518" y="4407978"/>
              </a:cubicBezTo>
              <a:close/>
              <a:moveTo>
                <a:pt x="9408620" y="4235426"/>
              </a:moveTo>
              <a:cubicBezTo>
                <a:pt x="9384409" y="4235426"/>
                <a:pt x="9370574" y="4228515"/>
                <a:pt x="9348093" y="4206055"/>
              </a:cubicBezTo>
              <a:cubicBezTo>
                <a:pt x="9323017" y="4181003"/>
                <a:pt x="9318694" y="4170637"/>
                <a:pt x="9318694" y="4137810"/>
              </a:cubicBezTo>
              <a:cubicBezTo>
                <a:pt x="9318694" y="4090298"/>
                <a:pt x="9342040" y="4058335"/>
                <a:pt x="9387003" y="4044514"/>
              </a:cubicBezTo>
              <a:cubicBezTo>
                <a:pt x="9450989" y="4025509"/>
                <a:pt x="9511516" y="4072157"/>
                <a:pt x="9510651" y="4139538"/>
              </a:cubicBezTo>
              <a:cubicBezTo>
                <a:pt x="9509786" y="4200008"/>
                <a:pt x="9471741" y="4235426"/>
                <a:pt x="9408620" y="4235426"/>
              </a:cubicBezTo>
              <a:close/>
              <a:moveTo>
                <a:pt x="9689147" y="4218280"/>
              </a:moveTo>
              <a:cubicBezTo>
                <a:pt x="9668179" y="4220547"/>
                <a:pt x="9646129" y="4215148"/>
                <a:pt x="9624513" y="4201758"/>
              </a:cubicBezTo>
              <a:cubicBezTo>
                <a:pt x="9592520" y="4182753"/>
                <a:pt x="9573497" y="4134377"/>
                <a:pt x="9582144" y="4098959"/>
              </a:cubicBezTo>
              <a:cubicBezTo>
                <a:pt x="9584738" y="4086002"/>
                <a:pt x="9597708" y="4065269"/>
                <a:pt x="9609813" y="4052311"/>
              </a:cubicBezTo>
              <a:cubicBezTo>
                <a:pt x="9672934" y="3986658"/>
                <a:pt x="9776695" y="4033306"/>
                <a:pt x="9776695" y="4128330"/>
              </a:cubicBezTo>
              <a:cubicBezTo>
                <a:pt x="9776695" y="4152518"/>
                <a:pt x="9769777" y="4166340"/>
                <a:pt x="9747296" y="4188800"/>
              </a:cubicBezTo>
              <a:cubicBezTo>
                <a:pt x="9730003" y="4206077"/>
                <a:pt x="9710115" y="4216012"/>
                <a:pt x="9689147" y="4218280"/>
              </a:cubicBezTo>
              <a:close/>
              <a:moveTo>
                <a:pt x="9486930" y="4043684"/>
              </a:moveTo>
              <a:cubicBezTo>
                <a:pt x="9478425" y="4042734"/>
                <a:pt x="9469819" y="4040547"/>
                <a:pt x="9461280" y="4036984"/>
              </a:cubicBezTo>
              <a:cubicBezTo>
                <a:pt x="9409399" y="4016251"/>
                <a:pt x="9383459" y="3948007"/>
                <a:pt x="9408535" y="3900495"/>
              </a:cubicBezTo>
              <a:cubicBezTo>
                <a:pt x="9451768" y="3815837"/>
                <a:pt x="9579740" y="3836570"/>
                <a:pt x="9592710" y="3929866"/>
              </a:cubicBezTo>
              <a:cubicBezTo>
                <a:pt x="9601032" y="3996382"/>
                <a:pt x="9546464" y="4050333"/>
                <a:pt x="9486930" y="4043684"/>
              </a:cubicBezTo>
              <a:close/>
              <a:moveTo>
                <a:pt x="9853144" y="4018552"/>
              </a:moveTo>
              <a:cubicBezTo>
                <a:pt x="9842227" y="4018444"/>
                <a:pt x="9831419" y="4014557"/>
                <a:pt x="9813693" y="4006782"/>
              </a:cubicBezTo>
              <a:cubicBezTo>
                <a:pt x="9742790" y="3975684"/>
                <a:pt x="9735873" y="3868565"/>
                <a:pt x="9804182" y="3833147"/>
              </a:cubicBezTo>
              <a:cubicBezTo>
                <a:pt x="9855197" y="3806368"/>
                <a:pt x="9921777" y="3826237"/>
                <a:pt x="9940800" y="3872885"/>
              </a:cubicBezTo>
              <a:cubicBezTo>
                <a:pt x="9965011" y="3930763"/>
                <a:pt x="9945123" y="3985186"/>
                <a:pt x="9893243" y="4007646"/>
              </a:cubicBezTo>
              <a:cubicBezTo>
                <a:pt x="9875085" y="4014989"/>
                <a:pt x="9864061" y="4018660"/>
                <a:pt x="9853144" y="4018552"/>
              </a:cubicBezTo>
              <a:close/>
              <a:moveTo>
                <a:pt x="10333197" y="3923850"/>
              </a:moveTo>
              <a:cubicBezTo>
                <a:pt x="10319984" y="3922621"/>
                <a:pt x="10307122" y="3919004"/>
                <a:pt x="10295665" y="3912741"/>
              </a:cubicBezTo>
              <a:cubicBezTo>
                <a:pt x="10225627" y="3873867"/>
                <a:pt x="10241191" y="3757247"/>
                <a:pt x="10319011" y="3733923"/>
              </a:cubicBezTo>
              <a:cubicBezTo>
                <a:pt x="10402884" y="3708871"/>
                <a:pt x="10474652" y="3799576"/>
                <a:pt x="10433148" y="3877323"/>
              </a:cubicBezTo>
              <a:cubicBezTo>
                <a:pt x="10415638" y="3909717"/>
                <a:pt x="10372836" y="3927534"/>
                <a:pt x="10333197" y="3923850"/>
              </a:cubicBezTo>
              <a:close/>
              <a:moveTo>
                <a:pt x="7251574" y="5356147"/>
              </a:moveTo>
              <a:cubicBezTo>
                <a:pt x="7240334" y="5355715"/>
                <a:pt x="7229309" y="5350963"/>
                <a:pt x="7211151" y="5341461"/>
              </a:cubicBezTo>
              <a:cubicBezTo>
                <a:pt x="7192128" y="5332823"/>
                <a:pt x="7174835" y="5313818"/>
                <a:pt x="7164458" y="5293949"/>
              </a:cubicBezTo>
              <a:cubicBezTo>
                <a:pt x="7132466" y="5227432"/>
                <a:pt x="7179158" y="5158324"/>
                <a:pt x="7257843" y="5158324"/>
              </a:cubicBezTo>
              <a:cubicBezTo>
                <a:pt x="7303670" y="5158324"/>
                <a:pt x="7349498" y="5203245"/>
                <a:pt x="7349498" y="5248165"/>
              </a:cubicBezTo>
              <a:cubicBezTo>
                <a:pt x="7349498" y="5293085"/>
                <a:pt x="7327881" y="5330231"/>
                <a:pt x="7293294" y="5344917"/>
              </a:cubicBezTo>
              <a:cubicBezTo>
                <a:pt x="7274272" y="5352691"/>
                <a:pt x="7262815" y="5356579"/>
                <a:pt x="7251574" y="5356147"/>
              </a:cubicBezTo>
              <a:close/>
              <a:moveTo>
                <a:pt x="1133693" y="6150745"/>
              </a:moveTo>
              <a:cubicBezTo>
                <a:pt x="1109482" y="6150745"/>
                <a:pt x="1095647" y="6143834"/>
                <a:pt x="1073166" y="6121374"/>
              </a:cubicBezTo>
              <a:cubicBezTo>
                <a:pt x="1040308" y="6088548"/>
                <a:pt x="1034255" y="6047083"/>
                <a:pt x="1056737" y="6004754"/>
              </a:cubicBezTo>
              <a:cubicBezTo>
                <a:pt x="1068842" y="5980566"/>
                <a:pt x="1115534" y="5952058"/>
                <a:pt x="1143204" y="5952058"/>
              </a:cubicBezTo>
              <a:cubicBezTo>
                <a:pt x="1180385" y="5952058"/>
                <a:pt x="1231400" y="5996115"/>
                <a:pt x="1239182" y="6034125"/>
              </a:cubicBezTo>
              <a:cubicBezTo>
                <a:pt x="1250423" y="6096322"/>
                <a:pt x="1202002" y="6150745"/>
                <a:pt x="1133693" y="6150745"/>
              </a:cubicBezTo>
              <a:close/>
              <a:moveTo>
                <a:pt x="2320526" y="6107606"/>
              </a:moveTo>
              <a:cubicBezTo>
                <a:pt x="2299774" y="6107606"/>
                <a:pt x="2273833" y="6101559"/>
                <a:pt x="2263457" y="6093784"/>
              </a:cubicBezTo>
              <a:cubicBezTo>
                <a:pt x="2240111" y="6077371"/>
                <a:pt x="2218494" y="6037633"/>
                <a:pt x="2218494" y="6010854"/>
              </a:cubicBezTo>
              <a:cubicBezTo>
                <a:pt x="2218494" y="5959886"/>
                <a:pt x="2288533" y="5901144"/>
                <a:pt x="2333496" y="5913238"/>
              </a:cubicBezTo>
              <a:cubicBezTo>
                <a:pt x="2391429" y="5929651"/>
                <a:pt x="2417369" y="5961614"/>
                <a:pt x="2417369" y="6017765"/>
              </a:cubicBezTo>
              <a:cubicBezTo>
                <a:pt x="2417369" y="6041953"/>
                <a:pt x="2410451" y="6055774"/>
                <a:pt x="2387970" y="6078234"/>
              </a:cubicBezTo>
              <a:cubicBezTo>
                <a:pt x="2363759" y="6102422"/>
                <a:pt x="2352518" y="6107606"/>
                <a:pt x="2320526" y="6107606"/>
              </a:cubicBezTo>
              <a:close/>
              <a:moveTo>
                <a:pt x="3292294" y="6080037"/>
              </a:moveTo>
              <a:cubicBezTo>
                <a:pt x="3271853" y="6083289"/>
                <a:pt x="3249479" y="6079996"/>
                <a:pt x="3227430" y="6067902"/>
              </a:cubicBezTo>
              <a:cubicBezTo>
                <a:pt x="3181603" y="6043714"/>
                <a:pt x="3165174" y="5983244"/>
                <a:pt x="3190250" y="5934869"/>
              </a:cubicBezTo>
              <a:cubicBezTo>
                <a:pt x="3224836" y="5867488"/>
                <a:pt x="3328597" y="5867488"/>
                <a:pt x="3363184" y="5934869"/>
              </a:cubicBezTo>
              <a:cubicBezTo>
                <a:pt x="3397554" y="6001602"/>
                <a:pt x="3353618" y="6070278"/>
                <a:pt x="3292294" y="6080037"/>
              </a:cubicBezTo>
              <a:close/>
              <a:moveTo>
                <a:pt x="2877655" y="5935052"/>
              </a:moveTo>
              <a:cubicBezTo>
                <a:pt x="2844798" y="5935052"/>
                <a:pt x="2834422" y="5930733"/>
                <a:pt x="2809346" y="5905681"/>
              </a:cubicBezTo>
              <a:cubicBezTo>
                <a:pt x="2786865" y="5883221"/>
                <a:pt x="2779947" y="5869399"/>
                <a:pt x="2779947" y="5845211"/>
              </a:cubicBezTo>
              <a:cubicBezTo>
                <a:pt x="2779947" y="5782150"/>
                <a:pt x="2820587" y="5740685"/>
                <a:pt x="2880249" y="5742413"/>
              </a:cubicBezTo>
              <a:cubicBezTo>
                <a:pt x="2945100" y="5744140"/>
                <a:pt x="2989198" y="5805474"/>
                <a:pt x="2971040" y="5866808"/>
              </a:cubicBezTo>
              <a:cubicBezTo>
                <a:pt x="2957205" y="5911728"/>
                <a:pt x="2925212" y="5935052"/>
                <a:pt x="2877655" y="5935052"/>
              </a:cubicBezTo>
              <a:close/>
              <a:moveTo>
                <a:pt x="4171759" y="5849627"/>
              </a:moveTo>
              <a:cubicBezTo>
                <a:pt x="4154128" y="5849856"/>
                <a:pt x="4135700" y="5845537"/>
                <a:pt x="4117974" y="5835819"/>
              </a:cubicBezTo>
              <a:cubicBezTo>
                <a:pt x="4074741" y="5812494"/>
                <a:pt x="4060041" y="5735611"/>
                <a:pt x="4091169" y="5694146"/>
              </a:cubicBezTo>
              <a:cubicBezTo>
                <a:pt x="4144779" y="5621582"/>
                <a:pt x="4265833" y="5658728"/>
                <a:pt x="4268427" y="5747705"/>
              </a:cubicBezTo>
              <a:cubicBezTo>
                <a:pt x="4270373" y="5807311"/>
                <a:pt x="4224653" y="5848938"/>
                <a:pt x="4171759" y="5849627"/>
              </a:cubicBezTo>
              <a:close/>
              <a:moveTo>
                <a:pt x="3254477" y="5770377"/>
              </a:moveTo>
              <a:cubicBezTo>
                <a:pt x="3240210" y="5770700"/>
                <a:pt x="3226159" y="5767245"/>
                <a:pt x="3211892" y="5759902"/>
              </a:cubicBezTo>
              <a:cubicBezTo>
                <a:pt x="3200651" y="5753855"/>
                <a:pt x="3181628" y="5735714"/>
                <a:pt x="3170388" y="5719301"/>
              </a:cubicBezTo>
              <a:cubicBezTo>
                <a:pt x="3141853" y="5677836"/>
                <a:pt x="3148771" y="5638099"/>
                <a:pt x="3191140" y="5599225"/>
              </a:cubicBezTo>
              <a:cubicBezTo>
                <a:pt x="3219674" y="5573310"/>
                <a:pt x="3226591" y="5570718"/>
                <a:pt x="3262043" y="5575037"/>
              </a:cubicBezTo>
              <a:cubicBezTo>
                <a:pt x="3360615" y="5586268"/>
                <a:pt x="3385691" y="5713254"/>
                <a:pt x="3298359" y="5758175"/>
              </a:cubicBezTo>
              <a:cubicBezTo>
                <a:pt x="3283227" y="5765949"/>
                <a:pt x="3268744" y="5770053"/>
                <a:pt x="3254477" y="5770377"/>
              </a:cubicBezTo>
              <a:close/>
              <a:moveTo>
                <a:pt x="4168995" y="5641718"/>
              </a:moveTo>
              <a:cubicBezTo>
                <a:pt x="4148243" y="5641718"/>
                <a:pt x="4122302" y="5635671"/>
                <a:pt x="4111926" y="5627896"/>
              </a:cubicBezTo>
              <a:cubicBezTo>
                <a:pt x="4088580" y="5611483"/>
                <a:pt x="4066963" y="5571745"/>
                <a:pt x="4066963" y="5544966"/>
              </a:cubicBezTo>
              <a:cubicBezTo>
                <a:pt x="4066963" y="5493998"/>
                <a:pt x="4137002" y="5435256"/>
                <a:pt x="4181965" y="5447350"/>
              </a:cubicBezTo>
              <a:cubicBezTo>
                <a:pt x="4239898" y="5463763"/>
                <a:pt x="4265838" y="5495726"/>
                <a:pt x="4265838" y="5551877"/>
              </a:cubicBezTo>
              <a:cubicBezTo>
                <a:pt x="4265838" y="5576065"/>
                <a:pt x="4258920" y="5589886"/>
                <a:pt x="4236439" y="5612346"/>
              </a:cubicBezTo>
              <a:cubicBezTo>
                <a:pt x="4212228" y="5636534"/>
                <a:pt x="4200987" y="5641718"/>
                <a:pt x="4168995" y="5641718"/>
              </a:cubicBezTo>
              <a:close/>
              <a:moveTo>
                <a:pt x="4380588" y="5592537"/>
              </a:moveTo>
              <a:cubicBezTo>
                <a:pt x="4351189" y="5586490"/>
                <a:pt x="4308820" y="5533794"/>
                <a:pt x="4308820" y="5502696"/>
              </a:cubicBezTo>
              <a:cubicBezTo>
                <a:pt x="4308820" y="5443090"/>
                <a:pt x="4351189" y="5399897"/>
                <a:pt x="4409986" y="5399897"/>
              </a:cubicBezTo>
              <a:cubicBezTo>
                <a:pt x="4462731" y="5399897"/>
                <a:pt x="4499048" y="5433587"/>
                <a:pt x="4505100" y="5488010"/>
              </a:cubicBezTo>
              <a:cubicBezTo>
                <a:pt x="4509424" y="5524292"/>
                <a:pt x="4506830" y="5530339"/>
                <a:pt x="4480889" y="5557982"/>
              </a:cubicBezTo>
              <a:cubicBezTo>
                <a:pt x="4451491" y="5588217"/>
                <a:pt x="4418633" y="5600311"/>
                <a:pt x="4380588" y="5592537"/>
              </a:cubicBezTo>
              <a:close/>
              <a:moveTo>
                <a:pt x="4564194" y="5433256"/>
              </a:moveTo>
              <a:cubicBezTo>
                <a:pt x="4547522" y="5433579"/>
                <a:pt x="4530661" y="5429476"/>
                <a:pt x="4515313" y="5419974"/>
              </a:cubicBezTo>
              <a:cubicBezTo>
                <a:pt x="4405500" y="5351729"/>
                <a:pt x="4496291" y="5189324"/>
                <a:pt x="4611292" y="5248930"/>
              </a:cubicBezTo>
              <a:cubicBezTo>
                <a:pt x="4640691" y="5264480"/>
                <a:pt x="4663172" y="5302489"/>
                <a:pt x="4663172" y="5337044"/>
              </a:cubicBezTo>
              <a:cubicBezTo>
                <a:pt x="4662523" y="5391467"/>
                <a:pt x="4614210" y="5432284"/>
                <a:pt x="4564194" y="5433256"/>
              </a:cubicBezTo>
              <a:close/>
              <a:moveTo>
                <a:pt x="6171538" y="5329359"/>
              </a:moveTo>
              <a:cubicBezTo>
                <a:pt x="6154623" y="5329886"/>
                <a:pt x="6137276" y="5326160"/>
                <a:pt x="6121063" y="5317306"/>
              </a:cubicBezTo>
              <a:cubicBezTo>
                <a:pt x="6055348" y="5281888"/>
                <a:pt x="6057077" y="5179953"/>
                <a:pt x="6122792" y="5145399"/>
              </a:cubicBezTo>
              <a:cubicBezTo>
                <a:pt x="6190236" y="5109981"/>
                <a:pt x="6270651" y="5158357"/>
                <a:pt x="6269786" y="5233512"/>
              </a:cubicBezTo>
              <a:cubicBezTo>
                <a:pt x="6269137" y="5287935"/>
                <a:pt x="6222283" y="5327780"/>
                <a:pt x="6171538" y="5329359"/>
              </a:cubicBezTo>
              <a:close/>
              <a:moveTo>
                <a:pt x="6476984" y="5313870"/>
              </a:moveTo>
              <a:cubicBezTo>
                <a:pt x="6447585" y="5313870"/>
                <a:pt x="6435480" y="5308686"/>
                <a:pt x="6411269" y="5284498"/>
              </a:cubicBezTo>
              <a:cubicBezTo>
                <a:pt x="6388788" y="5262038"/>
                <a:pt x="6381870" y="5248217"/>
                <a:pt x="6381870" y="5224029"/>
              </a:cubicBezTo>
              <a:cubicBezTo>
                <a:pt x="6381870" y="5179108"/>
                <a:pt x="6401758" y="5146282"/>
                <a:pt x="6438074" y="5129005"/>
              </a:cubicBezTo>
              <a:cubicBezTo>
                <a:pt x="6475255" y="5110864"/>
                <a:pt x="6510706" y="5116911"/>
                <a:pt x="6546158" y="5146282"/>
              </a:cubicBezTo>
              <a:cubicBezTo>
                <a:pt x="6614467" y="5204160"/>
                <a:pt x="6569504" y="5313870"/>
                <a:pt x="6476984" y="5313870"/>
              </a:cubicBezTo>
              <a:close/>
              <a:moveTo>
                <a:pt x="7037147" y="5261351"/>
              </a:moveTo>
              <a:cubicBezTo>
                <a:pt x="7022447" y="5261243"/>
                <a:pt x="7007316" y="5256924"/>
                <a:pt x="6990022" y="5248285"/>
              </a:cubicBezTo>
              <a:cubicBezTo>
                <a:pt x="6919983" y="5213731"/>
                <a:pt x="6917389" y="5111796"/>
                <a:pt x="6986563" y="5076378"/>
              </a:cubicBezTo>
              <a:cubicBezTo>
                <a:pt x="7035849" y="5050463"/>
                <a:pt x="7096376" y="5067740"/>
                <a:pt x="7120587" y="5115252"/>
              </a:cubicBezTo>
              <a:cubicBezTo>
                <a:pt x="7146527" y="5164492"/>
                <a:pt x="7129234" y="5224961"/>
                <a:pt x="7081677" y="5249149"/>
              </a:cubicBezTo>
              <a:cubicBezTo>
                <a:pt x="7066113" y="5257356"/>
                <a:pt x="7051846" y="5261459"/>
                <a:pt x="7037147" y="5261351"/>
              </a:cubicBezTo>
              <a:close/>
              <a:moveTo>
                <a:pt x="7309809" y="5138501"/>
              </a:moveTo>
              <a:cubicBezTo>
                <a:pt x="7289732" y="5141214"/>
                <a:pt x="7268386" y="5137435"/>
                <a:pt x="7248282" y="5124909"/>
              </a:cubicBezTo>
              <a:cubicBezTo>
                <a:pt x="7213695" y="5103313"/>
                <a:pt x="7202454" y="5082580"/>
                <a:pt x="7202454" y="5037660"/>
              </a:cubicBezTo>
              <a:cubicBezTo>
                <a:pt x="7202454" y="4988420"/>
                <a:pt x="7245688" y="4942636"/>
                <a:pt x="7292380" y="4942636"/>
              </a:cubicBezTo>
              <a:cubicBezTo>
                <a:pt x="7337343" y="4942636"/>
                <a:pt x="7370201" y="4962504"/>
                <a:pt x="7388359" y="4999650"/>
              </a:cubicBezTo>
              <a:cubicBezTo>
                <a:pt x="7418838" y="5063791"/>
                <a:pt x="7370038" y="5130362"/>
                <a:pt x="7309809" y="5138501"/>
              </a:cubicBezTo>
              <a:close/>
              <a:moveTo>
                <a:pt x="7504542" y="4989581"/>
              </a:moveTo>
              <a:cubicBezTo>
                <a:pt x="7497516" y="4988825"/>
                <a:pt x="7489302" y="4987313"/>
                <a:pt x="7481520" y="4985154"/>
              </a:cubicBezTo>
              <a:cubicBezTo>
                <a:pt x="7440880" y="4973060"/>
                <a:pt x="7418399" y="4940233"/>
                <a:pt x="7418399" y="4891857"/>
              </a:cubicBezTo>
              <a:cubicBezTo>
                <a:pt x="7419264" y="4829660"/>
                <a:pt x="7454715" y="4795969"/>
                <a:pt x="7521295" y="4795969"/>
              </a:cubicBezTo>
              <a:cubicBezTo>
                <a:pt x="7548100" y="4795969"/>
                <a:pt x="7561070" y="4802016"/>
                <a:pt x="7581822" y="4822749"/>
              </a:cubicBezTo>
              <a:cubicBezTo>
                <a:pt x="7604303" y="4845209"/>
                <a:pt x="7608627" y="4855575"/>
                <a:pt x="7608627" y="4892721"/>
              </a:cubicBezTo>
              <a:cubicBezTo>
                <a:pt x="7608627" y="4928139"/>
                <a:pt x="7604303" y="4939369"/>
                <a:pt x="7583551" y="4960966"/>
              </a:cubicBezTo>
              <a:cubicBezTo>
                <a:pt x="7569716" y="4974787"/>
                <a:pt x="7552423" y="4986018"/>
                <a:pt x="7545506" y="4986018"/>
              </a:cubicBezTo>
              <a:cubicBezTo>
                <a:pt x="7537724" y="4986018"/>
                <a:pt x="7527348" y="4987745"/>
                <a:pt x="7520430" y="4989473"/>
              </a:cubicBezTo>
              <a:cubicBezTo>
                <a:pt x="7517404" y="4990337"/>
                <a:pt x="7511567" y="4990337"/>
                <a:pt x="7504542" y="4989581"/>
              </a:cubicBezTo>
              <a:close/>
              <a:moveTo>
                <a:pt x="7766993" y="4906933"/>
              </a:moveTo>
              <a:cubicBezTo>
                <a:pt x="7746673" y="4910374"/>
                <a:pt x="7724462" y="4907297"/>
                <a:pt x="7702629" y="4895419"/>
              </a:cubicBezTo>
              <a:cubicBezTo>
                <a:pt x="7679282" y="4882462"/>
                <a:pt x="7651613" y="4835813"/>
                <a:pt x="7651613" y="4809034"/>
              </a:cubicBezTo>
              <a:cubicBezTo>
                <a:pt x="7651613" y="4781390"/>
                <a:pt x="7680147" y="4734742"/>
                <a:pt x="7704358" y="4722648"/>
              </a:cubicBezTo>
              <a:cubicBezTo>
                <a:pt x="7752779" y="4696733"/>
                <a:pt x="7813306" y="4714874"/>
                <a:pt x="7837517" y="4761522"/>
              </a:cubicBezTo>
              <a:cubicBezTo>
                <a:pt x="7871888" y="4827607"/>
                <a:pt x="7827952" y="4896607"/>
                <a:pt x="7766993" y="4906933"/>
              </a:cubicBezTo>
              <a:close/>
              <a:moveTo>
                <a:pt x="8002724" y="4815559"/>
              </a:moveTo>
              <a:cubicBezTo>
                <a:pt x="7987403" y="4817841"/>
                <a:pt x="7970866" y="4816491"/>
                <a:pt x="7954005" y="4810876"/>
              </a:cubicBezTo>
              <a:cubicBezTo>
                <a:pt x="7920283" y="4799645"/>
                <a:pt x="7884831" y="4752997"/>
                <a:pt x="7884831" y="4721035"/>
              </a:cubicBezTo>
              <a:cubicBezTo>
                <a:pt x="7884831" y="4693391"/>
                <a:pt x="7906448" y="4653654"/>
                <a:pt x="7929794" y="4637241"/>
              </a:cubicBezTo>
              <a:cubicBezTo>
                <a:pt x="7940170" y="4629466"/>
                <a:pt x="7966111" y="4623419"/>
                <a:pt x="7986863" y="4623419"/>
              </a:cubicBezTo>
              <a:cubicBezTo>
                <a:pt x="8018855" y="4623419"/>
                <a:pt x="8030096" y="4628602"/>
                <a:pt x="8054307" y="4652790"/>
              </a:cubicBezTo>
              <a:cubicBezTo>
                <a:pt x="8076788" y="4675250"/>
                <a:pt x="8083706" y="4689072"/>
                <a:pt x="8083706" y="4714124"/>
              </a:cubicBezTo>
              <a:cubicBezTo>
                <a:pt x="8083706" y="4769194"/>
                <a:pt x="8048687" y="4808716"/>
                <a:pt x="8002724" y="4815559"/>
              </a:cubicBezTo>
              <a:close/>
              <a:moveTo>
                <a:pt x="8204847" y="4730862"/>
              </a:moveTo>
              <a:cubicBezTo>
                <a:pt x="8198254" y="4730214"/>
                <a:pt x="8190688" y="4728918"/>
                <a:pt x="8183770" y="4727191"/>
              </a:cubicBezTo>
              <a:cubicBezTo>
                <a:pt x="8150048" y="4716824"/>
                <a:pt x="8128431" y="4695228"/>
                <a:pt x="8118920" y="4662401"/>
              </a:cubicBezTo>
              <a:cubicBezTo>
                <a:pt x="8101627" y="4599340"/>
                <a:pt x="8143995" y="4537142"/>
                <a:pt x="8204522" y="4537142"/>
              </a:cubicBezTo>
              <a:cubicBezTo>
                <a:pt x="8272831" y="4537142"/>
                <a:pt x="8308283" y="4572560"/>
                <a:pt x="8308283" y="4639077"/>
              </a:cubicBezTo>
              <a:cubicBezTo>
                <a:pt x="8308283" y="4664993"/>
                <a:pt x="8302230" y="4680542"/>
                <a:pt x="8283207" y="4700411"/>
              </a:cubicBezTo>
              <a:cubicBezTo>
                <a:pt x="8269373" y="4715097"/>
                <a:pt x="8252079" y="4727191"/>
                <a:pt x="8245162" y="4727191"/>
              </a:cubicBezTo>
              <a:cubicBezTo>
                <a:pt x="8237380" y="4727191"/>
                <a:pt x="8227004" y="4728918"/>
                <a:pt x="8220086" y="4730646"/>
              </a:cubicBezTo>
              <a:cubicBezTo>
                <a:pt x="8217060" y="4731510"/>
                <a:pt x="8211440" y="4731510"/>
                <a:pt x="8204847" y="4730862"/>
              </a:cubicBezTo>
              <a:close/>
              <a:moveTo>
                <a:pt x="8444877" y="4639412"/>
              </a:moveTo>
              <a:cubicBezTo>
                <a:pt x="8432555" y="4640275"/>
                <a:pt x="8420882" y="4637900"/>
                <a:pt x="8407480" y="4632285"/>
              </a:cubicBezTo>
              <a:cubicBezTo>
                <a:pt x="8378945" y="4621055"/>
                <a:pt x="8351276" y="4584773"/>
                <a:pt x="8346088" y="4552810"/>
              </a:cubicBezTo>
              <a:cubicBezTo>
                <a:pt x="8335712" y="4488885"/>
                <a:pt x="8390186" y="4436190"/>
                <a:pt x="8457630" y="4444828"/>
              </a:cubicBezTo>
              <a:cubicBezTo>
                <a:pt x="8551880" y="4457786"/>
                <a:pt x="8571767" y="4586500"/>
                <a:pt x="8486165" y="4627102"/>
              </a:cubicBezTo>
              <a:cubicBezTo>
                <a:pt x="8470169" y="4634444"/>
                <a:pt x="8457198" y="4638548"/>
                <a:pt x="8444877" y="4639412"/>
              </a:cubicBezTo>
              <a:close/>
              <a:moveTo>
                <a:pt x="8683067" y="4571902"/>
              </a:moveTo>
              <a:cubicBezTo>
                <a:pt x="8664044" y="4571902"/>
                <a:pt x="8638968" y="4564991"/>
                <a:pt x="8625998" y="4556352"/>
              </a:cubicBezTo>
              <a:cubicBezTo>
                <a:pt x="8600058" y="4540803"/>
                <a:pt x="8575847" y="4498474"/>
                <a:pt x="8575847" y="4469967"/>
              </a:cubicBezTo>
              <a:cubicBezTo>
                <a:pt x="8575847" y="4445779"/>
                <a:pt x="8611299" y="4396539"/>
                <a:pt x="8639833" y="4383581"/>
              </a:cubicBezTo>
              <a:cubicBezTo>
                <a:pt x="8672691" y="4367168"/>
                <a:pt x="8720248" y="4377534"/>
                <a:pt x="8750511" y="4407769"/>
              </a:cubicBezTo>
              <a:cubicBezTo>
                <a:pt x="8770398" y="4427638"/>
                <a:pt x="8774722" y="4439732"/>
                <a:pt x="8774722" y="4472558"/>
              </a:cubicBezTo>
              <a:cubicBezTo>
                <a:pt x="8774722" y="4507113"/>
                <a:pt x="8770398" y="4517479"/>
                <a:pt x="8745323" y="4542531"/>
              </a:cubicBezTo>
              <a:cubicBezTo>
                <a:pt x="8721977" y="4565855"/>
                <a:pt x="8709007" y="4571902"/>
                <a:pt x="8683067" y="4571902"/>
              </a:cubicBezTo>
              <a:close/>
              <a:moveTo>
                <a:pt x="8906154" y="4510497"/>
              </a:moveTo>
              <a:cubicBezTo>
                <a:pt x="8892401" y="4510915"/>
                <a:pt x="8878242" y="4508486"/>
                <a:pt x="8864407" y="4502871"/>
              </a:cubicBezTo>
              <a:cubicBezTo>
                <a:pt x="8788316" y="4472636"/>
                <a:pt x="8791774" y="4353424"/>
                <a:pt x="8868730" y="4321461"/>
              </a:cubicBezTo>
              <a:cubicBezTo>
                <a:pt x="8942227" y="4291226"/>
                <a:pt x="9023506" y="4364654"/>
                <a:pt x="8999295" y="4438946"/>
              </a:cubicBezTo>
              <a:cubicBezTo>
                <a:pt x="8985029" y="4482354"/>
                <a:pt x="8947415" y="4509242"/>
                <a:pt x="8906154" y="4510497"/>
              </a:cubicBezTo>
              <a:close/>
              <a:moveTo>
                <a:pt x="6827681" y="5132694"/>
              </a:moveTo>
              <a:cubicBezTo>
                <a:pt x="6817305" y="5131830"/>
                <a:pt x="6797418" y="5126647"/>
                <a:pt x="6781854" y="5119736"/>
              </a:cubicBezTo>
              <a:cubicBezTo>
                <a:pt x="6748996" y="5105915"/>
                <a:pt x="6727380" y="5067905"/>
                <a:pt x="6727380" y="5023848"/>
              </a:cubicBezTo>
              <a:cubicBezTo>
                <a:pt x="6727380" y="4999660"/>
                <a:pt x="6734297" y="4985839"/>
                <a:pt x="6756778" y="4963379"/>
              </a:cubicBezTo>
              <a:cubicBezTo>
                <a:pt x="6779260" y="4940918"/>
                <a:pt x="6793095" y="4934007"/>
                <a:pt x="6817305" y="4934007"/>
              </a:cubicBezTo>
              <a:cubicBezTo>
                <a:pt x="6862268" y="4934007"/>
                <a:pt x="6895126" y="4953876"/>
                <a:pt x="6913284" y="4991886"/>
              </a:cubicBezTo>
              <a:cubicBezTo>
                <a:pt x="6927119" y="5020393"/>
                <a:pt x="6927119" y="5027304"/>
                <a:pt x="6916743" y="5058403"/>
              </a:cubicBezTo>
              <a:cubicBezTo>
                <a:pt x="6903772" y="5096412"/>
                <a:pt x="6858810" y="5132694"/>
                <a:pt x="6827681" y="5132694"/>
              </a:cubicBezTo>
              <a:close/>
              <a:moveTo>
                <a:pt x="7057222" y="5027760"/>
              </a:moveTo>
              <a:cubicBezTo>
                <a:pt x="7049440" y="5027436"/>
                <a:pt x="7041442" y="5023981"/>
                <a:pt x="7025445" y="5017070"/>
              </a:cubicBezTo>
              <a:cubicBezTo>
                <a:pt x="6981347" y="4998065"/>
                <a:pt x="6964918" y="4972150"/>
                <a:pt x="6964918" y="4923774"/>
              </a:cubicBezTo>
              <a:cubicBezTo>
                <a:pt x="6964918" y="4886628"/>
                <a:pt x="6968377" y="4877989"/>
                <a:pt x="6993452" y="4855529"/>
              </a:cubicBezTo>
              <a:cubicBezTo>
                <a:pt x="7015069" y="4835661"/>
                <a:pt x="7029769" y="4830477"/>
                <a:pt x="7059167" y="4830477"/>
              </a:cubicBezTo>
              <a:cubicBezTo>
                <a:pt x="7173304" y="4830477"/>
                <a:pt x="7194921" y="4979060"/>
                <a:pt x="7087702" y="5019662"/>
              </a:cubicBezTo>
              <a:cubicBezTo>
                <a:pt x="7072570" y="5025277"/>
                <a:pt x="7065004" y="5028084"/>
                <a:pt x="7057222" y="5027760"/>
              </a:cubicBezTo>
              <a:close/>
              <a:moveTo>
                <a:pt x="7275333" y="4909348"/>
              </a:moveTo>
              <a:cubicBezTo>
                <a:pt x="7253717" y="4910535"/>
                <a:pt x="7231884" y="4902761"/>
                <a:pt x="7211996" y="4885916"/>
              </a:cubicBezTo>
              <a:cubicBezTo>
                <a:pt x="7126394" y="4814216"/>
                <a:pt x="7204214" y="4675999"/>
                <a:pt x="7307110" y="4718328"/>
              </a:cubicBezTo>
              <a:cubicBezTo>
                <a:pt x="7346020" y="4734741"/>
                <a:pt x="7366772" y="4766704"/>
                <a:pt x="7366772" y="4810760"/>
              </a:cubicBezTo>
              <a:cubicBezTo>
                <a:pt x="7366772" y="4843587"/>
                <a:pt x="7362449" y="4853953"/>
                <a:pt x="7337373" y="4879005"/>
              </a:cubicBezTo>
              <a:cubicBezTo>
                <a:pt x="7318351" y="4898009"/>
                <a:pt x="7296950" y="4908160"/>
                <a:pt x="7275333" y="4909348"/>
              </a:cubicBezTo>
              <a:close/>
              <a:moveTo>
                <a:pt x="7497334" y="4777368"/>
              </a:moveTo>
              <a:cubicBezTo>
                <a:pt x="7483135" y="4774857"/>
                <a:pt x="7469840" y="4769458"/>
                <a:pt x="7459032" y="4760820"/>
              </a:cubicBezTo>
              <a:cubicBezTo>
                <a:pt x="7388129" y="4705533"/>
                <a:pt x="7427039" y="4588912"/>
                <a:pt x="7516965" y="4586321"/>
              </a:cubicBezTo>
              <a:cubicBezTo>
                <a:pt x="7593920" y="4584593"/>
                <a:pt x="7639748" y="4659749"/>
                <a:pt x="7606891" y="4731449"/>
              </a:cubicBezTo>
              <a:cubicBezTo>
                <a:pt x="7590678" y="4766435"/>
                <a:pt x="7539933" y="4784900"/>
                <a:pt x="7497334" y="4777368"/>
              </a:cubicBezTo>
              <a:close/>
              <a:moveTo>
                <a:pt x="7742589" y="4683681"/>
              </a:moveTo>
              <a:cubicBezTo>
                <a:pt x="7729322" y="4682601"/>
                <a:pt x="7716460" y="4679092"/>
                <a:pt x="7705219" y="4672829"/>
              </a:cubicBezTo>
              <a:cubicBezTo>
                <a:pt x="7675820" y="4655552"/>
                <a:pt x="7659391" y="4627045"/>
                <a:pt x="7658527" y="4589035"/>
              </a:cubicBezTo>
              <a:cubicBezTo>
                <a:pt x="7657662" y="4544979"/>
                <a:pt x="7679279" y="4513880"/>
                <a:pt x="7719054" y="4496603"/>
              </a:cubicBezTo>
              <a:cubicBezTo>
                <a:pt x="7803791" y="4461185"/>
                <a:pt x="7879882" y="4549298"/>
                <a:pt x="7840108" y="4636547"/>
              </a:cubicBezTo>
              <a:cubicBezTo>
                <a:pt x="7825841" y="4668294"/>
                <a:pt x="7782391" y="4686921"/>
                <a:pt x="7742589" y="4683681"/>
              </a:cubicBezTo>
              <a:close/>
              <a:moveTo>
                <a:pt x="7994147" y="4592917"/>
              </a:moveTo>
              <a:cubicBezTo>
                <a:pt x="7985825" y="4592660"/>
                <a:pt x="7977124" y="4591094"/>
                <a:pt x="7967829" y="4588287"/>
              </a:cubicBezTo>
              <a:cubicBezTo>
                <a:pt x="7910761" y="4571874"/>
                <a:pt x="7880497" y="4511404"/>
                <a:pt x="7902114" y="4458709"/>
              </a:cubicBezTo>
              <a:cubicBezTo>
                <a:pt x="7918543" y="4419835"/>
                <a:pt x="7950535" y="4399103"/>
                <a:pt x="7994634" y="4399103"/>
              </a:cubicBezTo>
              <a:cubicBezTo>
                <a:pt x="8027491" y="4399103"/>
                <a:pt x="8037867" y="4403422"/>
                <a:pt x="8062943" y="4428474"/>
              </a:cubicBezTo>
              <a:cubicBezTo>
                <a:pt x="8103582" y="4469075"/>
                <a:pt x="8104447" y="4516587"/>
                <a:pt x="8064672" y="4558052"/>
              </a:cubicBezTo>
              <a:cubicBezTo>
                <a:pt x="8040677" y="4582671"/>
                <a:pt x="8019115" y="4593686"/>
                <a:pt x="7994147" y="4592917"/>
              </a:cubicBezTo>
              <a:close/>
              <a:moveTo>
                <a:pt x="8242067" y="4492810"/>
              </a:moveTo>
              <a:cubicBezTo>
                <a:pt x="8221747" y="4496252"/>
                <a:pt x="8199536" y="4493175"/>
                <a:pt x="8177703" y="4481297"/>
              </a:cubicBezTo>
              <a:cubicBezTo>
                <a:pt x="8154356" y="4468339"/>
                <a:pt x="8126687" y="4421691"/>
                <a:pt x="8126687" y="4394911"/>
              </a:cubicBezTo>
              <a:cubicBezTo>
                <a:pt x="8126687" y="4368132"/>
                <a:pt x="8152627" y="4324939"/>
                <a:pt x="8177703" y="4310253"/>
              </a:cubicBezTo>
              <a:cubicBezTo>
                <a:pt x="8225259" y="4282610"/>
                <a:pt x="8287516" y="4299023"/>
                <a:pt x="8312591" y="4347399"/>
              </a:cubicBezTo>
              <a:cubicBezTo>
                <a:pt x="8346962" y="4413484"/>
                <a:pt x="8303026" y="4482484"/>
                <a:pt x="8242067" y="4492810"/>
              </a:cubicBezTo>
              <a:close/>
              <a:moveTo>
                <a:pt x="8474921" y="4406292"/>
              </a:moveTo>
              <a:cubicBezTo>
                <a:pt x="8454479" y="4409545"/>
                <a:pt x="8432106" y="4406252"/>
                <a:pt x="8410057" y="4394158"/>
              </a:cubicBezTo>
              <a:cubicBezTo>
                <a:pt x="8382387" y="4379472"/>
                <a:pt x="8359906" y="4340599"/>
                <a:pt x="8359906" y="4308636"/>
              </a:cubicBezTo>
              <a:cubicBezTo>
                <a:pt x="8359906" y="4259396"/>
                <a:pt x="8412651" y="4209293"/>
                <a:pt x="8463666" y="4209293"/>
              </a:cubicBezTo>
              <a:cubicBezTo>
                <a:pt x="8493065" y="4209293"/>
                <a:pt x="8531111" y="4233481"/>
                <a:pt x="8545810" y="4261124"/>
              </a:cubicBezTo>
              <a:cubicBezTo>
                <a:pt x="8580181" y="4327857"/>
                <a:pt x="8536245" y="4396533"/>
                <a:pt x="8474921" y="4406292"/>
              </a:cubicBezTo>
              <a:close/>
              <a:moveTo>
                <a:pt x="8720202" y="4347585"/>
              </a:moveTo>
              <a:cubicBezTo>
                <a:pt x="8695126" y="4347585"/>
                <a:pt x="8674374" y="4341538"/>
                <a:pt x="8660539" y="4330308"/>
              </a:cubicBezTo>
              <a:cubicBezTo>
                <a:pt x="8592230" y="4276749"/>
                <a:pt x="8618170" y="4172222"/>
                <a:pt x="8704637" y="4153218"/>
              </a:cubicBezTo>
              <a:cubicBezTo>
                <a:pt x="8760841" y="4141124"/>
                <a:pt x="8817909" y="4192955"/>
                <a:pt x="8817909" y="4256880"/>
              </a:cubicBezTo>
              <a:cubicBezTo>
                <a:pt x="8817909" y="4281932"/>
                <a:pt x="8810992" y="4295754"/>
                <a:pt x="8788511" y="4318214"/>
              </a:cubicBezTo>
              <a:cubicBezTo>
                <a:pt x="8763435" y="4343266"/>
                <a:pt x="8753059" y="4347585"/>
                <a:pt x="8720202" y="4347585"/>
              </a:cubicBezTo>
              <a:close/>
              <a:moveTo>
                <a:pt x="8982162" y="4304124"/>
              </a:moveTo>
              <a:cubicBezTo>
                <a:pt x="8965922" y="4302936"/>
                <a:pt x="8949277" y="4297752"/>
                <a:pt x="8933497" y="4288034"/>
              </a:cubicBezTo>
              <a:cubicBezTo>
                <a:pt x="8901505" y="4269030"/>
                <a:pt x="8882482" y="4220654"/>
                <a:pt x="8891129" y="4185236"/>
              </a:cubicBezTo>
              <a:cubicBezTo>
                <a:pt x="8893723" y="4172278"/>
                <a:pt x="8906693" y="4151545"/>
                <a:pt x="8918798" y="4138587"/>
              </a:cubicBezTo>
              <a:cubicBezTo>
                <a:pt x="8984513" y="4069479"/>
                <a:pt x="9096056" y="4125630"/>
                <a:pt x="9083086" y="4221518"/>
              </a:cubicBezTo>
              <a:cubicBezTo>
                <a:pt x="9075952" y="4275293"/>
                <a:pt x="9030881" y="4307687"/>
                <a:pt x="8982162" y="4304124"/>
              </a:cubicBezTo>
              <a:close/>
              <a:moveTo>
                <a:pt x="9191820" y="4175034"/>
              </a:moveTo>
              <a:cubicBezTo>
                <a:pt x="9158962" y="4175034"/>
                <a:pt x="9148586" y="4170715"/>
                <a:pt x="9123511" y="4145663"/>
              </a:cubicBezTo>
              <a:cubicBezTo>
                <a:pt x="9090653" y="4112836"/>
                <a:pt x="9084600" y="4071371"/>
                <a:pt x="9107082" y="4029043"/>
              </a:cubicBezTo>
              <a:cubicBezTo>
                <a:pt x="9122646" y="3997080"/>
                <a:pt x="9172797" y="3973756"/>
                <a:pt x="9207384" y="3980667"/>
              </a:cubicBezTo>
              <a:cubicBezTo>
                <a:pt x="9242835" y="3988441"/>
                <a:pt x="9281745" y="4023859"/>
                <a:pt x="9288663" y="4054094"/>
              </a:cubicBezTo>
              <a:cubicBezTo>
                <a:pt x="9302497" y="4118020"/>
                <a:pt x="9256670" y="4175034"/>
                <a:pt x="9191820" y="4175034"/>
              </a:cubicBezTo>
              <a:close/>
              <a:moveTo>
                <a:pt x="6372361" y="5143154"/>
              </a:moveTo>
              <a:cubicBezTo>
                <a:pt x="6350204" y="5143046"/>
                <a:pt x="6328371" y="5132679"/>
                <a:pt x="6307619" y="5111947"/>
              </a:cubicBezTo>
              <a:cubicBezTo>
                <a:pt x="6282544" y="5086895"/>
                <a:pt x="6278220" y="5076529"/>
                <a:pt x="6278220" y="5041975"/>
              </a:cubicBezTo>
              <a:cubicBezTo>
                <a:pt x="6278220" y="5009148"/>
                <a:pt x="6282544" y="4997055"/>
                <a:pt x="6302431" y="4977186"/>
              </a:cubicBezTo>
              <a:cubicBezTo>
                <a:pt x="6369011" y="4911533"/>
                <a:pt x="6473636" y="4955589"/>
                <a:pt x="6471906" y="5048022"/>
              </a:cubicBezTo>
              <a:cubicBezTo>
                <a:pt x="6471042" y="5078257"/>
                <a:pt x="6464989" y="5089487"/>
                <a:pt x="6439049" y="5112811"/>
              </a:cubicBezTo>
              <a:cubicBezTo>
                <a:pt x="6417000" y="5133111"/>
                <a:pt x="6394519" y="5143262"/>
                <a:pt x="6372361" y="5143154"/>
              </a:cubicBezTo>
              <a:close/>
              <a:moveTo>
                <a:pt x="6571024" y="4950436"/>
              </a:moveTo>
              <a:cubicBezTo>
                <a:pt x="6557514" y="4949356"/>
                <a:pt x="6544760" y="4943309"/>
                <a:pt x="6527899" y="4931647"/>
              </a:cubicBezTo>
              <a:cubicBezTo>
                <a:pt x="6509741" y="4919553"/>
                <a:pt x="6494177" y="4898821"/>
                <a:pt x="6486395" y="4877224"/>
              </a:cubicBezTo>
              <a:cubicBezTo>
                <a:pt x="6476019" y="4846125"/>
                <a:pt x="6476019" y="4839215"/>
                <a:pt x="6489853" y="4810707"/>
              </a:cubicBezTo>
              <a:cubicBezTo>
                <a:pt x="6508011" y="4772698"/>
                <a:pt x="6540869" y="4752829"/>
                <a:pt x="6585832" y="4752829"/>
              </a:cubicBezTo>
              <a:cubicBezTo>
                <a:pt x="6610043" y="4752829"/>
                <a:pt x="6623877" y="4759740"/>
                <a:pt x="6646359" y="4782200"/>
              </a:cubicBezTo>
              <a:cubicBezTo>
                <a:pt x="6670569" y="4806388"/>
                <a:pt x="6675758" y="4817618"/>
                <a:pt x="6675758" y="4849581"/>
              </a:cubicBezTo>
              <a:cubicBezTo>
                <a:pt x="6675758" y="4894501"/>
                <a:pt x="6657599" y="4923009"/>
                <a:pt x="6618689" y="4939422"/>
              </a:cubicBezTo>
              <a:cubicBezTo>
                <a:pt x="6598802" y="4947628"/>
                <a:pt x="6584535" y="4951516"/>
                <a:pt x="6571024" y="4950436"/>
              </a:cubicBezTo>
              <a:close/>
              <a:moveTo>
                <a:pt x="6828111" y="4916142"/>
              </a:moveTo>
              <a:cubicBezTo>
                <a:pt x="6817087" y="4915710"/>
                <a:pt x="6806062" y="4910958"/>
                <a:pt x="6787904" y="4901456"/>
              </a:cubicBezTo>
              <a:cubicBezTo>
                <a:pt x="6768881" y="4892818"/>
                <a:pt x="6751588" y="4873813"/>
                <a:pt x="6741211" y="4853944"/>
              </a:cubicBezTo>
              <a:cubicBezTo>
                <a:pt x="6709219" y="4787427"/>
                <a:pt x="6755911" y="4718319"/>
                <a:pt x="6834596" y="4718319"/>
              </a:cubicBezTo>
              <a:cubicBezTo>
                <a:pt x="6883017" y="4718319"/>
                <a:pt x="6926251" y="4763240"/>
                <a:pt x="6926251" y="4812479"/>
              </a:cubicBezTo>
              <a:cubicBezTo>
                <a:pt x="6926251" y="4856536"/>
                <a:pt x="6905499" y="4889362"/>
                <a:pt x="6868318" y="4904912"/>
              </a:cubicBezTo>
              <a:cubicBezTo>
                <a:pt x="6850160" y="4912686"/>
                <a:pt x="6839136" y="4916574"/>
                <a:pt x="6828111" y="4916142"/>
              </a:cubicBezTo>
              <a:close/>
              <a:moveTo>
                <a:pt x="7017636" y="4770427"/>
              </a:moveTo>
              <a:cubicBezTo>
                <a:pt x="7000181" y="4767255"/>
                <a:pt x="6982887" y="4759103"/>
                <a:pt x="6967539" y="4745281"/>
              </a:cubicBezTo>
              <a:cubicBezTo>
                <a:pt x="6942464" y="4722821"/>
                <a:pt x="6939005" y="4714182"/>
                <a:pt x="6939005" y="4677036"/>
              </a:cubicBezTo>
              <a:cubicBezTo>
                <a:pt x="6939005" y="4627796"/>
                <a:pt x="6956298" y="4602745"/>
                <a:pt x="7002126" y="4582876"/>
              </a:cubicBezTo>
              <a:cubicBezTo>
                <a:pt x="7040171" y="4567327"/>
                <a:pt x="7080811" y="4580284"/>
                <a:pt x="7112804" y="4617430"/>
              </a:cubicBezTo>
              <a:cubicBezTo>
                <a:pt x="7131827" y="4639890"/>
                <a:pt x="7134421" y="4650257"/>
                <a:pt x="7130962" y="4683083"/>
              </a:cubicBezTo>
              <a:cubicBezTo>
                <a:pt x="7123828" y="4744632"/>
                <a:pt x="7070003" y="4779943"/>
                <a:pt x="7017636" y="4770427"/>
              </a:cubicBezTo>
              <a:close/>
              <a:moveTo>
                <a:pt x="7300167" y="4692688"/>
              </a:moveTo>
              <a:cubicBezTo>
                <a:pt x="7282009" y="4692688"/>
                <a:pt x="7256933" y="4685777"/>
                <a:pt x="7245693" y="4678003"/>
              </a:cubicBezTo>
              <a:cubicBezTo>
                <a:pt x="7202459" y="4648632"/>
                <a:pt x="7187760" y="4607167"/>
                <a:pt x="7203324" y="4564838"/>
              </a:cubicBezTo>
              <a:cubicBezTo>
                <a:pt x="7224940" y="4508687"/>
                <a:pt x="7281144" y="4481044"/>
                <a:pt x="7333024" y="4502640"/>
              </a:cubicBezTo>
              <a:cubicBezTo>
                <a:pt x="7371935" y="4519053"/>
                <a:pt x="7392687" y="4551016"/>
                <a:pt x="7392687" y="4595073"/>
              </a:cubicBezTo>
              <a:cubicBezTo>
                <a:pt x="7392687" y="4627899"/>
                <a:pt x="7388363" y="4638265"/>
                <a:pt x="7363288" y="4663317"/>
              </a:cubicBezTo>
              <a:cubicBezTo>
                <a:pt x="7339942" y="4686641"/>
                <a:pt x="7326972" y="4692688"/>
                <a:pt x="7300167" y="4692688"/>
              </a:cubicBezTo>
              <a:close/>
              <a:moveTo>
                <a:pt x="7538358" y="4563380"/>
              </a:moveTo>
              <a:cubicBezTo>
                <a:pt x="7517390" y="4565647"/>
                <a:pt x="7495341" y="4560248"/>
                <a:pt x="7473724" y="4546859"/>
              </a:cubicBezTo>
              <a:cubicBezTo>
                <a:pt x="7443460" y="4528718"/>
                <a:pt x="7421843" y="4479478"/>
                <a:pt x="7430490" y="4447515"/>
              </a:cubicBezTo>
              <a:cubicBezTo>
                <a:pt x="7439137" y="4413825"/>
                <a:pt x="7469400" y="4382726"/>
                <a:pt x="7503987" y="4372360"/>
              </a:cubicBezTo>
              <a:cubicBezTo>
                <a:pt x="7567108" y="4353355"/>
                <a:pt x="7625906" y="4401731"/>
                <a:pt x="7625906" y="4473431"/>
              </a:cubicBezTo>
              <a:cubicBezTo>
                <a:pt x="7625906" y="4497619"/>
                <a:pt x="7618988" y="4511441"/>
                <a:pt x="7596507" y="4533901"/>
              </a:cubicBezTo>
              <a:cubicBezTo>
                <a:pt x="7579214" y="4551178"/>
                <a:pt x="7559326" y="4561112"/>
                <a:pt x="7538358" y="4563380"/>
              </a:cubicBezTo>
              <a:close/>
              <a:moveTo>
                <a:pt x="7775191" y="4471982"/>
              </a:moveTo>
              <a:cubicBezTo>
                <a:pt x="7762586" y="4471280"/>
                <a:pt x="7749940" y="4468149"/>
                <a:pt x="7738051" y="4462318"/>
              </a:cubicBezTo>
              <a:cubicBezTo>
                <a:pt x="7643802" y="4414806"/>
                <a:pt x="7674065" y="4278317"/>
                <a:pt x="7778690" y="4278317"/>
              </a:cubicBezTo>
              <a:cubicBezTo>
                <a:pt x="7811548" y="4278317"/>
                <a:pt x="7821924" y="4282636"/>
                <a:pt x="7846999" y="4307688"/>
              </a:cubicBezTo>
              <a:cubicBezTo>
                <a:pt x="7878992" y="4339650"/>
                <a:pt x="7885909" y="4378524"/>
                <a:pt x="7866022" y="4419989"/>
              </a:cubicBezTo>
              <a:cubicBezTo>
                <a:pt x="7850458" y="4454327"/>
                <a:pt x="7813007" y="4474088"/>
                <a:pt x="7775191" y="4471982"/>
              </a:cubicBezTo>
              <a:close/>
              <a:moveTo>
                <a:pt x="8009309" y="4364840"/>
              </a:moveTo>
              <a:cubicBezTo>
                <a:pt x="7985098" y="4364840"/>
                <a:pt x="7971264" y="4357929"/>
                <a:pt x="7948782" y="4335469"/>
              </a:cubicBezTo>
              <a:cubicBezTo>
                <a:pt x="7924571" y="4311281"/>
                <a:pt x="7919383" y="4299187"/>
                <a:pt x="7919383" y="4269816"/>
              </a:cubicBezTo>
              <a:cubicBezTo>
                <a:pt x="7919383" y="4224031"/>
                <a:pt x="7944459" y="4187749"/>
                <a:pt x="7985098" y="4174792"/>
              </a:cubicBezTo>
              <a:cubicBezTo>
                <a:pt x="8039573" y="4156651"/>
                <a:pt x="8093182" y="4186022"/>
                <a:pt x="8110476" y="4243036"/>
              </a:cubicBezTo>
              <a:cubicBezTo>
                <a:pt x="8129498" y="4306098"/>
                <a:pt x="8081077" y="4364840"/>
                <a:pt x="8009309" y="4364840"/>
              </a:cubicBezTo>
              <a:close/>
              <a:moveTo>
                <a:pt x="8264771" y="4246209"/>
              </a:moveTo>
              <a:cubicBezTo>
                <a:pt x="8250099" y="4249070"/>
                <a:pt x="8234318" y="4248584"/>
                <a:pt x="8218322" y="4244049"/>
              </a:cubicBezTo>
              <a:cubicBezTo>
                <a:pt x="8112832" y="4212086"/>
                <a:pt x="8130990" y="4054000"/>
                <a:pt x="8239939" y="4054000"/>
              </a:cubicBezTo>
              <a:cubicBezTo>
                <a:pt x="8303924" y="4054000"/>
                <a:pt x="8342834" y="4089419"/>
                <a:pt x="8342834" y="4149025"/>
              </a:cubicBezTo>
              <a:cubicBezTo>
                <a:pt x="8342834" y="4198912"/>
                <a:pt x="8308788" y="4237624"/>
                <a:pt x="8264771" y="4246209"/>
              </a:cubicBezTo>
              <a:close/>
              <a:moveTo>
                <a:pt x="8543250" y="4198407"/>
              </a:moveTo>
              <a:cubicBezTo>
                <a:pt x="8528335" y="4201134"/>
                <a:pt x="8512879" y="4200270"/>
                <a:pt x="8498179" y="4194871"/>
              </a:cubicBezTo>
              <a:cubicBezTo>
                <a:pt x="8472239" y="4185368"/>
                <a:pt x="8437652" y="4145631"/>
                <a:pt x="8432464" y="4118851"/>
              </a:cubicBezTo>
              <a:cubicBezTo>
                <a:pt x="8429870" y="4102438"/>
                <a:pt x="8433329" y="4079114"/>
                <a:pt x="8440246" y="4060109"/>
              </a:cubicBezTo>
              <a:cubicBezTo>
                <a:pt x="8480886" y="3964221"/>
                <a:pt x="8627880" y="3997048"/>
                <a:pt x="8627880" y="4102438"/>
              </a:cubicBezTo>
              <a:cubicBezTo>
                <a:pt x="8627880" y="4149734"/>
                <a:pt x="8587997" y="4190227"/>
                <a:pt x="8543250" y="4198407"/>
              </a:cubicBezTo>
              <a:close/>
              <a:moveTo>
                <a:pt x="8783473" y="4128499"/>
              </a:moveTo>
              <a:cubicBezTo>
                <a:pt x="8770233" y="4128769"/>
                <a:pt x="8756885" y="4126285"/>
                <a:pt x="8744347" y="4120670"/>
              </a:cubicBezTo>
              <a:cubicBezTo>
                <a:pt x="8673444" y="4088708"/>
                <a:pt x="8663932" y="4001458"/>
                <a:pt x="8727053" y="3952219"/>
              </a:cubicBezTo>
              <a:cubicBezTo>
                <a:pt x="8798821" y="3895204"/>
                <a:pt x="8904311" y="3973815"/>
                <a:pt x="8874912" y="4061928"/>
              </a:cubicBezTo>
              <a:cubicBezTo>
                <a:pt x="8861942" y="4102097"/>
                <a:pt x="8823194" y="4127689"/>
                <a:pt x="8783473" y="4128499"/>
              </a:cubicBezTo>
              <a:close/>
              <a:moveTo>
                <a:pt x="9005240" y="4045619"/>
              </a:moveTo>
              <a:cubicBezTo>
                <a:pt x="8978435" y="4045619"/>
                <a:pt x="8965465" y="4039572"/>
                <a:pt x="8942119" y="4016248"/>
              </a:cubicBezTo>
              <a:cubicBezTo>
                <a:pt x="8918773" y="3992924"/>
                <a:pt x="8912720" y="3979966"/>
                <a:pt x="8912720" y="3954051"/>
              </a:cubicBezTo>
              <a:cubicBezTo>
                <a:pt x="8912720" y="3875440"/>
                <a:pt x="8981894" y="3828792"/>
                <a:pt x="9048474" y="3860754"/>
              </a:cubicBezTo>
              <a:cubicBezTo>
                <a:pt x="9147046" y="3909130"/>
                <a:pt x="9115918" y="4045619"/>
                <a:pt x="9005240" y="4045619"/>
              </a:cubicBezTo>
              <a:close/>
              <a:moveTo>
                <a:pt x="9273009" y="3959344"/>
              </a:moveTo>
              <a:cubicBezTo>
                <a:pt x="9246204" y="3959344"/>
                <a:pt x="9233234" y="3953297"/>
                <a:pt x="9209888" y="3929973"/>
              </a:cubicBezTo>
              <a:cubicBezTo>
                <a:pt x="9186542" y="3906649"/>
                <a:pt x="9180489" y="3893691"/>
                <a:pt x="9180489" y="3867776"/>
              </a:cubicBezTo>
              <a:cubicBezTo>
                <a:pt x="9180489" y="3789165"/>
                <a:pt x="9249663" y="3742517"/>
                <a:pt x="9316243" y="3774479"/>
              </a:cubicBezTo>
              <a:cubicBezTo>
                <a:pt x="9414815" y="3822855"/>
                <a:pt x="9383687" y="3959344"/>
                <a:pt x="9273009" y="3959344"/>
              </a:cubicBezTo>
              <a:close/>
              <a:moveTo>
                <a:pt x="9507148" y="3789735"/>
              </a:moveTo>
              <a:cubicBezTo>
                <a:pt x="9495176" y="3788853"/>
                <a:pt x="9482665" y="3785708"/>
                <a:pt x="9469911" y="3779877"/>
              </a:cubicBezTo>
              <a:cubicBezTo>
                <a:pt x="9405925" y="3750506"/>
                <a:pt x="9392955" y="3676215"/>
                <a:pt x="9443106" y="3626111"/>
              </a:cubicBezTo>
              <a:cubicBezTo>
                <a:pt x="9468182" y="3601059"/>
                <a:pt x="9478558" y="3596740"/>
                <a:pt x="9513144" y="3596740"/>
              </a:cubicBezTo>
              <a:cubicBezTo>
                <a:pt x="9546002" y="3596740"/>
                <a:pt x="9558107" y="3601059"/>
                <a:pt x="9577995" y="3620928"/>
              </a:cubicBezTo>
              <a:cubicBezTo>
                <a:pt x="9648357" y="3691224"/>
                <a:pt x="9590951" y="3795912"/>
                <a:pt x="9507148" y="3789735"/>
              </a:cubicBezTo>
              <a:close/>
              <a:moveTo>
                <a:pt x="3481429" y="5589950"/>
              </a:moveTo>
              <a:cubicBezTo>
                <a:pt x="3449436" y="5589950"/>
                <a:pt x="3438196" y="5584767"/>
                <a:pt x="3413985" y="5560579"/>
              </a:cubicBezTo>
              <a:cubicBezTo>
                <a:pt x="3372481" y="5519114"/>
                <a:pt x="3372481" y="5473330"/>
                <a:pt x="3413120" y="5428409"/>
              </a:cubicBezTo>
              <a:cubicBezTo>
                <a:pt x="3437331" y="5402494"/>
                <a:pt x="3447707" y="5397311"/>
                <a:pt x="3476241" y="5397311"/>
              </a:cubicBezTo>
              <a:cubicBezTo>
                <a:pt x="3520339" y="5397311"/>
                <a:pt x="3545415" y="5411132"/>
                <a:pt x="3566167" y="5445687"/>
              </a:cubicBezTo>
              <a:cubicBezTo>
                <a:pt x="3586919" y="5478513"/>
                <a:pt x="3587784" y="5504429"/>
                <a:pt x="3570490" y="5538119"/>
              </a:cubicBezTo>
              <a:cubicBezTo>
                <a:pt x="3552332" y="5574401"/>
                <a:pt x="3524663" y="5589950"/>
                <a:pt x="3481429" y="5589950"/>
              </a:cubicBezTo>
              <a:close/>
              <a:moveTo>
                <a:pt x="4234644" y="5443284"/>
              </a:moveTo>
              <a:cubicBezTo>
                <a:pt x="4215621" y="5442420"/>
                <a:pt x="4192275" y="5438101"/>
                <a:pt x="4181034" y="5432054"/>
              </a:cubicBezTo>
              <a:cubicBezTo>
                <a:pt x="4151635" y="5414777"/>
                <a:pt x="4133477" y="5384542"/>
                <a:pt x="4133477" y="5347396"/>
              </a:cubicBezTo>
              <a:cubicBezTo>
                <a:pt x="4133477" y="5280015"/>
                <a:pt x="4194869" y="5233367"/>
                <a:pt x="4257990" y="5252372"/>
              </a:cubicBezTo>
              <a:cubicBezTo>
                <a:pt x="4302953" y="5266193"/>
                <a:pt x="4326299" y="5298156"/>
                <a:pt x="4326299" y="5345668"/>
              </a:cubicBezTo>
              <a:cubicBezTo>
                <a:pt x="4326299" y="5378495"/>
                <a:pt x="4321976" y="5388861"/>
                <a:pt x="4296900" y="5413913"/>
              </a:cubicBezTo>
              <a:cubicBezTo>
                <a:pt x="4273554" y="5437237"/>
                <a:pt x="4260584" y="5443284"/>
                <a:pt x="4234644" y="5443284"/>
              </a:cubicBezTo>
              <a:close/>
              <a:moveTo>
                <a:pt x="4366796" y="5295754"/>
              </a:moveTo>
              <a:cubicBezTo>
                <a:pt x="4365932" y="5295754"/>
                <a:pt x="4353826" y="5291435"/>
                <a:pt x="4339992" y="5287979"/>
              </a:cubicBezTo>
              <a:cubicBezTo>
                <a:pt x="4285517" y="5271566"/>
                <a:pt x="4256983" y="5216279"/>
                <a:pt x="4274277" y="5162720"/>
              </a:cubicBezTo>
              <a:cubicBezTo>
                <a:pt x="4288111" y="5120391"/>
                <a:pt x="4320104" y="5097931"/>
                <a:pt x="4366796" y="5097931"/>
              </a:cubicBezTo>
              <a:cubicBezTo>
                <a:pt x="4399654" y="5097931"/>
                <a:pt x="4410030" y="5102250"/>
                <a:pt x="4435105" y="5127302"/>
              </a:cubicBezTo>
              <a:cubicBezTo>
                <a:pt x="4457587" y="5149762"/>
                <a:pt x="4464504" y="5163584"/>
                <a:pt x="4464504" y="5187772"/>
              </a:cubicBezTo>
              <a:cubicBezTo>
                <a:pt x="4464504" y="5235284"/>
                <a:pt x="4444617" y="5266383"/>
                <a:pt x="4403977" y="5282796"/>
              </a:cubicBezTo>
              <a:cubicBezTo>
                <a:pt x="4384954" y="5290571"/>
                <a:pt x="4368526" y="5296618"/>
                <a:pt x="4366796" y="5295754"/>
              </a:cubicBezTo>
              <a:close/>
              <a:moveTo>
                <a:pt x="6000846" y="5115545"/>
              </a:moveTo>
              <a:cubicBezTo>
                <a:pt x="5979877" y="5117812"/>
                <a:pt x="5957828" y="5112413"/>
                <a:pt x="5936211" y="5099024"/>
              </a:cubicBezTo>
              <a:cubicBezTo>
                <a:pt x="5904219" y="5080019"/>
                <a:pt x="5885196" y="5031643"/>
                <a:pt x="5893843" y="4996225"/>
              </a:cubicBezTo>
              <a:cubicBezTo>
                <a:pt x="5901625" y="4963398"/>
                <a:pt x="5939670" y="4926253"/>
                <a:pt x="5972528" y="4920206"/>
              </a:cubicBezTo>
              <a:cubicBezTo>
                <a:pt x="6008844" y="4913295"/>
                <a:pt x="6058995" y="4937483"/>
                <a:pt x="6075423" y="4969445"/>
              </a:cubicBezTo>
              <a:cubicBezTo>
                <a:pt x="6097905" y="5011774"/>
                <a:pt x="6091852" y="5053239"/>
                <a:pt x="6058995" y="5086066"/>
              </a:cubicBezTo>
              <a:cubicBezTo>
                <a:pt x="6041702" y="5103343"/>
                <a:pt x="6021814" y="5113277"/>
                <a:pt x="6000846" y="5115545"/>
              </a:cubicBezTo>
              <a:close/>
              <a:moveTo>
                <a:pt x="6293606" y="4952113"/>
              </a:moveTo>
              <a:cubicBezTo>
                <a:pt x="6281731" y="4951581"/>
                <a:pt x="6269328" y="4948922"/>
                <a:pt x="6256682" y="4943739"/>
              </a:cubicBezTo>
              <a:cubicBezTo>
                <a:pt x="6228148" y="4931645"/>
                <a:pt x="6208261" y="4903138"/>
                <a:pt x="6203073" y="4866856"/>
              </a:cubicBezTo>
              <a:cubicBezTo>
                <a:pt x="6190103" y="4771832"/>
                <a:pt x="6301645" y="4717409"/>
                <a:pt x="6368225" y="4786518"/>
              </a:cubicBezTo>
              <a:cubicBezTo>
                <a:pt x="6434048" y="4855302"/>
                <a:pt x="6376737" y="4955833"/>
                <a:pt x="6293606" y="4952113"/>
              </a:cubicBezTo>
              <a:close/>
              <a:moveTo>
                <a:pt x="4980727" y="5105408"/>
              </a:moveTo>
              <a:cubicBezTo>
                <a:pt x="4967108" y="5106164"/>
                <a:pt x="4952841" y="5102492"/>
                <a:pt x="4934251" y="5094718"/>
              </a:cubicBezTo>
              <a:cubicBezTo>
                <a:pt x="4897070" y="5078305"/>
                <a:pt x="4878912" y="5048934"/>
                <a:pt x="4878912" y="5004877"/>
              </a:cubicBezTo>
              <a:cubicBezTo>
                <a:pt x="4878912" y="4972914"/>
                <a:pt x="4884100" y="4961684"/>
                <a:pt x="4908310" y="4937496"/>
              </a:cubicBezTo>
              <a:cubicBezTo>
                <a:pt x="4930792" y="4915036"/>
                <a:pt x="4944627" y="4908125"/>
                <a:pt x="4968837" y="4908125"/>
              </a:cubicBezTo>
              <a:cubicBezTo>
                <a:pt x="5031958" y="4908125"/>
                <a:pt x="5073463" y="4948727"/>
                <a:pt x="5071733" y="5006605"/>
              </a:cubicBezTo>
              <a:cubicBezTo>
                <a:pt x="5070869" y="5045478"/>
                <a:pt x="5056169" y="5069666"/>
                <a:pt x="5023312" y="5089535"/>
              </a:cubicBezTo>
              <a:cubicBezTo>
                <a:pt x="5007316" y="5099469"/>
                <a:pt x="4994345" y="5104652"/>
                <a:pt x="4980727" y="5105408"/>
              </a:cubicBezTo>
              <a:close/>
              <a:moveTo>
                <a:pt x="1355217" y="6010276"/>
              </a:moveTo>
              <a:cubicBezTo>
                <a:pt x="1339653" y="6012543"/>
                <a:pt x="1323278" y="6010762"/>
                <a:pt x="1307282" y="6004067"/>
              </a:cubicBezTo>
              <a:cubicBezTo>
                <a:pt x="1278748" y="5992836"/>
                <a:pt x="1251078" y="5956555"/>
                <a:pt x="1245890" y="5924592"/>
              </a:cubicBezTo>
              <a:cubicBezTo>
                <a:pt x="1235514" y="5864986"/>
                <a:pt x="1283936" y="5814018"/>
                <a:pt x="1351380" y="5814018"/>
              </a:cubicBezTo>
              <a:cubicBezTo>
                <a:pt x="1395478" y="5814018"/>
                <a:pt x="1441306" y="5859803"/>
                <a:pt x="1441306" y="5903859"/>
              </a:cubicBezTo>
              <a:cubicBezTo>
                <a:pt x="1441306" y="5960226"/>
                <a:pt x="1401910" y="6003473"/>
                <a:pt x="1355217" y="6010276"/>
              </a:cubicBezTo>
              <a:close/>
              <a:moveTo>
                <a:pt x="1512939" y="5864295"/>
              </a:moveTo>
              <a:cubicBezTo>
                <a:pt x="1499753" y="5863067"/>
                <a:pt x="1486513" y="5859126"/>
                <a:pt x="1473975" y="5852215"/>
              </a:cubicBezTo>
              <a:cubicBezTo>
                <a:pt x="1408260" y="5816797"/>
                <a:pt x="1409989" y="5714862"/>
                <a:pt x="1475704" y="5680308"/>
              </a:cubicBezTo>
              <a:cubicBezTo>
                <a:pt x="1526720" y="5653528"/>
                <a:pt x="1584653" y="5671669"/>
                <a:pt x="1608864" y="5722637"/>
              </a:cubicBezTo>
              <a:cubicBezTo>
                <a:pt x="1626157" y="5758919"/>
                <a:pt x="1626157" y="5773604"/>
                <a:pt x="1609728" y="5809022"/>
              </a:cubicBezTo>
              <a:cubicBezTo>
                <a:pt x="1591570" y="5847248"/>
                <a:pt x="1552498" y="5867980"/>
                <a:pt x="1512939" y="5864295"/>
              </a:cubicBezTo>
              <a:close/>
              <a:moveTo>
                <a:pt x="2565382" y="5852932"/>
              </a:moveTo>
              <a:cubicBezTo>
                <a:pt x="2547981" y="5854876"/>
                <a:pt x="2530471" y="5851852"/>
                <a:pt x="2514042" y="5843646"/>
              </a:cubicBezTo>
              <a:cubicBezTo>
                <a:pt x="2486373" y="5829825"/>
                <a:pt x="2460433" y="5793543"/>
                <a:pt x="2460433" y="5768491"/>
              </a:cubicBezTo>
              <a:cubicBezTo>
                <a:pt x="2460433" y="5759852"/>
                <a:pt x="2449192" y="5757261"/>
                <a:pt x="2412876" y="5760716"/>
              </a:cubicBezTo>
              <a:cubicBezTo>
                <a:pt x="2367913" y="5764172"/>
                <a:pt x="2364454" y="5763308"/>
                <a:pt x="2335055" y="5733937"/>
              </a:cubicBezTo>
              <a:cubicBezTo>
                <a:pt x="2311709" y="5710612"/>
                <a:pt x="2304792" y="5696791"/>
                <a:pt x="2304792" y="5672603"/>
              </a:cubicBezTo>
              <a:cubicBezTo>
                <a:pt x="2304792" y="5610405"/>
                <a:pt x="2344567" y="5568940"/>
                <a:pt x="2403364" y="5568940"/>
              </a:cubicBezTo>
              <a:cubicBezTo>
                <a:pt x="2442274" y="5568940"/>
                <a:pt x="2476861" y="5593128"/>
                <a:pt x="2493290" y="5632002"/>
              </a:cubicBezTo>
              <a:cubicBezTo>
                <a:pt x="2507125" y="5663964"/>
                <a:pt x="2507125" y="5663964"/>
                <a:pt x="2551223" y="5660509"/>
              </a:cubicBezTo>
              <a:cubicBezTo>
                <a:pt x="2590133" y="5657053"/>
                <a:pt x="2597915" y="5659645"/>
                <a:pt x="2622126" y="5682105"/>
              </a:cubicBezTo>
              <a:cubicBezTo>
                <a:pt x="2670548" y="5727890"/>
                <a:pt x="2667954" y="5795270"/>
                <a:pt x="2616073" y="5832416"/>
              </a:cubicBezTo>
              <a:cubicBezTo>
                <a:pt x="2600077" y="5844078"/>
                <a:pt x="2582784" y="5850989"/>
                <a:pt x="2565382" y="5852932"/>
              </a:cubicBezTo>
              <a:close/>
              <a:moveTo>
                <a:pt x="1867130" y="5797070"/>
              </a:moveTo>
              <a:cubicBezTo>
                <a:pt x="1834273" y="5797070"/>
                <a:pt x="1823897" y="5792750"/>
                <a:pt x="1798821" y="5767699"/>
              </a:cubicBezTo>
              <a:cubicBezTo>
                <a:pt x="1778934" y="5747830"/>
                <a:pt x="1769422" y="5730553"/>
                <a:pt x="1769422" y="5712412"/>
              </a:cubicBezTo>
              <a:lnTo>
                <a:pt x="1769422" y="5686496"/>
              </a:lnTo>
              <a:lnTo>
                <a:pt x="1730512" y="5701182"/>
              </a:lnTo>
              <a:cubicBezTo>
                <a:pt x="1693331" y="5714140"/>
                <a:pt x="1689873" y="5714140"/>
                <a:pt x="1658744" y="5697726"/>
              </a:cubicBezTo>
              <a:cubicBezTo>
                <a:pt x="1641451" y="5688224"/>
                <a:pt x="1618970" y="5666628"/>
                <a:pt x="1610323" y="5649350"/>
              </a:cubicBezTo>
              <a:cubicBezTo>
                <a:pt x="1575736" y="5584561"/>
                <a:pt x="1625022" y="5511997"/>
                <a:pt x="1703707" y="5511997"/>
              </a:cubicBezTo>
              <a:cubicBezTo>
                <a:pt x="1746941" y="5511997"/>
                <a:pt x="1795362" y="5556918"/>
                <a:pt x="1795362" y="5597519"/>
              </a:cubicBezTo>
              <a:cubicBezTo>
                <a:pt x="1795362" y="5622571"/>
                <a:pt x="1806603" y="5632937"/>
                <a:pt x="1816115" y="5616524"/>
              </a:cubicBezTo>
              <a:cubicBezTo>
                <a:pt x="1824761" y="5603566"/>
                <a:pt x="1872318" y="5598383"/>
                <a:pt x="1897394" y="5607885"/>
              </a:cubicBezTo>
              <a:cubicBezTo>
                <a:pt x="1953597" y="5629482"/>
                <a:pt x="1981267" y="5685632"/>
                <a:pt x="1959650" y="5737464"/>
              </a:cubicBezTo>
              <a:cubicBezTo>
                <a:pt x="1943221" y="5776337"/>
                <a:pt x="1911228" y="5797070"/>
                <a:pt x="1867130" y="5797070"/>
              </a:cubicBezTo>
              <a:close/>
              <a:moveTo>
                <a:pt x="2076069" y="5693483"/>
              </a:moveTo>
              <a:cubicBezTo>
                <a:pt x="2050994" y="5693483"/>
                <a:pt x="2037159" y="5686572"/>
                <a:pt x="2014677" y="5664112"/>
              </a:cubicBezTo>
              <a:cubicBezTo>
                <a:pt x="1989602" y="5639060"/>
                <a:pt x="1985279" y="5628694"/>
                <a:pt x="1985279" y="5595867"/>
              </a:cubicBezTo>
              <a:cubicBezTo>
                <a:pt x="1985279" y="5549219"/>
                <a:pt x="2007760" y="5517256"/>
                <a:pt x="2050994" y="5503435"/>
              </a:cubicBezTo>
              <a:cubicBezTo>
                <a:pt x="2105468" y="5485294"/>
                <a:pt x="2159077" y="5514665"/>
                <a:pt x="2176371" y="5571679"/>
              </a:cubicBezTo>
              <a:cubicBezTo>
                <a:pt x="2194529" y="5633877"/>
                <a:pt x="2145243" y="5693483"/>
                <a:pt x="2076069" y="5693483"/>
              </a:cubicBezTo>
              <a:close/>
              <a:moveTo>
                <a:pt x="1919724" y="5538187"/>
              </a:moveTo>
              <a:cubicBezTo>
                <a:pt x="1895514" y="5538187"/>
                <a:pt x="1881679" y="5531277"/>
                <a:pt x="1859197" y="5508816"/>
              </a:cubicBezTo>
              <a:cubicBezTo>
                <a:pt x="1836716" y="5486356"/>
                <a:pt x="1829799" y="5472534"/>
                <a:pt x="1829799" y="5448347"/>
              </a:cubicBezTo>
              <a:cubicBezTo>
                <a:pt x="1829799" y="5402562"/>
                <a:pt x="1851415" y="5366280"/>
                <a:pt x="1887732" y="5350731"/>
              </a:cubicBezTo>
              <a:cubicBezTo>
                <a:pt x="1928371" y="5334318"/>
                <a:pt x="1967281" y="5342092"/>
                <a:pt x="1997545" y="5373191"/>
              </a:cubicBezTo>
              <a:cubicBezTo>
                <a:pt x="2060666" y="5439708"/>
                <a:pt x="2014838" y="5538187"/>
                <a:pt x="1919724" y="5538187"/>
              </a:cubicBezTo>
              <a:close/>
              <a:moveTo>
                <a:pt x="2237596" y="5495048"/>
              </a:moveTo>
              <a:cubicBezTo>
                <a:pt x="2211656" y="5495048"/>
                <a:pt x="2196092" y="5489001"/>
                <a:pt x="2177069" y="5470860"/>
              </a:cubicBezTo>
              <a:cubicBezTo>
                <a:pt x="2144212" y="5440625"/>
                <a:pt x="2135565" y="5402615"/>
                <a:pt x="2152859" y="5362878"/>
              </a:cubicBezTo>
              <a:cubicBezTo>
                <a:pt x="2194363" y="5263535"/>
                <a:pt x="2339627" y="5292042"/>
                <a:pt x="2339627" y="5399160"/>
              </a:cubicBezTo>
              <a:cubicBezTo>
                <a:pt x="2339627" y="5458766"/>
                <a:pt x="2301582" y="5495048"/>
                <a:pt x="2237596" y="5495048"/>
              </a:cubicBezTo>
              <a:close/>
              <a:moveTo>
                <a:pt x="2497694" y="5463340"/>
              </a:moveTo>
              <a:cubicBezTo>
                <a:pt x="2488939" y="5462260"/>
                <a:pt x="2479860" y="5460100"/>
                <a:pt x="2472511" y="5457077"/>
              </a:cubicBezTo>
              <a:cubicBezTo>
                <a:pt x="2433601" y="5439800"/>
                <a:pt x="2408525" y="5403518"/>
                <a:pt x="2408525" y="5363781"/>
              </a:cubicBezTo>
              <a:cubicBezTo>
                <a:pt x="2408525" y="5336138"/>
                <a:pt x="2414578" y="5323180"/>
                <a:pt x="2437924" y="5299856"/>
              </a:cubicBezTo>
              <a:cubicBezTo>
                <a:pt x="2462999" y="5274804"/>
                <a:pt x="2473375" y="5270485"/>
                <a:pt x="2507962" y="5270485"/>
              </a:cubicBezTo>
              <a:cubicBezTo>
                <a:pt x="2628152" y="5270485"/>
                <a:pt x="2639392" y="5437209"/>
                <a:pt x="2520932" y="5463124"/>
              </a:cubicBezTo>
              <a:cubicBezTo>
                <a:pt x="2514879" y="5464420"/>
                <a:pt x="2506449" y="5464420"/>
                <a:pt x="2497694" y="5463340"/>
              </a:cubicBezTo>
              <a:close/>
              <a:moveTo>
                <a:pt x="3043902" y="5424273"/>
              </a:moveTo>
              <a:cubicBezTo>
                <a:pt x="3034794" y="5423303"/>
                <a:pt x="3025648" y="5421062"/>
                <a:pt x="3016677" y="5417391"/>
              </a:cubicBezTo>
              <a:cubicBezTo>
                <a:pt x="2964797" y="5396659"/>
                <a:pt x="2943180" y="5312865"/>
                <a:pt x="2978632" y="5268808"/>
              </a:cubicBezTo>
              <a:cubicBezTo>
                <a:pt x="3032241" y="5200563"/>
                <a:pt x="3136866" y="5226479"/>
                <a:pt x="3155889" y="5312865"/>
              </a:cubicBezTo>
              <a:cubicBezTo>
                <a:pt x="3169507" y="5375602"/>
                <a:pt x="3107657" y="5431064"/>
                <a:pt x="3043902" y="5424273"/>
              </a:cubicBezTo>
              <a:close/>
              <a:moveTo>
                <a:pt x="3508224" y="5277662"/>
              </a:moveTo>
              <a:cubicBezTo>
                <a:pt x="3487796" y="5280928"/>
                <a:pt x="3465422" y="5277635"/>
                <a:pt x="3443373" y="5265541"/>
              </a:cubicBezTo>
              <a:cubicBezTo>
                <a:pt x="3396681" y="5240489"/>
                <a:pt x="3380252" y="5178291"/>
                <a:pt x="3407922" y="5131643"/>
              </a:cubicBezTo>
              <a:cubicBezTo>
                <a:pt x="3422621" y="5106591"/>
                <a:pt x="3465855" y="5080676"/>
                <a:pt x="3491795" y="5080676"/>
              </a:cubicBezTo>
              <a:cubicBezTo>
                <a:pt x="3522058" y="5080676"/>
                <a:pt x="3565292" y="5106591"/>
                <a:pt x="3578262" y="5131643"/>
              </a:cubicBezTo>
              <a:cubicBezTo>
                <a:pt x="3613281" y="5199024"/>
                <a:pt x="3569507" y="5267862"/>
                <a:pt x="3508224" y="5277662"/>
              </a:cubicBezTo>
              <a:close/>
              <a:moveTo>
                <a:pt x="4099670" y="5267497"/>
              </a:moveTo>
              <a:cubicBezTo>
                <a:pt x="4093401" y="5267497"/>
                <a:pt x="4087781" y="5266849"/>
                <a:pt x="4084322" y="5265553"/>
              </a:cubicBezTo>
              <a:cubicBezTo>
                <a:pt x="4029848" y="5246548"/>
                <a:pt x="4006502" y="5216313"/>
                <a:pt x="4006502" y="5161891"/>
              </a:cubicBezTo>
              <a:cubicBezTo>
                <a:pt x="4006502" y="5137703"/>
                <a:pt x="4013419" y="5123881"/>
                <a:pt x="4035900" y="5101421"/>
              </a:cubicBezTo>
              <a:cubicBezTo>
                <a:pt x="4060976" y="5076369"/>
                <a:pt x="4071352" y="5072050"/>
                <a:pt x="4104209" y="5072050"/>
              </a:cubicBezTo>
              <a:cubicBezTo>
                <a:pt x="4224399" y="5072050"/>
                <a:pt x="4237369" y="5241365"/>
                <a:pt x="4118909" y="5265553"/>
              </a:cubicBezTo>
              <a:cubicBezTo>
                <a:pt x="4112856" y="5266849"/>
                <a:pt x="4105939" y="5267497"/>
                <a:pt x="4099670" y="5267497"/>
              </a:cubicBezTo>
              <a:close/>
              <a:moveTo>
                <a:pt x="2786096" y="5417400"/>
              </a:moveTo>
              <a:cubicBezTo>
                <a:pt x="2761020" y="5417400"/>
                <a:pt x="2740268" y="5411353"/>
                <a:pt x="2726433" y="5400123"/>
              </a:cubicBezTo>
              <a:cubicBezTo>
                <a:pt x="2661583" y="5350020"/>
                <a:pt x="2678877" y="5257587"/>
                <a:pt x="2757562" y="5227352"/>
              </a:cubicBezTo>
              <a:cubicBezTo>
                <a:pt x="2813765" y="5206620"/>
                <a:pt x="2883804" y="5259315"/>
                <a:pt x="2883804" y="5324104"/>
              </a:cubicBezTo>
              <a:cubicBezTo>
                <a:pt x="2883804" y="5351747"/>
                <a:pt x="2877751" y="5364705"/>
                <a:pt x="2854405" y="5388029"/>
              </a:cubicBezTo>
              <a:cubicBezTo>
                <a:pt x="2829329" y="5413081"/>
                <a:pt x="2818953" y="5417400"/>
                <a:pt x="2786096" y="5417400"/>
              </a:cubicBezTo>
              <a:close/>
              <a:moveTo>
                <a:pt x="2061392" y="5357009"/>
              </a:moveTo>
              <a:cubicBezTo>
                <a:pt x="2055339" y="5356145"/>
                <a:pt x="2038045" y="5350962"/>
                <a:pt x="2022481" y="5344051"/>
              </a:cubicBezTo>
              <a:cubicBezTo>
                <a:pt x="1951578" y="5312953"/>
                <a:pt x="1944661" y="5205835"/>
                <a:pt x="2012970" y="5170417"/>
              </a:cubicBezTo>
              <a:cubicBezTo>
                <a:pt x="2061392" y="5145365"/>
                <a:pt x="2128836" y="5163506"/>
                <a:pt x="2148723" y="5207562"/>
              </a:cubicBezTo>
              <a:cubicBezTo>
                <a:pt x="2162558" y="5237797"/>
                <a:pt x="2159964" y="5289629"/>
                <a:pt x="2144400" y="5312953"/>
              </a:cubicBezTo>
              <a:cubicBezTo>
                <a:pt x="2130565" y="5332821"/>
                <a:pt x="2083008" y="5357009"/>
                <a:pt x="2061392" y="5357009"/>
              </a:cubicBezTo>
              <a:close/>
              <a:moveTo>
                <a:pt x="2338457" y="5262214"/>
              </a:moveTo>
              <a:cubicBezTo>
                <a:pt x="2317488" y="5264481"/>
                <a:pt x="2295439" y="5259082"/>
                <a:pt x="2273823" y="5245692"/>
              </a:cubicBezTo>
              <a:cubicBezTo>
                <a:pt x="2241830" y="5226687"/>
                <a:pt x="2222807" y="5178311"/>
                <a:pt x="2231454" y="5142893"/>
              </a:cubicBezTo>
              <a:cubicBezTo>
                <a:pt x="2234048" y="5129936"/>
                <a:pt x="2247018" y="5109203"/>
                <a:pt x="2259123" y="5096245"/>
              </a:cubicBezTo>
              <a:cubicBezTo>
                <a:pt x="2322244" y="5030592"/>
                <a:pt x="2426005" y="5077240"/>
                <a:pt x="2426005" y="5172264"/>
              </a:cubicBezTo>
              <a:cubicBezTo>
                <a:pt x="2426005" y="5196452"/>
                <a:pt x="2419087" y="5210274"/>
                <a:pt x="2396606" y="5232734"/>
              </a:cubicBezTo>
              <a:cubicBezTo>
                <a:pt x="2379312" y="5250011"/>
                <a:pt x="2359425" y="5259946"/>
                <a:pt x="2338457" y="5262214"/>
              </a:cubicBezTo>
              <a:close/>
              <a:moveTo>
                <a:pt x="2628890" y="5254987"/>
              </a:moveTo>
              <a:cubicBezTo>
                <a:pt x="2605543" y="5254987"/>
                <a:pt x="2582197" y="5246133"/>
                <a:pt x="2562310" y="5228424"/>
              </a:cubicBezTo>
              <a:cubicBezTo>
                <a:pt x="2537234" y="5205963"/>
                <a:pt x="2533775" y="5197325"/>
                <a:pt x="2533775" y="5160179"/>
              </a:cubicBezTo>
              <a:cubicBezTo>
                <a:pt x="2533775" y="5126489"/>
                <a:pt x="2538099" y="5111803"/>
                <a:pt x="2554528" y="5094526"/>
              </a:cubicBezTo>
              <a:cubicBezTo>
                <a:pt x="2585656" y="5061700"/>
                <a:pt x="2625431" y="5051333"/>
                <a:pt x="2660882" y="5066019"/>
              </a:cubicBezTo>
              <a:cubicBezTo>
                <a:pt x="2706710" y="5085888"/>
                <a:pt x="2724003" y="5110939"/>
                <a:pt x="2724003" y="5160179"/>
              </a:cubicBezTo>
              <a:cubicBezTo>
                <a:pt x="2724003" y="5197325"/>
                <a:pt x="2720544" y="5205963"/>
                <a:pt x="2695469" y="5228424"/>
              </a:cubicBezTo>
              <a:cubicBezTo>
                <a:pt x="2675581" y="5246133"/>
                <a:pt x="2652235" y="5254987"/>
                <a:pt x="2628890" y="5254987"/>
              </a:cubicBezTo>
              <a:close/>
              <a:moveTo>
                <a:pt x="2480228" y="5079456"/>
              </a:moveTo>
              <a:cubicBezTo>
                <a:pt x="2467123" y="5078066"/>
                <a:pt x="2453937" y="5074017"/>
                <a:pt x="2441399" y="5067106"/>
              </a:cubicBezTo>
              <a:cubicBezTo>
                <a:pt x="2375684" y="5031688"/>
                <a:pt x="2377413" y="4929753"/>
                <a:pt x="2443128" y="4895199"/>
              </a:cubicBezTo>
              <a:cubicBezTo>
                <a:pt x="2494144" y="4869283"/>
                <a:pt x="2552942" y="4888288"/>
                <a:pt x="2577152" y="4939256"/>
              </a:cubicBezTo>
              <a:cubicBezTo>
                <a:pt x="2593581" y="4974674"/>
                <a:pt x="2593581" y="4989359"/>
                <a:pt x="2576288" y="5025641"/>
              </a:cubicBezTo>
              <a:cubicBezTo>
                <a:pt x="2558130" y="5063867"/>
                <a:pt x="2519544" y="5083627"/>
                <a:pt x="2480228" y="5079456"/>
              </a:cubicBezTo>
              <a:close/>
              <a:moveTo>
                <a:pt x="4157409" y="5052710"/>
              </a:moveTo>
              <a:cubicBezTo>
                <a:pt x="4137293" y="5055315"/>
                <a:pt x="4115838" y="5051374"/>
                <a:pt x="4095518" y="5038632"/>
              </a:cubicBezTo>
              <a:cubicBezTo>
                <a:pt x="4060931" y="5017035"/>
                <a:pt x="4049690" y="4996303"/>
                <a:pt x="4049690" y="4952246"/>
              </a:cubicBezTo>
              <a:cubicBezTo>
                <a:pt x="4049690" y="4851175"/>
                <a:pt x="4191496" y="4820940"/>
                <a:pt x="4235595" y="4913373"/>
              </a:cubicBezTo>
              <a:cubicBezTo>
                <a:pt x="4266074" y="4978162"/>
                <a:pt x="4217761" y="5044894"/>
                <a:pt x="4157409" y="5052710"/>
              </a:cubicBezTo>
              <a:close/>
              <a:moveTo>
                <a:pt x="5803037" y="4887419"/>
              </a:moveTo>
              <a:cubicBezTo>
                <a:pt x="5794309" y="4887054"/>
                <a:pt x="5785663" y="4885164"/>
                <a:pt x="5777232" y="4881709"/>
              </a:cubicBezTo>
              <a:cubicBezTo>
                <a:pt x="5721893" y="4859249"/>
                <a:pt x="5695952" y="4803098"/>
                <a:pt x="5716705" y="4752131"/>
              </a:cubicBezTo>
              <a:cubicBezTo>
                <a:pt x="5733133" y="4713257"/>
                <a:pt x="5765126" y="4692525"/>
                <a:pt x="5808360" y="4692525"/>
              </a:cubicBezTo>
              <a:lnTo>
                <a:pt x="5846405" y="4692525"/>
              </a:lnTo>
              <a:lnTo>
                <a:pt x="5846405" y="4660562"/>
              </a:lnTo>
              <a:cubicBezTo>
                <a:pt x="5846405" y="4613050"/>
                <a:pt x="5873210" y="4575040"/>
                <a:pt x="5914714" y="4562083"/>
              </a:cubicBezTo>
              <a:cubicBezTo>
                <a:pt x="5944113" y="4553444"/>
                <a:pt x="5952760" y="4554308"/>
                <a:pt x="5982159" y="4568130"/>
              </a:cubicBezTo>
              <a:cubicBezTo>
                <a:pt x="6082460" y="4617369"/>
                <a:pt x="6047874" y="4759042"/>
                <a:pt x="5936331" y="4751267"/>
              </a:cubicBezTo>
              <a:lnTo>
                <a:pt x="5900879" y="4748675"/>
              </a:lnTo>
              <a:lnTo>
                <a:pt x="5905203" y="4784093"/>
              </a:lnTo>
              <a:cubicBezTo>
                <a:pt x="5908662" y="4816056"/>
                <a:pt x="5905203" y="4823831"/>
                <a:pt x="5880127" y="4850610"/>
              </a:cubicBezTo>
              <a:cubicBezTo>
                <a:pt x="5856133" y="4875878"/>
                <a:pt x="5829220" y="4888512"/>
                <a:pt x="5803037" y="4887419"/>
              </a:cubicBezTo>
              <a:close/>
              <a:moveTo>
                <a:pt x="6534653" y="4725293"/>
              </a:moveTo>
              <a:cubicBezTo>
                <a:pt x="6508561" y="4729089"/>
                <a:pt x="6480189" y="4721800"/>
                <a:pt x="6456194" y="4700420"/>
              </a:cubicBezTo>
              <a:cubicBezTo>
                <a:pt x="6418149" y="4667593"/>
                <a:pt x="6409502" y="4628720"/>
                <a:pt x="6428525" y="4587255"/>
              </a:cubicBezTo>
              <a:cubicBezTo>
                <a:pt x="6453600" y="4534559"/>
                <a:pt x="6511533" y="4514691"/>
                <a:pt x="6563413" y="4541470"/>
              </a:cubicBezTo>
              <a:cubicBezTo>
                <a:pt x="6598865" y="4559611"/>
                <a:pt x="6615294" y="4587255"/>
                <a:pt x="6615294" y="4627856"/>
              </a:cubicBezTo>
              <a:cubicBezTo>
                <a:pt x="6615294" y="4681846"/>
                <a:pt x="6578140" y="4718965"/>
                <a:pt x="6534653" y="4725293"/>
              </a:cubicBezTo>
              <a:close/>
              <a:moveTo>
                <a:pt x="6760410" y="4717493"/>
              </a:moveTo>
              <a:cubicBezTo>
                <a:pt x="6743873" y="4717061"/>
                <a:pt x="6727444" y="4710798"/>
                <a:pt x="6709286" y="4698704"/>
              </a:cubicBezTo>
              <a:cubicBezTo>
                <a:pt x="6653947" y="4661558"/>
                <a:pt x="6649624" y="4589858"/>
                <a:pt x="6701504" y="4544074"/>
              </a:cubicBezTo>
              <a:cubicBezTo>
                <a:pt x="6752520" y="4497426"/>
                <a:pt x="6833799" y="4522477"/>
                <a:pt x="6857145" y="4592450"/>
              </a:cubicBezTo>
              <a:cubicBezTo>
                <a:pt x="6870115" y="4632187"/>
                <a:pt x="6851092" y="4677107"/>
                <a:pt x="6812182" y="4701295"/>
              </a:cubicBezTo>
              <a:cubicBezTo>
                <a:pt x="6793592" y="4712525"/>
                <a:pt x="6776947" y="4717925"/>
                <a:pt x="6760410" y="4717493"/>
              </a:cubicBezTo>
              <a:close/>
              <a:moveTo>
                <a:pt x="7112828" y="4553784"/>
              </a:moveTo>
              <a:cubicBezTo>
                <a:pt x="7098021" y="4553136"/>
                <a:pt x="7083322" y="4547737"/>
                <a:pt x="7066893" y="4537371"/>
              </a:cubicBezTo>
              <a:cubicBezTo>
                <a:pt x="7032306" y="4516638"/>
                <a:pt x="7021065" y="4495906"/>
                <a:pt x="7021065" y="4450985"/>
              </a:cubicBezTo>
              <a:cubicBezTo>
                <a:pt x="7021065" y="4421614"/>
                <a:pt x="7026253" y="4409520"/>
                <a:pt x="7050464" y="4385332"/>
              </a:cubicBezTo>
              <a:cubicBezTo>
                <a:pt x="7074675" y="4361144"/>
                <a:pt x="7086780" y="4355961"/>
                <a:pt x="7116179" y="4355961"/>
              </a:cubicBezTo>
              <a:cubicBezTo>
                <a:pt x="7145578" y="4355961"/>
                <a:pt x="7157683" y="4361144"/>
                <a:pt x="7181894" y="4385332"/>
              </a:cubicBezTo>
              <a:cubicBezTo>
                <a:pt x="7206105" y="4409520"/>
                <a:pt x="7211293" y="4420750"/>
                <a:pt x="7211293" y="4452713"/>
              </a:cubicBezTo>
              <a:cubicBezTo>
                <a:pt x="7211293" y="4495906"/>
                <a:pt x="7195729" y="4523549"/>
                <a:pt x="7159412" y="4541690"/>
              </a:cubicBezTo>
              <a:cubicBezTo>
                <a:pt x="7142551" y="4550328"/>
                <a:pt x="7127636" y="4554432"/>
                <a:pt x="7112828" y="4553784"/>
              </a:cubicBezTo>
              <a:close/>
              <a:moveTo>
                <a:pt x="7312224" y="4459867"/>
              </a:moveTo>
              <a:cubicBezTo>
                <a:pt x="7285419" y="4459867"/>
                <a:pt x="7272449" y="4453820"/>
                <a:pt x="7249103" y="4430496"/>
              </a:cubicBezTo>
              <a:cubicBezTo>
                <a:pt x="7215380" y="4396805"/>
                <a:pt x="7210192" y="4356204"/>
                <a:pt x="7232674" y="4313011"/>
              </a:cubicBezTo>
              <a:cubicBezTo>
                <a:pt x="7246509" y="4287096"/>
                <a:pt x="7285419" y="4261180"/>
                <a:pt x="7310494" y="4261180"/>
              </a:cubicBezTo>
              <a:cubicBezTo>
                <a:pt x="7320870" y="4261180"/>
                <a:pt x="7318276" y="4254269"/>
                <a:pt x="7299254" y="4235264"/>
              </a:cubicBezTo>
              <a:cubicBezTo>
                <a:pt x="7257749" y="4193799"/>
                <a:pt x="7257749" y="4138513"/>
                <a:pt x="7298389" y="4097048"/>
              </a:cubicBezTo>
              <a:cubicBezTo>
                <a:pt x="7348540" y="4046944"/>
                <a:pt x="7442789" y="4069404"/>
                <a:pt x="7460947" y="4135921"/>
              </a:cubicBezTo>
              <a:cubicBezTo>
                <a:pt x="7478240" y="4199846"/>
                <a:pt x="7437601" y="4261180"/>
                <a:pt x="7377939" y="4261180"/>
              </a:cubicBezTo>
              <a:lnTo>
                <a:pt x="7348540" y="4261180"/>
              </a:lnTo>
              <a:lnTo>
                <a:pt x="7378803" y="4287960"/>
              </a:lnTo>
              <a:cubicBezTo>
                <a:pt x="7452300" y="4351885"/>
                <a:pt x="7410796" y="4459867"/>
                <a:pt x="7312224" y="4459867"/>
              </a:cubicBezTo>
              <a:close/>
              <a:moveTo>
                <a:pt x="7556680" y="4351033"/>
              </a:moveTo>
              <a:cubicBezTo>
                <a:pt x="7502206" y="4332028"/>
                <a:pt x="7478860" y="4301793"/>
                <a:pt x="7478860" y="4247370"/>
              </a:cubicBezTo>
              <a:cubicBezTo>
                <a:pt x="7478860" y="4223182"/>
                <a:pt x="7485777" y="4209361"/>
                <a:pt x="7508259" y="4186901"/>
              </a:cubicBezTo>
              <a:cubicBezTo>
                <a:pt x="7533334" y="4161849"/>
                <a:pt x="7543710" y="4157529"/>
                <a:pt x="7576568" y="4157529"/>
              </a:cubicBezTo>
              <a:cubicBezTo>
                <a:pt x="7672546" y="4157529"/>
                <a:pt x="7711457" y="4282789"/>
                <a:pt x="7631907" y="4333756"/>
              </a:cubicBezTo>
              <a:cubicBezTo>
                <a:pt x="7608561" y="4349305"/>
                <a:pt x="7573974" y="4357080"/>
                <a:pt x="7556680" y="4351033"/>
              </a:cubicBezTo>
              <a:close/>
              <a:moveTo>
                <a:pt x="7796112" y="4252643"/>
              </a:moveTo>
              <a:cubicBezTo>
                <a:pt x="7776076" y="4252251"/>
                <a:pt x="7755756" y="4245124"/>
                <a:pt x="7738030" y="4229359"/>
              </a:cubicBezTo>
              <a:cubicBezTo>
                <a:pt x="7705172" y="4199124"/>
                <a:pt x="7693932" y="4161978"/>
                <a:pt x="7706902" y="4123105"/>
              </a:cubicBezTo>
              <a:cubicBezTo>
                <a:pt x="7718143" y="4088551"/>
                <a:pt x="7763970" y="4053997"/>
                <a:pt x="7798557" y="4053997"/>
              </a:cubicBezTo>
              <a:cubicBezTo>
                <a:pt x="7834008" y="4053997"/>
                <a:pt x="7878971" y="4088551"/>
                <a:pt x="7891077" y="4125696"/>
              </a:cubicBezTo>
              <a:cubicBezTo>
                <a:pt x="7913774" y="4194373"/>
                <a:pt x="7856220" y="4253817"/>
                <a:pt x="7796112" y="4252643"/>
              </a:cubicBezTo>
              <a:close/>
              <a:moveTo>
                <a:pt x="8016226" y="4131894"/>
              </a:moveTo>
              <a:cubicBezTo>
                <a:pt x="7984233" y="4131894"/>
                <a:pt x="7972992" y="4126711"/>
                <a:pt x="7948782" y="4102523"/>
              </a:cubicBezTo>
              <a:cubicBezTo>
                <a:pt x="7910736" y="4064514"/>
                <a:pt x="7908142" y="4017002"/>
                <a:pt x="7941000" y="3977264"/>
              </a:cubicBezTo>
              <a:cubicBezTo>
                <a:pt x="7987692" y="3921978"/>
                <a:pt x="8063783" y="3926297"/>
                <a:pt x="8100964" y="3986767"/>
              </a:cubicBezTo>
              <a:cubicBezTo>
                <a:pt x="8121716" y="4020457"/>
                <a:pt x="8122580" y="4046373"/>
                <a:pt x="8105287" y="4080063"/>
              </a:cubicBezTo>
              <a:cubicBezTo>
                <a:pt x="8087129" y="4116345"/>
                <a:pt x="8059459" y="4131894"/>
                <a:pt x="8016226" y="4131894"/>
              </a:cubicBezTo>
              <a:close/>
              <a:moveTo>
                <a:pt x="8353738" y="4043224"/>
              </a:moveTo>
              <a:cubicBezTo>
                <a:pt x="8343636" y="4041600"/>
                <a:pt x="8333517" y="4038172"/>
                <a:pt x="8323681" y="4032665"/>
              </a:cubicBezTo>
              <a:cubicBezTo>
                <a:pt x="8259695" y="3997247"/>
                <a:pt x="8257101" y="3901359"/>
                <a:pt x="8318493" y="3864213"/>
              </a:cubicBezTo>
              <a:cubicBezTo>
                <a:pt x="8372102" y="3832251"/>
                <a:pt x="8433494" y="3849528"/>
                <a:pt x="8460299" y="3905678"/>
              </a:cubicBezTo>
              <a:cubicBezTo>
                <a:pt x="8494345" y="3977486"/>
                <a:pt x="8424456" y="4054585"/>
                <a:pt x="8353738" y="4043224"/>
              </a:cubicBezTo>
              <a:close/>
              <a:moveTo>
                <a:pt x="8570739" y="3961931"/>
              </a:moveTo>
              <a:cubicBezTo>
                <a:pt x="8560363" y="3960203"/>
                <a:pt x="8541340" y="3946381"/>
                <a:pt x="8527505" y="3932560"/>
              </a:cubicBezTo>
              <a:cubicBezTo>
                <a:pt x="8506753" y="3910963"/>
                <a:pt x="8502430" y="3898869"/>
                <a:pt x="8502430" y="3863451"/>
              </a:cubicBezTo>
              <a:cubicBezTo>
                <a:pt x="8502430" y="3825442"/>
                <a:pt x="8505888" y="3816803"/>
                <a:pt x="8530964" y="3794343"/>
              </a:cubicBezTo>
              <a:cubicBezTo>
                <a:pt x="8593220" y="3739056"/>
                <a:pt x="8684875" y="3774474"/>
                <a:pt x="8694387" y="3857404"/>
              </a:cubicBezTo>
              <a:cubicBezTo>
                <a:pt x="8698710" y="3893686"/>
                <a:pt x="8696116" y="3899733"/>
                <a:pt x="8670176" y="3927377"/>
              </a:cubicBezTo>
              <a:cubicBezTo>
                <a:pt x="8640777" y="3957612"/>
                <a:pt x="8607055" y="3969706"/>
                <a:pt x="8570739" y="3961931"/>
              </a:cubicBezTo>
              <a:close/>
              <a:moveTo>
                <a:pt x="8826684" y="3881252"/>
              </a:moveTo>
              <a:cubicBezTo>
                <a:pt x="8810444" y="3880132"/>
                <a:pt x="8793799" y="3875002"/>
                <a:pt x="8778019" y="3865284"/>
              </a:cubicBezTo>
              <a:cubicBezTo>
                <a:pt x="8725274" y="3833322"/>
                <a:pt x="8718356" y="3762486"/>
                <a:pt x="8763319" y="3715837"/>
              </a:cubicBezTo>
              <a:cubicBezTo>
                <a:pt x="8829034" y="3647593"/>
                <a:pt x="8940577" y="3703743"/>
                <a:pt x="8927607" y="3798767"/>
              </a:cubicBezTo>
              <a:cubicBezTo>
                <a:pt x="8920473" y="3851895"/>
                <a:pt x="8875402" y="3884613"/>
                <a:pt x="8826684" y="3881252"/>
              </a:cubicBezTo>
              <a:close/>
              <a:moveTo>
                <a:pt x="9062210" y="3816288"/>
              </a:moveTo>
              <a:cubicBezTo>
                <a:pt x="9049605" y="3815586"/>
                <a:pt x="9036959" y="3812455"/>
                <a:pt x="9025070" y="3806624"/>
              </a:cubicBezTo>
              <a:cubicBezTo>
                <a:pt x="8930821" y="3759112"/>
                <a:pt x="8961084" y="3622623"/>
                <a:pt x="9065709" y="3622623"/>
              </a:cubicBezTo>
              <a:cubicBezTo>
                <a:pt x="9098567" y="3622623"/>
                <a:pt x="9108943" y="3626942"/>
                <a:pt x="9134018" y="3651994"/>
              </a:cubicBezTo>
              <a:cubicBezTo>
                <a:pt x="9166011" y="3683956"/>
                <a:pt x="9172928" y="3722830"/>
                <a:pt x="9153041" y="3764295"/>
              </a:cubicBezTo>
              <a:cubicBezTo>
                <a:pt x="9137477" y="3798633"/>
                <a:pt x="9100026" y="3818394"/>
                <a:pt x="9062210" y="3816288"/>
              </a:cubicBezTo>
              <a:close/>
              <a:moveTo>
                <a:pt x="9286835" y="3726400"/>
              </a:moveTo>
              <a:cubicBezTo>
                <a:pt x="9253977" y="3726400"/>
                <a:pt x="9243601" y="3722081"/>
                <a:pt x="9218526" y="3697029"/>
              </a:cubicBezTo>
              <a:cubicBezTo>
                <a:pt x="9195180" y="3673705"/>
                <a:pt x="9189127" y="3660747"/>
                <a:pt x="9189127" y="3634832"/>
              </a:cubicBezTo>
              <a:cubicBezTo>
                <a:pt x="9189127" y="3556221"/>
                <a:pt x="9258301" y="3509573"/>
                <a:pt x="9324016" y="3541535"/>
              </a:cubicBezTo>
              <a:cubicBezTo>
                <a:pt x="9392325" y="3575226"/>
                <a:pt x="9406159" y="3651245"/>
                <a:pt x="9351685" y="3702213"/>
              </a:cubicBezTo>
              <a:cubicBezTo>
                <a:pt x="9330933" y="3721217"/>
                <a:pt x="9317098" y="3726400"/>
                <a:pt x="9286835" y="3726400"/>
              </a:cubicBezTo>
              <a:close/>
              <a:moveTo>
                <a:pt x="9633214" y="3588361"/>
              </a:moveTo>
              <a:cubicBezTo>
                <a:pt x="9614191" y="3588361"/>
                <a:pt x="9589116" y="3581450"/>
                <a:pt x="9576146" y="3572811"/>
              </a:cubicBezTo>
              <a:cubicBezTo>
                <a:pt x="9544153" y="3553806"/>
                <a:pt x="9523401" y="3508022"/>
                <a:pt x="9530318" y="3475196"/>
              </a:cubicBezTo>
              <a:cubicBezTo>
                <a:pt x="9557123" y="3355983"/>
                <a:pt x="9724869" y="3368941"/>
                <a:pt x="9724869" y="3490745"/>
              </a:cubicBezTo>
              <a:cubicBezTo>
                <a:pt x="9724869" y="3523571"/>
                <a:pt x="9720546" y="3533938"/>
                <a:pt x="9695470" y="3558989"/>
              </a:cubicBezTo>
              <a:cubicBezTo>
                <a:pt x="9672124" y="3582314"/>
                <a:pt x="9659154" y="3588361"/>
                <a:pt x="9633214" y="3588361"/>
              </a:cubicBezTo>
              <a:close/>
              <a:moveTo>
                <a:pt x="8173439" y="3976600"/>
              </a:moveTo>
              <a:cubicBezTo>
                <a:pt x="8154416" y="3975736"/>
                <a:pt x="8131070" y="3971417"/>
                <a:pt x="8119829" y="3965370"/>
              </a:cubicBezTo>
              <a:cubicBezTo>
                <a:pt x="8090430" y="3948092"/>
                <a:pt x="8074002" y="3919585"/>
                <a:pt x="8073137" y="3881576"/>
              </a:cubicBezTo>
              <a:cubicBezTo>
                <a:pt x="8072272" y="3813331"/>
                <a:pt x="8132799" y="3766683"/>
                <a:pt x="8196785" y="3785688"/>
              </a:cubicBezTo>
              <a:cubicBezTo>
                <a:pt x="8241748" y="3799509"/>
                <a:pt x="8265094" y="3831472"/>
                <a:pt x="8265094" y="3878984"/>
              </a:cubicBezTo>
              <a:cubicBezTo>
                <a:pt x="8265094" y="3911811"/>
                <a:pt x="8260771" y="3922177"/>
                <a:pt x="8235695" y="3947229"/>
              </a:cubicBezTo>
              <a:cubicBezTo>
                <a:pt x="8212349" y="3970553"/>
                <a:pt x="8199379" y="3976600"/>
                <a:pt x="8173439" y="3976600"/>
              </a:cubicBezTo>
              <a:close/>
              <a:moveTo>
                <a:pt x="8399527" y="3812032"/>
              </a:moveTo>
              <a:cubicBezTo>
                <a:pt x="8387422" y="3812463"/>
                <a:pt x="8376397" y="3809224"/>
                <a:pt x="8364292" y="3802313"/>
              </a:cubicBezTo>
              <a:cubicBezTo>
                <a:pt x="8309818" y="3772078"/>
                <a:pt x="8288201" y="3722839"/>
                <a:pt x="8308088" y="3673599"/>
              </a:cubicBezTo>
              <a:cubicBezTo>
                <a:pt x="8324517" y="3634725"/>
                <a:pt x="8356510" y="3613993"/>
                <a:pt x="8399743" y="3613993"/>
              </a:cubicBezTo>
              <a:cubicBezTo>
                <a:pt x="8503504" y="3613993"/>
                <a:pt x="8534632" y="3754801"/>
                <a:pt x="8441247" y="3799722"/>
              </a:cubicBezTo>
              <a:cubicBezTo>
                <a:pt x="8424819" y="3807496"/>
                <a:pt x="8411633" y="3811600"/>
                <a:pt x="8399527" y="3812032"/>
              </a:cubicBezTo>
              <a:close/>
              <a:moveTo>
                <a:pt x="8652289" y="3733843"/>
              </a:moveTo>
              <a:cubicBezTo>
                <a:pt x="8641589" y="3733735"/>
                <a:pt x="8630780" y="3729848"/>
                <a:pt x="8613054" y="3722073"/>
              </a:cubicBezTo>
              <a:cubicBezTo>
                <a:pt x="8562038" y="3700477"/>
                <a:pt x="8539557" y="3642598"/>
                <a:pt x="8562903" y="3592495"/>
              </a:cubicBezTo>
              <a:cubicBezTo>
                <a:pt x="8581061" y="3556213"/>
                <a:pt x="8613919" y="3536344"/>
                <a:pt x="8658882" y="3536344"/>
              </a:cubicBezTo>
              <a:cubicBezTo>
                <a:pt x="8705574" y="3536344"/>
                <a:pt x="8748807" y="3582129"/>
                <a:pt x="8748807" y="3630504"/>
              </a:cubicBezTo>
              <a:cubicBezTo>
                <a:pt x="8748807" y="3674561"/>
                <a:pt x="8728055" y="3707388"/>
                <a:pt x="8690874" y="3722937"/>
              </a:cubicBezTo>
              <a:cubicBezTo>
                <a:pt x="8673581" y="3730280"/>
                <a:pt x="8662989" y="3733951"/>
                <a:pt x="8652289" y="3733843"/>
              </a:cubicBezTo>
              <a:close/>
              <a:moveTo>
                <a:pt x="8904617" y="3640140"/>
              </a:moveTo>
              <a:cubicBezTo>
                <a:pt x="8884743" y="3643096"/>
                <a:pt x="8863559" y="3639047"/>
                <a:pt x="8843671" y="3625441"/>
              </a:cubicBezTo>
              <a:cubicBezTo>
                <a:pt x="8796114" y="3592614"/>
                <a:pt x="8781415" y="3546830"/>
                <a:pt x="8803896" y="3500182"/>
              </a:cubicBezTo>
              <a:cubicBezTo>
                <a:pt x="8838483" y="3426754"/>
                <a:pt x="8941379" y="3423299"/>
                <a:pt x="8977695" y="3493271"/>
              </a:cubicBezTo>
              <a:cubicBezTo>
                <a:pt x="9012066" y="3559356"/>
                <a:pt x="8964239" y="3631272"/>
                <a:pt x="8904617" y="3640140"/>
              </a:cubicBezTo>
              <a:close/>
              <a:moveTo>
                <a:pt x="9101819" y="3567586"/>
              </a:moveTo>
              <a:cubicBezTo>
                <a:pt x="9091625" y="3566439"/>
                <a:pt x="9081222" y="3563658"/>
                <a:pt x="9070846" y="3559015"/>
              </a:cubicBezTo>
              <a:cubicBezTo>
                <a:pt x="9037989" y="3544330"/>
                <a:pt x="9016372" y="3506320"/>
                <a:pt x="9016372" y="3462263"/>
              </a:cubicBezTo>
              <a:cubicBezTo>
                <a:pt x="9016372" y="3418207"/>
                <a:pt x="9062200" y="3372422"/>
                <a:pt x="9106298" y="3372422"/>
              </a:cubicBezTo>
              <a:cubicBezTo>
                <a:pt x="9152126" y="3372422"/>
                <a:pt x="9188442" y="3394019"/>
                <a:pt x="9204006" y="3430301"/>
              </a:cubicBezTo>
              <a:cubicBezTo>
                <a:pt x="9234270" y="3503621"/>
                <a:pt x="9173175" y="3575617"/>
                <a:pt x="9101819" y="3567586"/>
              </a:cubicBezTo>
              <a:close/>
              <a:moveTo>
                <a:pt x="9385299" y="3519339"/>
              </a:moveTo>
              <a:cubicBezTo>
                <a:pt x="9358494" y="3519339"/>
                <a:pt x="9345524" y="3513292"/>
                <a:pt x="9322178" y="3489968"/>
              </a:cubicBezTo>
              <a:cubicBezTo>
                <a:pt x="9298832" y="3466644"/>
                <a:pt x="9292779" y="3453686"/>
                <a:pt x="9292779" y="3427771"/>
              </a:cubicBezTo>
              <a:cubicBezTo>
                <a:pt x="9292779" y="3349160"/>
                <a:pt x="9361953" y="3302512"/>
                <a:pt x="9428532" y="3334474"/>
              </a:cubicBezTo>
              <a:cubicBezTo>
                <a:pt x="9448420" y="3344841"/>
                <a:pt x="9468307" y="3362982"/>
                <a:pt x="9477818" y="3381986"/>
              </a:cubicBezTo>
              <a:cubicBezTo>
                <a:pt x="9512405" y="3446776"/>
                <a:pt x="9463119" y="3519339"/>
                <a:pt x="9385299" y="3519339"/>
              </a:cubicBezTo>
              <a:close/>
              <a:moveTo>
                <a:pt x="9611936" y="3370473"/>
              </a:moveTo>
              <a:cubicBezTo>
                <a:pt x="9598412" y="3368354"/>
                <a:pt x="9584793" y="3363387"/>
                <a:pt x="9571823" y="3355396"/>
              </a:cubicBezTo>
              <a:cubicBezTo>
                <a:pt x="9538101" y="3334664"/>
                <a:pt x="9525996" y="3313931"/>
                <a:pt x="9525996" y="3273330"/>
              </a:cubicBezTo>
              <a:cubicBezTo>
                <a:pt x="9525996" y="3169667"/>
                <a:pt x="9666937" y="3136841"/>
                <a:pt x="9711900" y="3231001"/>
              </a:cubicBezTo>
              <a:cubicBezTo>
                <a:pt x="9728329" y="3266419"/>
                <a:pt x="9728329" y="3281105"/>
                <a:pt x="9711035" y="3317386"/>
              </a:cubicBezTo>
              <a:cubicBezTo>
                <a:pt x="9692229" y="3357555"/>
                <a:pt x="9652508" y="3376830"/>
                <a:pt x="9611936" y="3370473"/>
              </a:cubicBezTo>
              <a:close/>
              <a:moveTo>
                <a:pt x="7602511" y="4112955"/>
              </a:moveTo>
              <a:cubicBezTo>
                <a:pt x="7582070" y="4116207"/>
                <a:pt x="7559696" y="4112914"/>
                <a:pt x="7537647" y="4100820"/>
              </a:cubicBezTo>
              <a:cubicBezTo>
                <a:pt x="7471932" y="4065402"/>
                <a:pt x="7473662" y="3963467"/>
                <a:pt x="7539377" y="3928913"/>
              </a:cubicBezTo>
              <a:cubicBezTo>
                <a:pt x="7588663" y="3902997"/>
                <a:pt x="7649190" y="3920275"/>
                <a:pt x="7673401" y="3967787"/>
              </a:cubicBezTo>
              <a:cubicBezTo>
                <a:pt x="7707771" y="4034520"/>
                <a:pt x="7663836" y="4103196"/>
                <a:pt x="7602511" y="4112955"/>
              </a:cubicBezTo>
              <a:close/>
              <a:moveTo>
                <a:pt x="7788919" y="4042101"/>
              </a:moveTo>
              <a:cubicBezTo>
                <a:pt x="7778827" y="4040765"/>
                <a:pt x="7768721" y="4037633"/>
                <a:pt x="7758777" y="4032666"/>
              </a:cubicBezTo>
              <a:cubicBezTo>
                <a:pt x="7708626" y="4006750"/>
                <a:pt x="7690468" y="3948872"/>
                <a:pt x="7716408" y="3898769"/>
              </a:cubicBezTo>
              <a:cubicBezTo>
                <a:pt x="7734567" y="3863351"/>
                <a:pt x="7762236" y="3846937"/>
                <a:pt x="7802876" y="3846937"/>
              </a:cubicBezTo>
              <a:cubicBezTo>
                <a:pt x="7843515" y="3846937"/>
                <a:pt x="7871185" y="3863351"/>
                <a:pt x="7889343" y="3898769"/>
              </a:cubicBezTo>
              <a:cubicBezTo>
                <a:pt x="7910095" y="3939370"/>
                <a:pt x="7905771" y="3973060"/>
                <a:pt x="7874643" y="4006750"/>
              </a:cubicBezTo>
              <a:cubicBezTo>
                <a:pt x="7849352" y="4033961"/>
                <a:pt x="7819196" y="4046110"/>
                <a:pt x="7788919" y="4042101"/>
              </a:cubicBezTo>
              <a:close/>
              <a:moveTo>
                <a:pt x="7940221" y="3873069"/>
              </a:moveTo>
              <a:cubicBezTo>
                <a:pt x="7921198" y="3873069"/>
                <a:pt x="7896123" y="3866158"/>
                <a:pt x="7883153" y="3858383"/>
              </a:cubicBezTo>
              <a:cubicBezTo>
                <a:pt x="7870182" y="3849744"/>
                <a:pt x="7853754" y="3829012"/>
                <a:pt x="7846836" y="3811735"/>
              </a:cubicBezTo>
              <a:cubicBezTo>
                <a:pt x="7815708" y="3733988"/>
                <a:pt x="7887476" y="3657105"/>
                <a:pt x="7967026" y="3683020"/>
              </a:cubicBezTo>
              <a:cubicBezTo>
                <a:pt x="8009394" y="3696842"/>
                <a:pt x="8031876" y="3728805"/>
                <a:pt x="8031876" y="3775453"/>
              </a:cubicBezTo>
              <a:cubicBezTo>
                <a:pt x="8031876" y="3808279"/>
                <a:pt x="8027553" y="3818646"/>
                <a:pt x="8002477" y="3843697"/>
              </a:cubicBezTo>
              <a:cubicBezTo>
                <a:pt x="7979131" y="3867022"/>
                <a:pt x="7966161" y="3873069"/>
                <a:pt x="7940221" y="3873069"/>
              </a:cubicBezTo>
              <a:close/>
              <a:moveTo>
                <a:pt x="8138346" y="3760036"/>
              </a:moveTo>
              <a:cubicBezTo>
                <a:pt x="8119904" y="3759995"/>
                <a:pt x="8110339" y="3754002"/>
                <a:pt x="8089586" y="3735861"/>
              </a:cubicBezTo>
              <a:cubicBezTo>
                <a:pt x="8054135" y="3704762"/>
                <a:pt x="8043758" y="3671936"/>
                <a:pt x="8057593" y="3634790"/>
              </a:cubicBezTo>
              <a:cubicBezTo>
                <a:pt x="8080075" y="3576912"/>
                <a:pt x="8135414" y="3549268"/>
                <a:pt x="8188159" y="3570865"/>
              </a:cubicBezTo>
              <a:cubicBezTo>
                <a:pt x="8227069" y="3587278"/>
                <a:pt x="8247821" y="3619241"/>
                <a:pt x="8247821" y="3662433"/>
              </a:cubicBezTo>
              <a:cubicBezTo>
                <a:pt x="8247821" y="3715992"/>
                <a:pt x="8214099" y="3752274"/>
                <a:pt x="8160489" y="3758321"/>
              </a:cubicBezTo>
              <a:cubicBezTo>
                <a:pt x="8151626" y="3759401"/>
                <a:pt x="8144493" y="3760049"/>
                <a:pt x="8138346" y="3760036"/>
              </a:cubicBezTo>
              <a:close/>
              <a:moveTo>
                <a:pt x="8274371" y="3593537"/>
              </a:moveTo>
              <a:cubicBezTo>
                <a:pt x="8264967" y="3592889"/>
                <a:pt x="8256753" y="3591377"/>
                <a:pt x="8251997" y="3589218"/>
              </a:cubicBezTo>
              <a:cubicBezTo>
                <a:pt x="8185418" y="3560711"/>
                <a:pt x="8174177" y="3468278"/>
                <a:pt x="8231245" y="3420766"/>
              </a:cubicBezTo>
              <a:cubicBezTo>
                <a:pt x="8271020" y="3387076"/>
                <a:pt x="8318577" y="3389667"/>
                <a:pt x="8356622" y="3427677"/>
              </a:cubicBezTo>
              <a:cubicBezTo>
                <a:pt x="8381698" y="3452729"/>
                <a:pt x="8386021" y="3463095"/>
                <a:pt x="8386021" y="3496786"/>
              </a:cubicBezTo>
              <a:cubicBezTo>
                <a:pt x="8386021" y="3549481"/>
                <a:pt x="8354028" y="3587490"/>
                <a:pt x="8303878" y="3592673"/>
              </a:cubicBezTo>
              <a:cubicBezTo>
                <a:pt x="8294367" y="3593969"/>
                <a:pt x="8283774" y="3594185"/>
                <a:pt x="8274371" y="3593537"/>
              </a:cubicBezTo>
              <a:close/>
              <a:moveTo>
                <a:pt x="8494861" y="3570243"/>
              </a:moveTo>
              <a:cubicBezTo>
                <a:pt x="8480054" y="3569595"/>
                <a:pt x="8465355" y="3564196"/>
                <a:pt x="8448926" y="3553830"/>
              </a:cubicBezTo>
              <a:cubicBezTo>
                <a:pt x="8414339" y="3533097"/>
                <a:pt x="8403098" y="3512365"/>
                <a:pt x="8403098" y="3467444"/>
              </a:cubicBezTo>
              <a:cubicBezTo>
                <a:pt x="8403098" y="3438073"/>
                <a:pt x="8408286" y="3425979"/>
                <a:pt x="8432497" y="3401791"/>
              </a:cubicBezTo>
              <a:cubicBezTo>
                <a:pt x="8456708" y="3377603"/>
                <a:pt x="8468813" y="3372420"/>
                <a:pt x="8498212" y="3372420"/>
              </a:cubicBezTo>
              <a:cubicBezTo>
                <a:pt x="8527611" y="3372420"/>
                <a:pt x="8539716" y="3377603"/>
                <a:pt x="8563927" y="3401791"/>
              </a:cubicBezTo>
              <a:cubicBezTo>
                <a:pt x="8588138" y="3425979"/>
                <a:pt x="8593326" y="3437209"/>
                <a:pt x="8593326" y="3469172"/>
              </a:cubicBezTo>
              <a:cubicBezTo>
                <a:pt x="8593326" y="3512365"/>
                <a:pt x="8577762" y="3540008"/>
                <a:pt x="8541445" y="3558149"/>
              </a:cubicBezTo>
              <a:cubicBezTo>
                <a:pt x="8524584" y="3566787"/>
                <a:pt x="8509669" y="3570891"/>
                <a:pt x="8494861" y="3570243"/>
              </a:cubicBezTo>
              <a:close/>
              <a:moveTo>
                <a:pt x="8739480" y="3490640"/>
              </a:moveTo>
              <a:cubicBezTo>
                <a:pt x="8720403" y="3492435"/>
                <a:pt x="8700515" y="3488493"/>
                <a:pt x="8682141" y="3477047"/>
              </a:cubicBezTo>
              <a:cubicBezTo>
                <a:pt x="8647554" y="3455451"/>
                <a:pt x="8636314" y="3434719"/>
                <a:pt x="8636314" y="3389798"/>
              </a:cubicBezTo>
              <a:cubicBezTo>
                <a:pt x="8636314" y="3360427"/>
                <a:pt x="8641502" y="3348333"/>
                <a:pt x="8665712" y="3324145"/>
              </a:cubicBezTo>
              <a:cubicBezTo>
                <a:pt x="8689059" y="3300821"/>
                <a:pt x="8702029" y="3294774"/>
                <a:pt x="8729698" y="3294774"/>
              </a:cubicBezTo>
              <a:cubicBezTo>
                <a:pt x="8772067" y="3294774"/>
                <a:pt x="8811842" y="3325009"/>
                <a:pt x="8826541" y="3367338"/>
              </a:cubicBezTo>
              <a:cubicBezTo>
                <a:pt x="8846645" y="3428239"/>
                <a:pt x="8796710" y="3485254"/>
                <a:pt x="8739480" y="3490640"/>
              </a:cubicBezTo>
              <a:close/>
              <a:moveTo>
                <a:pt x="8954715" y="3362859"/>
              </a:moveTo>
              <a:cubicBezTo>
                <a:pt x="8943907" y="3362751"/>
                <a:pt x="8933099" y="3358863"/>
                <a:pt x="8915373" y="3351089"/>
              </a:cubicBezTo>
              <a:cubicBezTo>
                <a:pt x="8842740" y="3319990"/>
                <a:pt x="8835823" y="3213736"/>
                <a:pt x="8904997" y="3178318"/>
              </a:cubicBezTo>
              <a:cubicBezTo>
                <a:pt x="8947366" y="3155858"/>
                <a:pt x="8988870" y="3161905"/>
                <a:pt x="9021727" y="3194731"/>
              </a:cubicBezTo>
              <a:cubicBezTo>
                <a:pt x="9045938" y="3218919"/>
                <a:pt x="9051126" y="3230149"/>
                <a:pt x="9051126" y="3262112"/>
              </a:cubicBezTo>
              <a:cubicBezTo>
                <a:pt x="9051126" y="3307032"/>
                <a:pt x="9032968" y="3335540"/>
                <a:pt x="8994058" y="3351953"/>
              </a:cubicBezTo>
              <a:cubicBezTo>
                <a:pt x="8976332" y="3359295"/>
                <a:pt x="8965523" y="3362967"/>
                <a:pt x="8954715" y="3362859"/>
              </a:cubicBezTo>
              <a:close/>
              <a:moveTo>
                <a:pt x="9196798" y="3355524"/>
              </a:moveTo>
              <a:cubicBezTo>
                <a:pt x="9175829" y="3357791"/>
                <a:pt x="9153780" y="3352392"/>
                <a:pt x="9132163" y="3339003"/>
              </a:cubicBezTo>
              <a:cubicBezTo>
                <a:pt x="9100171" y="3319998"/>
                <a:pt x="9081148" y="3271622"/>
                <a:pt x="9089795" y="3236204"/>
              </a:cubicBezTo>
              <a:cubicBezTo>
                <a:pt x="9097577" y="3203377"/>
                <a:pt x="9135622" y="3166232"/>
                <a:pt x="9168480" y="3160185"/>
              </a:cubicBezTo>
              <a:cubicBezTo>
                <a:pt x="9204796" y="3153274"/>
                <a:pt x="9254947" y="3177462"/>
                <a:pt x="9271375" y="3209424"/>
              </a:cubicBezTo>
              <a:cubicBezTo>
                <a:pt x="9293857" y="3251753"/>
                <a:pt x="9287804" y="3293218"/>
                <a:pt x="9254947" y="3326045"/>
              </a:cubicBezTo>
              <a:cubicBezTo>
                <a:pt x="9237653" y="3343322"/>
                <a:pt x="9217766" y="3353256"/>
                <a:pt x="9196798" y="3355524"/>
              </a:cubicBezTo>
              <a:close/>
              <a:moveTo>
                <a:pt x="9410678" y="3277015"/>
              </a:moveTo>
              <a:cubicBezTo>
                <a:pt x="9398248" y="3277554"/>
                <a:pt x="9387007" y="3274315"/>
                <a:pt x="9374902" y="3267404"/>
              </a:cubicBezTo>
              <a:cubicBezTo>
                <a:pt x="9318698" y="3236306"/>
                <a:pt x="9299675" y="3190521"/>
                <a:pt x="9321292" y="3136962"/>
              </a:cubicBezTo>
              <a:cubicBezTo>
                <a:pt x="9336856" y="3100680"/>
                <a:pt x="9373172" y="3079084"/>
                <a:pt x="9419000" y="3079084"/>
              </a:cubicBezTo>
              <a:cubicBezTo>
                <a:pt x="9463098" y="3079084"/>
                <a:pt x="9508926" y="3124868"/>
                <a:pt x="9508926" y="3168925"/>
              </a:cubicBezTo>
              <a:cubicBezTo>
                <a:pt x="9508926" y="3212982"/>
                <a:pt x="9489038" y="3246672"/>
                <a:pt x="9453587" y="3263949"/>
              </a:cubicBezTo>
              <a:cubicBezTo>
                <a:pt x="9436726" y="3272155"/>
                <a:pt x="9423107" y="3276475"/>
                <a:pt x="9410678" y="3277015"/>
              </a:cubicBezTo>
              <a:close/>
              <a:moveTo>
                <a:pt x="6922059" y="4525745"/>
              </a:moveTo>
              <a:cubicBezTo>
                <a:pt x="6900874" y="4528768"/>
                <a:pt x="6879041" y="4524449"/>
                <a:pt x="6859586" y="4512355"/>
              </a:cubicBezTo>
              <a:cubicBezTo>
                <a:pt x="6824999" y="4490759"/>
                <a:pt x="6813759" y="4470026"/>
                <a:pt x="6813759" y="4425106"/>
              </a:cubicBezTo>
              <a:cubicBezTo>
                <a:pt x="6813759" y="4395735"/>
                <a:pt x="6818947" y="4383641"/>
                <a:pt x="6843157" y="4359453"/>
              </a:cubicBezTo>
              <a:cubicBezTo>
                <a:pt x="6884662" y="4317988"/>
                <a:pt x="6930489" y="4317988"/>
                <a:pt x="6975452" y="4358589"/>
              </a:cubicBezTo>
              <a:cubicBezTo>
                <a:pt x="7003122" y="4384504"/>
                <a:pt x="7006580" y="4393143"/>
                <a:pt x="7006580" y="4428561"/>
              </a:cubicBezTo>
              <a:cubicBezTo>
                <a:pt x="7006580" y="4462251"/>
                <a:pt x="7002257" y="4473482"/>
                <a:pt x="6980640" y="4495078"/>
              </a:cubicBezTo>
              <a:cubicBezTo>
                <a:pt x="6963779" y="4512355"/>
                <a:pt x="6943243" y="4522721"/>
                <a:pt x="6922059" y="4525745"/>
              </a:cubicBezTo>
              <a:close/>
              <a:moveTo>
                <a:pt x="6318473" y="4631669"/>
              </a:moveTo>
              <a:cubicBezTo>
                <a:pt x="6306714" y="4631269"/>
                <a:pt x="6294379" y="4628731"/>
                <a:pt x="6281733" y="4623656"/>
              </a:cubicBezTo>
              <a:cubicBezTo>
                <a:pt x="6229853" y="4602923"/>
                <a:pt x="6208236" y="4519129"/>
                <a:pt x="6243688" y="4475073"/>
              </a:cubicBezTo>
              <a:cubicBezTo>
                <a:pt x="6280004" y="4428424"/>
                <a:pt x="6351772" y="4422377"/>
                <a:pt x="6389817" y="4462979"/>
              </a:cubicBezTo>
              <a:cubicBezTo>
                <a:pt x="6454884" y="4532519"/>
                <a:pt x="6400788" y="4634467"/>
                <a:pt x="6318473" y="4631669"/>
              </a:cubicBezTo>
              <a:close/>
              <a:moveTo>
                <a:pt x="6669609" y="4502879"/>
              </a:moveTo>
              <a:cubicBezTo>
                <a:pt x="6636752" y="4502879"/>
                <a:pt x="6626376" y="4498560"/>
                <a:pt x="6601300" y="4473508"/>
              </a:cubicBezTo>
              <a:cubicBezTo>
                <a:pt x="6578819" y="4451048"/>
                <a:pt x="6571901" y="4437226"/>
                <a:pt x="6571901" y="4413038"/>
              </a:cubicBezTo>
              <a:cubicBezTo>
                <a:pt x="6571901" y="4349977"/>
                <a:pt x="6612541" y="4308512"/>
                <a:pt x="6672203" y="4310240"/>
              </a:cubicBezTo>
              <a:cubicBezTo>
                <a:pt x="6737054" y="4311967"/>
                <a:pt x="6781152" y="4373301"/>
                <a:pt x="6762994" y="4434635"/>
              </a:cubicBezTo>
              <a:cubicBezTo>
                <a:pt x="6749159" y="4479555"/>
                <a:pt x="6717166" y="4502879"/>
                <a:pt x="6669609" y="4502879"/>
              </a:cubicBezTo>
              <a:close/>
              <a:moveTo>
                <a:pt x="6842361" y="4313075"/>
              </a:moveTo>
              <a:cubicBezTo>
                <a:pt x="6833714" y="4313075"/>
                <a:pt x="6813827" y="4306164"/>
                <a:pt x="6798262" y="4298390"/>
              </a:cubicBezTo>
              <a:cubicBezTo>
                <a:pt x="6729089" y="4264699"/>
                <a:pt x="6728224" y="4162764"/>
                <a:pt x="6796533" y="4127346"/>
              </a:cubicBezTo>
              <a:cubicBezTo>
                <a:pt x="6885594" y="4081562"/>
                <a:pt x="6978979" y="4176586"/>
                <a:pt x="6928828" y="4262108"/>
              </a:cubicBezTo>
              <a:cubicBezTo>
                <a:pt x="6913264" y="4288023"/>
                <a:pt x="6870895" y="4313075"/>
                <a:pt x="6842361" y="4313075"/>
              </a:cubicBezTo>
              <a:close/>
              <a:moveTo>
                <a:pt x="7097820" y="4311998"/>
              </a:moveTo>
              <a:cubicBezTo>
                <a:pt x="7087012" y="4311998"/>
                <a:pt x="7076420" y="4308327"/>
                <a:pt x="7059126" y="4300984"/>
              </a:cubicBezTo>
              <a:cubicBezTo>
                <a:pt x="7021946" y="4284571"/>
                <a:pt x="7003788" y="4255200"/>
                <a:pt x="7003788" y="4211143"/>
              </a:cubicBezTo>
              <a:cubicBezTo>
                <a:pt x="7003788" y="4179181"/>
                <a:pt x="7008976" y="4167951"/>
                <a:pt x="7033186" y="4143763"/>
              </a:cubicBezTo>
              <a:cubicBezTo>
                <a:pt x="7066044" y="4110936"/>
                <a:pt x="7106683" y="4104889"/>
                <a:pt x="7149052" y="4126486"/>
              </a:cubicBezTo>
              <a:cubicBezTo>
                <a:pt x="7218226" y="4161904"/>
                <a:pt x="7210444" y="4269886"/>
                <a:pt x="7137812" y="4300984"/>
              </a:cubicBezTo>
              <a:cubicBezTo>
                <a:pt x="7119654" y="4308327"/>
                <a:pt x="7108629" y="4311998"/>
                <a:pt x="7097820" y="4311998"/>
              </a:cubicBezTo>
              <a:close/>
              <a:moveTo>
                <a:pt x="6454537" y="4442488"/>
              </a:moveTo>
              <a:cubicBezTo>
                <a:pt x="6435514" y="4441624"/>
                <a:pt x="6410439" y="4436441"/>
                <a:pt x="6398333" y="4429530"/>
              </a:cubicBezTo>
              <a:cubicBezTo>
                <a:pt x="6368070" y="4413117"/>
                <a:pt x="6344724" y="4363013"/>
                <a:pt x="6351641" y="4330187"/>
              </a:cubicBezTo>
              <a:cubicBezTo>
                <a:pt x="6377581" y="4210974"/>
                <a:pt x="6546192" y="4225660"/>
                <a:pt x="6546192" y="4347464"/>
              </a:cubicBezTo>
              <a:cubicBezTo>
                <a:pt x="6546192" y="4376835"/>
                <a:pt x="6541004" y="4388929"/>
                <a:pt x="6516793" y="4413117"/>
              </a:cubicBezTo>
              <a:cubicBezTo>
                <a:pt x="6493447" y="4436441"/>
                <a:pt x="6480477" y="4442488"/>
                <a:pt x="6454537" y="4442488"/>
              </a:cubicBezTo>
              <a:close/>
              <a:moveTo>
                <a:pt x="6594759" y="4267796"/>
              </a:moveTo>
              <a:cubicBezTo>
                <a:pt x="6583770" y="4265957"/>
                <a:pt x="6572611" y="4262164"/>
                <a:pt x="6561586" y="4256117"/>
              </a:cubicBezTo>
              <a:cubicBezTo>
                <a:pt x="6514894" y="4231065"/>
                <a:pt x="6498465" y="4168868"/>
                <a:pt x="6526134" y="4122219"/>
              </a:cubicBezTo>
              <a:cubicBezTo>
                <a:pt x="6540834" y="4097168"/>
                <a:pt x="6584067" y="4071252"/>
                <a:pt x="6610872" y="4071252"/>
              </a:cubicBezTo>
              <a:cubicBezTo>
                <a:pt x="6637677" y="4071252"/>
                <a:pt x="6680910" y="4097168"/>
                <a:pt x="6695610" y="4122219"/>
              </a:cubicBezTo>
              <a:cubicBezTo>
                <a:pt x="6740248" y="4197807"/>
                <a:pt x="6671683" y="4280669"/>
                <a:pt x="6594759" y="4267796"/>
              </a:cubicBezTo>
              <a:close/>
              <a:moveTo>
                <a:pt x="6940828" y="4106014"/>
              </a:moveTo>
              <a:cubicBezTo>
                <a:pt x="6914023" y="4106014"/>
                <a:pt x="6901053" y="4099967"/>
                <a:pt x="6877707" y="4076643"/>
              </a:cubicBezTo>
              <a:cubicBezTo>
                <a:pt x="6855225" y="4054183"/>
                <a:pt x="6848308" y="4040361"/>
                <a:pt x="6848308" y="4016173"/>
              </a:cubicBezTo>
              <a:cubicBezTo>
                <a:pt x="6848308" y="3921149"/>
                <a:pt x="6952068" y="3874501"/>
                <a:pt x="7015189" y="3940154"/>
              </a:cubicBezTo>
              <a:cubicBezTo>
                <a:pt x="7078310" y="4006670"/>
                <a:pt x="7033347" y="4106014"/>
                <a:pt x="6940828" y="4106014"/>
              </a:cubicBezTo>
              <a:close/>
              <a:moveTo>
                <a:pt x="7370370" y="4060684"/>
              </a:moveTo>
              <a:cubicBezTo>
                <a:pt x="7358562" y="4060887"/>
                <a:pt x="7346943" y="4058889"/>
                <a:pt x="7336351" y="4054354"/>
              </a:cubicBezTo>
              <a:cubicBezTo>
                <a:pt x="7307816" y="4043124"/>
                <a:pt x="7280147" y="4006842"/>
                <a:pt x="7274959" y="3974879"/>
              </a:cubicBezTo>
              <a:cubicBezTo>
                <a:pt x="7264583" y="3911818"/>
                <a:pt x="7319057" y="3858259"/>
                <a:pt x="7385637" y="3866897"/>
              </a:cubicBezTo>
              <a:lnTo>
                <a:pt x="7418494" y="3871216"/>
              </a:lnTo>
              <a:lnTo>
                <a:pt x="7396878" y="3845301"/>
              </a:lnTo>
              <a:cubicBezTo>
                <a:pt x="7369208" y="3812474"/>
                <a:pt x="7367479" y="3756324"/>
                <a:pt x="7392554" y="3723497"/>
              </a:cubicBezTo>
              <a:cubicBezTo>
                <a:pt x="7463457" y="3633656"/>
                <a:pt x="7609587" y="3722633"/>
                <a:pt x="7560300" y="3825432"/>
              </a:cubicBezTo>
              <a:cubicBezTo>
                <a:pt x="7542142" y="3863442"/>
                <a:pt x="7504961" y="3884174"/>
                <a:pt x="7460863" y="3879855"/>
              </a:cubicBezTo>
              <a:lnTo>
                <a:pt x="7428006" y="3877263"/>
              </a:lnTo>
              <a:lnTo>
                <a:pt x="7445299" y="3895404"/>
              </a:lnTo>
              <a:cubicBezTo>
                <a:pt x="7469510" y="3921320"/>
                <a:pt x="7475563" y="3975743"/>
                <a:pt x="7459134" y="4008569"/>
              </a:cubicBezTo>
              <a:cubicBezTo>
                <a:pt x="7442921" y="4039668"/>
                <a:pt x="7405794" y="4060077"/>
                <a:pt x="7370370" y="4060684"/>
              </a:cubicBezTo>
              <a:close/>
              <a:moveTo>
                <a:pt x="7687670" y="3863040"/>
              </a:moveTo>
              <a:cubicBezTo>
                <a:pt x="7679780" y="3862716"/>
                <a:pt x="7671565" y="3859261"/>
                <a:pt x="7655136" y="3852350"/>
              </a:cubicBezTo>
              <a:cubicBezTo>
                <a:pt x="7616226" y="3835073"/>
                <a:pt x="7591151" y="3798791"/>
                <a:pt x="7591151" y="3759054"/>
              </a:cubicBezTo>
              <a:cubicBezTo>
                <a:pt x="7591151" y="3731410"/>
                <a:pt x="7597203" y="3718453"/>
                <a:pt x="7620549" y="3695128"/>
              </a:cubicBezTo>
              <a:cubicBezTo>
                <a:pt x="7645625" y="3670077"/>
                <a:pt x="7656001" y="3665757"/>
                <a:pt x="7688858" y="3665757"/>
              </a:cubicBezTo>
              <a:cubicBezTo>
                <a:pt x="7802995" y="3665757"/>
                <a:pt x="7826341" y="3814340"/>
                <a:pt x="7718257" y="3854942"/>
              </a:cubicBezTo>
              <a:cubicBezTo>
                <a:pt x="7703126" y="3860557"/>
                <a:pt x="7695560" y="3863364"/>
                <a:pt x="7687670" y="3863040"/>
              </a:cubicBezTo>
              <a:close/>
              <a:moveTo>
                <a:pt x="3236659" y="4924445"/>
              </a:moveTo>
              <a:cubicBezTo>
                <a:pt x="3225742" y="4924337"/>
                <a:pt x="3214934" y="4920450"/>
                <a:pt x="3197208" y="4912675"/>
              </a:cubicBezTo>
              <a:cubicBezTo>
                <a:pt x="3126305" y="4881577"/>
                <a:pt x="3119388" y="4774458"/>
                <a:pt x="3187697" y="4739040"/>
              </a:cubicBezTo>
              <a:cubicBezTo>
                <a:pt x="3238712" y="4712261"/>
                <a:pt x="3305292" y="4732130"/>
                <a:pt x="3324315" y="4778778"/>
              </a:cubicBezTo>
              <a:cubicBezTo>
                <a:pt x="3348526" y="4836656"/>
                <a:pt x="3328638" y="4891079"/>
                <a:pt x="3276758" y="4913539"/>
              </a:cubicBezTo>
              <a:cubicBezTo>
                <a:pt x="3258600" y="4920882"/>
                <a:pt x="3247575" y="4924553"/>
                <a:pt x="3236659" y="4924445"/>
              </a:cubicBezTo>
              <a:close/>
              <a:moveTo>
                <a:pt x="922849" y="6047967"/>
              </a:moveTo>
              <a:cubicBezTo>
                <a:pt x="905704" y="6048075"/>
                <a:pt x="887708" y="6043755"/>
                <a:pt x="870198" y="6034253"/>
              </a:cubicBezTo>
              <a:cubicBezTo>
                <a:pt x="820047" y="6007474"/>
                <a:pt x="808807" y="5935774"/>
                <a:pt x="845987" y="5888262"/>
              </a:cubicBezTo>
              <a:cubicBezTo>
                <a:pt x="901326" y="5817426"/>
                <a:pt x="1018057" y="5858027"/>
                <a:pt x="1018057" y="5947868"/>
              </a:cubicBezTo>
              <a:cubicBezTo>
                <a:pt x="1018057" y="6007474"/>
                <a:pt x="974283" y="6047643"/>
                <a:pt x="922849" y="6047967"/>
              </a:cubicBezTo>
              <a:close/>
              <a:moveTo>
                <a:pt x="1120374" y="5898833"/>
              </a:moveTo>
              <a:cubicBezTo>
                <a:pt x="1111606" y="5898927"/>
                <a:pt x="1103230" y="5897523"/>
                <a:pt x="1095664" y="5894500"/>
              </a:cubicBezTo>
              <a:cubicBezTo>
                <a:pt x="1068859" y="5884134"/>
                <a:pt x="1035137" y="5844397"/>
                <a:pt x="1029949" y="5816753"/>
              </a:cubicBezTo>
              <a:cubicBezTo>
                <a:pt x="1012655" y="5725185"/>
                <a:pt x="1121604" y="5663851"/>
                <a:pt x="1191642" y="5726049"/>
              </a:cubicBezTo>
              <a:cubicBezTo>
                <a:pt x="1212394" y="5744190"/>
                <a:pt x="1219312" y="5759739"/>
                <a:pt x="1222770" y="5789974"/>
              </a:cubicBezTo>
              <a:cubicBezTo>
                <a:pt x="1227094" y="5825392"/>
                <a:pt x="1224500" y="5832303"/>
                <a:pt x="1198560" y="5860810"/>
              </a:cubicBezTo>
              <a:cubicBezTo>
                <a:pt x="1176511" y="5884782"/>
                <a:pt x="1146679" y="5898550"/>
                <a:pt x="1120374" y="5898833"/>
              </a:cubicBezTo>
              <a:close/>
              <a:moveTo>
                <a:pt x="1340172" y="5743563"/>
              </a:moveTo>
              <a:cubicBezTo>
                <a:pt x="1319731" y="5746815"/>
                <a:pt x="1297357" y="5743522"/>
                <a:pt x="1275308" y="5731428"/>
              </a:cubicBezTo>
              <a:cubicBezTo>
                <a:pt x="1229481" y="5707240"/>
                <a:pt x="1213052" y="5646770"/>
                <a:pt x="1238128" y="5598395"/>
              </a:cubicBezTo>
              <a:cubicBezTo>
                <a:pt x="1272714" y="5531014"/>
                <a:pt x="1376475" y="5531014"/>
                <a:pt x="1411062" y="5598395"/>
              </a:cubicBezTo>
              <a:cubicBezTo>
                <a:pt x="1445432" y="5665128"/>
                <a:pt x="1401496" y="5733804"/>
                <a:pt x="1340172" y="5743563"/>
              </a:cubicBezTo>
              <a:close/>
              <a:moveTo>
                <a:pt x="1514622" y="5589950"/>
              </a:moveTo>
              <a:cubicBezTo>
                <a:pt x="1481765" y="5589950"/>
                <a:pt x="1469659" y="5585631"/>
                <a:pt x="1449772" y="5565762"/>
              </a:cubicBezTo>
              <a:cubicBezTo>
                <a:pt x="1386651" y="5501837"/>
                <a:pt x="1425561" y="5399902"/>
                <a:pt x="1513758" y="5397311"/>
              </a:cubicBezTo>
              <a:cubicBezTo>
                <a:pt x="1572555" y="5395583"/>
                <a:pt x="1614059" y="5437912"/>
                <a:pt x="1614059" y="5499246"/>
              </a:cubicBezTo>
              <a:cubicBezTo>
                <a:pt x="1614059" y="5524297"/>
                <a:pt x="1607142" y="5538119"/>
                <a:pt x="1584661" y="5560579"/>
              </a:cubicBezTo>
              <a:cubicBezTo>
                <a:pt x="1559585" y="5585631"/>
                <a:pt x="1549209" y="5589950"/>
                <a:pt x="1514622" y="5589950"/>
              </a:cubicBezTo>
              <a:close/>
              <a:moveTo>
                <a:pt x="1707973" y="5465648"/>
              </a:moveTo>
              <a:cubicBezTo>
                <a:pt x="1697881" y="5464312"/>
                <a:pt x="1687775" y="5461180"/>
                <a:pt x="1677831" y="5456213"/>
              </a:cubicBezTo>
              <a:cubicBezTo>
                <a:pt x="1586176" y="5409565"/>
                <a:pt x="1618168" y="5270484"/>
                <a:pt x="1720200" y="5270484"/>
              </a:cubicBezTo>
              <a:cubicBezTo>
                <a:pt x="1762569" y="5270484"/>
                <a:pt x="1790238" y="5286898"/>
                <a:pt x="1808396" y="5322316"/>
              </a:cubicBezTo>
              <a:cubicBezTo>
                <a:pt x="1829148" y="5362917"/>
                <a:pt x="1824825" y="5396607"/>
                <a:pt x="1793697" y="5430297"/>
              </a:cubicBezTo>
              <a:cubicBezTo>
                <a:pt x="1768405" y="5457508"/>
                <a:pt x="1738250" y="5469657"/>
                <a:pt x="1707973" y="5465648"/>
              </a:cubicBezTo>
              <a:close/>
              <a:moveTo>
                <a:pt x="711310" y="5831525"/>
              </a:moveTo>
              <a:cubicBezTo>
                <a:pt x="686235" y="5831525"/>
                <a:pt x="672400" y="5824614"/>
                <a:pt x="649919" y="5802154"/>
              </a:cubicBezTo>
              <a:cubicBezTo>
                <a:pt x="558264" y="5710585"/>
                <a:pt x="692288" y="5574960"/>
                <a:pt x="785672" y="5663937"/>
              </a:cubicBezTo>
              <a:cubicBezTo>
                <a:pt x="851387" y="5726998"/>
                <a:pt x="804695" y="5831525"/>
                <a:pt x="711310" y="5831525"/>
              </a:cubicBezTo>
              <a:close/>
              <a:moveTo>
                <a:pt x="935898" y="5762499"/>
              </a:moveTo>
              <a:cubicBezTo>
                <a:pt x="901311" y="5762499"/>
                <a:pt x="890935" y="5758180"/>
                <a:pt x="865860" y="5733128"/>
              </a:cubicBezTo>
              <a:cubicBezTo>
                <a:pt x="841649" y="5708940"/>
                <a:pt x="836461" y="5696846"/>
                <a:pt x="836461" y="5667475"/>
              </a:cubicBezTo>
              <a:cubicBezTo>
                <a:pt x="836461" y="5638104"/>
                <a:pt x="841649" y="5626010"/>
                <a:pt x="865860" y="5601822"/>
              </a:cubicBezTo>
              <a:cubicBezTo>
                <a:pt x="890935" y="5576770"/>
                <a:pt x="901311" y="5572451"/>
                <a:pt x="935898" y="5572451"/>
              </a:cubicBezTo>
              <a:cubicBezTo>
                <a:pt x="968756" y="5572451"/>
                <a:pt x="980861" y="5576770"/>
                <a:pt x="1000748" y="5597503"/>
              </a:cubicBezTo>
              <a:cubicBezTo>
                <a:pt x="1045711" y="5641559"/>
                <a:pt x="1045711" y="5693391"/>
                <a:pt x="1000748" y="5737447"/>
              </a:cubicBezTo>
              <a:cubicBezTo>
                <a:pt x="980861" y="5758180"/>
                <a:pt x="968756" y="5762499"/>
                <a:pt x="935898" y="5762499"/>
              </a:cubicBezTo>
              <a:close/>
              <a:moveTo>
                <a:pt x="1146452" y="5624570"/>
              </a:moveTo>
              <a:cubicBezTo>
                <a:pt x="1125484" y="5626837"/>
                <a:pt x="1103435" y="5621438"/>
                <a:pt x="1081818" y="5608049"/>
              </a:cubicBezTo>
              <a:cubicBezTo>
                <a:pt x="1009186" y="5563992"/>
                <a:pt x="1032532" y="5445644"/>
                <a:pt x="1118134" y="5429231"/>
              </a:cubicBezTo>
              <a:cubicBezTo>
                <a:pt x="1154450" y="5422320"/>
                <a:pt x="1204601" y="5446508"/>
                <a:pt x="1221030" y="5478470"/>
              </a:cubicBezTo>
              <a:cubicBezTo>
                <a:pt x="1243511" y="5520799"/>
                <a:pt x="1237459" y="5562264"/>
                <a:pt x="1204601" y="5595091"/>
              </a:cubicBezTo>
              <a:cubicBezTo>
                <a:pt x="1187307" y="5612368"/>
                <a:pt x="1167420" y="5622302"/>
                <a:pt x="1146452" y="5624570"/>
              </a:cubicBezTo>
              <a:close/>
              <a:moveTo>
                <a:pt x="1349649" y="5469166"/>
              </a:moveTo>
              <a:cubicBezTo>
                <a:pt x="1330627" y="5468302"/>
                <a:pt x="1307280" y="5463983"/>
                <a:pt x="1296040" y="5457936"/>
              </a:cubicBezTo>
              <a:cubicBezTo>
                <a:pt x="1266641" y="5441523"/>
                <a:pt x="1248483" y="5410424"/>
                <a:pt x="1247618" y="5375006"/>
              </a:cubicBezTo>
              <a:cubicBezTo>
                <a:pt x="1245889" y="5308489"/>
                <a:pt x="1309874" y="5259249"/>
                <a:pt x="1372995" y="5278254"/>
              </a:cubicBezTo>
              <a:cubicBezTo>
                <a:pt x="1417958" y="5292076"/>
                <a:pt x="1441304" y="5324038"/>
                <a:pt x="1441304" y="5371550"/>
              </a:cubicBezTo>
              <a:cubicBezTo>
                <a:pt x="1441304" y="5404377"/>
                <a:pt x="1436981" y="5414743"/>
                <a:pt x="1411906" y="5439795"/>
              </a:cubicBezTo>
              <a:cubicBezTo>
                <a:pt x="1388559" y="5463119"/>
                <a:pt x="1375589" y="5469166"/>
                <a:pt x="1349649" y="5469166"/>
              </a:cubicBezTo>
              <a:close/>
              <a:moveTo>
                <a:pt x="1551768" y="5321636"/>
              </a:moveTo>
              <a:cubicBezTo>
                <a:pt x="1550039" y="5321636"/>
                <a:pt x="1537933" y="5317316"/>
                <a:pt x="1524098" y="5313861"/>
              </a:cubicBezTo>
              <a:cubicBezTo>
                <a:pt x="1467030" y="5296584"/>
                <a:pt x="1436767" y="5236114"/>
                <a:pt x="1458383" y="5183419"/>
              </a:cubicBezTo>
              <a:cubicBezTo>
                <a:pt x="1474812" y="5144545"/>
                <a:pt x="1506805" y="5123813"/>
                <a:pt x="1550903" y="5123813"/>
              </a:cubicBezTo>
              <a:cubicBezTo>
                <a:pt x="1630453" y="5123813"/>
                <a:pt x="1678010" y="5214518"/>
                <a:pt x="1629588" y="5274988"/>
              </a:cubicBezTo>
              <a:cubicBezTo>
                <a:pt x="1614889" y="5293992"/>
                <a:pt x="1563009" y="5325091"/>
                <a:pt x="1551768" y="5321636"/>
              </a:cubicBezTo>
              <a:close/>
              <a:moveTo>
                <a:pt x="1827953" y="5258006"/>
              </a:moveTo>
              <a:cubicBezTo>
                <a:pt x="1821684" y="5258006"/>
                <a:pt x="1816064" y="5257358"/>
                <a:pt x="1812605" y="5256063"/>
              </a:cubicBezTo>
              <a:cubicBezTo>
                <a:pt x="1758996" y="5239650"/>
                <a:pt x="1734785" y="5207687"/>
                <a:pt x="1734785" y="5153264"/>
              </a:cubicBezTo>
              <a:cubicBezTo>
                <a:pt x="1734785" y="5106616"/>
                <a:pt x="1780612" y="5063423"/>
                <a:pt x="1829899" y="5063423"/>
              </a:cubicBezTo>
              <a:cubicBezTo>
                <a:pt x="1950953" y="5063423"/>
                <a:pt x="1966517" y="5231011"/>
                <a:pt x="1847192" y="5256063"/>
              </a:cubicBezTo>
              <a:cubicBezTo>
                <a:pt x="1841139" y="5257358"/>
                <a:pt x="1834222" y="5258006"/>
                <a:pt x="1827953" y="5258006"/>
              </a:cubicBezTo>
              <a:close/>
              <a:moveTo>
                <a:pt x="2083619" y="5130091"/>
              </a:moveTo>
              <a:cubicBezTo>
                <a:pt x="2074269" y="5129618"/>
                <a:pt x="2065676" y="5127944"/>
                <a:pt x="2058759" y="5124921"/>
              </a:cubicBezTo>
              <a:cubicBezTo>
                <a:pt x="1992179" y="5096414"/>
                <a:pt x="1980939" y="5003981"/>
                <a:pt x="2038007" y="4956469"/>
              </a:cubicBezTo>
              <a:cubicBezTo>
                <a:pt x="2132256" y="4876995"/>
                <a:pt x="2253310" y="5021258"/>
                <a:pt x="2163384" y="5105916"/>
              </a:cubicBezTo>
              <a:cubicBezTo>
                <a:pt x="2146523" y="5122114"/>
                <a:pt x="2111666" y="5131508"/>
                <a:pt x="2083619" y="5130091"/>
              </a:cubicBezTo>
              <a:close/>
              <a:moveTo>
                <a:pt x="2285417" y="4985592"/>
              </a:moveTo>
              <a:cubicBezTo>
                <a:pt x="2265638" y="4982784"/>
                <a:pt x="2247047" y="4973066"/>
                <a:pt x="2230619" y="4956653"/>
              </a:cubicBezTo>
              <a:cubicBezTo>
                <a:pt x="2205543" y="4931601"/>
                <a:pt x="2201220" y="4921234"/>
                <a:pt x="2201220" y="4888408"/>
              </a:cubicBezTo>
              <a:cubicBezTo>
                <a:pt x="2201220" y="4823619"/>
                <a:pt x="2258288" y="4777834"/>
                <a:pt x="2322274" y="4791656"/>
              </a:cubicBezTo>
              <a:cubicBezTo>
                <a:pt x="2352538" y="4798567"/>
                <a:pt x="2387989" y="4837441"/>
                <a:pt x="2395771" y="4872859"/>
              </a:cubicBezTo>
              <a:cubicBezTo>
                <a:pt x="2402688" y="4907413"/>
                <a:pt x="2379342" y="4957516"/>
                <a:pt x="2347349" y="4973066"/>
              </a:cubicBezTo>
              <a:cubicBezTo>
                <a:pt x="2326165" y="4984296"/>
                <a:pt x="2305197" y="4988399"/>
                <a:pt x="2285417" y="4985592"/>
              </a:cubicBezTo>
              <a:close/>
              <a:moveTo>
                <a:pt x="2473256" y="4802619"/>
              </a:moveTo>
              <a:cubicBezTo>
                <a:pt x="2462150" y="4801175"/>
                <a:pt x="2451558" y="4797935"/>
                <a:pt x="2442263" y="4792752"/>
              </a:cubicBezTo>
              <a:cubicBezTo>
                <a:pt x="2411134" y="4774611"/>
                <a:pt x="2387788" y="4724508"/>
                <a:pt x="2394706" y="4689090"/>
              </a:cubicBezTo>
              <a:cubicBezTo>
                <a:pt x="2402488" y="4650216"/>
                <a:pt x="2442263" y="4613934"/>
                <a:pt x="2482902" y="4609615"/>
              </a:cubicBezTo>
              <a:cubicBezTo>
                <a:pt x="2571098" y="4598385"/>
                <a:pt x="2625573" y="4704639"/>
                <a:pt x="2565910" y="4771156"/>
              </a:cubicBezTo>
              <a:cubicBezTo>
                <a:pt x="2544509" y="4795127"/>
                <a:pt x="2506572" y="4806952"/>
                <a:pt x="2473256" y="4802619"/>
              </a:cubicBezTo>
              <a:close/>
              <a:moveTo>
                <a:pt x="3245416" y="4701422"/>
              </a:moveTo>
              <a:cubicBezTo>
                <a:pt x="3224447" y="4703689"/>
                <a:pt x="3202398" y="4698290"/>
                <a:pt x="3180782" y="4684901"/>
              </a:cubicBezTo>
              <a:cubicBezTo>
                <a:pt x="3107285" y="4639980"/>
                <a:pt x="3133225" y="4525951"/>
                <a:pt x="3220557" y="4506946"/>
              </a:cubicBezTo>
              <a:cubicBezTo>
                <a:pt x="3254279" y="4500036"/>
                <a:pt x="3304430" y="4524224"/>
                <a:pt x="3319994" y="4555322"/>
              </a:cubicBezTo>
              <a:cubicBezTo>
                <a:pt x="3342475" y="4597651"/>
                <a:pt x="3336423" y="4639116"/>
                <a:pt x="3303565" y="4671943"/>
              </a:cubicBezTo>
              <a:cubicBezTo>
                <a:pt x="3286271" y="4689220"/>
                <a:pt x="3266384" y="4699154"/>
                <a:pt x="3245416" y="4701422"/>
              </a:cubicBezTo>
              <a:close/>
              <a:moveTo>
                <a:pt x="3470478" y="4698497"/>
              </a:moveTo>
              <a:cubicBezTo>
                <a:pt x="3451401" y="4700292"/>
                <a:pt x="3431513" y="4696350"/>
                <a:pt x="3413139" y="4684904"/>
              </a:cubicBezTo>
              <a:cubicBezTo>
                <a:pt x="3378552" y="4663308"/>
                <a:pt x="3367312" y="4642576"/>
                <a:pt x="3367312" y="4597655"/>
              </a:cubicBezTo>
              <a:cubicBezTo>
                <a:pt x="3367312" y="4568284"/>
                <a:pt x="3372500" y="4556190"/>
                <a:pt x="3396710" y="4532002"/>
              </a:cubicBezTo>
              <a:cubicBezTo>
                <a:pt x="3420057" y="4508678"/>
                <a:pt x="3433027" y="4502631"/>
                <a:pt x="3460696" y="4502631"/>
              </a:cubicBezTo>
              <a:cubicBezTo>
                <a:pt x="3503065" y="4502631"/>
                <a:pt x="3542840" y="4532866"/>
                <a:pt x="3557539" y="4575195"/>
              </a:cubicBezTo>
              <a:cubicBezTo>
                <a:pt x="3577643" y="4636096"/>
                <a:pt x="3527708" y="4693111"/>
                <a:pt x="3470478" y="4698497"/>
              </a:cubicBezTo>
              <a:close/>
              <a:moveTo>
                <a:pt x="2705757" y="4632294"/>
              </a:moveTo>
              <a:cubicBezTo>
                <a:pt x="2681546" y="4632294"/>
                <a:pt x="2667711" y="4625383"/>
                <a:pt x="2645230" y="4602923"/>
              </a:cubicBezTo>
              <a:cubicBezTo>
                <a:pt x="2620155" y="4577871"/>
                <a:pt x="2615831" y="4567505"/>
                <a:pt x="2615831" y="4532950"/>
              </a:cubicBezTo>
              <a:cubicBezTo>
                <a:pt x="2615831" y="4500124"/>
                <a:pt x="2620155" y="4488030"/>
                <a:pt x="2640042" y="4468161"/>
              </a:cubicBezTo>
              <a:cubicBezTo>
                <a:pt x="2704028" y="4405100"/>
                <a:pt x="2809517" y="4445701"/>
                <a:pt x="2809517" y="4533814"/>
              </a:cubicBezTo>
              <a:cubicBezTo>
                <a:pt x="2809517" y="4592556"/>
                <a:pt x="2768013" y="4632294"/>
                <a:pt x="2705757" y="4632294"/>
              </a:cubicBezTo>
              <a:close/>
              <a:moveTo>
                <a:pt x="3117352" y="4520150"/>
              </a:moveTo>
              <a:cubicBezTo>
                <a:pt x="3097478" y="4523106"/>
                <a:pt x="3076293" y="4519057"/>
                <a:pt x="3056406" y="4505451"/>
              </a:cubicBezTo>
              <a:cubicBezTo>
                <a:pt x="3009714" y="4473488"/>
                <a:pt x="2995014" y="4429432"/>
                <a:pt x="3015766" y="4379328"/>
              </a:cubicBezTo>
              <a:cubicBezTo>
                <a:pt x="3046895" y="4306764"/>
                <a:pt x="3154114" y="4303309"/>
                <a:pt x="3190430" y="4373281"/>
              </a:cubicBezTo>
              <a:cubicBezTo>
                <a:pt x="3224801" y="4439366"/>
                <a:pt x="3176974" y="4511282"/>
                <a:pt x="3117352" y="4520150"/>
              </a:cubicBezTo>
              <a:close/>
              <a:moveTo>
                <a:pt x="3331818" y="4490825"/>
              </a:moveTo>
              <a:cubicBezTo>
                <a:pt x="3322139" y="4489870"/>
                <a:pt x="3312317" y="4487346"/>
                <a:pt x="3302590" y="4483027"/>
              </a:cubicBezTo>
              <a:cubicBezTo>
                <a:pt x="3251574" y="4459703"/>
                <a:pt x="3230822" y="4408735"/>
                <a:pt x="3251574" y="4356904"/>
              </a:cubicBezTo>
              <a:cubicBezTo>
                <a:pt x="3284432" y="4274837"/>
                <a:pt x="3399433" y="4275701"/>
                <a:pt x="3432291" y="4357768"/>
              </a:cubicBezTo>
              <a:cubicBezTo>
                <a:pt x="3460284" y="4427308"/>
                <a:pt x="3399568" y="4497510"/>
                <a:pt x="3331818" y="4490825"/>
              </a:cubicBezTo>
              <a:close/>
              <a:moveTo>
                <a:pt x="5450825" y="4485087"/>
              </a:moveTo>
              <a:cubicBezTo>
                <a:pt x="5434396" y="4484763"/>
                <a:pt x="5418832" y="4480011"/>
                <a:pt x="5405862" y="4470941"/>
              </a:cubicBezTo>
              <a:cubicBezTo>
                <a:pt x="5358305" y="4438115"/>
                <a:pt x="5343606" y="4392331"/>
                <a:pt x="5366087" y="4345682"/>
              </a:cubicBezTo>
              <a:cubicBezTo>
                <a:pt x="5411915" y="4248931"/>
                <a:pt x="5552856" y="4281757"/>
                <a:pt x="5552856" y="4388011"/>
              </a:cubicBezTo>
              <a:cubicBezTo>
                <a:pt x="5552856" y="4426885"/>
                <a:pt x="5535563" y="4454528"/>
                <a:pt x="5500976" y="4472669"/>
              </a:cubicBezTo>
              <a:cubicBezTo>
                <a:pt x="5484548" y="4481307"/>
                <a:pt x="5467254" y="4485411"/>
                <a:pt x="5450825" y="4485087"/>
              </a:cubicBezTo>
              <a:close/>
              <a:moveTo>
                <a:pt x="6225426" y="4399459"/>
              </a:moveTo>
              <a:cubicBezTo>
                <a:pt x="6204458" y="4401726"/>
                <a:pt x="6182409" y="4396327"/>
                <a:pt x="6160792" y="4382937"/>
              </a:cubicBezTo>
              <a:cubicBezTo>
                <a:pt x="6128799" y="4363932"/>
                <a:pt x="6109776" y="4315556"/>
                <a:pt x="6118423" y="4280138"/>
              </a:cubicBezTo>
              <a:cubicBezTo>
                <a:pt x="6121017" y="4267181"/>
                <a:pt x="6133987" y="4246448"/>
                <a:pt x="6146092" y="4233490"/>
              </a:cubicBezTo>
              <a:cubicBezTo>
                <a:pt x="6209213" y="4167837"/>
                <a:pt x="6312974" y="4214485"/>
                <a:pt x="6312974" y="4309509"/>
              </a:cubicBezTo>
              <a:cubicBezTo>
                <a:pt x="6312974" y="4333697"/>
                <a:pt x="6306056" y="4347519"/>
                <a:pt x="6283575" y="4369979"/>
              </a:cubicBezTo>
              <a:cubicBezTo>
                <a:pt x="6266282" y="4387256"/>
                <a:pt x="6246394" y="4397191"/>
                <a:pt x="6225426" y="4399459"/>
              </a:cubicBezTo>
              <a:close/>
              <a:moveTo>
                <a:pt x="5988309" y="4372174"/>
              </a:moveTo>
              <a:cubicBezTo>
                <a:pt x="5975555" y="4372174"/>
                <a:pt x="5962153" y="4368287"/>
                <a:pt x="5943995" y="4360512"/>
              </a:cubicBezTo>
              <a:cubicBezTo>
                <a:pt x="5911137" y="4346691"/>
                <a:pt x="5889520" y="4308681"/>
                <a:pt x="5889520" y="4264624"/>
              </a:cubicBezTo>
              <a:cubicBezTo>
                <a:pt x="5889520" y="4220568"/>
                <a:pt x="5935348" y="4174783"/>
                <a:pt x="5979446" y="4174783"/>
              </a:cubicBezTo>
              <a:cubicBezTo>
                <a:pt x="5997604" y="4174783"/>
                <a:pt x="6022680" y="4180830"/>
                <a:pt x="6035650" y="4187741"/>
              </a:cubicBezTo>
              <a:cubicBezTo>
                <a:pt x="6060725" y="4199835"/>
                <a:pt x="6088395" y="4246483"/>
                <a:pt x="6088395" y="4275854"/>
              </a:cubicBezTo>
              <a:cubicBezTo>
                <a:pt x="6088395" y="4300906"/>
                <a:pt x="6057267" y="4345827"/>
                <a:pt x="6028733" y="4360512"/>
              </a:cubicBezTo>
              <a:cubicBezTo>
                <a:pt x="6013169" y="4368287"/>
                <a:pt x="6001063" y="4372174"/>
                <a:pt x="5988309" y="4372174"/>
              </a:cubicBezTo>
              <a:close/>
              <a:moveTo>
                <a:pt x="6370739" y="4183662"/>
              </a:moveTo>
              <a:cubicBezTo>
                <a:pt x="6343934" y="4183662"/>
                <a:pt x="6330964" y="4177615"/>
                <a:pt x="6307618" y="4154291"/>
              </a:cubicBezTo>
              <a:cubicBezTo>
                <a:pt x="6285137" y="4131830"/>
                <a:pt x="6278219" y="4118009"/>
                <a:pt x="6278219" y="4093821"/>
              </a:cubicBezTo>
              <a:cubicBezTo>
                <a:pt x="6278219" y="4048900"/>
                <a:pt x="6298107" y="4016074"/>
                <a:pt x="6335287" y="3997933"/>
              </a:cubicBezTo>
              <a:cubicBezTo>
                <a:pt x="6362092" y="3985839"/>
                <a:pt x="6372468" y="3984975"/>
                <a:pt x="6400138" y="3992750"/>
              </a:cubicBezTo>
              <a:cubicBezTo>
                <a:pt x="6457206" y="4010027"/>
                <a:pt x="6486605" y="4063586"/>
                <a:pt x="6468447" y="4118872"/>
              </a:cubicBezTo>
              <a:cubicBezTo>
                <a:pt x="6455477" y="4157746"/>
                <a:pt x="6415702" y="4183662"/>
                <a:pt x="6370739" y="4183662"/>
              </a:cubicBezTo>
              <a:close/>
              <a:moveTo>
                <a:pt x="5753259" y="4337663"/>
              </a:moveTo>
              <a:cubicBezTo>
                <a:pt x="5739533" y="4338527"/>
                <a:pt x="5725914" y="4336367"/>
                <a:pt x="5712512" y="4331184"/>
              </a:cubicBezTo>
              <a:cubicBezTo>
                <a:pt x="5687436" y="4320818"/>
                <a:pt x="5665819" y="4293175"/>
                <a:pt x="5656308" y="4261212"/>
              </a:cubicBezTo>
              <a:cubicBezTo>
                <a:pt x="5639879" y="4203334"/>
                <a:pt x="5690030" y="4140272"/>
                <a:pt x="5753151" y="4140272"/>
              </a:cubicBezTo>
              <a:cubicBezTo>
                <a:pt x="5780821" y="4140272"/>
                <a:pt x="5793791" y="4146319"/>
                <a:pt x="5817137" y="4169643"/>
              </a:cubicBezTo>
              <a:cubicBezTo>
                <a:pt x="5841348" y="4193831"/>
                <a:pt x="5846536" y="4205061"/>
                <a:pt x="5846536" y="4237024"/>
              </a:cubicBezTo>
              <a:cubicBezTo>
                <a:pt x="5846536" y="4280217"/>
                <a:pt x="5830972" y="4307860"/>
                <a:pt x="5794655" y="4326001"/>
              </a:cubicBezTo>
              <a:cubicBezTo>
                <a:pt x="5780821" y="4332912"/>
                <a:pt x="5766986" y="4336799"/>
                <a:pt x="5753259" y="4337663"/>
              </a:cubicBezTo>
              <a:close/>
              <a:moveTo>
                <a:pt x="6132236" y="4144904"/>
              </a:moveTo>
              <a:cubicBezTo>
                <a:pt x="6116308" y="4146402"/>
                <a:pt x="6099284" y="4143757"/>
                <a:pt x="6082207" y="4136198"/>
              </a:cubicBezTo>
              <a:cubicBezTo>
                <a:pt x="6051079" y="4123240"/>
                <a:pt x="6019086" y="4077456"/>
                <a:pt x="6019086" y="4047221"/>
              </a:cubicBezTo>
              <a:cubicBezTo>
                <a:pt x="6019086" y="4020441"/>
                <a:pt x="6040703" y="3980704"/>
                <a:pt x="6064049" y="3964291"/>
              </a:cubicBezTo>
              <a:cubicBezTo>
                <a:pt x="6074425" y="3956516"/>
                <a:pt x="6100366" y="3950469"/>
                <a:pt x="6121118" y="3950469"/>
              </a:cubicBezTo>
              <a:cubicBezTo>
                <a:pt x="6172133" y="3950469"/>
                <a:pt x="6217961" y="3992798"/>
                <a:pt x="6217961" y="4040310"/>
              </a:cubicBezTo>
              <a:cubicBezTo>
                <a:pt x="6217961" y="4098620"/>
                <a:pt x="6180023" y="4140409"/>
                <a:pt x="6132236" y="4144904"/>
              </a:cubicBezTo>
              <a:close/>
              <a:moveTo>
                <a:pt x="6259618" y="3958048"/>
              </a:moveTo>
              <a:cubicBezTo>
                <a:pt x="6244703" y="3954484"/>
                <a:pt x="6230328" y="3947249"/>
                <a:pt x="6217790" y="3936019"/>
              </a:cubicBezTo>
              <a:cubicBezTo>
                <a:pt x="6164180" y="3888507"/>
                <a:pt x="6177150" y="3803849"/>
                <a:pt x="6242001" y="3772751"/>
              </a:cubicBezTo>
              <a:cubicBezTo>
                <a:pt x="6318956" y="3736469"/>
                <a:pt x="6406288" y="3820263"/>
                <a:pt x="6373431" y="3899737"/>
              </a:cubicBezTo>
              <a:cubicBezTo>
                <a:pt x="6353975" y="3946385"/>
                <a:pt x="6304365" y="3968738"/>
                <a:pt x="6259618" y="3958048"/>
              </a:cubicBezTo>
              <a:close/>
              <a:moveTo>
                <a:pt x="7055715" y="3871992"/>
              </a:moveTo>
              <a:cubicBezTo>
                <a:pt x="7038638" y="3871992"/>
                <a:pt x="7021561" y="3865729"/>
                <a:pt x="7002970" y="3853203"/>
              </a:cubicBezTo>
              <a:cubicBezTo>
                <a:pt x="6964060" y="3827288"/>
                <a:pt x="6947631" y="3779776"/>
                <a:pt x="6964060" y="3740038"/>
              </a:cubicBezTo>
              <a:cubicBezTo>
                <a:pt x="6991729" y="3673522"/>
                <a:pt x="7066956" y="3652789"/>
                <a:pt x="7116242" y="3698573"/>
              </a:cubicBezTo>
              <a:cubicBezTo>
                <a:pt x="7168122" y="3744358"/>
                <a:pt x="7163799" y="3816058"/>
                <a:pt x="7108460" y="3853203"/>
              </a:cubicBezTo>
              <a:cubicBezTo>
                <a:pt x="7089870" y="3865729"/>
                <a:pt x="7072792" y="3871992"/>
                <a:pt x="7055715" y="3871992"/>
              </a:cubicBezTo>
              <a:close/>
              <a:moveTo>
                <a:pt x="6585126" y="3822059"/>
              </a:moveTo>
              <a:cubicBezTo>
                <a:pt x="6565333" y="3820493"/>
                <a:pt x="6545392" y="3812664"/>
                <a:pt x="6527882" y="3797115"/>
              </a:cubicBezTo>
              <a:cubicBezTo>
                <a:pt x="6507130" y="3778974"/>
                <a:pt x="6500213" y="3763425"/>
                <a:pt x="6496754" y="3734054"/>
              </a:cubicBezTo>
              <a:cubicBezTo>
                <a:pt x="6492431" y="3698636"/>
                <a:pt x="6495025" y="3690861"/>
                <a:pt x="6519235" y="3663218"/>
              </a:cubicBezTo>
              <a:cubicBezTo>
                <a:pt x="6534799" y="3646804"/>
                <a:pt x="6557281" y="3630391"/>
                <a:pt x="6571116" y="3626936"/>
              </a:cubicBezTo>
              <a:cubicBezTo>
                <a:pt x="6619537" y="3616569"/>
                <a:pt x="6680064" y="3656307"/>
                <a:pt x="6689576" y="3706410"/>
              </a:cubicBezTo>
              <a:cubicBezTo>
                <a:pt x="6702546" y="3775087"/>
                <a:pt x="6644505" y="3826756"/>
                <a:pt x="6585126" y="3822059"/>
              </a:cubicBezTo>
              <a:close/>
              <a:moveTo>
                <a:pt x="6838583" y="3785717"/>
              </a:moveTo>
              <a:cubicBezTo>
                <a:pt x="6827883" y="3785717"/>
                <a:pt x="6817291" y="3782045"/>
                <a:pt x="6799997" y="3774703"/>
              </a:cubicBezTo>
              <a:cubicBezTo>
                <a:pt x="6762816" y="3758290"/>
                <a:pt x="6744658" y="3728919"/>
                <a:pt x="6744658" y="3684862"/>
              </a:cubicBezTo>
              <a:cubicBezTo>
                <a:pt x="6744658" y="3652899"/>
                <a:pt x="6749846" y="3641669"/>
                <a:pt x="6774057" y="3617481"/>
              </a:cubicBezTo>
              <a:cubicBezTo>
                <a:pt x="6798268" y="3593293"/>
                <a:pt x="6810373" y="3588110"/>
                <a:pt x="6839772" y="3588110"/>
              </a:cubicBezTo>
              <a:cubicBezTo>
                <a:pt x="6869171" y="3588110"/>
                <a:pt x="6881276" y="3593293"/>
                <a:pt x="6905487" y="3617481"/>
              </a:cubicBezTo>
              <a:cubicBezTo>
                <a:pt x="6929698" y="3641669"/>
                <a:pt x="6934886" y="3652899"/>
                <a:pt x="6934886" y="3684862"/>
              </a:cubicBezTo>
              <a:cubicBezTo>
                <a:pt x="6934886" y="3729782"/>
                <a:pt x="6916728" y="3758290"/>
                <a:pt x="6877817" y="3774703"/>
              </a:cubicBezTo>
              <a:cubicBezTo>
                <a:pt x="6860092" y="3782045"/>
                <a:pt x="6849283" y="3785717"/>
                <a:pt x="6838583" y="3785717"/>
              </a:cubicBezTo>
              <a:close/>
              <a:moveTo>
                <a:pt x="7497308" y="3666115"/>
              </a:moveTo>
              <a:cubicBezTo>
                <a:pt x="7476339" y="3663847"/>
                <a:pt x="7456452" y="3653913"/>
                <a:pt x="7439159" y="3636636"/>
              </a:cubicBezTo>
              <a:cubicBezTo>
                <a:pt x="7351827" y="3549387"/>
                <a:pt x="7471151" y="3417217"/>
                <a:pt x="7568859" y="3494100"/>
              </a:cubicBezTo>
              <a:cubicBezTo>
                <a:pt x="7619010" y="3533837"/>
                <a:pt x="7615552" y="3616767"/>
                <a:pt x="7561942" y="3649594"/>
              </a:cubicBezTo>
              <a:cubicBezTo>
                <a:pt x="7540325" y="3662983"/>
                <a:pt x="7518276" y="3668382"/>
                <a:pt x="7497308" y="3666115"/>
              </a:cubicBezTo>
              <a:close/>
              <a:moveTo>
                <a:pt x="7949718" y="3648751"/>
              </a:moveTo>
              <a:cubicBezTo>
                <a:pt x="7915131" y="3648751"/>
                <a:pt x="7904755" y="3644432"/>
                <a:pt x="7879680" y="3619380"/>
              </a:cubicBezTo>
              <a:cubicBezTo>
                <a:pt x="7856334" y="3596056"/>
                <a:pt x="7850281" y="3583098"/>
                <a:pt x="7850281" y="3555455"/>
              </a:cubicBezTo>
              <a:cubicBezTo>
                <a:pt x="7850281" y="3464750"/>
                <a:pt x="7967876" y="3420694"/>
                <a:pt x="8023215" y="3490666"/>
              </a:cubicBezTo>
              <a:cubicBezTo>
                <a:pt x="8058667" y="3536450"/>
                <a:pt x="8056073" y="3582234"/>
                <a:pt x="8014569" y="3623700"/>
              </a:cubicBezTo>
              <a:cubicBezTo>
                <a:pt x="7994681" y="3644432"/>
                <a:pt x="7982576" y="3648751"/>
                <a:pt x="7949718" y="3648751"/>
              </a:cubicBezTo>
              <a:close/>
              <a:moveTo>
                <a:pt x="8083919" y="3497122"/>
              </a:moveTo>
              <a:cubicBezTo>
                <a:pt x="8077326" y="3496474"/>
                <a:pt x="8069760" y="3495178"/>
                <a:pt x="8062842" y="3493451"/>
              </a:cubicBezTo>
              <a:cubicBezTo>
                <a:pt x="8029120" y="3483084"/>
                <a:pt x="8007504" y="3461488"/>
                <a:pt x="7997992" y="3428661"/>
              </a:cubicBezTo>
              <a:cubicBezTo>
                <a:pt x="7987616" y="3388924"/>
                <a:pt x="7995398" y="3358689"/>
                <a:pt x="8024797" y="3329318"/>
              </a:cubicBezTo>
              <a:cubicBezTo>
                <a:pt x="8044684" y="3309449"/>
                <a:pt x="8058519" y="3303402"/>
                <a:pt x="8084459" y="3303402"/>
              </a:cubicBezTo>
              <a:cubicBezTo>
                <a:pt x="8151039" y="3303402"/>
                <a:pt x="8186490" y="3337093"/>
                <a:pt x="8187355" y="3399290"/>
              </a:cubicBezTo>
              <a:cubicBezTo>
                <a:pt x="8187355" y="3432117"/>
                <a:pt x="8182167" y="3445075"/>
                <a:pt x="8162280" y="3466671"/>
              </a:cubicBezTo>
              <a:cubicBezTo>
                <a:pt x="8148445" y="3481357"/>
                <a:pt x="8131151" y="3493451"/>
                <a:pt x="8124234" y="3493451"/>
              </a:cubicBezTo>
              <a:cubicBezTo>
                <a:pt x="8116452" y="3493451"/>
                <a:pt x="8106076" y="3495178"/>
                <a:pt x="8099159" y="3496906"/>
              </a:cubicBezTo>
              <a:cubicBezTo>
                <a:pt x="8096133" y="3497770"/>
                <a:pt x="8090512" y="3497770"/>
                <a:pt x="8083919" y="3497122"/>
              </a:cubicBezTo>
              <a:close/>
              <a:moveTo>
                <a:pt x="8300406" y="3369206"/>
              </a:moveTo>
              <a:cubicBezTo>
                <a:pt x="8287111" y="3369381"/>
                <a:pt x="8273601" y="3366628"/>
                <a:pt x="8260631" y="3360581"/>
              </a:cubicBezTo>
              <a:cubicBezTo>
                <a:pt x="8224315" y="3345032"/>
                <a:pt x="8204428" y="3311342"/>
                <a:pt x="8204428" y="3268149"/>
              </a:cubicBezTo>
              <a:cubicBezTo>
                <a:pt x="8204428" y="3219773"/>
                <a:pt x="8247661" y="3173989"/>
                <a:pt x="8294353" y="3173989"/>
              </a:cubicBezTo>
              <a:cubicBezTo>
                <a:pt x="8339316" y="3173989"/>
                <a:pt x="8372174" y="3193857"/>
                <a:pt x="8390332" y="3231867"/>
              </a:cubicBezTo>
              <a:cubicBezTo>
                <a:pt x="8404167" y="3260374"/>
                <a:pt x="8404167" y="3267285"/>
                <a:pt x="8393791" y="3298384"/>
              </a:cubicBezTo>
              <a:cubicBezTo>
                <a:pt x="8378226" y="3341792"/>
                <a:pt x="8340289" y="3368680"/>
                <a:pt x="8300406" y="3369206"/>
              </a:cubicBezTo>
              <a:close/>
              <a:moveTo>
                <a:pt x="8536219" y="3346785"/>
              </a:moveTo>
              <a:cubicBezTo>
                <a:pt x="8502497" y="3346785"/>
                <a:pt x="8492121" y="3342466"/>
                <a:pt x="8467046" y="3317414"/>
              </a:cubicBezTo>
              <a:cubicBezTo>
                <a:pt x="8442835" y="3293226"/>
                <a:pt x="8437647" y="3281132"/>
                <a:pt x="8437647" y="3251761"/>
              </a:cubicBezTo>
              <a:cubicBezTo>
                <a:pt x="8437647" y="3222390"/>
                <a:pt x="8442835" y="3210296"/>
                <a:pt x="8467046" y="3186108"/>
              </a:cubicBezTo>
              <a:cubicBezTo>
                <a:pt x="8492121" y="3161056"/>
                <a:pt x="8502497" y="3156737"/>
                <a:pt x="8536219" y="3156737"/>
              </a:cubicBezTo>
              <a:cubicBezTo>
                <a:pt x="8567347" y="3156737"/>
                <a:pt x="8581182" y="3161920"/>
                <a:pt x="8603664" y="3181789"/>
              </a:cubicBezTo>
              <a:cubicBezTo>
                <a:pt x="8628739" y="3204249"/>
                <a:pt x="8632198" y="3212024"/>
                <a:pt x="8632198" y="3251761"/>
              </a:cubicBezTo>
              <a:cubicBezTo>
                <a:pt x="8632198" y="3291498"/>
                <a:pt x="8628739" y="3299273"/>
                <a:pt x="8603664" y="3321733"/>
              </a:cubicBezTo>
              <a:cubicBezTo>
                <a:pt x="8581182" y="3341602"/>
                <a:pt x="8567347" y="3346785"/>
                <a:pt x="8536219" y="3346785"/>
              </a:cubicBezTo>
              <a:close/>
              <a:moveTo>
                <a:pt x="8737787" y="3260081"/>
              </a:moveTo>
              <a:cubicBezTo>
                <a:pt x="8718007" y="3257273"/>
                <a:pt x="8699417" y="3247554"/>
                <a:pt x="8682988" y="3231141"/>
              </a:cubicBezTo>
              <a:cubicBezTo>
                <a:pt x="8658777" y="3206953"/>
                <a:pt x="8653589" y="3194859"/>
                <a:pt x="8653589" y="3165488"/>
              </a:cubicBezTo>
              <a:cubicBezTo>
                <a:pt x="8653589" y="3043685"/>
                <a:pt x="8822200" y="3028999"/>
                <a:pt x="8848140" y="3148211"/>
              </a:cubicBezTo>
              <a:cubicBezTo>
                <a:pt x="8855057" y="3181902"/>
                <a:pt x="8830847" y="3232005"/>
                <a:pt x="8799719" y="3247555"/>
              </a:cubicBezTo>
              <a:cubicBezTo>
                <a:pt x="8778535" y="3258785"/>
                <a:pt x="8757566" y="3262888"/>
                <a:pt x="8737787" y="3260081"/>
              </a:cubicBezTo>
              <a:close/>
              <a:moveTo>
                <a:pt x="9188747" y="3119675"/>
              </a:moveTo>
              <a:cubicBezTo>
                <a:pt x="9169670" y="3121470"/>
                <a:pt x="9149782" y="3117529"/>
                <a:pt x="9131408" y="3106083"/>
              </a:cubicBezTo>
              <a:cubicBezTo>
                <a:pt x="9101145" y="3087078"/>
                <a:pt x="9085581" y="3063754"/>
                <a:pt x="9085581" y="3036111"/>
              </a:cubicBezTo>
              <a:cubicBezTo>
                <a:pt x="9085581" y="3020561"/>
                <a:pt x="9081257" y="3023153"/>
                <a:pt x="9052723" y="3053388"/>
              </a:cubicBezTo>
              <a:cubicBezTo>
                <a:pt x="9024189" y="3082759"/>
                <a:pt x="9013813" y="3087942"/>
                <a:pt x="8983550" y="3087942"/>
              </a:cubicBezTo>
              <a:cubicBezTo>
                <a:pt x="8955880" y="3087942"/>
                <a:pt x="8941181" y="3081895"/>
                <a:pt x="8918699" y="3062026"/>
              </a:cubicBezTo>
              <a:cubicBezTo>
                <a:pt x="8872007" y="3021425"/>
                <a:pt x="8870278" y="2964411"/>
                <a:pt x="8914376" y="2917763"/>
              </a:cubicBezTo>
              <a:cubicBezTo>
                <a:pt x="8967121" y="2861612"/>
                <a:pt x="9076934" y="2903077"/>
                <a:pt x="9076934" y="2978233"/>
              </a:cubicBezTo>
              <a:lnTo>
                <a:pt x="9076934" y="3004148"/>
              </a:lnTo>
              <a:lnTo>
                <a:pt x="9096821" y="2974777"/>
              </a:lnTo>
              <a:cubicBezTo>
                <a:pt x="9147837" y="2899622"/>
                <a:pt x="9247274" y="2911716"/>
                <a:pt x="9275808" y="2996373"/>
              </a:cubicBezTo>
              <a:cubicBezTo>
                <a:pt x="9295912" y="3057275"/>
                <a:pt x="9245977" y="3114289"/>
                <a:pt x="9188747" y="3119675"/>
              </a:cubicBezTo>
              <a:close/>
              <a:moveTo>
                <a:pt x="9831157" y="2911069"/>
              </a:moveTo>
              <a:cubicBezTo>
                <a:pt x="9819606" y="2910448"/>
                <a:pt x="9807879" y="2907640"/>
                <a:pt x="9796422" y="2902457"/>
              </a:cubicBezTo>
              <a:cubicBezTo>
                <a:pt x="9765293" y="2889499"/>
                <a:pt x="9733301" y="2843715"/>
                <a:pt x="9733301" y="2813480"/>
              </a:cubicBezTo>
              <a:cubicBezTo>
                <a:pt x="9733301" y="2786700"/>
                <a:pt x="9754917" y="2746963"/>
                <a:pt x="9778263" y="2730550"/>
              </a:cubicBezTo>
              <a:cubicBezTo>
                <a:pt x="9788640" y="2722775"/>
                <a:pt x="9814580" y="2716728"/>
                <a:pt x="9835332" y="2716728"/>
              </a:cubicBezTo>
              <a:cubicBezTo>
                <a:pt x="9910558" y="2716728"/>
                <a:pt x="9956386" y="2797931"/>
                <a:pt x="9918340" y="2862720"/>
              </a:cubicBezTo>
              <a:cubicBezTo>
                <a:pt x="9898885" y="2895114"/>
                <a:pt x="9865811" y="2912931"/>
                <a:pt x="9831157" y="2911069"/>
              </a:cubicBezTo>
              <a:close/>
              <a:moveTo>
                <a:pt x="7713276" y="3638529"/>
              </a:moveTo>
              <a:cubicBezTo>
                <a:pt x="7699077" y="3636018"/>
                <a:pt x="7685783" y="3630619"/>
                <a:pt x="7674974" y="3621981"/>
              </a:cubicBezTo>
              <a:cubicBezTo>
                <a:pt x="7642981" y="3597793"/>
                <a:pt x="7630011" y="3545962"/>
                <a:pt x="7646440" y="3507952"/>
              </a:cubicBezTo>
              <a:cubicBezTo>
                <a:pt x="7662869" y="3467351"/>
                <a:pt x="7690538" y="3450074"/>
                <a:pt x="7738095" y="3450074"/>
              </a:cubicBezTo>
              <a:cubicBezTo>
                <a:pt x="7813321" y="3450938"/>
                <a:pt x="7855690" y="3520910"/>
                <a:pt x="7822833" y="3592610"/>
              </a:cubicBezTo>
              <a:cubicBezTo>
                <a:pt x="7806620" y="3627596"/>
                <a:pt x="7755875" y="3646061"/>
                <a:pt x="7713276" y="3638529"/>
              </a:cubicBezTo>
              <a:close/>
              <a:moveTo>
                <a:pt x="7027753" y="3622116"/>
              </a:moveTo>
              <a:cubicBezTo>
                <a:pt x="7012945" y="3622008"/>
                <a:pt x="6997814" y="3617688"/>
                <a:pt x="6980520" y="3609050"/>
              </a:cubicBezTo>
              <a:cubicBezTo>
                <a:pt x="6953715" y="3596092"/>
                <a:pt x="6926045" y="3552899"/>
                <a:pt x="6926045" y="3524392"/>
              </a:cubicBezTo>
              <a:cubicBezTo>
                <a:pt x="6926045" y="3494157"/>
                <a:pt x="6951986" y="3450964"/>
                <a:pt x="6977061" y="3438006"/>
              </a:cubicBezTo>
              <a:cubicBezTo>
                <a:pt x="7043641" y="3402588"/>
                <a:pt x="7124920" y="3446645"/>
                <a:pt x="7124920" y="3517481"/>
              </a:cubicBezTo>
              <a:cubicBezTo>
                <a:pt x="7124920" y="3556355"/>
                <a:pt x="7104168" y="3594364"/>
                <a:pt x="7073040" y="3609914"/>
              </a:cubicBezTo>
              <a:cubicBezTo>
                <a:pt x="7057044" y="3618120"/>
                <a:pt x="7042560" y="3622224"/>
                <a:pt x="7027753" y="3622116"/>
              </a:cubicBezTo>
              <a:close/>
              <a:moveTo>
                <a:pt x="7247476" y="3621792"/>
              </a:moveTo>
              <a:cubicBezTo>
                <a:pt x="7233641" y="3622440"/>
                <a:pt x="7219807" y="3619849"/>
                <a:pt x="7205972" y="3614234"/>
              </a:cubicBezTo>
              <a:cubicBezTo>
                <a:pt x="7158415" y="3595229"/>
                <a:pt x="7132475" y="3528712"/>
                <a:pt x="7154092" y="3482928"/>
              </a:cubicBezTo>
              <a:cubicBezTo>
                <a:pt x="7199054" y="3387903"/>
                <a:pt x="7340860" y="3418138"/>
                <a:pt x="7340860" y="3521801"/>
              </a:cubicBezTo>
              <a:cubicBezTo>
                <a:pt x="7340860" y="3564130"/>
                <a:pt x="7324432" y="3591773"/>
                <a:pt x="7288980" y="3609914"/>
              </a:cubicBezTo>
              <a:cubicBezTo>
                <a:pt x="7275146" y="3617257"/>
                <a:pt x="7261311" y="3621144"/>
                <a:pt x="7247476" y="3621792"/>
              </a:cubicBezTo>
              <a:close/>
              <a:moveTo>
                <a:pt x="7427791" y="3475556"/>
              </a:moveTo>
              <a:cubicBezTo>
                <a:pt x="7408984" y="3477067"/>
                <a:pt x="7389529" y="3471452"/>
                <a:pt x="7369209" y="3458926"/>
              </a:cubicBezTo>
              <a:cubicBezTo>
                <a:pt x="7334622" y="3438194"/>
                <a:pt x="7323382" y="3417461"/>
                <a:pt x="7323382" y="3375132"/>
              </a:cubicBezTo>
              <a:cubicBezTo>
                <a:pt x="7323382" y="3270606"/>
                <a:pt x="7465188" y="3241235"/>
                <a:pt x="7510151" y="3336259"/>
              </a:cubicBezTo>
              <a:cubicBezTo>
                <a:pt x="7529173" y="3377724"/>
                <a:pt x="7520527" y="3416597"/>
                <a:pt x="7482481" y="3449424"/>
              </a:cubicBezTo>
              <a:cubicBezTo>
                <a:pt x="7464756" y="3465405"/>
                <a:pt x="7446598" y="3474044"/>
                <a:pt x="7427791" y="3475556"/>
              </a:cubicBezTo>
              <a:close/>
              <a:moveTo>
                <a:pt x="7633145" y="3423252"/>
              </a:moveTo>
              <a:cubicBezTo>
                <a:pt x="7622337" y="3423144"/>
                <a:pt x="7611529" y="3419257"/>
                <a:pt x="7593803" y="3411482"/>
              </a:cubicBezTo>
              <a:cubicBezTo>
                <a:pt x="7522035" y="3380383"/>
                <a:pt x="7517712" y="3267218"/>
                <a:pt x="7587750" y="3236120"/>
              </a:cubicBezTo>
              <a:cubicBezTo>
                <a:pt x="7629254" y="3216251"/>
                <a:pt x="7668164" y="3223162"/>
                <a:pt x="7700157" y="3255124"/>
              </a:cubicBezTo>
              <a:cubicBezTo>
                <a:pt x="7724368" y="3279312"/>
                <a:pt x="7729556" y="3290542"/>
                <a:pt x="7729556" y="3322505"/>
              </a:cubicBezTo>
              <a:cubicBezTo>
                <a:pt x="7729556" y="3367426"/>
                <a:pt x="7711398" y="3395933"/>
                <a:pt x="7672488" y="3412346"/>
              </a:cubicBezTo>
              <a:cubicBezTo>
                <a:pt x="7654762" y="3419689"/>
                <a:pt x="7643954" y="3423360"/>
                <a:pt x="7633145" y="3423252"/>
              </a:cubicBezTo>
              <a:close/>
              <a:moveTo>
                <a:pt x="7849195" y="3423251"/>
              </a:moveTo>
              <a:cubicBezTo>
                <a:pt x="7838279" y="3423143"/>
                <a:pt x="7827470" y="3419255"/>
                <a:pt x="7809744" y="3411481"/>
              </a:cubicBezTo>
              <a:cubicBezTo>
                <a:pt x="7738841" y="3381246"/>
                <a:pt x="7731924" y="3279311"/>
                <a:pt x="7798504" y="3240438"/>
              </a:cubicBezTo>
              <a:cubicBezTo>
                <a:pt x="7847790" y="3211067"/>
                <a:pt x="7916964" y="3230935"/>
                <a:pt x="7937716" y="3280175"/>
              </a:cubicBezTo>
              <a:cubicBezTo>
                <a:pt x="7961062" y="3335462"/>
                <a:pt x="7941174" y="3390748"/>
                <a:pt x="7889294" y="3412345"/>
              </a:cubicBezTo>
              <a:cubicBezTo>
                <a:pt x="7871136" y="3419687"/>
                <a:pt x="7860112" y="3423359"/>
                <a:pt x="7849195" y="3423251"/>
              </a:cubicBezTo>
              <a:close/>
              <a:moveTo>
                <a:pt x="8025504" y="3283998"/>
              </a:moveTo>
              <a:cubicBezTo>
                <a:pt x="8015402" y="3282375"/>
                <a:pt x="8005283" y="3278947"/>
                <a:pt x="7995447" y="3273440"/>
              </a:cubicBezTo>
              <a:cubicBezTo>
                <a:pt x="7949620" y="3247524"/>
                <a:pt x="7930597" y="3173232"/>
                <a:pt x="7959131" y="3132631"/>
              </a:cubicBezTo>
              <a:cubicBezTo>
                <a:pt x="8003229" y="3068706"/>
                <a:pt x="8098343" y="3076481"/>
                <a:pt x="8132065" y="3146453"/>
              </a:cubicBezTo>
              <a:cubicBezTo>
                <a:pt x="8166112" y="3218261"/>
                <a:pt x="8096222" y="3295360"/>
                <a:pt x="8025504" y="3283998"/>
              </a:cubicBezTo>
              <a:close/>
              <a:moveTo>
                <a:pt x="8205129" y="3165259"/>
              </a:moveTo>
              <a:cubicBezTo>
                <a:pt x="8193388" y="3163747"/>
                <a:pt x="8181985" y="3160238"/>
                <a:pt x="8171609" y="3154623"/>
              </a:cubicBezTo>
              <a:cubicBezTo>
                <a:pt x="8142211" y="3137346"/>
                <a:pt x="8125782" y="3108838"/>
                <a:pt x="8124917" y="3070829"/>
              </a:cubicBezTo>
              <a:cubicBezTo>
                <a:pt x="8124053" y="3026772"/>
                <a:pt x="8145669" y="2993946"/>
                <a:pt x="8187174" y="2978396"/>
              </a:cubicBezTo>
              <a:lnTo>
                <a:pt x="8220031" y="2965439"/>
              </a:lnTo>
              <a:lnTo>
                <a:pt x="8203602" y="2937795"/>
              </a:lnTo>
              <a:cubicBezTo>
                <a:pt x="8172474" y="2886828"/>
                <a:pt x="8190632" y="2820311"/>
                <a:pt x="8243377" y="2797851"/>
              </a:cubicBezTo>
              <a:lnTo>
                <a:pt x="8271911" y="2785757"/>
              </a:lnTo>
              <a:lnTo>
                <a:pt x="8242513" y="2756386"/>
              </a:lnTo>
              <a:cubicBezTo>
                <a:pt x="8217437" y="2731334"/>
                <a:pt x="8213114" y="2720967"/>
                <a:pt x="8213114" y="2686413"/>
              </a:cubicBezTo>
              <a:cubicBezTo>
                <a:pt x="8213114" y="2653587"/>
                <a:pt x="8217437" y="2641493"/>
                <a:pt x="8238189" y="2621624"/>
              </a:cubicBezTo>
              <a:cubicBezTo>
                <a:pt x="8282287" y="2576704"/>
                <a:pt x="8334168" y="2576704"/>
                <a:pt x="8378266" y="2621624"/>
              </a:cubicBezTo>
              <a:cubicBezTo>
                <a:pt x="8425823" y="2668272"/>
                <a:pt x="8405935" y="2753794"/>
                <a:pt x="8341085" y="2780573"/>
              </a:cubicBezTo>
              <a:lnTo>
                <a:pt x="8316874" y="2790940"/>
              </a:lnTo>
              <a:lnTo>
                <a:pt x="8336762" y="2802170"/>
              </a:lnTo>
              <a:cubicBezTo>
                <a:pt x="8362702" y="2815992"/>
                <a:pt x="8386048" y="2854865"/>
                <a:pt x="8386048" y="2885100"/>
              </a:cubicBezTo>
              <a:cubicBezTo>
                <a:pt x="8386048" y="2932612"/>
                <a:pt x="8339356" y="2984443"/>
                <a:pt x="8295257" y="2984443"/>
              </a:cubicBezTo>
              <a:cubicBezTo>
                <a:pt x="8283152" y="2984443"/>
                <a:pt x="8284017" y="2987899"/>
                <a:pt x="8298716" y="3006904"/>
              </a:cubicBezTo>
              <a:cubicBezTo>
                <a:pt x="8322062" y="3036275"/>
                <a:pt x="8322927" y="3101928"/>
                <a:pt x="8301310" y="3127843"/>
              </a:cubicBezTo>
              <a:cubicBezTo>
                <a:pt x="8278613" y="3156350"/>
                <a:pt x="8240351" y="3169794"/>
                <a:pt x="8205129" y="3165259"/>
              </a:cubicBezTo>
              <a:close/>
              <a:moveTo>
                <a:pt x="8463043" y="3148639"/>
              </a:moveTo>
              <a:cubicBezTo>
                <a:pt x="8447344" y="3149219"/>
                <a:pt x="8430807" y="3146412"/>
                <a:pt x="8414378" y="3139717"/>
              </a:cubicBezTo>
              <a:cubicBezTo>
                <a:pt x="8359039" y="3117257"/>
                <a:pt x="8346069" y="3030007"/>
                <a:pt x="8391032" y="2983359"/>
              </a:cubicBezTo>
              <a:cubicBezTo>
                <a:pt x="8456747" y="2914251"/>
                <a:pt x="8569154" y="2970401"/>
                <a:pt x="8556184" y="3065425"/>
              </a:cubicBezTo>
              <a:cubicBezTo>
                <a:pt x="8549699" y="3114665"/>
                <a:pt x="8510140" y="3146897"/>
                <a:pt x="8463043" y="3148639"/>
              </a:cubicBezTo>
              <a:close/>
              <a:moveTo>
                <a:pt x="9239967" y="2871196"/>
              </a:moveTo>
              <a:cubicBezTo>
                <a:pt x="9231752" y="2870332"/>
                <a:pt x="9224187" y="2865796"/>
                <a:pt x="9206461" y="2856726"/>
              </a:cubicBezTo>
              <a:cubicBezTo>
                <a:pt x="9144204" y="2825628"/>
                <a:pt x="9132099" y="2748744"/>
                <a:pt x="9182250" y="2698641"/>
              </a:cubicBezTo>
              <a:cubicBezTo>
                <a:pt x="9203002" y="2678772"/>
                <a:pt x="9215107" y="2673589"/>
                <a:pt x="9247100" y="2673589"/>
              </a:cubicBezTo>
              <a:cubicBezTo>
                <a:pt x="9279958" y="2673589"/>
                <a:pt x="9290334" y="2677908"/>
                <a:pt x="9315409" y="2702960"/>
              </a:cubicBezTo>
              <a:cubicBezTo>
                <a:pt x="9339620" y="2727148"/>
                <a:pt x="9344808" y="2739242"/>
                <a:pt x="9344808" y="2768613"/>
              </a:cubicBezTo>
              <a:cubicBezTo>
                <a:pt x="9344808" y="2816125"/>
                <a:pt x="9318868" y="2851543"/>
                <a:pt x="9277364" y="2863637"/>
              </a:cubicBezTo>
              <a:cubicBezTo>
                <a:pt x="9257044" y="2869252"/>
                <a:pt x="9248181" y="2872059"/>
                <a:pt x="9239967" y="2871196"/>
              </a:cubicBezTo>
              <a:close/>
              <a:moveTo>
                <a:pt x="3569327" y="4450427"/>
              </a:moveTo>
              <a:cubicBezTo>
                <a:pt x="3556059" y="4448902"/>
                <a:pt x="3543576" y="4444637"/>
                <a:pt x="3533200" y="4437294"/>
              </a:cubicBezTo>
              <a:cubicBezTo>
                <a:pt x="3469214" y="4393238"/>
                <a:pt x="3476996" y="4298214"/>
                <a:pt x="3547035" y="4264523"/>
              </a:cubicBezTo>
              <a:cubicBezTo>
                <a:pt x="3588539" y="4245518"/>
                <a:pt x="3627449" y="4254157"/>
                <a:pt x="3660306" y="4292167"/>
              </a:cubicBezTo>
              <a:cubicBezTo>
                <a:pt x="3690570" y="4325857"/>
                <a:pt x="3694893" y="4359547"/>
                <a:pt x="3674141" y="4399285"/>
              </a:cubicBezTo>
              <a:cubicBezTo>
                <a:pt x="3655983" y="4434919"/>
                <a:pt x="3609128" y="4455003"/>
                <a:pt x="3569327" y="4450427"/>
              </a:cubicBezTo>
              <a:close/>
              <a:moveTo>
                <a:pt x="778721" y="5579639"/>
              </a:moveTo>
              <a:cubicBezTo>
                <a:pt x="758280" y="5582891"/>
                <a:pt x="735906" y="5579598"/>
                <a:pt x="713857" y="5567504"/>
              </a:cubicBezTo>
              <a:cubicBezTo>
                <a:pt x="668030" y="5543316"/>
                <a:pt x="651601" y="5482846"/>
                <a:pt x="676677" y="5434471"/>
              </a:cubicBezTo>
              <a:cubicBezTo>
                <a:pt x="711263" y="5367090"/>
                <a:pt x="815024" y="5367090"/>
                <a:pt x="849611" y="5434471"/>
              </a:cubicBezTo>
              <a:cubicBezTo>
                <a:pt x="883981" y="5501204"/>
                <a:pt x="840045" y="5569880"/>
                <a:pt x="778721" y="5579639"/>
              </a:cubicBezTo>
              <a:close/>
              <a:moveTo>
                <a:pt x="937309" y="5484279"/>
              </a:moveTo>
              <a:cubicBezTo>
                <a:pt x="926260" y="5482440"/>
                <a:pt x="915020" y="5478647"/>
                <a:pt x="903887" y="5472600"/>
              </a:cubicBezTo>
              <a:cubicBezTo>
                <a:pt x="849412" y="5444093"/>
                <a:pt x="839036" y="5374120"/>
                <a:pt x="880540" y="5327472"/>
              </a:cubicBezTo>
              <a:cubicBezTo>
                <a:pt x="926368" y="5274777"/>
                <a:pt x="1003324" y="5279960"/>
                <a:pt x="1037911" y="5338702"/>
              </a:cubicBezTo>
              <a:cubicBezTo>
                <a:pt x="1082549" y="5414290"/>
                <a:pt x="1014646" y="5497152"/>
                <a:pt x="937309" y="5484279"/>
              </a:cubicBezTo>
              <a:close/>
              <a:moveTo>
                <a:pt x="1162059" y="5370650"/>
              </a:moveTo>
              <a:cubicBezTo>
                <a:pt x="1151183" y="5370758"/>
                <a:pt x="1140375" y="5368868"/>
                <a:pt x="1130215" y="5364765"/>
              </a:cubicBezTo>
              <a:cubicBezTo>
                <a:pt x="1074876" y="5342305"/>
                <a:pt x="1048935" y="5286154"/>
                <a:pt x="1069688" y="5235187"/>
              </a:cubicBezTo>
              <a:cubicBezTo>
                <a:pt x="1086116" y="5196313"/>
                <a:pt x="1118109" y="5175581"/>
                <a:pt x="1162207" y="5175581"/>
              </a:cubicBezTo>
              <a:cubicBezTo>
                <a:pt x="1238298" y="5175581"/>
                <a:pt x="1284991" y="5256783"/>
                <a:pt x="1246080" y="5321572"/>
              </a:cubicBezTo>
              <a:cubicBezTo>
                <a:pt x="1227922" y="5352023"/>
                <a:pt x="1194687" y="5370326"/>
                <a:pt x="1162059" y="5370650"/>
              </a:cubicBezTo>
              <a:close/>
              <a:moveTo>
                <a:pt x="1340999" y="5193084"/>
              </a:moveTo>
              <a:cubicBezTo>
                <a:pt x="1316789" y="5193084"/>
                <a:pt x="1302954" y="5186173"/>
                <a:pt x="1280472" y="5163713"/>
              </a:cubicBezTo>
              <a:cubicBezTo>
                <a:pt x="1255397" y="5138661"/>
                <a:pt x="1251074" y="5128295"/>
                <a:pt x="1251074" y="5095468"/>
              </a:cubicBezTo>
              <a:cubicBezTo>
                <a:pt x="1251074" y="4968482"/>
                <a:pt x="1440437" y="4965890"/>
                <a:pt x="1443895" y="5092877"/>
              </a:cubicBezTo>
              <a:cubicBezTo>
                <a:pt x="1445625" y="5152483"/>
                <a:pt x="1404120" y="5193084"/>
                <a:pt x="1340999" y="5193084"/>
              </a:cubicBezTo>
              <a:close/>
              <a:moveTo>
                <a:pt x="1616816" y="5086951"/>
              </a:moveTo>
              <a:cubicBezTo>
                <a:pt x="1607345" y="5086478"/>
                <a:pt x="1598590" y="5084804"/>
                <a:pt x="1591457" y="5081781"/>
              </a:cubicBezTo>
              <a:cubicBezTo>
                <a:pt x="1532660" y="5056729"/>
                <a:pt x="1517095" y="4972935"/>
                <a:pt x="1561194" y="4923696"/>
              </a:cubicBezTo>
              <a:cubicBezTo>
                <a:pt x="1583675" y="4898644"/>
                <a:pt x="1592322" y="4895188"/>
                <a:pt x="1629503" y="4895188"/>
              </a:cubicBezTo>
              <a:cubicBezTo>
                <a:pt x="1678789" y="4895188"/>
                <a:pt x="1703864" y="4912465"/>
                <a:pt x="1723752" y="4958250"/>
              </a:cubicBezTo>
              <a:cubicBezTo>
                <a:pt x="1738451" y="4993668"/>
                <a:pt x="1728075" y="5033405"/>
                <a:pt x="1696947" y="5062776"/>
              </a:cubicBezTo>
              <a:cubicBezTo>
                <a:pt x="1680086" y="5078974"/>
                <a:pt x="1645229" y="5088368"/>
                <a:pt x="1616816" y="5086951"/>
              </a:cubicBezTo>
              <a:close/>
              <a:moveTo>
                <a:pt x="1867479" y="5020629"/>
              </a:moveTo>
              <a:cubicBezTo>
                <a:pt x="1848173" y="5019239"/>
                <a:pt x="1828988" y="5011896"/>
                <a:pt x="1812559" y="4997211"/>
              </a:cubicBezTo>
              <a:cubicBezTo>
                <a:pt x="1738197" y="4930694"/>
                <a:pt x="1797859" y="4807162"/>
                <a:pt x="1894702" y="4825303"/>
              </a:cubicBezTo>
              <a:cubicBezTo>
                <a:pt x="1930154" y="4832214"/>
                <a:pt x="1967335" y="4871952"/>
                <a:pt x="1973387" y="4909961"/>
              </a:cubicBezTo>
              <a:cubicBezTo>
                <a:pt x="1984412" y="4975398"/>
                <a:pt x="1925398" y="5024800"/>
                <a:pt x="1867479" y="5020629"/>
              </a:cubicBezTo>
              <a:close/>
              <a:moveTo>
                <a:pt x="2099395" y="4873865"/>
              </a:moveTo>
              <a:cubicBezTo>
                <a:pt x="2067402" y="4873865"/>
                <a:pt x="2056161" y="4868682"/>
                <a:pt x="2031950" y="4844494"/>
              </a:cubicBezTo>
              <a:cubicBezTo>
                <a:pt x="2009469" y="4822033"/>
                <a:pt x="2002551" y="4808212"/>
                <a:pt x="2002551" y="4783160"/>
              </a:cubicBezTo>
              <a:cubicBezTo>
                <a:pt x="2002551" y="4737376"/>
                <a:pt x="2025898" y="4703685"/>
                <a:pt x="2068266" y="4687272"/>
              </a:cubicBezTo>
              <a:cubicBezTo>
                <a:pt x="2100259" y="4675178"/>
                <a:pt x="2107177" y="4675178"/>
                <a:pt x="2134846" y="4687272"/>
              </a:cubicBezTo>
              <a:cubicBezTo>
                <a:pt x="2168568" y="4701094"/>
                <a:pt x="2201426" y="4745150"/>
                <a:pt x="2201426" y="4777113"/>
              </a:cubicBezTo>
              <a:cubicBezTo>
                <a:pt x="2201426" y="4803893"/>
                <a:pt x="2179809" y="4843630"/>
                <a:pt x="2156463" y="4860043"/>
              </a:cubicBezTo>
              <a:cubicBezTo>
                <a:pt x="2146087" y="4867818"/>
                <a:pt x="2120147" y="4873865"/>
                <a:pt x="2099395" y="4873865"/>
              </a:cubicBezTo>
              <a:close/>
              <a:moveTo>
                <a:pt x="2276808" y="4718125"/>
              </a:moveTo>
              <a:cubicBezTo>
                <a:pt x="2264751" y="4717707"/>
                <a:pt x="2252146" y="4715115"/>
                <a:pt x="2239284" y="4709932"/>
              </a:cubicBezTo>
              <a:cubicBezTo>
                <a:pt x="2209885" y="4698702"/>
                <a:pt x="2183945" y="4658965"/>
                <a:pt x="2183945" y="4626138"/>
              </a:cubicBezTo>
              <a:cubicBezTo>
                <a:pt x="2183945" y="4533705"/>
                <a:pt x="2283382" y="4487921"/>
                <a:pt x="2349097" y="4550983"/>
              </a:cubicBezTo>
              <a:cubicBezTo>
                <a:pt x="2418703" y="4617499"/>
                <a:pt x="2361203" y="4721054"/>
                <a:pt x="2276808" y="4718125"/>
              </a:cubicBezTo>
              <a:close/>
              <a:moveTo>
                <a:pt x="2498135" y="4545266"/>
              </a:moveTo>
              <a:cubicBezTo>
                <a:pt x="2485057" y="4545158"/>
                <a:pt x="2472087" y="4540838"/>
                <a:pt x="2455226" y="4532200"/>
              </a:cubicBezTo>
              <a:cubicBezTo>
                <a:pt x="2424963" y="4517514"/>
                <a:pt x="2399887" y="4479504"/>
                <a:pt x="2399887" y="4446678"/>
              </a:cubicBezTo>
              <a:cubicBezTo>
                <a:pt x="2399887" y="4371523"/>
                <a:pt x="2489813" y="4321419"/>
                <a:pt x="2552069" y="4361156"/>
              </a:cubicBezTo>
              <a:cubicBezTo>
                <a:pt x="2616920" y="4404349"/>
                <a:pt x="2610867" y="4500237"/>
                <a:pt x="2541693" y="4533063"/>
              </a:cubicBezTo>
              <a:cubicBezTo>
                <a:pt x="2524399" y="4541270"/>
                <a:pt x="2511213" y="4545373"/>
                <a:pt x="2498135" y="4545266"/>
              </a:cubicBezTo>
              <a:close/>
              <a:moveTo>
                <a:pt x="2753579" y="4419260"/>
              </a:moveTo>
              <a:cubicBezTo>
                <a:pt x="2741852" y="4420326"/>
                <a:pt x="2729287" y="4419300"/>
                <a:pt x="2716101" y="4415737"/>
              </a:cubicBezTo>
              <a:cubicBezTo>
                <a:pt x="2640010" y="4395004"/>
                <a:pt x="2620123" y="4293069"/>
                <a:pt x="2682379" y="4243830"/>
              </a:cubicBezTo>
              <a:cubicBezTo>
                <a:pt x="2710913" y="4221369"/>
                <a:pt x="2776628" y="4220505"/>
                <a:pt x="2802568" y="4242102"/>
              </a:cubicBezTo>
              <a:cubicBezTo>
                <a:pt x="2876714" y="4301815"/>
                <a:pt x="2835669" y="4411795"/>
                <a:pt x="2753579" y="4419260"/>
              </a:cubicBezTo>
              <a:close/>
              <a:moveTo>
                <a:pt x="2973964" y="4329469"/>
              </a:moveTo>
              <a:cubicBezTo>
                <a:pt x="2958616" y="4328389"/>
                <a:pt x="2943268" y="4322126"/>
                <a:pt x="2925975" y="4310464"/>
              </a:cubicBezTo>
              <a:cubicBezTo>
                <a:pt x="2907816" y="4298370"/>
                <a:pt x="2892252" y="4277637"/>
                <a:pt x="2884470" y="4256041"/>
              </a:cubicBezTo>
              <a:cubicBezTo>
                <a:pt x="2874094" y="4225806"/>
                <a:pt x="2874094" y="4218031"/>
                <a:pt x="2887064" y="4191252"/>
              </a:cubicBezTo>
              <a:cubicBezTo>
                <a:pt x="2904358" y="4154106"/>
                <a:pt x="2940674" y="4131646"/>
                <a:pt x="2983043" y="4131646"/>
              </a:cubicBezTo>
              <a:cubicBezTo>
                <a:pt x="3008118" y="4131646"/>
                <a:pt x="3021953" y="4138557"/>
                <a:pt x="3044434" y="4161017"/>
              </a:cubicBezTo>
              <a:cubicBezTo>
                <a:pt x="3068645" y="4185205"/>
                <a:pt x="3073833" y="4196435"/>
                <a:pt x="3073833" y="4228398"/>
              </a:cubicBezTo>
              <a:cubicBezTo>
                <a:pt x="3073833" y="4271590"/>
                <a:pt x="3058269" y="4299234"/>
                <a:pt x="3021953" y="4317375"/>
              </a:cubicBezTo>
              <a:cubicBezTo>
                <a:pt x="3004659" y="4326445"/>
                <a:pt x="2989311" y="4330549"/>
                <a:pt x="2973964" y="4329469"/>
              </a:cubicBezTo>
              <a:close/>
              <a:moveTo>
                <a:pt x="3240468" y="4242369"/>
              </a:moveTo>
              <a:cubicBezTo>
                <a:pt x="3220027" y="4245621"/>
                <a:pt x="3197653" y="4242328"/>
                <a:pt x="3175604" y="4230234"/>
              </a:cubicBezTo>
              <a:cubicBezTo>
                <a:pt x="3109889" y="4194816"/>
                <a:pt x="3111619" y="4092881"/>
                <a:pt x="3177334" y="4058327"/>
              </a:cubicBezTo>
              <a:cubicBezTo>
                <a:pt x="3226620" y="4032411"/>
                <a:pt x="3287147" y="4049689"/>
                <a:pt x="3311358" y="4097201"/>
              </a:cubicBezTo>
              <a:cubicBezTo>
                <a:pt x="3345728" y="4163934"/>
                <a:pt x="3301792" y="4232610"/>
                <a:pt x="3240468" y="4242369"/>
              </a:cubicBezTo>
              <a:close/>
              <a:moveTo>
                <a:pt x="5862926" y="4132880"/>
              </a:moveTo>
              <a:cubicBezTo>
                <a:pt x="5845336" y="4132704"/>
                <a:pt x="5827177" y="4127791"/>
                <a:pt x="5810100" y="4117209"/>
              </a:cubicBezTo>
              <a:cubicBezTo>
                <a:pt x="5766002" y="4089566"/>
                <a:pt x="5753897" y="4015274"/>
                <a:pt x="5786754" y="3973809"/>
              </a:cubicBezTo>
              <a:cubicBezTo>
                <a:pt x="5842093" y="3902973"/>
                <a:pt x="5958824" y="3941847"/>
                <a:pt x="5961418" y="4031688"/>
              </a:cubicBezTo>
              <a:cubicBezTo>
                <a:pt x="5963364" y="4091293"/>
                <a:pt x="5915698" y="4133406"/>
                <a:pt x="5862926" y="4132880"/>
              </a:cubicBezTo>
              <a:close/>
              <a:moveTo>
                <a:pt x="5593350" y="4123267"/>
              </a:moveTo>
              <a:cubicBezTo>
                <a:pt x="5563087" y="4123267"/>
                <a:pt x="5549252" y="4118084"/>
                <a:pt x="5528500" y="4099079"/>
              </a:cubicBezTo>
              <a:cubicBezTo>
                <a:pt x="5495643" y="4068844"/>
                <a:pt x="5486996" y="4030834"/>
                <a:pt x="5504289" y="3991097"/>
              </a:cubicBezTo>
              <a:cubicBezTo>
                <a:pt x="5535417" y="3915942"/>
                <a:pt x="5642637" y="3908167"/>
                <a:pt x="5678953" y="3978139"/>
              </a:cubicBezTo>
              <a:cubicBezTo>
                <a:pt x="5700570" y="4020468"/>
                <a:pt x="5694517" y="4061069"/>
                <a:pt x="5661659" y="4093896"/>
              </a:cubicBezTo>
              <a:cubicBezTo>
                <a:pt x="5636584" y="4118948"/>
                <a:pt x="5626208" y="4123267"/>
                <a:pt x="5593350" y="4123267"/>
              </a:cubicBezTo>
              <a:close/>
              <a:moveTo>
                <a:pt x="549562" y="5537192"/>
              </a:moveTo>
              <a:cubicBezTo>
                <a:pt x="532458" y="5537705"/>
                <a:pt x="514732" y="5533763"/>
                <a:pt x="497871" y="5524477"/>
              </a:cubicBezTo>
              <a:cubicBezTo>
                <a:pt x="451178" y="5499425"/>
                <a:pt x="434750" y="5437228"/>
                <a:pt x="462419" y="5390579"/>
              </a:cubicBezTo>
              <a:cubicBezTo>
                <a:pt x="477118" y="5366391"/>
                <a:pt x="520352" y="5339612"/>
                <a:pt x="545427" y="5339612"/>
              </a:cubicBezTo>
              <a:cubicBezTo>
                <a:pt x="557533" y="5339612"/>
                <a:pt x="557533" y="5337020"/>
                <a:pt x="546292" y="5316288"/>
              </a:cubicBezTo>
              <a:cubicBezTo>
                <a:pt x="494412" y="5215217"/>
                <a:pt x="621519" y="5118465"/>
                <a:pt x="701933" y="5197940"/>
              </a:cubicBezTo>
              <a:cubicBezTo>
                <a:pt x="729602" y="5226447"/>
                <a:pt x="739114" y="5270503"/>
                <a:pt x="723550" y="5305922"/>
              </a:cubicBezTo>
              <a:cubicBezTo>
                <a:pt x="711444" y="5336156"/>
                <a:pt x="669940" y="5365528"/>
                <a:pt x="640541" y="5365528"/>
              </a:cubicBezTo>
              <a:cubicBezTo>
                <a:pt x="617195" y="5365528"/>
                <a:pt x="616331" y="5371575"/>
                <a:pt x="633624" y="5394899"/>
              </a:cubicBezTo>
              <a:cubicBezTo>
                <a:pt x="640541" y="5404401"/>
                <a:pt x="646594" y="5423406"/>
                <a:pt x="646594" y="5436364"/>
              </a:cubicBezTo>
              <a:cubicBezTo>
                <a:pt x="646594" y="5494026"/>
                <a:pt x="600875" y="5535653"/>
                <a:pt x="549562" y="5537192"/>
              </a:cubicBezTo>
              <a:close/>
              <a:moveTo>
                <a:pt x="1436883" y="4951511"/>
              </a:moveTo>
              <a:cubicBezTo>
                <a:pt x="1404026" y="4951511"/>
                <a:pt x="1391920" y="4947192"/>
                <a:pt x="1372033" y="4927323"/>
              </a:cubicBezTo>
              <a:cubicBezTo>
                <a:pt x="1308912" y="4863398"/>
                <a:pt x="1347822" y="4761463"/>
                <a:pt x="1436019" y="4758872"/>
              </a:cubicBezTo>
              <a:cubicBezTo>
                <a:pt x="1495681" y="4757144"/>
                <a:pt x="1536320" y="4798609"/>
                <a:pt x="1536320" y="4861670"/>
              </a:cubicBezTo>
              <a:cubicBezTo>
                <a:pt x="1536320" y="4885858"/>
                <a:pt x="1529403" y="4899680"/>
                <a:pt x="1506922" y="4922140"/>
              </a:cubicBezTo>
              <a:cubicBezTo>
                <a:pt x="1481846" y="4947192"/>
                <a:pt x="1471470" y="4951511"/>
                <a:pt x="1436883" y="4951511"/>
              </a:cubicBezTo>
              <a:close/>
              <a:moveTo>
                <a:pt x="1682483" y="4823695"/>
              </a:moveTo>
              <a:cubicBezTo>
                <a:pt x="1671566" y="4823987"/>
                <a:pt x="1660150" y="4822421"/>
                <a:pt x="1648477" y="4818642"/>
              </a:cubicBezTo>
              <a:cubicBezTo>
                <a:pt x="1613890" y="4807411"/>
                <a:pt x="1579303" y="4761627"/>
                <a:pt x="1579303" y="4727073"/>
              </a:cubicBezTo>
              <a:cubicBezTo>
                <a:pt x="1579303" y="4692519"/>
                <a:pt x="1613890" y="4646734"/>
                <a:pt x="1648477" y="4635504"/>
              </a:cubicBezTo>
              <a:cubicBezTo>
                <a:pt x="1687387" y="4622546"/>
                <a:pt x="1724568" y="4633777"/>
                <a:pt x="1754832" y="4666603"/>
              </a:cubicBezTo>
              <a:cubicBezTo>
                <a:pt x="1810819" y="4728584"/>
                <a:pt x="1758898" y="4821652"/>
                <a:pt x="1682483" y="4823695"/>
              </a:cubicBezTo>
              <a:close/>
              <a:moveTo>
                <a:pt x="1920999" y="4783140"/>
              </a:moveTo>
              <a:cubicBezTo>
                <a:pt x="1910339" y="4784948"/>
                <a:pt x="1899855" y="4784570"/>
                <a:pt x="1890344" y="4781547"/>
              </a:cubicBezTo>
              <a:cubicBezTo>
                <a:pt x="1839328" y="4765998"/>
                <a:pt x="1812523" y="4733171"/>
                <a:pt x="1812523" y="4684796"/>
              </a:cubicBezTo>
              <a:cubicBezTo>
                <a:pt x="1812523" y="4627781"/>
                <a:pt x="1852298" y="4588908"/>
                <a:pt x="1911961" y="4588908"/>
              </a:cubicBezTo>
              <a:cubicBezTo>
                <a:pt x="1981134" y="4588908"/>
                <a:pt x="2026097" y="4657152"/>
                <a:pt x="2000157" y="4720214"/>
              </a:cubicBezTo>
              <a:cubicBezTo>
                <a:pt x="1986538" y="4752608"/>
                <a:pt x="1952978" y="4777714"/>
                <a:pt x="1920999" y="4783140"/>
              </a:cubicBezTo>
              <a:close/>
              <a:moveTo>
                <a:pt x="1455671" y="4717708"/>
              </a:moveTo>
              <a:cubicBezTo>
                <a:pt x="1444430" y="4717276"/>
                <a:pt x="1433406" y="4712524"/>
                <a:pt x="1415248" y="4703022"/>
              </a:cubicBezTo>
              <a:cubicBezTo>
                <a:pt x="1320134" y="4655510"/>
                <a:pt x="1352127" y="4519885"/>
                <a:pt x="1458482" y="4519885"/>
              </a:cubicBezTo>
              <a:cubicBezTo>
                <a:pt x="1507768" y="4519885"/>
                <a:pt x="1553596" y="4563078"/>
                <a:pt x="1553596" y="4609726"/>
              </a:cubicBezTo>
              <a:cubicBezTo>
                <a:pt x="1553596" y="4654646"/>
                <a:pt x="1531979" y="4691792"/>
                <a:pt x="1497392" y="4706478"/>
              </a:cubicBezTo>
              <a:cubicBezTo>
                <a:pt x="1478369" y="4714252"/>
                <a:pt x="1466912" y="4718140"/>
                <a:pt x="1455671" y="4717708"/>
              </a:cubicBezTo>
              <a:close/>
              <a:moveTo>
                <a:pt x="2054548" y="4587240"/>
              </a:moveTo>
              <a:cubicBezTo>
                <a:pt x="2042145" y="4585863"/>
                <a:pt x="2030039" y="4582246"/>
                <a:pt x="2019015" y="4576199"/>
              </a:cubicBezTo>
              <a:cubicBezTo>
                <a:pt x="1987887" y="4559786"/>
                <a:pt x="1964541" y="4508818"/>
                <a:pt x="1971458" y="4472536"/>
              </a:cubicBezTo>
              <a:cubicBezTo>
                <a:pt x="1982699" y="4413794"/>
                <a:pt x="2051873" y="4376649"/>
                <a:pt x="2107212" y="4399973"/>
              </a:cubicBezTo>
              <a:cubicBezTo>
                <a:pt x="2159092" y="4420705"/>
                <a:pt x="2184167" y="4500180"/>
                <a:pt x="2153039" y="4544236"/>
              </a:cubicBezTo>
              <a:cubicBezTo>
                <a:pt x="2131638" y="4575335"/>
                <a:pt x="2091755" y="4591370"/>
                <a:pt x="2054548" y="4587240"/>
              </a:cubicBezTo>
              <a:close/>
              <a:moveTo>
                <a:pt x="2294627" y="4467181"/>
              </a:moveTo>
              <a:cubicBezTo>
                <a:pt x="2267822" y="4471824"/>
                <a:pt x="2238856" y="4466641"/>
                <a:pt x="2216807" y="4450228"/>
              </a:cubicBezTo>
              <a:cubicBezTo>
                <a:pt x="2202972" y="4439862"/>
                <a:pt x="2189137" y="4418265"/>
                <a:pt x="2183949" y="4398397"/>
              </a:cubicBezTo>
              <a:cubicBezTo>
                <a:pt x="2170979" y="4351748"/>
                <a:pt x="2192596" y="4305964"/>
                <a:pt x="2237559" y="4284368"/>
              </a:cubicBezTo>
              <a:cubicBezTo>
                <a:pt x="2324891" y="4242039"/>
                <a:pt x="2410493" y="4339654"/>
                <a:pt x="2359477" y="4425176"/>
              </a:cubicBezTo>
              <a:cubicBezTo>
                <a:pt x="2346075" y="4448068"/>
                <a:pt x="2321432" y="4462537"/>
                <a:pt x="2294627" y="4467181"/>
              </a:cubicBezTo>
              <a:close/>
              <a:moveTo>
                <a:pt x="2512008" y="4284698"/>
              </a:moveTo>
              <a:cubicBezTo>
                <a:pt x="2499037" y="4284279"/>
                <a:pt x="2485689" y="4281148"/>
                <a:pt x="2472503" y="4275101"/>
              </a:cubicBezTo>
              <a:cubicBezTo>
                <a:pt x="2434457" y="4258688"/>
                <a:pt x="2417164" y="4229316"/>
                <a:pt x="2417164" y="4185260"/>
              </a:cubicBezTo>
              <a:cubicBezTo>
                <a:pt x="2417164" y="4153297"/>
                <a:pt x="2422352" y="4142067"/>
                <a:pt x="2446563" y="4117879"/>
              </a:cubicBezTo>
              <a:cubicBezTo>
                <a:pt x="2469909" y="4094555"/>
                <a:pt x="2482879" y="4088508"/>
                <a:pt x="2509684" y="4088508"/>
              </a:cubicBezTo>
              <a:cubicBezTo>
                <a:pt x="2582316" y="4088508"/>
                <a:pt x="2631602" y="4156753"/>
                <a:pt x="2603933" y="4220678"/>
              </a:cubicBezTo>
              <a:cubicBezTo>
                <a:pt x="2586423" y="4262790"/>
                <a:pt x="2550918" y="4285953"/>
                <a:pt x="2512008" y="4284698"/>
              </a:cubicBezTo>
              <a:close/>
              <a:moveTo>
                <a:pt x="2767954" y="4191428"/>
              </a:moveTo>
              <a:cubicBezTo>
                <a:pt x="2753038" y="4190780"/>
                <a:pt x="2738123" y="4185380"/>
                <a:pt x="2721262" y="4175014"/>
              </a:cubicBezTo>
              <a:cubicBezTo>
                <a:pt x="2660735" y="4137869"/>
                <a:pt x="2656412" y="4061849"/>
                <a:pt x="2711751" y="4015201"/>
              </a:cubicBezTo>
              <a:cubicBezTo>
                <a:pt x="2751525" y="3982375"/>
                <a:pt x="2799082" y="3984966"/>
                <a:pt x="2837128" y="4022976"/>
              </a:cubicBezTo>
              <a:cubicBezTo>
                <a:pt x="2861339" y="4047164"/>
                <a:pt x="2866527" y="4058394"/>
                <a:pt x="2866527" y="4090357"/>
              </a:cubicBezTo>
              <a:cubicBezTo>
                <a:pt x="2866527" y="4133549"/>
                <a:pt x="2850963" y="4161193"/>
                <a:pt x="2814646" y="4179334"/>
              </a:cubicBezTo>
              <a:cubicBezTo>
                <a:pt x="2797785" y="4187972"/>
                <a:pt x="2782869" y="4192076"/>
                <a:pt x="2767954" y="4191428"/>
              </a:cubicBezTo>
              <a:close/>
              <a:moveTo>
                <a:pt x="3041801" y="4095700"/>
              </a:moveTo>
              <a:cubicBezTo>
                <a:pt x="3021360" y="4098952"/>
                <a:pt x="2998986" y="4095659"/>
                <a:pt x="2976937" y="4083565"/>
              </a:cubicBezTo>
              <a:cubicBezTo>
                <a:pt x="2911222" y="4048147"/>
                <a:pt x="2912952" y="3946212"/>
                <a:pt x="2978667" y="3911658"/>
              </a:cubicBezTo>
              <a:cubicBezTo>
                <a:pt x="3027953" y="3885742"/>
                <a:pt x="3088480" y="3903020"/>
                <a:pt x="3112691" y="3950532"/>
              </a:cubicBezTo>
              <a:cubicBezTo>
                <a:pt x="3147061" y="4017265"/>
                <a:pt x="3103125" y="4085941"/>
                <a:pt x="3041801" y="4095700"/>
              </a:cubicBezTo>
              <a:close/>
              <a:moveTo>
                <a:pt x="1824711" y="4571901"/>
              </a:moveTo>
              <a:cubicBezTo>
                <a:pt x="1800500" y="4571901"/>
                <a:pt x="1786665" y="4564990"/>
                <a:pt x="1764184" y="4542530"/>
              </a:cubicBezTo>
              <a:cubicBezTo>
                <a:pt x="1739108" y="4517478"/>
                <a:pt x="1734785" y="4507112"/>
                <a:pt x="1734785" y="4474286"/>
              </a:cubicBezTo>
              <a:cubicBezTo>
                <a:pt x="1734785" y="4402586"/>
                <a:pt x="1800500" y="4356801"/>
                <a:pt x="1866215" y="4384445"/>
              </a:cubicBezTo>
              <a:cubicBezTo>
                <a:pt x="1969975" y="4427637"/>
                <a:pt x="1937983" y="4571901"/>
                <a:pt x="1824711" y="4571901"/>
              </a:cubicBezTo>
              <a:close/>
              <a:moveTo>
                <a:pt x="1588581" y="4553138"/>
              </a:moveTo>
              <a:cubicBezTo>
                <a:pt x="1576548" y="4551583"/>
                <a:pt x="1564146" y="4547628"/>
                <a:pt x="1551716" y="4540825"/>
              </a:cubicBezTo>
              <a:cubicBezTo>
                <a:pt x="1538746" y="4533914"/>
                <a:pt x="1521452" y="4516637"/>
                <a:pt x="1514535" y="4502816"/>
              </a:cubicBezTo>
              <a:cubicBezTo>
                <a:pt x="1462655" y="4402608"/>
                <a:pt x="1588897" y="4307584"/>
                <a:pt x="1669311" y="4387059"/>
              </a:cubicBezTo>
              <a:cubicBezTo>
                <a:pt x="1738917" y="4457355"/>
                <a:pt x="1672810" y="4564028"/>
                <a:pt x="1588581" y="4553138"/>
              </a:cubicBezTo>
              <a:close/>
              <a:moveTo>
                <a:pt x="1765760" y="4348665"/>
              </a:moveTo>
              <a:cubicBezTo>
                <a:pt x="1744143" y="4347369"/>
                <a:pt x="1722743" y="4337219"/>
                <a:pt x="1703720" y="4318214"/>
              </a:cubicBezTo>
              <a:cubicBezTo>
                <a:pt x="1679509" y="4294026"/>
                <a:pt x="1674321" y="4282796"/>
                <a:pt x="1674321" y="4250834"/>
              </a:cubicBezTo>
              <a:cubicBezTo>
                <a:pt x="1674321" y="4207641"/>
                <a:pt x="1689885" y="4179997"/>
                <a:pt x="1726201" y="4161857"/>
              </a:cubicBezTo>
              <a:cubicBezTo>
                <a:pt x="1759924" y="4144579"/>
                <a:pt x="1785864" y="4145443"/>
                <a:pt x="1819586" y="4166176"/>
              </a:cubicBezTo>
              <a:cubicBezTo>
                <a:pt x="1880113" y="4203322"/>
                <a:pt x="1884436" y="4279341"/>
                <a:pt x="1829097" y="4325989"/>
              </a:cubicBezTo>
              <a:cubicBezTo>
                <a:pt x="1809209" y="4342402"/>
                <a:pt x="1787377" y="4349961"/>
                <a:pt x="1765760" y="4348665"/>
              </a:cubicBezTo>
              <a:close/>
              <a:moveTo>
                <a:pt x="2012154" y="4335492"/>
              </a:moveTo>
              <a:cubicBezTo>
                <a:pt x="1998859" y="4335667"/>
                <a:pt x="1985349" y="4332914"/>
                <a:pt x="1972379" y="4326867"/>
              </a:cubicBezTo>
              <a:cubicBezTo>
                <a:pt x="1936063" y="4311318"/>
                <a:pt x="1916176" y="4277628"/>
                <a:pt x="1916176" y="4234435"/>
              </a:cubicBezTo>
              <a:cubicBezTo>
                <a:pt x="1916176" y="4186059"/>
                <a:pt x="1959409" y="4140275"/>
                <a:pt x="2006101" y="4140275"/>
              </a:cubicBezTo>
              <a:cubicBezTo>
                <a:pt x="2051064" y="4140275"/>
                <a:pt x="2083922" y="4160143"/>
                <a:pt x="2102080" y="4198153"/>
              </a:cubicBezTo>
              <a:cubicBezTo>
                <a:pt x="2115915" y="4226660"/>
                <a:pt x="2115915" y="4233571"/>
                <a:pt x="2105539" y="4264670"/>
              </a:cubicBezTo>
              <a:cubicBezTo>
                <a:pt x="2089974" y="4308078"/>
                <a:pt x="2052036" y="4334966"/>
                <a:pt x="2012154" y="4335492"/>
              </a:cubicBezTo>
              <a:close/>
              <a:moveTo>
                <a:pt x="2256385" y="4260233"/>
              </a:moveTo>
              <a:cubicBezTo>
                <a:pt x="2247738" y="4260233"/>
                <a:pt x="2239308" y="4256562"/>
                <a:pt x="2222879" y="4249219"/>
              </a:cubicBezTo>
              <a:cubicBezTo>
                <a:pt x="2178781" y="4230214"/>
                <a:pt x="2162352" y="4204299"/>
                <a:pt x="2162352" y="4155923"/>
              </a:cubicBezTo>
              <a:cubicBezTo>
                <a:pt x="2162352" y="4118777"/>
                <a:pt x="2165811" y="4110138"/>
                <a:pt x="2190886" y="4087678"/>
              </a:cubicBezTo>
              <a:cubicBezTo>
                <a:pt x="2252278" y="4032391"/>
                <a:pt x="2344798" y="4067809"/>
                <a:pt x="2354309" y="4149012"/>
              </a:cubicBezTo>
              <a:cubicBezTo>
                <a:pt x="2359497" y="4194796"/>
                <a:pt x="2337016" y="4230214"/>
                <a:pt x="2291188" y="4249219"/>
              </a:cubicBezTo>
              <a:cubicBezTo>
                <a:pt x="2273894" y="4256562"/>
                <a:pt x="2265032" y="4260233"/>
                <a:pt x="2256385" y="4260233"/>
              </a:cubicBezTo>
              <a:close/>
              <a:moveTo>
                <a:pt x="1496476" y="4338957"/>
              </a:moveTo>
              <a:cubicBezTo>
                <a:pt x="1472266" y="4338957"/>
                <a:pt x="1458431" y="4332047"/>
                <a:pt x="1435949" y="4309586"/>
              </a:cubicBezTo>
              <a:cubicBezTo>
                <a:pt x="1413468" y="4287126"/>
                <a:pt x="1406551" y="4273304"/>
                <a:pt x="1406551" y="4249116"/>
              </a:cubicBezTo>
              <a:cubicBezTo>
                <a:pt x="1406551" y="4204196"/>
                <a:pt x="1426438" y="4171370"/>
                <a:pt x="1463619" y="4153229"/>
              </a:cubicBezTo>
              <a:cubicBezTo>
                <a:pt x="1503394" y="4134224"/>
                <a:pt x="1543169" y="4141135"/>
                <a:pt x="1574297" y="4173961"/>
              </a:cubicBezTo>
              <a:cubicBezTo>
                <a:pt x="1637418" y="4240478"/>
                <a:pt x="1591590" y="4338957"/>
                <a:pt x="1496476" y="4338957"/>
              </a:cubicBezTo>
              <a:close/>
              <a:moveTo>
                <a:pt x="1653678" y="4165100"/>
              </a:moveTo>
              <a:cubicBezTo>
                <a:pt x="1642883" y="4165329"/>
                <a:pt x="1632291" y="4163817"/>
                <a:pt x="1622563" y="4160362"/>
              </a:cubicBezTo>
              <a:cubicBezTo>
                <a:pt x="1596623" y="4150860"/>
                <a:pt x="1562036" y="4111122"/>
                <a:pt x="1556848" y="4083479"/>
              </a:cubicBezTo>
              <a:cubicBezTo>
                <a:pt x="1549931" y="4047197"/>
                <a:pt x="1574142" y="3997093"/>
                <a:pt x="1606135" y="3980680"/>
              </a:cubicBezTo>
              <a:cubicBezTo>
                <a:pt x="1648504" y="3958220"/>
                <a:pt x="1690008" y="3964267"/>
                <a:pt x="1722865" y="3997093"/>
              </a:cubicBezTo>
              <a:cubicBezTo>
                <a:pt x="1747076" y="4021281"/>
                <a:pt x="1752264" y="4032511"/>
                <a:pt x="1752264" y="4064474"/>
              </a:cubicBezTo>
              <a:cubicBezTo>
                <a:pt x="1752264" y="4085207"/>
                <a:pt x="1746211" y="4111122"/>
                <a:pt x="1738429" y="4121489"/>
              </a:cubicBezTo>
              <a:cubicBezTo>
                <a:pt x="1720271" y="4148052"/>
                <a:pt x="1686063" y="4164412"/>
                <a:pt x="1653678" y="4165100"/>
              </a:cubicBezTo>
              <a:close/>
              <a:moveTo>
                <a:pt x="1899350" y="4079049"/>
              </a:moveTo>
              <a:cubicBezTo>
                <a:pt x="1869843" y="4085744"/>
                <a:pt x="1837201" y="4078833"/>
                <a:pt x="1811694" y="4055941"/>
              </a:cubicBezTo>
              <a:cubicBezTo>
                <a:pt x="1772783" y="4021387"/>
                <a:pt x="1766731" y="3964372"/>
                <a:pt x="1798724" y="3927226"/>
              </a:cubicBezTo>
              <a:cubicBezTo>
                <a:pt x="1828122" y="3891808"/>
                <a:pt x="1870491" y="3877123"/>
                <a:pt x="1904213" y="3890081"/>
              </a:cubicBezTo>
              <a:cubicBezTo>
                <a:pt x="1962146" y="3912541"/>
                <a:pt x="1989816" y="3967828"/>
                <a:pt x="1968199" y="4020523"/>
              </a:cubicBezTo>
              <a:cubicBezTo>
                <a:pt x="1955229" y="4052053"/>
                <a:pt x="1928856" y="4072354"/>
                <a:pt x="1899350" y="4079049"/>
              </a:cubicBezTo>
              <a:close/>
              <a:moveTo>
                <a:pt x="2113822" y="4076423"/>
              </a:moveTo>
              <a:cubicBezTo>
                <a:pt x="2100838" y="4076355"/>
                <a:pt x="2087706" y="4073656"/>
                <a:pt x="2075168" y="4068041"/>
              </a:cubicBezTo>
              <a:cubicBezTo>
                <a:pt x="2037122" y="4051628"/>
                <a:pt x="2019829" y="4022257"/>
                <a:pt x="2019829" y="3978200"/>
              </a:cubicBezTo>
              <a:cubicBezTo>
                <a:pt x="2019829" y="3946238"/>
                <a:pt x="2025017" y="3935007"/>
                <a:pt x="2049228" y="3910819"/>
              </a:cubicBezTo>
              <a:cubicBezTo>
                <a:pt x="2082085" y="3877993"/>
                <a:pt x="2122725" y="3871946"/>
                <a:pt x="2165094" y="3893542"/>
              </a:cubicBezTo>
              <a:cubicBezTo>
                <a:pt x="2206598" y="3915139"/>
                <a:pt x="2225621" y="3969562"/>
                <a:pt x="2206598" y="4013618"/>
              </a:cubicBezTo>
              <a:cubicBezTo>
                <a:pt x="2190385" y="4053139"/>
                <a:pt x="2152772" y="4076625"/>
                <a:pt x="2113822" y="4076423"/>
              </a:cubicBezTo>
              <a:close/>
              <a:moveTo>
                <a:pt x="2380988" y="4053171"/>
              </a:moveTo>
              <a:cubicBezTo>
                <a:pt x="2369530" y="4052955"/>
                <a:pt x="2358073" y="4048203"/>
                <a:pt x="2339483" y="4038701"/>
              </a:cubicBezTo>
              <a:cubicBezTo>
                <a:pt x="2322190" y="4030927"/>
                <a:pt x="2301438" y="4010194"/>
                <a:pt x="2292791" y="3992917"/>
              </a:cubicBezTo>
              <a:cubicBezTo>
                <a:pt x="2258204" y="3928128"/>
                <a:pt x="2307491" y="3855564"/>
                <a:pt x="2386176" y="3855564"/>
              </a:cubicBezTo>
              <a:cubicBezTo>
                <a:pt x="2432003" y="3855564"/>
                <a:pt x="2477831" y="3900485"/>
                <a:pt x="2477831" y="3945405"/>
              </a:cubicBezTo>
              <a:cubicBezTo>
                <a:pt x="2477831" y="3989462"/>
                <a:pt x="2457943" y="4023152"/>
                <a:pt x="2422492" y="4040429"/>
              </a:cubicBezTo>
              <a:cubicBezTo>
                <a:pt x="2403901" y="4049067"/>
                <a:pt x="2392444" y="4053387"/>
                <a:pt x="2380988" y="4053171"/>
              </a:cubicBezTo>
              <a:close/>
              <a:moveTo>
                <a:pt x="2604585" y="4019630"/>
              </a:moveTo>
              <a:cubicBezTo>
                <a:pt x="2583508" y="4017794"/>
                <a:pt x="2563621" y="4009371"/>
                <a:pt x="2548489" y="3994686"/>
              </a:cubicBezTo>
              <a:cubicBezTo>
                <a:pt x="2497474" y="3942855"/>
                <a:pt x="2510444" y="3866836"/>
                <a:pt x="2575294" y="3834873"/>
              </a:cubicBezTo>
              <a:cubicBezTo>
                <a:pt x="2603828" y="3821051"/>
                <a:pt x="2614204" y="3820187"/>
                <a:pt x="2641874" y="3828826"/>
              </a:cubicBezTo>
              <a:cubicBezTo>
                <a:pt x="2721424" y="3852150"/>
                <a:pt x="2736988" y="3964451"/>
                <a:pt x="2667814" y="4005052"/>
              </a:cubicBezTo>
              <a:cubicBezTo>
                <a:pt x="2647926" y="4016714"/>
                <a:pt x="2625661" y="4021466"/>
                <a:pt x="2604585" y="4019630"/>
              </a:cubicBezTo>
              <a:close/>
              <a:moveTo>
                <a:pt x="2854331" y="3958484"/>
              </a:moveTo>
              <a:cubicBezTo>
                <a:pt x="2839415" y="3957836"/>
                <a:pt x="2824500" y="3952436"/>
                <a:pt x="2807639" y="3942070"/>
              </a:cubicBezTo>
              <a:cubicBezTo>
                <a:pt x="2747112" y="3904925"/>
                <a:pt x="2742789" y="3828905"/>
                <a:pt x="2798128" y="3782257"/>
              </a:cubicBezTo>
              <a:cubicBezTo>
                <a:pt x="2837902" y="3749431"/>
                <a:pt x="2885459" y="3752022"/>
                <a:pt x="2923505" y="3790032"/>
              </a:cubicBezTo>
              <a:cubicBezTo>
                <a:pt x="2947716" y="3814220"/>
                <a:pt x="2952904" y="3825450"/>
                <a:pt x="2952904" y="3857413"/>
              </a:cubicBezTo>
              <a:cubicBezTo>
                <a:pt x="2952904" y="3900605"/>
                <a:pt x="2937340" y="3928249"/>
                <a:pt x="2901023" y="3946390"/>
              </a:cubicBezTo>
              <a:cubicBezTo>
                <a:pt x="2884162" y="3955028"/>
                <a:pt x="2869246" y="3959132"/>
                <a:pt x="2854331" y="3958484"/>
              </a:cubicBezTo>
              <a:close/>
              <a:moveTo>
                <a:pt x="5373952" y="3873069"/>
              </a:moveTo>
              <a:cubicBezTo>
                <a:pt x="5341094" y="3873069"/>
                <a:pt x="5330718" y="3868750"/>
                <a:pt x="5305643" y="3843698"/>
              </a:cubicBezTo>
              <a:cubicBezTo>
                <a:pt x="5281432" y="3819510"/>
                <a:pt x="5276244" y="3807416"/>
                <a:pt x="5276244" y="3778909"/>
              </a:cubicBezTo>
              <a:cubicBezTo>
                <a:pt x="5276244" y="3713256"/>
                <a:pt x="5345418" y="3661424"/>
                <a:pt x="5404215" y="3683884"/>
              </a:cubicBezTo>
              <a:cubicBezTo>
                <a:pt x="5460419" y="3705481"/>
                <a:pt x="5488089" y="3761631"/>
                <a:pt x="5466472" y="3813463"/>
              </a:cubicBezTo>
              <a:cubicBezTo>
                <a:pt x="5450043" y="3852336"/>
                <a:pt x="5418050" y="3873069"/>
                <a:pt x="5373952" y="3873069"/>
              </a:cubicBezTo>
              <a:close/>
              <a:moveTo>
                <a:pt x="1440136" y="4106122"/>
              </a:moveTo>
              <a:cubicBezTo>
                <a:pt x="1419167" y="4108389"/>
                <a:pt x="1397118" y="4102990"/>
                <a:pt x="1375502" y="4089600"/>
              </a:cubicBezTo>
              <a:cubicBezTo>
                <a:pt x="1343509" y="4070595"/>
                <a:pt x="1324486" y="4022219"/>
                <a:pt x="1333133" y="3986801"/>
              </a:cubicBezTo>
              <a:cubicBezTo>
                <a:pt x="1335727" y="3973844"/>
                <a:pt x="1348697" y="3953111"/>
                <a:pt x="1360802" y="3940153"/>
              </a:cubicBezTo>
              <a:cubicBezTo>
                <a:pt x="1423923" y="3874500"/>
                <a:pt x="1527684" y="3921148"/>
                <a:pt x="1527684" y="4016172"/>
              </a:cubicBezTo>
              <a:cubicBezTo>
                <a:pt x="1527684" y="4040360"/>
                <a:pt x="1520766" y="4054182"/>
                <a:pt x="1498285" y="4076642"/>
              </a:cubicBezTo>
              <a:cubicBezTo>
                <a:pt x="1480991" y="4093919"/>
                <a:pt x="1461104" y="4103854"/>
                <a:pt x="1440136" y="4106122"/>
              </a:cubicBezTo>
              <a:close/>
              <a:moveTo>
                <a:pt x="1654561" y="3942089"/>
              </a:moveTo>
              <a:cubicBezTo>
                <a:pt x="1634673" y="3941225"/>
                <a:pt x="1609598" y="3936906"/>
                <a:pt x="1598357" y="3930859"/>
              </a:cubicBezTo>
              <a:cubicBezTo>
                <a:pt x="1568094" y="3913582"/>
                <a:pt x="1550800" y="3882483"/>
                <a:pt x="1550800" y="3845337"/>
              </a:cubicBezTo>
              <a:cubicBezTo>
                <a:pt x="1550800" y="3802145"/>
                <a:pt x="1575011" y="3768454"/>
                <a:pt x="1616515" y="3754633"/>
              </a:cubicBezTo>
              <a:cubicBezTo>
                <a:pt x="1718547" y="3720078"/>
                <a:pt x="1792044" y="3840154"/>
                <a:pt x="1715953" y="3916174"/>
              </a:cubicBezTo>
              <a:cubicBezTo>
                <a:pt x="1696065" y="3936906"/>
                <a:pt x="1683095" y="3942089"/>
                <a:pt x="1654561" y="3942089"/>
              </a:cubicBezTo>
              <a:close/>
              <a:moveTo>
                <a:pt x="2014529" y="3854738"/>
              </a:moveTo>
              <a:cubicBezTo>
                <a:pt x="2005882" y="3854738"/>
                <a:pt x="1997452" y="3851067"/>
                <a:pt x="1981023" y="3843724"/>
              </a:cubicBezTo>
              <a:cubicBezTo>
                <a:pt x="1936925" y="3824719"/>
                <a:pt x="1920496" y="3798804"/>
                <a:pt x="1920496" y="3750428"/>
              </a:cubicBezTo>
              <a:cubicBezTo>
                <a:pt x="1920496" y="3713282"/>
                <a:pt x="1923955" y="3704643"/>
                <a:pt x="1949030" y="3682183"/>
              </a:cubicBezTo>
              <a:cubicBezTo>
                <a:pt x="2010422" y="3626896"/>
                <a:pt x="2102942" y="3662314"/>
                <a:pt x="2112453" y="3743517"/>
              </a:cubicBezTo>
              <a:cubicBezTo>
                <a:pt x="2117641" y="3789301"/>
                <a:pt x="2095160" y="3824719"/>
                <a:pt x="2049332" y="3843724"/>
              </a:cubicBezTo>
              <a:cubicBezTo>
                <a:pt x="2032038" y="3851067"/>
                <a:pt x="2023176" y="3854738"/>
                <a:pt x="2014529" y="3854738"/>
              </a:cubicBezTo>
              <a:close/>
              <a:moveTo>
                <a:pt x="2262016" y="3845502"/>
              </a:moveTo>
              <a:cubicBezTo>
                <a:pt x="2246074" y="3847891"/>
                <a:pt x="2229591" y="3845461"/>
                <a:pt x="2214243" y="3836823"/>
              </a:cubicBezTo>
              <a:cubicBezTo>
                <a:pt x="2159769" y="3807452"/>
                <a:pt x="2138152" y="3757348"/>
                <a:pt x="2158039" y="3708972"/>
              </a:cubicBezTo>
              <a:cubicBezTo>
                <a:pt x="2196085" y="3617404"/>
                <a:pt x="2332703" y="3633817"/>
                <a:pt x="2345673" y="3731432"/>
              </a:cubicBezTo>
              <a:cubicBezTo>
                <a:pt x="2352806" y="3787799"/>
                <a:pt x="2309843" y="3838334"/>
                <a:pt x="2262016" y="3845502"/>
              </a:cubicBezTo>
              <a:close/>
              <a:moveTo>
                <a:pt x="2514233" y="3812138"/>
              </a:moveTo>
              <a:cubicBezTo>
                <a:pt x="2495210" y="3813973"/>
                <a:pt x="2475538" y="3808358"/>
                <a:pt x="2454354" y="3795400"/>
              </a:cubicBezTo>
              <a:cubicBezTo>
                <a:pt x="2419767" y="3774668"/>
                <a:pt x="2408527" y="3753935"/>
                <a:pt x="2408527" y="3710742"/>
              </a:cubicBezTo>
              <a:cubicBezTo>
                <a:pt x="2408527" y="3623493"/>
                <a:pt x="2514881" y="3583756"/>
                <a:pt x="2577137" y="3648545"/>
              </a:cubicBezTo>
              <a:cubicBezTo>
                <a:pt x="2597025" y="3669277"/>
                <a:pt x="2601348" y="3682235"/>
                <a:pt x="2601348" y="3714198"/>
              </a:cubicBezTo>
              <a:cubicBezTo>
                <a:pt x="2601348" y="3749616"/>
                <a:pt x="2597890" y="3758255"/>
                <a:pt x="2570220" y="3784170"/>
              </a:cubicBezTo>
              <a:cubicBezTo>
                <a:pt x="2551629" y="3801015"/>
                <a:pt x="2533255" y="3810302"/>
                <a:pt x="2514233" y="3812138"/>
              </a:cubicBezTo>
              <a:close/>
              <a:moveTo>
                <a:pt x="2756187" y="3761016"/>
              </a:moveTo>
              <a:cubicBezTo>
                <a:pt x="2732949" y="3761340"/>
                <a:pt x="2710035" y="3756157"/>
                <a:pt x="2697065" y="3745359"/>
              </a:cubicBezTo>
              <a:cubicBezTo>
                <a:pt x="2642591" y="3702166"/>
                <a:pt x="2648643" y="3608006"/>
                <a:pt x="2706576" y="3581226"/>
              </a:cubicBezTo>
              <a:cubicBezTo>
                <a:pt x="2766239" y="3553583"/>
                <a:pt x="2830224" y="3578635"/>
                <a:pt x="2849247" y="3635649"/>
              </a:cubicBezTo>
              <a:cubicBezTo>
                <a:pt x="2862217" y="3673659"/>
                <a:pt x="2848382" y="3718579"/>
                <a:pt x="2817254" y="3743631"/>
              </a:cubicBezTo>
              <a:cubicBezTo>
                <a:pt x="2802987" y="3754861"/>
                <a:pt x="2779425" y="3760692"/>
                <a:pt x="2756187" y="3761016"/>
              </a:cubicBezTo>
              <a:close/>
              <a:moveTo>
                <a:pt x="5552587" y="3588619"/>
              </a:moveTo>
              <a:cubicBezTo>
                <a:pt x="5523189" y="3588619"/>
                <a:pt x="5511083" y="3583436"/>
                <a:pt x="5486872" y="3559248"/>
              </a:cubicBezTo>
              <a:cubicBezTo>
                <a:pt x="5464391" y="3536788"/>
                <a:pt x="5457474" y="3522966"/>
                <a:pt x="5457474" y="3497914"/>
              </a:cubicBezTo>
              <a:cubicBezTo>
                <a:pt x="5457474" y="3461632"/>
                <a:pt x="5469579" y="3434853"/>
                <a:pt x="5493790" y="3414984"/>
              </a:cubicBezTo>
              <a:cubicBezTo>
                <a:pt x="5511083" y="3401162"/>
                <a:pt x="5511083" y="3401162"/>
                <a:pt x="5488602" y="3376974"/>
              </a:cubicBezTo>
              <a:cubicBezTo>
                <a:pt x="5447098" y="3332054"/>
                <a:pt x="5451421" y="3274176"/>
                <a:pt x="5500707" y="3230119"/>
              </a:cubicBezTo>
              <a:cubicBezTo>
                <a:pt x="5514542" y="3217161"/>
                <a:pt x="5530971" y="3212842"/>
                <a:pt x="5562099" y="3213706"/>
              </a:cubicBezTo>
              <a:lnTo>
                <a:pt x="5604468" y="3213706"/>
              </a:lnTo>
              <a:lnTo>
                <a:pt x="5604468" y="3180015"/>
              </a:lnTo>
              <a:cubicBezTo>
                <a:pt x="5604468" y="3132503"/>
                <a:pt x="5648566" y="3087583"/>
                <a:pt x="5696987" y="3087583"/>
              </a:cubicBezTo>
              <a:cubicBezTo>
                <a:pt x="5715146" y="3087583"/>
                <a:pt x="5739356" y="3093630"/>
                <a:pt x="5749732" y="3101404"/>
              </a:cubicBezTo>
              <a:cubicBezTo>
                <a:pt x="5767890" y="3114362"/>
                <a:pt x="5768755" y="3113498"/>
                <a:pt x="5768755" y="3087583"/>
              </a:cubicBezTo>
              <a:cubicBezTo>
                <a:pt x="5768755" y="2996014"/>
                <a:pt x="5879433" y="2951094"/>
                <a:pt x="5936501" y="3019338"/>
              </a:cubicBezTo>
              <a:cubicBezTo>
                <a:pt x="5965900" y="3053892"/>
                <a:pt x="5971953" y="3079808"/>
                <a:pt x="5958983" y="3117818"/>
              </a:cubicBezTo>
              <a:cubicBezTo>
                <a:pt x="5940825" y="3173104"/>
                <a:pt x="5860410" y="3201612"/>
                <a:pt x="5813718" y="3168785"/>
              </a:cubicBezTo>
              <a:cubicBezTo>
                <a:pt x="5794695" y="3155827"/>
                <a:pt x="5794695" y="3156691"/>
                <a:pt x="5794695" y="3190382"/>
              </a:cubicBezTo>
              <a:cubicBezTo>
                <a:pt x="5794695" y="3217161"/>
                <a:pt x="5788643" y="3232710"/>
                <a:pt x="5769620" y="3253443"/>
              </a:cubicBezTo>
              <a:cubicBezTo>
                <a:pt x="5747138" y="3278495"/>
                <a:pt x="5739356" y="3281950"/>
                <a:pt x="5700446" y="3281950"/>
              </a:cubicBezTo>
              <a:lnTo>
                <a:pt x="5656348" y="3281950"/>
              </a:lnTo>
              <a:lnTo>
                <a:pt x="5656348" y="3313913"/>
              </a:lnTo>
              <a:cubicBezTo>
                <a:pt x="5656348" y="3337237"/>
                <a:pt x="5649431" y="3354514"/>
                <a:pt x="5630408" y="3375247"/>
              </a:cubicBezTo>
              <a:cubicBezTo>
                <a:pt x="5607062" y="3402026"/>
                <a:pt x="5606197" y="3406345"/>
                <a:pt x="5618302" y="3416712"/>
              </a:cubicBezTo>
              <a:cubicBezTo>
                <a:pt x="5625220" y="3422759"/>
                <a:pt x="5637325" y="3439172"/>
                <a:pt x="5645107" y="3453857"/>
              </a:cubicBezTo>
              <a:cubicBezTo>
                <a:pt x="5654619" y="3471998"/>
                <a:pt x="5660671" y="3476318"/>
                <a:pt x="5662401" y="3467679"/>
              </a:cubicBezTo>
              <a:cubicBezTo>
                <a:pt x="5677100" y="3415848"/>
                <a:pt x="5710822" y="3389932"/>
                <a:pt x="5765296" y="3389932"/>
              </a:cubicBezTo>
              <a:cubicBezTo>
                <a:pt x="5789507" y="3389932"/>
                <a:pt x="5803342" y="3396843"/>
                <a:pt x="5825823" y="3419303"/>
              </a:cubicBezTo>
              <a:cubicBezTo>
                <a:pt x="5850899" y="3444355"/>
                <a:pt x="5855222" y="3454721"/>
                <a:pt x="5855222" y="3487548"/>
              </a:cubicBezTo>
              <a:cubicBezTo>
                <a:pt x="5855222" y="3535924"/>
                <a:pt x="5831876" y="3567022"/>
                <a:pt x="5786049" y="3580844"/>
              </a:cubicBezTo>
              <a:cubicBezTo>
                <a:pt x="5758379" y="3589483"/>
                <a:pt x="5748003" y="3588619"/>
                <a:pt x="5719469" y="3574797"/>
              </a:cubicBezTo>
              <a:cubicBezTo>
                <a:pt x="5700446" y="3565295"/>
                <a:pt x="5680559" y="3547154"/>
                <a:pt x="5672777" y="3529877"/>
              </a:cubicBezTo>
              <a:lnTo>
                <a:pt x="5658077" y="3502233"/>
              </a:lnTo>
              <a:lnTo>
                <a:pt x="5647701" y="3528149"/>
              </a:lnTo>
              <a:cubicBezTo>
                <a:pt x="5632137" y="3565295"/>
                <a:pt x="5595821" y="3588619"/>
                <a:pt x="5552587" y="3588619"/>
              </a:cubicBezTo>
              <a:close/>
              <a:moveTo>
                <a:pt x="6829259" y="3519455"/>
              </a:moveTo>
              <a:cubicBezTo>
                <a:pt x="6818019" y="3519455"/>
                <a:pt x="6796402" y="3511680"/>
                <a:pt x="6780838" y="3502178"/>
              </a:cubicBezTo>
              <a:cubicBezTo>
                <a:pt x="6741928" y="3477990"/>
                <a:pt x="6722905" y="3433070"/>
                <a:pt x="6735875" y="3393332"/>
              </a:cubicBezTo>
              <a:cubicBezTo>
                <a:pt x="6748845" y="3353595"/>
                <a:pt x="6790349" y="3320768"/>
                <a:pt x="6826665" y="3320768"/>
              </a:cubicBezTo>
              <a:lnTo>
                <a:pt x="6856064" y="3320768"/>
              </a:lnTo>
              <a:lnTo>
                <a:pt x="6837906" y="3290533"/>
              </a:lnTo>
              <a:cubicBezTo>
                <a:pt x="6817154" y="3255115"/>
                <a:pt x="6820613" y="3208467"/>
                <a:pt x="6845688" y="3179960"/>
              </a:cubicBezTo>
              <a:cubicBezTo>
                <a:pt x="6868170" y="3154908"/>
                <a:pt x="6914862" y="3137631"/>
                <a:pt x="6944261" y="3143678"/>
              </a:cubicBezTo>
              <a:cubicBezTo>
                <a:pt x="6971065" y="3149725"/>
                <a:pt x="7021216" y="3201556"/>
                <a:pt x="7021216" y="3223153"/>
              </a:cubicBezTo>
              <a:cubicBezTo>
                <a:pt x="7021216" y="3234383"/>
                <a:pt x="7026404" y="3233519"/>
                <a:pt x="7045427" y="3215378"/>
              </a:cubicBezTo>
              <a:cubicBezTo>
                <a:pt x="7074826" y="3187735"/>
                <a:pt x="7107683" y="3179960"/>
                <a:pt x="7139676" y="3192054"/>
              </a:cubicBezTo>
              <a:cubicBezTo>
                <a:pt x="7196745" y="3213650"/>
                <a:pt x="7224414" y="3269801"/>
                <a:pt x="7202797" y="3321632"/>
              </a:cubicBezTo>
              <a:cubicBezTo>
                <a:pt x="7186369" y="3360506"/>
                <a:pt x="7154376" y="3381238"/>
                <a:pt x="7110277" y="3381238"/>
              </a:cubicBezTo>
              <a:cubicBezTo>
                <a:pt x="7077420" y="3381238"/>
                <a:pt x="7067044" y="3376919"/>
                <a:pt x="7041969" y="3351867"/>
              </a:cubicBezTo>
              <a:cubicBezTo>
                <a:pt x="7025540" y="3335454"/>
                <a:pt x="7012570" y="3315585"/>
                <a:pt x="7012570" y="3307811"/>
              </a:cubicBezTo>
              <a:cubicBezTo>
                <a:pt x="7012570" y="3295717"/>
                <a:pt x="7008246" y="3297444"/>
                <a:pt x="6985765" y="3315585"/>
              </a:cubicBezTo>
              <a:cubicBezTo>
                <a:pt x="6966742" y="3331999"/>
                <a:pt x="6949449" y="3338046"/>
                <a:pt x="6925238" y="3338046"/>
              </a:cubicBezTo>
              <a:lnTo>
                <a:pt x="6890651" y="3338046"/>
              </a:lnTo>
              <a:lnTo>
                <a:pt x="6907945" y="3360506"/>
              </a:lnTo>
              <a:cubicBezTo>
                <a:pt x="6929561" y="3388149"/>
                <a:pt x="6932155" y="3446891"/>
                <a:pt x="6912268" y="3474535"/>
              </a:cubicBezTo>
              <a:cubicBezTo>
                <a:pt x="6895839" y="3497859"/>
                <a:pt x="6856064" y="3519455"/>
                <a:pt x="6829259" y="3519455"/>
              </a:cubicBezTo>
              <a:close/>
              <a:moveTo>
                <a:pt x="7249205" y="3174238"/>
              </a:moveTo>
              <a:cubicBezTo>
                <a:pt x="7230182" y="3173374"/>
                <a:pt x="7205106" y="3168191"/>
                <a:pt x="7193001" y="3161280"/>
              </a:cubicBezTo>
              <a:cubicBezTo>
                <a:pt x="7157550" y="3142275"/>
                <a:pt x="7139391" y="3095627"/>
                <a:pt x="7150632" y="3055026"/>
              </a:cubicBezTo>
              <a:cubicBezTo>
                <a:pt x="7180896" y="2940997"/>
                <a:pt x="7340860" y="2960002"/>
                <a:pt x="7340860" y="3076622"/>
              </a:cubicBezTo>
              <a:cubicBezTo>
                <a:pt x="7340860" y="3109449"/>
                <a:pt x="7336536" y="3119815"/>
                <a:pt x="7311461" y="3144867"/>
              </a:cubicBezTo>
              <a:cubicBezTo>
                <a:pt x="7288115" y="3168191"/>
                <a:pt x="7275145" y="3174238"/>
                <a:pt x="7249205" y="3174238"/>
              </a:cubicBezTo>
              <a:close/>
              <a:moveTo>
                <a:pt x="7456511" y="3105217"/>
              </a:moveTo>
              <a:cubicBezTo>
                <a:pt x="7437489" y="3105217"/>
                <a:pt x="7412413" y="3098306"/>
                <a:pt x="7398579" y="3089668"/>
              </a:cubicBezTo>
              <a:cubicBezTo>
                <a:pt x="7385608" y="3081893"/>
                <a:pt x="7369180" y="3059433"/>
                <a:pt x="7361398" y="3038700"/>
              </a:cubicBezTo>
              <a:cubicBezTo>
                <a:pt x="7348428" y="3005010"/>
                <a:pt x="7348428" y="3000691"/>
                <a:pt x="7363127" y="2969592"/>
              </a:cubicBezTo>
              <a:cubicBezTo>
                <a:pt x="7410684" y="2872840"/>
                <a:pt x="7548167" y="2900483"/>
                <a:pt x="7548167" y="3007601"/>
              </a:cubicBezTo>
              <a:cubicBezTo>
                <a:pt x="7548167" y="3040428"/>
                <a:pt x="7543843" y="3050794"/>
                <a:pt x="7518768" y="3075846"/>
              </a:cubicBezTo>
              <a:cubicBezTo>
                <a:pt x="7495422" y="3099170"/>
                <a:pt x="7482452" y="3105217"/>
                <a:pt x="7456511" y="3105217"/>
              </a:cubicBezTo>
              <a:close/>
              <a:moveTo>
                <a:pt x="7036491" y="3144256"/>
              </a:moveTo>
              <a:cubicBezTo>
                <a:pt x="7030222" y="3144256"/>
                <a:pt x="7024602" y="3143608"/>
                <a:pt x="7021143" y="3142313"/>
              </a:cubicBezTo>
              <a:cubicBezTo>
                <a:pt x="6967533" y="3125900"/>
                <a:pt x="6943323" y="3093937"/>
                <a:pt x="6943323" y="3039514"/>
              </a:cubicBezTo>
              <a:cubicBezTo>
                <a:pt x="6943323" y="3015326"/>
                <a:pt x="6950240" y="3001504"/>
                <a:pt x="6972721" y="2979044"/>
              </a:cubicBezTo>
              <a:cubicBezTo>
                <a:pt x="6997797" y="2953992"/>
                <a:pt x="7008173" y="2949673"/>
                <a:pt x="7041030" y="2949673"/>
              </a:cubicBezTo>
              <a:cubicBezTo>
                <a:pt x="7161220" y="2949673"/>
                <a:pt x="7174190" y="3117261"/>
                <a:pt x="7055730" y="3142313"/>
              </a:cubicBezTo>
              <a:cubicBezTo>
                <a:pt x="7049677" y="3143608"/>
                <a:pt x="7042760" y="3144256"/>
                <a:pt x="7036491" y="3144256"/>
              </a:cubicBezTo>
              <a:close/>
              <a:moveTo>
                <a:pt x="7181649" y="2957537"/>
              </a:moveTo>
              <a:cubicBezTo>
                <a:pt x="7172624" y="2956336"/>
                <a:pt x="7163436" y="2953798"/>
                <a:pt x="7154141" y="2949911"/>
              </a:cubicBezTo>
              <a:cubicBezTo>
                <a:pt x="7102261" y="2929178"/>
                <a:pt x="7080644" y="2845384"/>
                <a:pt x="7116096" y="2801328"/>
              </a:cubicBezTo>
              <a:cubicBezTo>
                <a:pt x="7151547" y="2755543"/>
                <a:pt x="7224180" y="2748633"/>
                <a:pt x="7261360" y="2788370"/>
              </a:cubicBezTo>
              <a:cubicBezTo>
                <a:pt x="7305459" y="2835018"/>
                <a:pt x="7303729" y="2892033"/>
                <a:pt x="7257037" y="2932634"/>
              </a:cubicBezTo>
              <a:cubicBezTo>
                <a:pt x="7234340" y="2952718"/>
                <a:pt x="7208724" y="2961141"/>
                <a:pt x="7181649" y="2957537"/>
              </a:cubicBezTo>
              <a:close/>
              <a:moveTo>
                <a:pt x="5915434" y="3431663"/>
              </a:moveTo>
              <a:cubicBezTo>
                <a:pt x="5904301" y="3431771"/>
                <a:pt x="5893061" y="3427884"/>
                <a:pt x="5874902" y="3420109"/>
              </a:cubicBezTo>
              <a:cubicBezTo>
                <a:pt x="5843774" y="3407151"/>
                <a:pt x="5811781" y="3361367"/>
                <a:pt x="5811781" y="3331132"/>
              </a:cubicBezTo>
              <a:cubicBezTo>
                <a:pt x="5811781" y="3278437"/>
                <a:pt x="5858474" y="3234380"/>
                <a:pt x="5916407" y="3234380"/>
              </a:cubicBezTo>
              <a:cubicBezTo>
                <a:pt x="5964828" y="3234380"/>
                <a:pt x="6010656" y="3277573"/>
                <a:pt x="6010656" y="3324221"/>
              </a:cubicBezTo>
              <a:cubicBezTo>
                <a:pt x="6010656" y="3368278"/>
                <a:pt x="5990768" y="3401968"/>
                <a:pt x="5955317" y="3419245"/>
              </a:cubicBezTo>
              <a:cubicBezTo>
                <a:pt x="5937591" y="3427452"/>
                <a:pt x="5926567" y="3431555"/>
                <a:pt x="5915434" y="3431663"/>
              </a:cubicBezTo>
              <a:close/>
              <a:moveTo>
                <a:pt x="6324056" y="3410793"/>
              </a:moveTo>
              <a:cubicBezTo>
                <a:pt x="6311451" y="3410091"/>
                <a:pt x="6298805" y="3406960"/>
                <a:pt x="6286916" y="3401129"/>
              </a:cubicBezTo>
              <a:cubicBezTo>
                <a:pt x="6192667" y="3353617"/>
                <a:pt x="6222930" y="3217128"/>
                <a:pt x="6327555" y="3217128"/>
              </a:cubicBezTo>
              <a:cubicBezTo>
                <a:pt x="6360413" y="3217128"/>
                <a:pt x="6370789" y="3221447"/>
                <a:pt x="6395864" y="3246499"/>
              </a:cubicBezTo>
              <a:cubicBezTo>
                <a:pt x="6427857" y="3278461"/>
                <a:pt x="6434774" y="3317335"/>
                <a:pt x="6414887" y="3358800"/>
              </a:cubicBezTo>
              <a:cubicBezTo>
                <a:pt x="6399323" y="3393138"/>
                <a:pt x="6361872" y="3412899"/>
                <a:pt x="6324056" y="3410793"/>
              </a:cubicBezTo>
              <a:close/>
              <a:moveTo>
                <a:pt x="6588052" y="3389088"/>
              </a:moveTo>
              <a:cubicBezTo>
                <a:pt x="6579843" y="3388592"/>
                <a:pt x="6571548" y="3386904"/>
                <a:pt x="6563333" y="3383881"/>
              </a:cubicBezTo>
              <a:cubicBezTo>
                <a:pt x="6513182" y="3365740"/>
                <a:pt x="6482919" y="3299223"/>
                <a:pt x="6502806" y="3251711"/>
              </a:cubicBezTo>
              <a:cubicBezTo>
                <a:pt x="6540851" y="3160143"/>
                <a:pt x="6677469" y="3176556"/>
                <a:pt x="6690440" y="3274171"/>
              </a:cubicBezTo>
              <a:cubicBezTo>
                <a:pt x="6698762" y="3337664"/>
                <a:pt x="6645518" y="3392560"/>
                <a:pt x="6588052" y="3389088"/>
              </a:cubicBezTo>
              <a:close/>
              <a:moveTo>
                <a:pt x="6470291" y="3224926"/>
              </a:moveTo>
              <a:cubicBezTo>
                <a:pt x="6457753" y="3224494"/>
                <a:pt x="6444567" y="3219958"/>
                <a:pt x="6426841" y="3211320"/>
              </a:cubicBezTo>
              <a:cubicBezTo>
                <a:pt x="6340374" y="3168991"/>
                <a:pt x="6369773" y="3027319"/>
                <a:pt x="6464887" y="3027319"/>
              </a:cubicBezTo>
              <a:cubicBezTo>
                <a:pt x="6578159" y="3027319"/>
                <a:pt x="6611016" y="3162081"/>
                <a:pt x="6509850" y="3213912"/>
              </a:cubicBezTo>
              <a:cubicBezTo>
                <a:pt x="6494718" y="3221686"/>
                <a:pt x="6482829" y="3225358"/>
                <a:pt x="6470291" y="3224926"/>
              </a:cubicBezTo>
              <a:close/>
              <a:moveTo>
                <a:pt x="6688295" y="3129697"/>
              </a:moveTo>
              <a:cubicBezTo>
                <a:pt x="6675001" y="3130885"/>
                <a:pt x="6661815" y="3129373"/>
                <a:pt x="6649709" y="3125054"/>
              </a:cubicBezTo>
              <a:cubicBezTo>
                <a:pt x="6642792" y="3122463"/>
                <a:pt x="6626363" y="3110369"/>
                <a:pt x="6613393" y="3098275"/>
              </a:cubicBezTo>
              <a:cubicBezTo>
                <a:pt x="6545084" y="3035213"/>
                <a:pt x="6602152" y="2922912"/>
                <a:pt x="6696401" y="2935006"/>
              </a:cubicBezTo>
              <a:cubicBezTo>
                <a:pt x="6790650" y="2947964"/>
                <a:pt x="6812267" y="3074087"/>
                <a:pt x="6727529" y="3118143"/>
              </a:cubicBezTo>
              <a:cubicBezTo>
                <a:pt x="6714992" y="3124622"/>
                <a:pt x="6701589" y="3128509"/>
                <a:pt x="6688295" y="3129697"/>
              </a:cubicBezTo>
              <a:close/>
              <a:moveTo>
                <a:pt x="6104498" y="3329642"/>
              </a:moveTo>
              <a:cubicBezTo>
                <a:pt x="6083530" y="3331909"/>
                <a:pt x="6061481" y="3326510"/>
                <a:pt x="6039864" y="3313120"/>
              </a:cubicBezTo>
              <a:cubicBezTo>
                <a:pt x="6007871" y="3294115"/>
                <a:pt x="5988848" y="3245739"/>
                <a:pt x="5997495" y="3210321"/>
              </a:cubicBezTo>
              <a:cubicBezTo>
                <a:pt x="6000089" y="3197364"/>
                <a:pt x="6013059" y="3176631"/>
                <a:pt x="6025164" y="3163673"/>
              </a:cubicBezTo>
              <a:cubicBezTo>
                <a:pt x="6088285" y="3098020"/>
                <a:pt x="6192046" y="3144668"/>
                <a:pt x="6192046" y="3239692"/>
              </a:cubicBezTo>
              <a:cubicBezTo>
                <a:pt x="6192046" y="3263880"/>
                <a:pt x="6185128" y="3277702"/>
                <a:pt x="6162647" y="3300162"/>
              </a:cubicBezTo>
              <a:cubicBezTo>
                <a:pt x="6145354" y="3317439"/>
                <a:pt x="6125466" y="3327374"/>
                <a:pt x="6104498" y="3329642"/>
              </a:cubicBezTo>
              <a:close/>
              <a:moveTo>
                <a:pt x="6232352" y="3170061"/>
              </a:moveTo>
              <a:cubicBezTo>
                <a:pt x="6222324" y="3168626"/>
                <a:pt x="6212205" y="3165495"/>
                <a:pt x="6202261" y="3160420"/>
              </a:cubicBezTo>
              <a:cubicBezTo>
                <a:pt x="6114930" y="3115499"/>
                <a:pt x="6145193" y="2975555"/>
                <a:pt x="6242036" y="2975555"/>
              </a:cubicBezTo>
              <a:cubicBezTo>
                <a:pt x="6283540" y="2975555"/>
                <a:pt x="6324180" y="3000606"/>
                <a:pt x="6338015" y="3035161"/>
              </a:cubicBezTo>
              <a:cubicBezTo>
                <a:pt x="6368279" y="3106969"/>
                <a:pt x="6302550" y="3180099"/>
                <a:pt x="6232352" y="3170061"/>
              </a:cubicBezTo>
              <a:close/>
              <a:moveTo>
                <a:pt x="6400205" y="3015668"/>
              </a:moveTo>
              <a:cubicBezTo>
                <a:pt x="6389604" y="3014504"/>
                <a:pt x="6378809" y="3011386"/>
                <a:pt x="6368109" y="3005987"/>
              </a:cubicBezTo>
              <a:cubicBezTo>
                <a:pt x="6334386" y="2988710"/>
                <a:pt x="6312770" y="2951564"/>
                <a:pt x="6312770" y="2910963"/>
              </a:cubicBezTo>
              <a:cubicBezTo>
                <a:pt x="6312770" y="2866906"/>
                <a:pt x="6358597" y="2820258"/>
                <a:pt x="6401831" y="2820258"/>
              </a:cubicBezTo>
              <a:cubicBezTo>
                <a:pt x="6447658" y="2820258"/>
                <a:pt x="6475328" y="2834080"/>
                <a:pt x="6495215" y="2865179"/>
              </a:cubicBezTo>
              <a:cubicBezTo>
                <a:pt x="6539097" y="2936231"/>
                <a:pt x="6474409" y="3023818"/>
                <a:pt x="6400205" y="3015668"/>
              </a:cubicBezTo>
              <a:close/>
              <a:moveTo>
                <a:pt x="6579150" y="2920238"/>
              </a:moveTo>
              <a:cubicBezTo>
                <a:pt x="6569050" y="2919168"/>
                <a:pt x="6558795" y="2916482"/>
                <a:pt x="6548635" y="2911947"/>
              </a:cubicBezTo>
              <a:cubicBezTo>
                <a:pt x="6488108" y="2884304"/>
                <a:pt x="6476867" y="2795327"/>
                <a:pt x="6528747" y="2749543"/>
              </a:cubicBezTo>
              <a:cubicBezTo>
                <a:pt x="6576304" y="2706350"/>
                <a:pt x="6659313" y="2725355"/>
                <a:pt x="6683523" y="2784961"/>
              </a:cubicBezTo>
              <a:cubicBezTo>
                <a:pt x="6713031" y="2856013"/>
                <a:pt x="6649856" y="2927726"/>
                <a:pt x="6579150" y="2920238"/>
              </a:cubicBezTo>
              <a:close/>
              <a:moveTo>
                <a:pt x="6825117" y="2896470"/>
              </a:moveTo>
              <a:cubicBezTo>
                <a:pt x="6804676" y="2899722"/>
                <a:pt x="6782302" y="2896429"/>
                <a:pt x="6760253" y="2884335"/>
              </a:cubicBezTo>
              <a:cubicBezTo>
                <a:pt x="6694538" y="2848917"/>
                <a:pt x="6696268" y="2746982"/>
                <a:pt x="6761983" y="2712428"/>
              </a:cubicBezTo>
              <a:cubicBezTo>
                <a:pt x="6811269" y="2686512"/>
                <a:pt x="6871796" y="2703790"/>
                <a:pt x="6896007" y="2751302"/>
              </a:cubicBezTo>
              <a:cubicBezTo>
                <a:pt x="6930377" y="2818035"/>
                <a:pt x="6886442" y="2886711"/>
                <a:pt x="6825117" y="2896470"/>
              </a:cubicBezTo>
              <a:close/>
              <a:moveTo>
                <a:pt x="6039928" y="3062079"/>
              </a:moveTo>
              <a:cubicBezTo>
                <a:pt x="6020905" y="3061215"/>
                <a:pt x="5995829" y="3056032"/>
                <a:pt x="5983724" y="3049121"/>
              </a:cubicBezTo>
              <a:cubicBezTo>
                <a:pt x="5960378" y="3036164"/>
                <a:pt x="5932708" y="2989515"/>
                <a:pt x="5932708" y="2961008"/>
              </a:cubicBezTo>
              <a:cubicBezTo>
                <a:pt x="5932708" y="2934229"/>
                <a:pt x="5965566" y="2890172"/>
                <a:pt x="5997559" y="2874623"/>
              </a:cubicBezTo>
              <a:cubicBezTo>
                <a:pt x="6061544" y="2844388"/>
                <a:pt x="6131583" y="2894491"/>
                <a:pt x="6131583" y="2970511"/>
              </a:cubicBezTo>
              <a:cubicBezTo>
                <a:pt x="6131583" y="3017159"/>
                <a:pt x="6086620" y="3062079"/>
                <a:pt x="6039928" y="3062079"/>
              </a:cubicBezTo>
              <a:close/>
              <a:moveTo>
                <a:pt x="6205874" y="2922961"/>
              </a:moveTo>
              <a:cubicBezTo>
                <a:pt x="6193228" y="2923393"/>
                <a:pt x="6180691" y="2920585"/>
                <a:pt x="6164262" y="2914538"/>
              </a:cubicBezTo>
              <a:cubicBezTo>
                <a:pt x="6135728" y="2904172"/>
                <a:pt x="6105464" y="2857524"/>
                <a:pt x="6105464" y="2825561"/>
              </a:cubicBezTo>
              <a:cubicBezTo>
                <a:pt x="6105464" y="2772866"/>
                <a:pt x="6153021" y="2725354"/>
                <a:pt x="6204901" y="2725354"/>
              </a:cubicBezTo>
              <a:cubicBezTo>
                <a:pt x="6307797" y="2725354"/>
                <a:pt x="6341519" y="2873073"/>
                <a:pt x="6248135" y="2911947"/>
              </a:cubicBezTo>
              <a:cubicBezTo>
                <a:pt x="6231274" y="2918858"/>
                <a:pt x="6218520" y="2922529"/>
                <a:pt x="6205874" y="2922961"/>
              </a:cubicBezTo>
              <a:close/>
              <a:moveTo>
                <a:pt x="6409616" y="2760111"/>
              </a:moveTo>
              <a:cubicBezTo>
                <a:pt x="6374165" y="2760111"/>
                <a:pt x="6362059" y="2755792"/>
                <a:pt x="6339578" y="2735059"/>
              </a:cubicBezTo>
              <a:cubicBezTo>
                <a:pt x="6316232" y="2713463"/>
                <a:pt x="6312773" y="2703961"/>
                <a:pt x="6312773" y="2666815"/>
              </a:cubicBezTo>
              <a:cubicBezTo>
                <a:pt x="6312773" y="2629669"/>
                <a:pt x="6317096" y="2619303"/>
                <a:pt x="6339578" y="2596843"/>
              </a:cubicBezTo>
              <a:cubicBezTo>
                <a:pt x="6362059" y="2574382"/>
                <a:pt x="6372435" y="2570063"/>
                <a:pt x="6407887" y="2570063"/>
              </a:cubicBezTo>
              <a:cubicBezTo>
                <a:pt x="6443338" y="2570063"/>
                <a:pt x="6453714" y="2574382"/>
                <a:pt x="6476196" y="2596843"/>
              </a:cubicBezTo>
              <a:cubicBezTo>
                <a:pt x="6498677" y="2619303"/>
                <a:pt x="6503001" y="2629669"/>
                <a:pt x="6503001" y="2665087"/>
              </a:cubicBezTo>
              <a:cubicBezTo>
                <a:pt x="6503001" y="2698777"/>
                <a:pt x="6498677" y="2711735"/>
                <a:pt x="6477925" y="2733332"/>
              </a:cubicBezTo>
              <a:cubicBezTo>
                <a:pt x="6456308" y="2756656"/>
                <a:pt x="6446797" y="2760111"/>
                <a:pt x="6409616" y="2760111"/>
              </a:cubicBezTo>
              <a:close/>
              <a:moveTo>
                <a:pt x="6670890" y="2713432"/>
              </a:moveTo>
              <a:cubicBezTo>
                <a:pt x="6662365" y="2713905"/>
                <a:pt x="6653827" y="2713095"/>
                <a:pt x="6645396" y="2710935"/>
              </a:cubicBezTo>
              <a:cubicBezTo>
                <a:pt x="6616862" y="2704025"/>
                <a:pt x="6581411" y="2664287"/>
                <a:pt x="6575358" y="2633188"/>
              </a:cubicBezTo>
              <a:cubicBezTo>
                <a:pt x="6558064" y="2541620"/>
                <a:pt x="6667013" y="2480286"/>
                <a:pt x="6737051" y="2542484"/>
              </a:cubicBezTo>
              <a:cubicBezTo>
                <a:pt x="6757803" y="2560625"/>
                <a:pt x="6764721" y="2576174"/>
                <a:pt x="6768179" y="2606409"/>
              </a:cubicBezTo>
              <a:cubicBezTo>
                <a:pt x="6772503" y="2642691"/>
                <a:pt x="6769909" y="2648738"/>
                <a:pt x="6743969" y="2676381"/>
              </a:cubicBezTo>
              <a:cubicBezTo>
                <a:pt x="6721920" y="2699057"/>
                <a:pt x="6696466" y="2712015"/>
                <a:pt x="6670890" y="2713432"/>
              </a:cubicBezTo>
              <a:close/>
              <a:moveTo>
                <a:pt x="6950993" y="2699830"/>
              </a:moveTo>
              <a:cubicBezTo>
                <a:pt x="6930025" y="2702097"/>
                <a:pt x="6907976" y="2696698"/>
                <a:pt x="6886359" y="2683309"/>
              </a:cubicBezTo>
              <a:cubicBezTo>
                <a:pt x="6813727" y="2639252"/>
                <a:pt x="6837073" y="2520904"/>
                <a:pt x="6922675" y="2504491"/>
              </a:cubicBezTo>
              <a:cubicBezTo>
                <a:pt x="6958991" y="2497580"/>
                <a:pt x="7009142" y="2521768"/>
                <a:pt x="7025571" y="2553730"/>
              </a:cubicBezTo>
              <a:cubicBezTo>
                <a:pt x="7048052" y="2596059"/>
                <a:pt x="7042000" y="2637524"/>
                <a:pt x="7009142" y="2670351"/>
              </a:cubicBezTo>
              <a:cubicBezTo>
                <a:pt x="6991849" y="2687628"/>
                <a:pt x="6971961" y="2697562"/>
                <a:pt x="6950993" y="2699830"/>
              </a:cubicBezTo>
              <a:close/>
              <a:moveTo>
                <a:pt x="7179234" y="2613447"/>
              </a:moveTo>
              <a:cubicBezTo>
                <a:pt x="7146376" y="2613447"/>
                <a:pt x="7136000" y="2609128"/>
                <a:pt x="7110925" y="2584076"/>
              </a:cubicBezTo>
              <a:cubicBezTo>
                <a:pt x="7088443" y="2561616"/>
                <a:pt x="7081526" y="2547794"/>
                <a:pt x="7081526" y="2522742"/>
              </a:cubicBezTo>
              <a:cubicBezTo>
                <a:pt x="7081526" y="2458817"/>
                <a:pt x="7138594" y="2406986"/>
                <a:pt x="7194798" y="2419080"/>
              </a:cubicBezTo>
              <a:cubicBezTo>
                <a:pt x="7314122" y="2445859"/>
                <a:pt x="7301152" y="2613447"/>
                <a:pt x="7179234" y="2613447"/>
              </a:cubicBezTo>
              <a:close/>
              <a:moveTo>
                <a:pt x="1794375" y="3794344"/>
              </a:moveTo>
              <a:cubicBezTo>
                <a:pt x="1783675" y="3794344"/>
                <a:pt x="1773299" y="3790672"/>
                <a:pt x="1756438" y="3783330"/>
              </a:cubicBezTo>
              <a:cubicBezTo>
                <a:pt x="1721851" y="3768644"/>
                <a:pt x="1700234" y="3734954"/>
                <a:pt x="1700234" y="3696081"/>
              </a:cubicBezTo>
              <a:cubicBezTo>
                <a:pt x="1700234" y="3634747"/>
                <a:pt x="1737415" y="3596737"/>
                <a:pt x="1796213" y="3596737"/>
              </a:cubicBezTo>
              <a:cubicBezTo>
                <a:pt x="1902567" y="3596737"/>
                <a:pt x="1931966" y="3742729"/>
                <a:pt x="1834258" y="3783330"/>
              </a:cubicBezTo>
              <a:cubicBezTo>
                <a:pt x="1816100" y="3790672"/>
                <a:pt x="1805075" y="3794344"/>
                <a:pt x="1794375" y="3794344"/>
              </a:cubicBezTo>
              <a:close/>
              <a:moveTo>
                <a:pt x="1927505" y="3622872"/>
              </a:moveTo>
              <a:cubicBezTo>
                <a:pt x="1924047" y="3622008"/>
                <a:pt x="1907618" y="3616825"/>
                <a:pt x="1892918" y="3609914"/>
              </a:cubicBezTo>
              <a:cubicBezTo>
                <a:pt x="1861790" y="3596957"/>
                <a:pt x="1829797" y="3551172"/>
                <a:pt x="1829797" y="3520937"/>
              </a:cubicBezTo>
              <a:cubicBezTo>
                <a:pt x="1829797" y="3494158"/>
                <a:pt x="1851414" y="3454420"/>
                <a:pt x="1874760" y="3438007"/>
              </a:cubicBezTo>
              <a:cubicBezTo>
                <a:pt x="1885136" y="3430232"/>
                <a:pt x="1911076" y="3424185"/>
                <a:pt x="1931829" y="3424185"/>
              </a:cubicBezTo>
              <a:cubicBezTo>
                <a:pt x="2010514" y="3424185"/>
                <a:pt x="2057206" y="3514890"/>
                <a:pt x="2009649" y="3575360"/>
              </a:cubicBezTo>
              <a:cubicBezTo>
                <a:pt x="1993220" y="3596093"/>
                <a:pt x="1945663" y="3623736"/>
                <a:pt x="1927505" y="3622872"/>
              </a:cubicBezTo>
              <a:close/>
              <a:moveTo>
                <a:pt x="2368028" y="3614244"/>
              </a:moveTo>
              <a:cubicBezTo>
                <a:pt x="2359381" y="3614244"/>
                <a:pt x="2339494" y="3607333"/>
                <a:pt x="2323929" y="3599559"/>
              </a:cubicBezTo>
              <a:cubicBezTo>
                <a:pt x="2254756" y="3565868"/>
                <a:pt x="2253891" y="3463933"/>
                <a:pt x="2322200" y="3428515"/>
              </a:cubicBezTo>
              <a:cubicBezTo>
                <a:pt x="2411261" y="3382731"/>
                <a:pt x="2504646" y="3477755"/>
                <a:pt x="2454495" y="3563277"/>
              </a:cubicBezTo>
              <a:cubicBezTo>
                <a:pt x="2438931" y="3589192"/>
                <a:pt x="2396562" y="3614244"/>
                <a:pt x="2368028" y="3614244"/>
              </a:cubicBezTo>
              <a:close/>
              <a:moveTo>
                <a:pt x="2619395" y="3571106"/>
              </a:moveTo>
              <a:cubicBezTo>
                <a:pt x="2600372" y="3570242"/>
                <a:pt x="2575296" y="3565059"/>
                <a:pt x="2563191" y="3558148"/>
              </a:cubicBezTo>
              <a:cubicBezTo>
                <a:pt x="2532063" y="3541735"/>
                <a:pt x="2508717" y="3490767"/>
                <a:pt x="2515634" y="3455349"/>
              </a:cubicBezTo>
              <a:cubicBezTo>
                <a:pt x="2519093" y="3439800"/>
                <a:pt x="2532063" y="3416476"/>
                <a:pt x="2545898" y="3403518"/>
              </a:cubicBezTo>
              <a:cubicBezTo>
                <a:pt x="2612477" y="3340457"/>
                <a:pt x="2711050" y="3386241"/>
                <a:pt x="2711050" y="3481265"/>
              </a:cubicBezTo>
              <a:cubicBezTo>
                <a:pt x="2711050" y="3526185"/>
                <a:pt x="2665222" y="3571106"/>
                <a:pt x="2619395" y="3571106"/>
              </a:cubicBezTo>
              <a:close/>
              <a:moveTo>
                <a:pt x="5340049" y="3492380"/>
              </a:moveTo>
              <a:cubicBezTo>
                <a:pt x="5331186" y="3492380"/>
                <a:pt x="5322539" y="3488708"/>
                <a:pt x="5305678" y="3481366"/>
              </a:cubicBezTo>
              <a:cubicBezTo>
                <a:pt x="5266768" y="3464089"/>
                <a:pt x="5241692" y="3427807"/>
                <a:pt x="5241692" y="3388070"/>
              </a:cubicBezTo>
              <a:cubicBezTo>
                <a:pt x="5241692" y="3360426"/>
                <a:pt x="5247745" y="3347468"/>
                <a:pt x="5271091" y="3324144"/>
              </a:cubicBezTo>
              <a:cubicBezTo>
                <a:pt x="5295302" y="3299956"/>
                <a:pt x="5306543" y="3294773"/>
                <a:pt x="5338536" y="3294773"/>
              </a:cubicBezTo>
              <a:cubicBezTo>
                <a:pt x="5359288" y="3294773"/>
                <a:pt x="5385228" y="3300820"/>
                <a:pt x="5395604" y="3308595"/>
              </a:cubicBezTo>
              <a:cubicBezTo>
                <a:pt x="5418950" y="3325008"/>
                <a:pt x="5440567" y="3364745"/>
                <a:pt x="5440567" y="3391525"/>
              </a:cubicBezTo>
              <a:cubicBezTo>
                <a:pt x="5440567" y="3422624"/>
                <a:pt x="5408574" y="3467544"/>
                <a:pt x="5375716" y="3481366"/>
              </a:cubicBezTo>
              <a:cubicBezTo>
                <a:pt x="5357991" y="3488708"/>
                <a:pt x="5348912" y="3492380"/>
                <a:pt x="5340049" y="3492380"/>
              </a:cubicBezTo>
              <a:close/>
              <a:moveTo>
                <a:pt x="2169392" y="3595302"/>
              </a:moveTo>
              <a:cubicBezTo>
                <a:pt x="2148951" y="3598554"/>
                <a:pt x="2126577" y="3595261"/>
                <a:pt x="2104528" y="3583167"/>
              </a:cubicBezTo>
              <a:cubicBezTo>
                <a:pt x="2038813" y="3547749"/>
                <a:pt x="2040543" y="3445814"/>
                <a:pt x="2106258" y="3411260"/>
              </a:cubicBezTo>
              <a:cubicBezTo>
                <a:pt x="2155544" y="3385344"/>
                <a:pt x="2216071" y="3402622"/>
                <a:pt x="2240282" y="3450134"/>
              </a:cubicBezTo>
              <a:cubicBezTo>
                <a:pt x="2274652" y="3516867"/>
                <a:pt x="2230716" y="3585543"/>
                <a:pt x="2169392" y="3595302"/>
              </a:cubicBezTo>
              <a:close/>
              <a:moveTo>
                <a:pt x="1413358" y="3871395"/>
              </a:moveTo>
              <a:cubicBezTo>
                <a:pt x="1400631" y="3869073"/>
                <a:pt x="1387823" y="3864214"/>
                <a:pt x="1375502" y="3856656"/>
              </a:cubicBezTo>
              <a:cubicBezTo>
                <a:pt x="1272606" y="3794458"/>
                <a:pt x="1361668" y="3635509"/>
                <a:pt x="1470616" y="3687340"/>
              </a:cubicBezTo>
              <a:cubicBezTo>
                <a:pt x="1525955" y="3714119"/>
                <a:pt x="1543248" y="3774589"/>
                <a:pt x="1510391" y="3828148"/>
              </a:cubicBezTo>
              <a:cubicBezTo>
                <a:pt x="1488990" y="3862487"/>
                <a:pt x="1451539" y="3878360"/>
                <a:pt x="1413358" y="3871395"/>
              </a:cubicBezTo>
              <a:close/>
              <a:moveTo>
                <a:pt x="1583811" y="3687408"/>
              </a:moveTo>
              <a:cubicBezTo>
                <a:pt x="1574867" y="3688049"/>
                <a:pt x="1565571" y="3687576"/>
                <a:pt x="1556060" y="3685849"/>
              </a:cubicBezTo>
              <a:cubicBezTo>
                <a:pt x="1544819" y="3683257"/>
                <a:pt x="1524932" y="3670299"/>
                <a:pt x="1510232" y="3656478"/>
              </a:cubicBezTo>
              <a:cubicBezTo>
                <a:pt x="1488616" y="3634017"/>
                <a:pt x="1484292" y="3623651"/>
                <a:pt x="1484292" y="3588233"/>
              </a:cubicBezTo>
              <a:cubicBezTo>
                <a:pt x="1484292" y="3552815"/>
                <a:pt x="1488616" y="3542449"/>
                <a:pt x="1511097" y="3519988"/>
              </a:cubicBezTo>
              <a:cubicBezTo>
                <a:pt x="1562113" y="3469021"/>
                <a:pt x="1654633" y="3491481"/>
                <a:pt x="1673655" y="3558862"/>
              </a:cubicBezTo>
              <a:cubicBezTo>
                <a:pt x="1691813" y="3623866"/>
                <a:pt x="1646418" y="3682919"/>
                <a:pt x="1583811" y="3687408"/>
              </a:cubicBezTo>
              <a:close/>
              <a:moveTo>
                <a:pt x="1731255" y="3483817"/>
              </a:moveTo>
              <a:cubicBezTo>
                <a:pt x="1722229" y="3482616"/>
                <a:pt x="1713042" y="3480078"/>
                <a:pt x="1703747" y="3476191"/>
              </a:cubicBezTo>
              <a:cubicBezTo>
                <a:pt x="1651867" y="3455458"/>
                <a:pt x="1630250" y="3371664"/>
                <a:pt x="1665702" y="3327608"/>
              </a:cubicBezTo>
              <a:cubicBezTo>
                <a:pt x="1701153" y="3281823"/>
                <a:pt x="1773786" y="3274913"/>
                <a:pt x="1810966" y="3314650"/>
              </a:cubicBezTo>
              <a:cubicBezTo>
                <a:pt x="1855065" y="3361298"/>
                <a:pt x="1853335" y="3418313"/>
                <a:pt x="1806643" y="3458914"/>
              </a:cubicBezTo>
              <a:cubicBezTo>
                <a:pt x="1783946" y="3478998"/>
                <a:pt x="1758330" y="3487421"/>
                <a:pt x="1731255" y="3483817"/>
              </a:cubicBezTo>
              <a:close/>
              <a:moveTo>
                <a:pt x="2019575" y="3394337"/>
              </a:moveTo>
              <a:cubicBezTo>
                <a:pt x="2000120" y="3397361"/>
                <a:pt x="1979800" y="3394337"/>
                <a:pt x="1961210" y="3384835"/>
              </a:cubicBezTo>
              <a:cubicBezTo>
                <a:pt x="1915383" y="3361511"/>
                <a:pt x="1892901" y="3295858"/>
                <a:pt x="1916247" y="3251801"/>
              </a:cubicBezTo>
              <a:cubicBezTo>
                <a:pt x="1924029" y="3237116"/>
                <a:pt x="1922300" y="3236252"/>
                <a:pt x="1896360" y="3240571"/>
              </a:cubicBezTo>
              <a:cubicBezTo>
                <a:pt x="1862638" y="3245754"/>
                <a:pt x="1820269" y="3227613"/>
                <a:pt x="1800381" y="3198242"/>
              </a:cubicBezTo>
              <a:cubicBezTo>
                <a:pt x="1792599" y="3187876"/>
                <a:pt x="1786547" y="3161960"/>
                <a:pt x="1786547" y="3141228"/>
              </a:cubicBezTo>
              <a:cubicBezTo>
                <a:pt x="1786547" y="3109265"/>
                <a:pt x="1791735" y="3098035"/>
                <a:pt x="1816810" y="3072983"/>
              </a:cubicBezTo>
              <a:cubicBezTo>
                <a:pt x="1845344" y="3044476"/>
                <a:pt x="1850532" y="3042748"/>
                <a:pt x="1887713" y="3047068"/>
              </a:cubicBezTo>
              <a:cubicBezTo>
                <a:pt x="1942187" y="3053115"/>
                <a:pt x="1976774" y="3089397"/>
                <a:pt x="1976774" y="3140364"/>
              </a:cubicBezTo>
              <a:cubicBezTo>
                <a:pt x="1976774" y="3159369"/>
                <a:pt x="1973316" y="3182693"/>
                <a:pt x="1968128" y="3191332"/>
              </a:cubicBezTo>
              <a:cubicBezTo>
                <a:pt x="1960346" y="3205153"/>
                <a:pt x="1962940" y="3206881"/>
                <a:pt x="1993203" y="3202562"/>
              </a:cubicBezTo>
              <a:cubicBezTo>
                <a:pt x="2088317" y="3189604"/>
                <a:pt x="2141926" y="3301041"/>
                <a:pt x="2072753" y="3367558"/>
              </a:cubicBezTo>
              <a:cubicBezTo>
                <a:pt x="2057621" y="3382243"/>
                <a:pt x="2039030" y="3391314"/>
                <a:pt x="2019575" y="3394337"/>
              </a:cubicBezTo>
              <a:close/>
              <a:moveTo>
                <a:pt x="5200445" y="3284995"/>
              </a:moveTo>
              <a:cubicBezTo>
                <a:pt x="5186718" y="3285751"/>
                <a:pt x="5173100" y="3283375"/>
                <a:pt x="5159697" y="3277760"/>
              </a:cubicBezTo>
              <a:cubicBezTo>
                <a:pt x="5122516" y="3263075"/>
                <a:pt x="5100900" y="3228520"/>
                <a:pt x="5100900" y="3186192"/>
              </a:cubicBezTo>
              <a:cubicBezTo>
                <a:pt x="5100900" y="3149910"/>
                <a:pt x="5104358" y="3142135"/>
                <a:pt x="5132892" y="3115355"/>
              </a:cubicBezTo>
              <a:cubicBezTo>
                <a:pt x="5163156" y="3088576"/>
                <a:pt x="5169209" y="3085984"/>
                <a:pt x="5205525" y="3090304"/>
              </a:cubicBezTo>
              <a:cubicBezTo>
                <a:pt x="5304097" y="3101534"/>
                <a:pt x="5329173" y="3228520"/>
                <a:pt x="5241841" y="3273441"/>
              </a:cubicBezTo>
              <a:cubicBezTo>
                <a:pt x="5228006" y="3280352"/>
                <a:pt x="5214171" y="3284239"/>
                <a:pt x="5200445" y="3284995"/>
              </a:cubicBezTo>
              <a:close/>
              <a:moveTo>
                <a:pt x="5439395" y="3243367"/>
              </a:moveTo>
              <a:cubicBezTo>
                <a:pt x="5418427" y="3245634"/>
                <a:pt x="5396378" y="3240235"/>
                <a:pt x="5374761" y="3226845"/>
              </a:cubicBezTo>
              <a:cubicBezTo>
                <a:pt x="5342768" y="3207840"/>
                <a:pt x="5323745" y="3159464"/>
                <a:pt x="5332392" y="3124046"/>
              </a:cubicBezTo>
              <a:cubicBezTo>
                <a:pt x="5334986" y="3111089"/>
                <a:pt x="5347956" y="3090356"/>
                <a:pt x="5360061" y="3077398"/>
              </a:cubicBezTo>
              <a:cubicBezTo>
                <a:pt x="5423182" y="3011745"/>
                <a:pt x="5526943" y="3058393"/>
                <a:pt x="5526943" y="3153417"/>
              </a:cubicBezTo>
              <a:cubicBezTo>
                <a:pt x="5526943" y="3177605"/>
                <a:pt x="5520025" y="3191427"/>
                <a:pt x="5497544" y="3213887"/>
              </a:cubicBezTo>
              <a:cubicBezTo>
                <a:pt x="5480251" y="3231164"/>
                <a:pt x="5460363" y="3241099"/>
                <a:pt x="5439395" y="3243367"/>
              </a:cubicBezTo>
              <a:close/>
              <a:moveTo>
                <a:pt x="5557759" y="3061067"/>
              </a:moveTo>
              <a:cubicBezTo>
                <a:pt x="5548734" y="3059866"/>
                <a:pt x="5539546" y="3057328"/>
                <a:pt x="5530251" y="3053441"/>
              </a:cubicBezTo>
              <a:cubicBezTo>
                <a:pt x="5478371" y="3032708"/>
                <a:pt x="5456754" y="2948914"/>
                <a:pt x="5492206" y="2904858"/>
              </a:cubicBezTo>
              <a:cubicBezTo>
                <a:pt x="5527657" y="2859073"/>
                <a:pt x="5600290" y="2852163"/>
                <a:pt x="5637470" y="2891900"/>
              </a:cubicBezTo>
              <a:cubicBezTo>
                <a:pt x="5681569" y="2938548"/>
                <a:pt x="5679839" y="2995563"/>
                <a:pt x="5633147" y="3036164"/>
              </a:cubicBezTo>
              <a:cubicBezTo>
                <a:pt x="5610450" y="3056248"/>
                <a:pt x="5584834" y="3064671"/>
                <a:pt x="5557759" y="3061067"/>
              </a:cubicBezTo>
              <a:close/>
              <a:moveTo>
                <a:pt x="5812640" y="2956607"/>
              </a:moveTo>
              <a:cubicBezTo>
                <a:pt x="5797035" y="2958767"/>
                <a:pt x="5780553" y="2956823"/>
                <a:pt x="5764340" y="2949912"/>
              </a:cubicBezTo>
              <a:cubicBezTo>
                <a:pt x="5735806" y="2938682"/>
                <a:pt x="5708136" y="2902400"/>
                <a:pt x="5702948" y="2870438"/>
              </a:cubicBezTo>
              <a:cubicBezTo>
                <a:pt x="5692572" y="2810832"/>
                <a:pt x="5740994" y="2759864"/>
                <a:pt x="5808438" y="2759864"/>
              </a:cubicBezTo>
              <a:cubicBezTo>
                <a:pt x="5852536" y="2759864"/>
                <a:pt x="5898364" y="2805649"/>
                <a:pt x="5898364" y="2849705"/>
              </a:cubicBezTo>
              <a:cubicBezTo>
                <a:pt x="5898364" y="2906719"/>
                <a:pt x="5859454" y="2950128"/>
                <a:pt x="5812640" y="2956607"/>
              </a:cubicBezTo>
              <a:close/>
              <a:moveTo>
                <a:pt x="5968978" y="2801823"/>
              </a:moveTo>
              <a:cubicBezTo>
                <a:pt x="5951793" y="2801472"/>
                <a:pt x="5934499" y="2796775"/>
                <a:pt x="5918935" y="2786841"/>
              </a:cubicBezTo>
              <a:cubicBezTo>
                <a:pt x="5866190" y="2754014"/>
                <a:pt x="5860138" y="2679723"/>
                <a:pt x="5905965" y="2635666"/>
              </a:cubicBezTo>
              <a:cubicBezTo>
                <a:pt x="5971680" y="2572605"/>
                <a:pt x="6071117" y="2618389"/>
                <a:pt x="6071117" y="2711686"/>
              </a:cubicBezTo>
              <a:cubicBezTo>
                <a:pt x="6071117" y="2764813"/>
                <a:pt x="6020534" y="2802876"/>
                <a:pt x="5968978" y="2801823"/>
              </a:cubicBezTo>
              <a:close/>
              <a:moveTo>
                <a:pt x="6177259" y="2699722"/>
              </a:moveTo>
              <a:cubicBezTo>
                <a:pt x="6144401" y="2699722"/>
                <a:pt x="6134025" y="2695403"/>
                <a:pt x="6108950" y="2670351"/>
              </a:cubicBezTo>
              <a:cubicBezTo>
                <a:pt x="6084739" y="2646163"/>
                <a:pt x="6079551" y="2634069"/>
                <a:pt x="6079551" y="2605562"/>
              </a:cubicBezTo>
              <a:cubicBezTo>
                <a:pt x="6079551" y="2539909"/>
                <a:pt x="6148725" y="2488077"/>
                <a:pt x="6207522" y="2510537"/>
              </a:cubicBezTo>
              <a:cubicBezTo>
                <a:pt x="6263726" y="2532134"/>
                <a:pt x="6291396" y="2588284"/>
                <a:pt x="6269779" y="2640116"/>
              </a:cubicBezTo>
              <a:cubicBezTo>
                <a:pt x="6253350" y="2678989"/>
                <a:pt x="6221357" y="2699722"/>
                <a:pt x="6177259" y="2699722"/>
              </a:cubicBezTo>
              <a:close/>
              <a:moveTo>
                <a:pt x="6509591" y="2548954"/>
              </a:moveTo>
              <a:cubicBezTo>
                <a:pt x="6503322" y="2548954"/>
                <a:pt x="6497702" y="2548306"/>
                <a:pt x="6494243" y="2547011"/>
              </a:cubicBezTo>
              <a:cubicBezTo>
                <a:pt x="6440633" y="2530598"/>
                <a:pt x="6416423" y="2498635"/>
                <a:pt x="6416423" y="2444212"/>
              </a:cubicBezTo>
              <a:cubicBezTo>
                <a:pt x="6416423" y="2420024"/>
                <a:pt x="6423340" y="2406202"/>
                <a:pt x="6445821" y="2383742"/>
              </a:cubicBezTo>
              <a:cubicBezTo>
                <a:pt x="6470897" y="2358690"/>
                <a:pt x="6481273" y="2354371"/>
                <a:pt x="6514130" y="2354371"/>
              </a:cubicBezTo>
              <a:cubicBezTo>
                <a:pt x="6634320" y="2354371"/>
                <a:pt x="6647290" y="2521959"/>
                <a:pt x="6528830" y="2547011"/>
              </a:cubicBezTo>
              <a:cubicBezTo>
                <a:pt x="6522777" y="2548306"/>
                <a:pt x="6515860" y="2548954"/>
                <a:pt x="6509591" y="2548954"/>
              </a:cubicBezTo>
              <a:close/>
              <a:moveTo>
                <a:pt x="6775420" y="2517144"/>
              </a:moveTo>
              <a:cubicBezTo>
                <a:pt x="6767206" y="2517467"/>
                <a:pt x="6759424" y="2514660"/>
                <a:pt x="6744725" y="2509045"/>
              </a:cubicBezTo>
              <a:cubicBezTo>
                <a:pt x="6690250" y="2486585"/>
                <a:pt x="6663446" y="2430434"/>
                <a:pt x="6684198" y="2379467"/>
              </a:cubicBezTo>
              <a:cubicBezTo>
                <a:pt x="6710138" y="2316405"/>
                <a:pt x="6789688" y="2298264"/>
                <a:pt x="6840703" y="2344049"/>
              </a:cubicBezTo>
              <a:cubicBezTo>
                <a:pt x="6896042" y="2393289"/>
                <a:pt x="6879613" y="2477083"/>
                <a:pt x="6808710" y="2506454"/>
              </a:cubicBezTo>
              <a:cubicBezTo>
                <a:pt x="6792282" y="2513364"/>
                <a:pt x="6783635" y="2516820"/>
                <a:pt x="6775420" y="2517144"/>
              </a:cubicBezTo>
              <a:close/>
              <a:moveTo>
                <a:pt x="6997841" y="2449523"/>
              </a:moveTo>
              <a:cubicBezTo>
                <a:pt x="6964983" y="2449523"/>
                <a:pt x="6954607" y="2445203"/>
                <a:pt x="6929532" y="2420152"/>
              </a:cubicBezTo>
              <a:cubicBezTo>
                <a:pt x="6906186" y="2396828"/>
                <a:pt x="6900133" y="2383870"/>
                <a:pt x="6900133" y="2357090"/>
              </a:cubicBezTo>
              <a:cubicBezTo>
                <a:pt x="6900133" y="2287118"/>
                <a:pt x="6965848" y="2237014"/>
                <a:pt x="7028104" y="2260338"/>
              </a:cubicBezTo>
              <a:cubicBezTo>
                <a:pt x="7084308" y="2281935"/>
                <a:pt x="7111978" y="2338085"/>
                <a:pt x="7090361" y="2389917"/>
              </a:cubicBezTo>
              <a:cubicBezTo>
                <a:pt x="7073932" y="2428790"/>
                <a:pt x="7041939" y="2449523"/>
                <a:pt x="6997841" y="2449523"/>
              </a:cubicBezTo>
              <a:close/>
              <a:moveTo>
                <a:pt x="9682510" y="2397843"/>
              </a:moveTo>
              <a:cubicBezTo>
                <a:pt x="9653976" y="2397843"/>
                <a:pt x="9634089" y="2392659"/>
                <a:pt x="9618525" y="2380565"/>
              </a:cubicBezTo>
              <a:cubicBezTo>
                <a:pt x="9592584" y="2359833"/>
                <a:pt x="9575291" y="2313185"/>
                <a:pt x="9582208" y="2283814"/>
              </a:cubicBezTo>
              <a:cubicBezTo>
                <a:pt x="9587396" y="2263945"/>
                <a:pt x="9585667" y="2263081"/>
                <a:pt x="9562321" y="2266537"/>
              </a:cubicBezTo>
              <a:cubicBezTo>
                <a:pt x="9528599" y="2270856"/>
                <a:pt x="9486230" y="2248396"/>
                <a:pt x="9469801" y="2216433"/>
              </a:cubicBezTo>
              <a:cubicBezTo>
                <a:pt x="9422244" y="2124864"/>
                <a:pt x="9521681" y="2032432"/>
                <a:pt x="9609013" y="2085991"/>
              </a:cubicBezTo>
              <a:cubicBezTo>
                <a:pt x="9640141" y="2104996"/>
                <a:pt x="9660029" y="2153372"/>
                <a:pt x="9652247" y="2187062"/>
              </a:cubicBezTo>
              <a:cubicBezTo>
                <a:pt x="9647059" y="2206931"/>
                <a:pt x="9648788" y="2207794"/>
                <a:pt x="9683375" y="2207794"/>
              </a:cubicBezTo>
              <a:cubicBezTo>
                <a:pt x="9743037" y="2208658"/>
                <a:pt x="9776759" y="2245804"/>
                <a:pt x="9776759" y="2310593"/>
              </a:cubicBezTo>
              <a:cubicBezTo>
                <a:pt x="9776759" y="2337373"/>
                <a:pt x="9770707" y="2350331"/>
                <a:pt x="9749955" y="2371063"/>
              </a:cubicBezTo>
              <a:cubicBezTo>
                <a:pt x="9727473" y="2393523"/>
                <a:pt x="9717097" y="2397843"/>
                <a:pt x="9682510" y="2397843"/>
              </a:cubicBezTo>
              <a:close/>
              <a:moveTo>
                <a:pt x="10600635" y="2130304"/>
              </a:moveTo>
              <a:cubicBezTo>
                <a:pt x="10581612" y="2130304"/>
                <a:pt x="10556537" y="2123393"/>
                <a:pt x="10543567" y="2115618"/>
              </a:cubicBezTo>
              <a:cubicBezTo>
                <a:pt x="10513303" y="2096613"/>
                <a:pt x="10498604" y="2067242"/>
                <a:pt x="10499468" y="2030096"/>
              </a:cubicBezTo>
              <a:cubicBezTo>
                <a:pt x="10501198" y="1965307"/>
                <a:pt x="10562589" y="1921251"/>
                <a:pt x="10623981" y="1939392"/>
              </a:cubicBezTo>
              <a:cubicBezTo>
                <a:pt x="10668944" y="1953213"/>
                <a:pt x="10692290" y="1985176"/>
                <a:pt x="10692290" y="2032688"/>
              </a:cubicBezTo>
              <a:cubicBezTo>
                <a:pt x="10692290" y="2065514"/>
                <a:pt x="10687967" y="2075881"/>
                <a:pt x="10662891" y="2100932"/>
              </a:cubicBezTo>
              <a:cubicBezTo>
                <a:pt x="10639545" y="2124257"/>
                <a:pt x="10626575" y="2130304"/>
                <a:pt x="10600635" y="2130304"/>
              </a:cubicBezTo>
              <a:close/>
              <a:moveTo>
                <a:pt x="9191820" y="2328735"/>
              </a:moveTo>
              <a:cubicBezTo>
                <a:pt x="9158963" y="2328735"/>
                <a:pt x="9148587" y="2324416"/>
                <a:pt x="9123511" y="2299364"/>
              </a:cubicBezTo>
              <a:cubicBezTo>
                <a:pt x="9101030" y="2276904"/>
                <a:pt x="9094112" y="2263082"/>
                <a:pt x="9094112" y="2238894"/>
              </a:cubicBezTo>
              <a:cubicBezTo>
                <a:pt x="9094112" y="2175833"/>
                <a:pt x="9134752" y="2134368"/>
                <a:pt x="9194414" y="2136096"/>
              </a:cubicBezTo>
              <a:cubicBezTo>
                <a:pt x="9259265" y="2137823"/>
                <a:pt x="9303363" y="2199157"/>
                <a:pt x="9285205" y="2260491"/>
              </a:cubicBezTo>
              <a:cubicBezTo>
                <a:pt x="9271370" y="2305411"/>
                <a:pt x="9239377" y="2328735"/>
                <a:pt x="9191820" y="2328735"/>
              </a:cubicBezTo>
              <a:close/>
              <a:moveTo>
                <a:pt x="6278217" y="2517142"/>
              </a:moveTo>
              <a:cubicBezTo>
                <a:pt x="6267084" y="2517250"/>
                <a:pt x="6255844" y="2513363"/>
                <a:pt x="6237685" y="2505588"/>
              </a:cubicBezTo>
              <a:cubicBezTo>
                <a:pt x="6206557" y="2492630"/>
                <a:pt x="6174564" y="2446846"/>
                <a:pt x="6174564" y="2416611"/>
              </a:cubicBezTo>
              <a:cubicBezTo>
                <a:pt x="6174564" y="2389832"/>
                <a:pt x="6196181" y="2350094"/>
                <a:pt x="6219527" y="2333681"/>
              </a:cubicBezTo>
              <a:cubicBezTo>
                <a:pt x="6229903" y="2325906"/>
                <a:pt x="6255844" y="2319859"/>
                <a:pt x="6276596" y="2319859"/>
              </a:cubicBezTo>
              <a:cubicBezTo>
                <a:pt x="6308588" y="2319859"/>
                <a:pt x="6319829" y="2325043"/>
                <a:pt x="6344040" y="2349230"/>
              </a:cubicBezTo>
              <a:cubicBezTo>
                <a:pt x="6366521" y="2371691"/>
                <a:pt x="6373439" y="2385512"/>
                <a:pt x="6373439" y="2409700"/>
              </a:cubicBezTo>
              <a:cubicBezTo>
                <a:pt x="6373439" y="2453757"/>
                <a:pt x="6353551" y="2487447"/>
                <a:pt x="6318100" y="2504724"/>
              </a:cubicBezTo>
              <a:cubicBezTo>
                <a:pt x="6300374" y="2512931"/>
                <a:pt x="6289350" y="2517034"/>
                <a:pt x="6278217" y="2517142"/>
              </a:cubicBezTo>
              <a:close/>
              <a:moveTo>
                <a:pt x="6634518" y="2328842"/>
              </a:moveTo>
              <a:cubicBezTo>
                <a:pt x="6611280" y="2329166"/>
                <a:pt x="6588366" y="2323983"/>
                <a:pt x="6575396" y="2313185"/>
              </a:cubicBezTo>
              <a:cubicBezTo>
                <a:pt x="6549456" y="2292452"/>
                <a:pt x="6537350" y="2265673"/>
                <a:pt x="6537350" y="2229391"/>
              </a:cubicBezTo>
              <a:cubicBezTo>
                <a:pt x="6537350" y="2204339"/>
                <a:pt x="6544268" y="2190517"/>
                <a:pt x="6566749" y="2168057"/>
              </a:cubicBezTo>
              <a:cubicBezTo>
                <a:pt x="6591825" y="2143005"/>
                <a:pt x="6602201" y="2138686"/>
                <a:pt x="6635058" y="2138686"/>
              </a:cubicBezTo>
              <a:cubicBezTo>
                <a:pt x="6681751" y="2138686"/>
                <a:pt x="6713743" y="2161146"/>
                <a:pt x="6727578" y="2203475"/>
              </a:cubicBezTo>
              <a:cubicBezTo>
                <a:pt x="6740548" y="2241485"/>
                <a:pt x="6726713" y="2286405"/>
                <a:pt x="6695585" y="2311457"/>
              </a:cubicBezTo>
              <a:cubicBezTo>
                <a:pt x="6681318" y="2322687"/>
                <a:pt x="6657756" y="2328518"/>
                <a:pt x="6634518" y="2328842"/>
              </a:cubicBezTo>
              <a:close/>
              <a:moveTo>
                <a:pt x="6827678" y="2258856"/>
              </a:moveTo>
              <a:cubicBezTo>
                <a:pt x="6812762" y="2258208"/>
                <a:pt x="6797847" y="2252809"/>
                <a:pt x="6780985" y="2242443"/>
              </a:cubicBezTo>
              <a:cubicBezTo>
                <a:pt x="6746399" y="2221710"/>
                <a:pt x="6725647" y="2175926"/>
                <a:pt x="6732564" y="2139644"/>
              </a:cubicBezTo>
              <a:cubicBezTo>
                <a:pt x="6741211" y="2099043"/>
                <a:pt x="6789632" y="2061033"/>
                <a:pt x="6832001" y="2061033"/>
              </a:cubicBezTo>
              <a:cubicBezTo>
                <a:pt x="6860535" y="2061033"/>
                <a:pt x="6872641" y="2066216"/>
                <a:pt x="6896851" y="2090404"/>
              </a:cubicBezTo>
              <a:cubicBezTo>
                <a:pt x="6921062" y="2114592"/>
                <a:pt x="6926250" y="2125822"/>
                <a:pt x="6926250" y="2157785"/>
              </a:cubicBezTo>
              <a:cubicBezTo>
                <a:pt x="6926250" y="2200978"/>
                <a:pt x="6910686" y="2228621"/>
                <a:pt x="6874370" y="2246762"/>
              </a:cubicBezTo>
              <a:cubicBezTo>
                <a:pt x="6857509" y="2255400"/>
                <a:pt x="6842594" y="2259504"/>
                <a:pt x="6827678" y="2258856"/>
              </a:cubicBezTo>
              <a:close/>
              <a:moveTo>
                <a:pt x="6430908" y="2322095"/>
              </a:moveTo>
              <a:cubicBezTo>
                <a:pt x="6421512" y="2322254"/>
                <a:pt x="6411757" y="2321079"/>
                <a:pt x="6401813" y="2318380"/>
              </a:cubicBezTo>
              <a:cubicBezTo>
                <a:pt x="6362038" y="2308014"/>
                <a:pt x="6330045" y="2265685"/>
                <a:pt x="6330045" y="2223356"/>
              </a:cubicBezTo>
              <a:cubicBezTo>
                <a:pt x="6330045" y="2195712"/>
                <a:pt x="6336098" y="2182755"/>
                <a:pt x="6359444" y="2159431"/>
              </a:cubicBezTo>
              <a:cubicBezTo>
                <a:pt x="6412189" y="2106735"/>
                <a:pt x="6489145" y="2121421"/>
                <a:pt x="6517679" y="2188802"/>
              </a:cubicBezTo>
              <a:cubicBezTo>
                <a:pt x="6544916" y="2254562"/>
                <a:pt x="6496684" y="2320985"/>
                <a:pt x="6430908" y="2322095"/>
              </a:cubicBezTo>
              <a:close/>
              <a:moveTo>
                <a:pt x="5070324" y="3106201"/>
              </a:moveTo>
              <a:cubicBezTo>
                <a:pt x="5053044" y="3106674"/>
                <a:pt x="5035102" y="3102624"/>
                <a:pt x="5018025" y="3093122"/>
              </a:cubicBezTo>
              <a:cubicBezTo>
                <a:pt x="4973062" y="3068070"/>
                <a:pt x="4958363" y="2988595"/>
                <a:pt x="4992085" y="2947130"/>
              </a:cubicBezTo>
              <a:cubicBezTo>
                <a:pt x="5047424" y="2876294"/>
                <a:pt x="5164154" y="2915168"/>
                <a:pt x="5166748" y="3005009"/>
              </a:cubicBezTo>
              <a:cubicBezTo>
                <a:pt x="5168046" y="3062671"/>
                <a:pt x="5122164" y="3104784"/>
                <a:pt x="5070324" y="3106201"/>
              </a:cubicBezTo>
              <a:close/>
              <a:moveTo>
                <a:pt x="5306494" y="3058480"/>
              </a:moveTo>
              <a:cubicBezTo>
                <a:pt x="5295943" y="3060302"/>
                <a:pt x="5285621" y="3059924"/>
                <a:pt x="5276326" y="3056901"/>
              </a:cubicBezTo>
              <a:cubicBezTo>
                <a:pt x="5221851" y="3037896"/>
                <a:pt x="5198505" y="3007661"/>
                <a:pt x="5198505" y="2953238"/>
              </a:cubicBezTo>
              <a:cubicBezTo>
                <a:pt x="5198505" y="2908318"/>
                <a:pt x="5244333" y="2863397"/>
                <a:pt x="5291025" y="2863397"/>
              </a:cubicBezTo>
              <a:cubicBezTo>
                <a:pt x="5366251" y="2863397"/>
                <a:pt x="5413808" y="2929050"/>
                <a:pt x="5386139" y="2994703"/>
              </a:cubicBezTo>
              <a:cubicBezTo>
                <a:pt x="5371872" y="3027746"/>
                <a:pt x="5338150" y="3053013"/>
                <a:pt x="5306494" y="3058480"/>
              </a:cubicBezTo>
              <a:close/>
              <a:moveTo>
                <a:pt x="2010261" y="3058560"/>
              </a:moveTo>
              <a:cubicBezTo>
                <a:pt x="2000067" y="3057413"/>
                <a:pt x="1989664" y="3054632"/>
                <a:pt x="1979288" y="3049989"/>
              </a:cubicBezTo>
              <a:cubicBezTo>
                <a:pt x="1946431" y="3035304"/>
                <a:pt x="1924814" y="2997294"/>
                <a:pt x="1924814" y="2953237"/>
              </a:cubicBezTo>
              <a:cubicBezTo>
                <a:pt x="1924814" y="2909181"/>
                <a:pt x="1970642" y="2863396"/>
                <a:pt x="2014740" y="2863396"/>
              </a:cubicBezTo>
              <a:cubicBezTo>
                <a:pt x="2060568" y="2863396"/>
                <a:pt x="2096884" y="2884993"/>
                <a:pt x="2112448" y="2921275"/>
              </a:cubicBezTo>
              <a:cubicBezTo>
                <a:pt x="2142711" y="2994595"/>
                <a:pt x="2081617" y="3066591"/>
                <a:pt x="2010261" y="3058560"/>
              </a:cubicBezTo>
              <a:close/>
              <a:moveTo>
                <a:pt x="2385741" y="2872367"/>
              </a:moveTo>
              <a:cubicBezTo>
                <a:pt x="2366435" y="2870977"/>
                <a:pt x="2347250" y="2863634"/>
                <a:pt x="2330821" y="2848949"/>
              </a:cubicBezTo>
              <a:cubicBezTo>
                <a:pt x="2278076" y="2801437"/>
                <a:pt x="2289317" y="2716779"/>
                <a:pt x="2353303" y="2686544"/>
              </a:cubicBezTo>
              <a:cubicBezTo>
                <a:pt x="2412100" y="2658901"/>
                <a:pt x="2481274" y="2695182"/>
                <a:pt x="2491650" y="2761699"/>
              </a:cubicBezTo>
              <a:cubicBezTo>
                <a:pt x="2502675" y="2827136"/>
                <a:pt x="2443661" y="2876538"/>
                <a:pt x="2385741" y="2872367"/>
              </a:cubicBezTo>
              <a:close/>
              <a:moveTo>
                <a:pt x="5084593" y="2863647"/>
              </a:moveTo>
              <a:cubicBezTo>
                <a:pt x="5063841" y="2863647"/>
                <a:pt x="5037900" y="2857600"/>
                <a:pt x="5027524" y="2849825"/>
              </a:cubicBezTo>
              <a:cubicBezTo>
                <a:pt x="5004178" y="2833412"/>
                <a:pt x="4982561" y="2793674"/>
                <a:pt x="4982561" y="2766895"/>
              </a:cubicBezTo>
              <a:cubicBezTo>
                <a:pt x="4982561" y="2715927"/>
                <a:pt x="5052600" y="2657185"/>
                <a:pt x="5097563" y="2669279"/>
              </a:cubicBezTo>
              <a:cubicBezTo>
                <a:pt x="5155496" y="2685692"/>
                <a:pt x="5181436" y="2717655"/>
                <a:pt x="5181436" y="2773806"/>
              </a:cubicBezTo>
              <a:cubicBezTo>
                <a:pt x="5181436" y="2797994"/>
                <a:pt x="5174518" y="2811815"/>
                <a:pt x="5152037" y="2834275"/>
              </a:cubicBezTo>
              <a:cubicBezTo>
                <a:pt x="5127826" y="2858463"/>
                <a:pt x="5116585" y="2863647"/>
                <a:pt x="5084593" y="2863647"/>
              </a:cubicBezTo>
              <a:close/>
              <a:moveTo>
                <a:pt x="5352783" y="2862031"/>
              </a:moveTo>
              <a:cubicBezTo>
                <a:pt x="5342916" y="2861270"/>
                <a:pt x="5332891" y="2859002"/>
                <a:pt x="5322947" y="2855007"/>
              </a:cubicBezTo>
              <a:cubicBezTo>
                <a:pt x="5265014" y="2831683"/>
                <a:pt x="5248585" y="2747026"/>
                <a:pt x="5292683" y="2697786"/>
              </a:cubicBezTo>
              <a:cubicBezTo>
                <a:pt x="5315165" y="2672734"/>
                <a:pt x="5323811" y="2669279"/>
                <a:pt x="5360992" y="2669279"/>
              </a:cubicBezTo>
              <a:cubicBezTo>
                <a:pt x="5410279" y="2669279"/>
                <a:pt x="5435354" y="2686556"/>
                <a:pt x="5455241" y="2732340"/>
              </a:cubicBezTo>
              <a:cubicBezTo>
                <a:pt x="5483235" y="2798856"/>
                <a:pt x="5421858" y="2867358"/>
                <a:pt x="5352783" y="2862031"/>
              </a:cubicBezTo>
              <a:close/>
              <a:moveTo>
                <a:pt x="5616678" y="2829135"/>
              </a:moveTo>
              <a:cubicBezTo>
                <a:pt x="5597655" y="2828271"/>
                <a:pt x="5574309" y="2823952"/>
                <a:pt x="5563069" y="2817905"/>
              </a:cubicBezTo>
              <a:cubicBezTo>
                <a:pt x="5516376" y="2791989"/>
                <a:pt x="5499948" y="2723744"/>
                <a:pt x="5529346" y="2678824"/>
              </a:cubicBezTo>
              <a:cubicBezTo>
                <a:pt x="5583821" y="2596758"/>
                <a:pt x="5708333" y="2634767"/>
                <a:pt x="5708333" y="2734111"/>
              </a:cubicBezTo>
              <a:cubicBezTo>
                <a:pt x="5708333" y="2763482"/>
                <a:pt x="5703145" y="2775576"/>
                <a:pt x="5678934" y="2799764"/>
              </a:cubicBezTo>
              <a:cubicBezTo>
                <a:pt x="5655588" y="2823088"/>
                <a:pt x="5642618" y="2829135"/>
                <a:pt x="5616678" y="2829135"/>
              </a:cubicBezTo>
              <a:close/>
              <a:moveTo>
                <a:pt x="5773877" y="2655724"/>
              </a:moveTo>
              <a:cubicBezTo>
                <a:pt x="5758962" y="2655076"/>
                <a:pt x="5744046" y="2649676"/>
                <a:pt x="5727185" y="2639310"/>
              </a:cubicBezTo>
              <a:cubicBezTo>
                <a:pt x="5666658" y="2602165"/>
                <a:pt x="5662335" y="2526145"/>
                <a:pt x="5717674" y="2479497"/>
              </a:cubicBezTo>
              <a:cubicBezTo>
                <a:pt x="5757448" y="2446671"/>
                <a:pt x="5805005" y="2449262"/>
                <a:pt x="5843051" y="2487272"/>
              </a:cubicBezTo>
              <a:cubicBezTo>
                <a:pt x="5867262" y="2511460"/>
                <a:pt x="5872450" y="2522690"/>
                <a:pt x="5872450" y="2554653"/>
              </a:cubicBezTo>
              <a:cubicBezTo>
                <a:pt x="5872450" y="2597845"/>
                <a:pt x="5856886" y="2625489"/>
                <a:pt x="5820569" y="2643630"/>
              </a:cubicBezTo>
              <a:cubicBezTo>
                <a:pt x="5803708" y="2652268"/>
                <a:pt x="5788793" y="2656372"/>
                <a:pt x="5773877" y="2655724"/>
              </a:cubicBezTo>
              <a:close/>
              <a:moveTo>
                <a:pt x="5995167" y="2533587"/>
              </a:moveTo>
              <a:cubicBezTo>
                <a:pt x="5982076" y="2532453"/>
                <a:pt x="5969052" y="2528674"/>
                <a:pt x="5956946" y="2521979"/>
              </a:cubicBezTo>
              <a:cubicBezTo>
                <a:pt x="5892961" y="2488289"/>
                <a:pt x="5890367" y="2391537"/>
                <a:pt x="5951758" y="2354391"/>
              </a:cubicBezTo>
              <a:cubicBezTo>
                <a:pt x="6005368" y="2322429"/>
                <a:pt x="6071083" y="2340570"/>
                <a:pt x="6093564" y="2393265"/>
              </a:cubicBezTo>
              <a:cubicBezTo>
                <a:pt x="6109128" y="2431275"/>
                <a:pt x="6109128" y="2444232"/>
                <a:pt x="6091835" y="2479651"/>
              </a:cubicBezTo>
              <a:cubicBezTo>
                <a:pt x="6074326" y="2516580"/>
                <a:pt x="6034443" y="2536989"/>
                <a:pt x="5995167" y="2533587"/>
              </a:cubicBezTo>
              <a:close/>
              <a:moveTo>
                <a:pt x="5219973" y="2663916"/>
              </a:moveTo>
              <a:cubicBezTo>
                <a:pt x="5202140" y="2663754"/>
                <a:pt x="5192088" y="2658733"/>
                <a:pt x="5175227" y="2644479"/>
              </a:cubicBezTo>
              <a:cubicBezTo>
                <a:pt x="5138046" y="2612517"/>
                <a:pt x="5125076" y="2571916"/>
                <a:pt x="5140640" y="2533906"/>
              </a:cubicBezTo>
              <a:cubicBezTo>
                <a:pt x="5160527" y="2488122"/>
                <a:pt x="5185603" y="2470845"/>
                <a:pt x="5234889" y="2470845"/>
              </a:cubicBezTo>
              <a:cubicBezTo>
                <a:pt x="5272070" y="2470845"/>
                <a:pt x="5280717" y="2474300"/>
                <a:pt x="5303198" y="2499352"/>
              </a:cubicBezTo>
              <a:cubicBezTo>
                <a:pt x="5358537" y="2560686"/>
                <a:pt x="5323085" y="2653118"/>
                <a:pt x="5240942" y="2662620"/>
              </a:cubicBezTo>
              <a:cubicBezTo>
                <a:pt x="5232728" y="2663484"/>
                <a:pt x="5225918" y="2663970"/>
                <a:pt x="5219973" y="2663916"/>
              </a:cubicBezTo>
              <a:close/>
              <a:moveTo>
                <a:pt x="5481603" y="2655832"/>
              </a:moveTo>
              <a:cubicBezTo>
                <a:pt x="5466795" y="2655724"/>
                <a:pt x="5451664" y="2651404"/>
                <a:pt x="5434370" y="2642766"/>
              </a:cubicBezTo>
              <a:cubicBezTo>
                <a:pt x="5405836" y="2628944"/>
                <a:pt x="5379896" y="2585752"/>
                <a:pt x="5379896" y="2552925"/>
              </a:cubicBezTo>
              <a:cubicBezTo>
                <a:pt x="5379896" y="2504549"/>
                <a:pt x="5429182" y="2457901"/>
                <a:pt x="5481063" y="2457901"/>
              </a:cubicBezTo>
              <a:cubicBezTo>
                <a:pt x="5513920" y="2457901"/>
                <a:pt x="5559748" y="2487272"/>
                <a:pt x="5570124" y="2514915"/>
              </a:cubicBezTo>
              <a:cubicBezTo>
                <a:pt x="5589146" y="2565019"/>
                <a:pt x="5570988" y="2621170"/>
                <a:pt x="5526890" y="2643630"/>
              </a:cubicBezTo>
              <a:cubicBezTo>
                <a:pt x="5510894" y="2651836"/>
                <a:pt x="5496410" y="2655940"/>
                <a:pt x="5481603" y="2655832"/>
              </a:cubicBezTo>
              <a:close/>
              <a:moveTo>
                <a:pt x="2910897" y="2657569"/>
              </a:moveTo>
              <a:cubicBezTo>
                <a:pt x="2893617" y="2658042"/>
                <a:pt x="2875675" y="2653992"/>
                <a:pt x="2858598" y="2644490"/>
              </a:cubicBezTo>
              <a:cubicBezTo>
                <a:pt x="2813635" y="2619438"/>
                <a:pt x="2798936" y="2539963"/>
                <a:pt x="2832658" y="2498498"/>
              </a:cubicBezTo>
              <a:cubicBezTo>
                <a:pt x="2887997" y="2427662"/>
                <a:pt x="3004727" y="2466536"/>
                <a:pt x="3007321" y="2556377"/>
              </a:cubicBezTo>
              <a:cubicBezTo>
                <a:pt x="3008618" y="2614039"/>
                <a:pt x="2962737" y="2656152"/>
                <a:pt x="2910897" y="2657569"/>
              </a:cubicBezTo>
              <a:close/>
              <a:moveTo>
                <a:pt x="3120380" y="2578936"/>
              </a:moveTo>
              <a:cubicBezTo>
                <a:pt x="3101358" y="2578072"/>
                <a:pt x="3078011" y="2573753"/>
                <a:pt x="3066771" y="2567706"/>
              </a:cubicBezTo>
              <a:cubicBezTo>
                <a:pt x="3037372" y="2551293"/>
                <a:pt x="3019214" y="2520194"/>
                <a:pt x="3018349" y="2484776"/>
              </a:cubicBezTo>
              <a:cubicBezTo>
                <a:pt x="3016620" y="2418259"/>
                <a:pt x="3080605" y="2369019"/>
                <a:pt x="3143726" y="2388024"/>
              </a:cubicBezTo>
              <a:cubicBezTo>
                <a:pt x="3188689" y="2401846"/>
                <a:pt x="3212035" y="2433808"/>
                <a:pt x="3212035" y="2481320"/>
              </a:cubicBezTo>
              <a:cubicBezTo>
                <a:pt x="3212035" y="2514147"/>
                <a:pt x="3207712" y="2524513"/>
                <a:pt x="3182637" y="2549565"/>
              </a:cubicBezTo>
              <a:cubicBezTo>
                <a:pt x="3159290" y="2572889"/>
                <a:pt x="3146320" y="2578936"/>
                <a:pt x="3120380" y="2578936"/>
              </a:cubicBezTo>
              <a:close/>
              <a:moveTo>
                <a:pt x="3323192" y="2558162"/>
              </a:moveTo>
              <a:cubicBezTo>
                <a:pt x="3312998" y="2557015"/>
                <a:pt x="3302595" y="2554234"/>
                <a:pt x="3292219" y="2549591"/>
              </a:cubicBezTo>
              <a:cubicBezTo>
                <a:pt x="3259362" y="2534906"/>
                <a:pt x="3237745" y="2496896"/>
                <a:pt x="3237745" y="2452839"/>
              </a:cubicBezTo>
              <a:cubicBezTo>
                <a:pt x="3237745" y="2428651"/>
                <a:pt x="3244663" y="2414830"/>
                <a:pt x="3267144" y="2392369"/>
              </a:cubicBezTo>
              <a:cubicBezTo>
                <a:pt x="3289625" y="2369909"/>
                <a:pt x="3303460" y="2362998"/>
                <a:pt x="3327671" y="2362998"/>
              </a:cubicBezTo>
              <a:cubicBezTo>
                <a:pt x="3373499" y="2362998"/>
                <a:pt x="3409815" y="2384595"/>
                <a:pt x="3425379" y="2420877"/>
              </a:cubicBezTo>
              <a:cubicBezTo>
                <a:pt x="3455642" y="2494197"/>
                <a:pt x="3394548" y="2566193"/>
                <a:pt x="3323192" y="2558162"/>
              </a:cubicBezTo>
              <a:close/>
              <a:moveTo>
                <a:pt x="3566577" y="2420297"/>
              </a:moveTo>
              <a:cubicBezTo>
                <a:pt x="3552999" y="2420404"/>
                <a:pt x="3539056" y="2417597"/>
                <a:pt x="3525438" y="2411550"/>
              </a:cubicBezTo>
              <a:cubicBezTo>
                <a:pt x="3492580" y="2396865"/>
                <a:pt x="3470964" y="2358855"/>
                <a:pt x="3470964" y="2314799"/>
              </a:cubicBezTo>
              <a:cubicBezTo>
                <a:pt x="3470964" y="2290611"/>
                <a:pt x="3477881" y="2276789"/>
                <a:pt x="3500362" y="2254329"/>
              </a:cubicBezTo>
              <a:cubicBezTo>
                <a:pt x="3522844" y="2231868"/>
                <a:pt x="3536679" y="2224958"/>
                <a:pt x="3560889" y="2224958"/>
              </a:cubicBezTo>
              <a:cubicBezTo>
                <a:pt x="3605852" y="2224958"/>
                <a:pt x="3638710" y="2244826"/>
                <a:pt x="3656868" y="2282836"/>
              </a:cubicBezTo>
              <a:cubicBezTo>
                <a:pt x="3670703" y="2311343"/>
                <a:pt x="3670703" y="2318254"/>
                <a:pt x="3660327" y="2349353"/>
              </a:cubicBezTo>
              <a:cubicBezTo>
                <a:pt x="3644762" y="2393409"/>
                <a:pt x="3607311" y="2419973"/>
                <a:pt x="3566577" y="2420297"/>
              </a:cubicBezTo>
              <a:close/>
              <a:moveTo>
                <a:pt x="6175631" y="2302859"/>
              </a:moveTo>
              <a:cubicBezTo>
                <a:pt x="6148826" y="2302859"/>
                <a:pt x="6135856" y="2296812"/>
                <a:pt x="6115104" y="2276080"/>
              </a:cubicBezTo>
              <a:cubicBezTo>
                <a:pt x="6100405" y="2261394"/>
                <a:pt x="6088299" y="2241526"/>
                <a:pt x="6088299" y="2231159"/>
              </a:cubicBezTo>
              <a:cubicBezTo>
                <a:pt x="6088299" y="2214746"/>
                <a:pt x="6086570" y="2215610"/>
                <a:pt x="6071870" y="2238934"/>
              </a:cubicBezTo>
              <a:cubicBezTo>
                <a:pt x="6048524" y="2277807"/>
                <a:pt x="6020855" y="2294221"/>
                <a:pt x="5979351" y="2294221"/>
              </a:cubicBezTo>
              <a:cubicBezTo>
                <a:pt x="5910177" y="2294221"/>
                <a:pt x="5861755" y="2218201"/>
                <a:pt x="5892884" y="2156868"/>
              </a:cubicBezTo>
              <a:cubicBezTo>
                <a:pt x="5933523" y="2079985"/>
                <a:pt x="6036419" y="2081712"/>
                <a:pt x="6071870" y="2160323"/>
              </a:cubicBezTo>
              <a:cubicBezTo>
                <a:pt x="6080517" y="2179328"/>
                <a:pt x="6088299" y="2188830"/>
                <a:pt x="6088299" y="2181056"/>
              </a:cubicBezTo>
              <a:cubicBezTo>
                <a:pt x="6088299" y="2157732"/>
                <a:pt x="6122021" y="2122313"/>
                <a:pt x="6152285" y="2113675"/>
              </a:cubicBezTo>
              <a:cubicBezTo>
                <a:pt x="6192924" y="2103309"/>
                <a:pt x="6223188" y="2111083"/>
                <a:pt x="6252587" y="2140454"/>
              </a:cubicBezTo>
              <a:cubicBezTo>
                <a:pt x="6274203" y="2161187"/>
                <a:pt x="6278527" y="2173281"/>
                <a:pt x="6278527" y="2206107"/>
              </a:cubicBezTo>
              <a:cubicBezTo>
                <a:pt x="6277662" y="2269169"/>
                <a:pt x="6242211" y="2302859"/>
                <a:pt x="6175631" y="2302859"/>
              </a:cubicBezTo>
              <a:close/>
              <a:moveTo>
                <a:pt x="6341905" y="2132617"/>
              </a:moveTo>
              <a:cubicBezTo>
                <a:pt x="6330678" y="2133278"/>
                <a:pt x="6318897" y="2132036"/>
                <a:pt x="6306791" y="2128797"/>
              </a:cubicBezTo>
              <a:cubicBezTo>
                <a:pt x="6267016" y="2118431"/>
                <a:pt x="6235023" y="2076102"/>
                <a:pt x="6235023" y="2033773"/>
              </a:cubicBezTo>
              <a:cubicBezTo>
                <a:pt x="6235023" y="2006130"/>
                <a:pt x="6241076" y="1993172"/>
                <a:pt x="6264422" y="1969848"/>
              </a:cubicBezTo>
              <a:cubicBezTo>
                <a:pt x="6292092" y="1942204"/>
                <a:pt x="6307656" y="1936157"/>
                <a:pt x="6338784" y="1940477"/>
              </a:cubicBezTo>
              <a:cubicBezTo>
                <a:pt x="6348295" y="1941341"/>
                <a:pt x="6345701" y="1936157"/>
                <a:pt x="6331866" y="1921472"/>
              </a:cubicBezTo>
              <a:cubicBezTo>
                <a:pt x="6299874" y="1886918"/>
                <a:pt x="6292956" y="1847180"/>
                <a:pt x="6311979" y="1809171"/>
              </a:cubicBezTo>
              <a:lnTo>
                <a:pt x="6328408" y="1776344"/>
              </a:lnTo>
              <a:lnTo>
                <a:pt x="6299874" y="1781527"/>
              </a:lnTo>
              <a:cubicBezTo>
                <a:pt x="6243670" y="1791894"/>
                <a:pt x="6183143" y="1740062"/>
                <a:pt x="6183143" y="1681320"/>
              </a:cubicBezTo>
              <a:cubicBezTo>
                <a:pt x="6183143" y="1633808"/>
                <a:pt x="6232429" y="1586296"/>
                <a:pt x="6282580" y="1586296"/>
              </a:cubicBezTo>
              <a:cubicBezTo>
                <a:pt x="6354348" y="1586296"/>
                <a:pt x="6408822" y="1677001"/>
                <a:pt x="6369047" y="1729696"/>
              </a:cubicBezTo>
              <a:cubicBezTo>
                <a:pt x="6350889" y="1753884"/>
                <a:pt x="6352619" y="1754748"/>
                <a:pt x="6393258" y="1752156"/>
              </a:cubicBezTo>
              <a:cubicBezTo>
                <a:pt x="6484913" y="1744382"/>
                <a:pt x="6532470" y="1861002"/>
                <a:pt x="6463296" y="1921472"/>
              </a:cubicBezTo>
              <a:cubicBezTo>
                <a:pt x="6451191" y="1932702"/>
                <a:pt x="6429574" y="1943068"/>
                <a:pt x="6416604" y="1946524"/>
              </a:cubicBezTo>
              <a:lnTo>
                <a:pt x="6392393" y="1950843"/>
              </a:lnTo>
              <a:lnTo>
                <a:pt x="6413146" y="1981078"/>
              </a:lnTo>
              <a:cubicBezTo>
                <a:pt x="6436492" y="2016496"/>
                <a:pt x="6439086" y="2043275"/>
                <a:pt x="6421792" y="2077830"/>
              </a:cubicBezTo>
              <a:cubicBezTo>
                <a:pt x="6404283" y="2111520"/>
                <a:pt x="6375587" y="2130633"/>
                <a:pt x="6341905" y="2132617"/>
              </a:cubicBezTo>
              <a:close/>
              <a:moveTo>
                <a:pt x="6594576" y="2094500"/>
              </a:moveTo>
              <a:cubicBezTo>
                <a:pt x="6586038" y="2094932"/>
                <a:pt x="6577175" y="2092340"/>
                <a:pt x="6559881" y="2087157"/>
              </a:cubicBezTo>
              <a:cubicBezTo>
                <a:pt x="6526159" y="2076791"/>
                <a:pt x="6504542" y="2055195"/>
                <a:pt x="6495031" y="2022368"/>
              </a:cubicBezTo>
              <a:cubicBezTo>
                <a:pt x="6477738" y="1959307"/>
                <a:pt x="6520106" y="1897109"/>
                <a:pt x="6580633" y="1897109"/>
              </a:cubicBezTo>
              <a:cubicBezTo>
                <a:pt x="6648078" y="1897109"/>
                <a:pt x="6684394" y="1932527"/>
                <a:pt x="6684394" y="1998180"/>
              </a:cubicBezTo>
              <a:cubicBezTo>
                <a:pt x="6684394" y="2038782"/>
                <a:pt x="6665371" y="2068153"/>
                <a:pt x="6627326" y="2083702"/>
              </a:cubicBezTo>
              <a:cubicBezTo>
                <a:pt x="6611330" y="2090613"/>
                <a:pt x="6603115" y="2094068"/>
                <a:pt x="6594576" y="2094500"/>
              </a:cubicBezTo>
              <a:close/>
              <a:moveTo>
                <a:pt x="6799713" y="2008333"/>
              </a:moveTo>
              <a:cubicBezTo>
                <a:pt x="6786635" y="2008225"/>
                <a:pt x="6773665" y="2004338"/>
                <a:pt x="6755939" y="1996563"/>
              </a:cubicBezTo>
              <a:cubicBezTo>
                <a:pt x="6664284" y="1956826"/>
                <a:pt x="6699735" y="1810834"/>
                <a:pt x="6800902" y="1810834"/>
              </a:cubicBezTo>
              <a:cubicBezTo>
                <a:pt x="6903797" y="1810834"/>
                <a:pt x="6937520" y="1958554"/>
                <a:pt x="6844135" y="1997427"/>
              </a:cubicBezTo>
              <a:cubicBezTo>
                <a:pt x="6825977" y="2004770"/>
                <a:pt x="6812791" y="2008441"/>
                <a:pt x="6799713" y="2008333"/>
              </a:cubicBezTo>
              <a:close/>
              <a:moveTo>
                <a:pt x="6566927" y="1801596"/>
              </a:moveTo>
              <a:cubicBezTo>
                <a:pt x="6553849" y="1801596"/>
                <a:pt x="6540879" y="1797276"/>
                <a:pt x="6523585" y="1788638"/>
              </a:cubicBezTo>
              <a:cubicBezTo>
                <a:pt x="6457006" y="1755811"/>
                <a:pt x="6450953" y="1660787"/>
                <a:pt x="6513209" y="1617595"/>
              </a:cubicBezTo>
              <a:cubicBezTo>
                <a:pt x="6570278" y="1576993"/>
                <a:pt x="6667121" y="1628825"/>
                <a:pt x="6667121" y="1698797"/>
              </a:cubicBezTo>
              <a:cubicBezTo>
                <a:pt x="6667121" y="1732487"/>
                <a:pt x="6640316" y="1774816"/>
                <a:pt x="6610917" y="1788638"/>
              </a:cubicBezTo>
              <a:cubicBezTo>
                <a:pt x="6593192" y="1797276"/>
                <a:pt x="6580005" y="1801596"/>
                <a:pt x="6566927" y="1801596"/>
              </a:cubicBezTo>
              <a:close/>
              <a:moveTo>
                <a:pt x="6809876" y="1799437"/>
              </a:moveTo>
              <a:cubicBezTo>
                <a:pt x="6788583" y="1802460"/>
                <a:pt x="6766750" y="1798141"/>
                <a:pt x="6747295" y="1786047"/>
              </a:cubicBezTo>
              <a:cubicBezTo>
                <a:pt x="6712708" y="1764450"/>
                <a:pt x="6701468" y="1743718"/>
                <a:pt x="6701468" y="1701389"/>
              </a:cubicBezTo>
              <a:cubicBezTo>
                <a:pt x="6701468" y="1662515"/>
                <a:pt x="6718761" y="1634872"/>
                <a:pt x="6753348" y="1616731"/>
              </a:cubicBezTo>
              <a:cubicBezTo>
                <a:pt x="6794852" y="1595135"/>
                <a:pt x="6827710" y="1600318"/>
                <a:pt x="6864026" y="1633144"/>
              </a:cubicBezTo>
              <a:cubicBezTo>
                <a:pt x="6891695" y="1659060"/>
                <a:pt x="6896019" y="1667699"/>
                <a:pt x="6896019" y="1702253"/>
              </a:cubicBezTo>
              <a:cubicBezTo>
                <a:pt x="6896019" y="1735079"/>
                <a:pt x="6891695" y="1746309"/>
                <a:pt x="6869214" y="1768770"/>
              </a:cubicBezTo>
              <a:cubicBezTo>
                <a:pt x="6851921" y="1786047"/>
                <a:pt x="6831168" y="1796413"/>
                <a:pt x="6809876" y="1799437"/>
              </a:cubicBezTo>
              <a:close/>
              <a:moveTo>
                <a:pt x="10267211" y="1742065"/>
              </a:moveTo>
              <a:cubicBezTo>
                <a:pt x="10239541" y="1742065"/>
                <a:pt x="10226571" y="1736018"/>
                <a:pt x="10203225" y="1712694"/>
              </a:cubicBezTo>
              <a:cubicBezTo>
                <a:pt x="10178150" y="1687642"/>
                <a:pt x="10173826" y="1677276"/>
                <a:pt x="10173826" y="1644450"/>
              </a:cubicBezTo>
              <a:cubicBezTo>
                <a:pt x="10173826" y="1526965"/>
                <a:pt x="10331196" y="1507097"/>
                <a:pt x="10364054" y="1621126"/>
              </a:cubicBezTo>
              <a:cubicBezTo>
                <a:pt x="10380483" y="1679004"/>
                <a:pt x="10330332" y="1742065"/>
                <a:pt x="10267211" y="1742065"/>
              </a:cubicBezTo>
              <a:close/>
              <a:moveTo>
                <a:pt x="10635286" y="1637672"/>
              </a:moveTo>
              <a:cubicBezTo>
                <a:pt x="10619829" y="1636592"/>
                <a:pt x="10604481" y="1630329"/>
                <a:pt x="10587620" y="1618667"/>
              </a:cubicBezTo>
              <a:cubicBezTo>
                <a:pt x="10528823" y="1579794"/>
                <a:pt x="10527958" y="1502910"/>
                <a:pt x="10584162" y="1458854"/>
              </a:cubicBezTo>
              <a:cubicBezTo>
                <a:pt x="10622207" y="1428619"/>
                <a:pt x="10669764" y="1432938"/>
                <a:pt x="10706080" y="1469220"/>
              </a:cubicBezTo>
              <a:cubicBezTo>
                <a:pt x="10730291" y="1493408"/>
                <a:pt x="10735479" y="1504638"/>
                <a:pt x="10735479" y="1536601"/>
              </a:cubicBezTo>
              <a:cubicBezTo>
                <a:pt x="10735479" y="1579794"/>
                <a:pt x="10719915" y="1607437"/>
                <a:pt x="10683599" y="1625578"/>
              </a:cubicBezTo>
              <a:cubicBezTo>
                <a:pt x="10666305" y="1634648"/>
                <a:pt x="10650741" y="1638752"/>
                <a:pt x="10635286" y="1637672"/>
              </a:cubicBezTo>
              <a:close/>
              <a:moveTo>
                <a:pt x="10427884" y="1560887"/>
              </a:moveTo>
              <a:cubicBezTo>
                <a:pt x="10408861" y="1560023"/>
                <a:pt x="10383785" y="1554840"/>
                <a:pt x="10371680" y="1547929"/>
              </a:cubicBezTo>
              <a:cubicBezTo>
                <a:pt x="10348334" y="1535835"/>
                <a:pt x="10320664" y="1488323"/>
                <a:pt x="10320664" y="1461544"/>
              </a:cubicBezTo>
              <a:cubicBezTo>
                <a:pt x="10320664" y="1419215"/>
                <a:pt x="10378597" y="1362200"/>
                <a:pt x="10422696" y="1362200"/>
              </a:cubicBezTo>
              <a:cubicBezTo>
                <a:pt x="10475441" y="1362200"/>
                <a:pt x="10519539" y="1408849"/>
                <a:pt x="10519539" y="1466727"/>
              </a:cubicBezTo>
              <a:cubicBezTo>
                <a:pt x="10519539" y="1495234"/>
                <a:pt x="10514351" y="1507328"/>
                <a:pt x="10490140" y="1531516"/>
              </a:cubicBezTo>
              <a:cubicBezTo>
                <a:pt x="10466794" y="1554840"/>
                <a:pt x="10453824" y="1560887"/>
                <a:pt x="10427884" y="1560887"/>
              </a:cubicBezTo>
              <a:close/>
              <a:moveTo>
                <a:pt x="10758213" y="1400722"/>
              </a:moveTo>
              <a:cubicBezTo>
                <a:pt x="10749891" y="1400465"/>
                <a:pt x="10741190" y="1398899"/>
                <a:pt x="10731895" y="1396092"/>
              </a:cubicBezTo>
              <a:cubicBezTo>
                <a:pt x="10675691" y="1379679"/>
                <a:pt x="10648022" y="1327847"/>
                <a:pt x="10666180" y="1271697"/>
              </a:cubicBezTo>
              <a:cubicBezTo>
                <a:pt x="10680014" y="1229368"/>
                <a:pt x="10712007" y="1206908"/>
                <a:pt x="10758699" y="1206908"/>
              </a:cubicBezTo>
              <a:cubicBezTo>
                <a:pt x="10791557" y="1206908"/>
                <a:pt x="10801933" y="1211227"/>
                <a:pt x="10827008" y="1236279"/>
              </a:cubicBezTo>
              <a:cubicBezTo>
                <a:pt x="10867648" y="1276880"/>
                <a:pt x="10868513" y="1324392"/>
                <a:pt x="10828738" y="1365857"/>
              </a:cubicBezTo>
              <a:cubicBezTo>
                <a:pt x="10804743" y="1390476"/>
                <a:pt x="10783181" y="1401491"/>
                <a:pt x="10758213" y="1400722"/>
              </a:cubicBezTo>
              <a:close/>
              <a:moveTo>
                <a:pt x="10551396" y="1379707"/>
              </a:moveTo>
              <a:cubicBezTo>
                <a:pt x="10521132" y="1379707"/>
                <a:pt x="10507298" y="1374524"/>
                <a:pt x="10486545" y="1355519"/>
              </a:cubicBezTo>
              <a:cubicBezTo>
                <a:pt x="10451959" y="1323557"/>
                <a:pt x="10444177" y="1284683"/>
                <a:pt x="10464929" y="1243218"/>
              </a:cubicBezTo>
              <a:cubicBezTo>
                <a:pt x="10512486" y="1144738"/>
                <a:pt x="10649104" y="1177565"/>
                <a:pt x="10649104" y="1288138"/>
              </a:cubicBezTo>
              <a:cubicBezTo>
                <a:pt x="10649104" y="1314054"/>
                <a:pt x="10643051" y="1327012"/>
                <a:pt x="10619705" y="1350336"/>
              </a:cubicBezTo>
              <a:cubicBezTo>
                <a:pt x="10594629" y="1375388"/>
                <a:pt x="10584253" y="1379707"/>
                <a:pt x="10551396" y="1379707"/>
              </a:cubicBezTo>
              <a:close/>
              <a:moveTo>
                <a:pt x="10033133" y="1629905"/>
              </a:moveTo>
              <a:cubicBezTo>
                <a:pt x="10007193" y="1629905"/>
                <a:pt x="9987305" y="1623858"/>
                <a:pt x="9972606" y="1611764"/>
              </a:cubicBezTo>
              <a:cubicBezTo>
                <a:pt x="9938884" y="1585848"/>
                <a:pt x="9926778" y="1538336"/>
                <a:pt x="9943207" y="1498599"/>
              </a:cubicBezTo>
              <a:cubicBezTo>
                <a:pt x="9986441" y="1394936"/>
                <a:pt x="10130841" y="1426899"/>
                <a:pt x="10130841" y="1540064"/>
              </a:cubicBezTo>
              <a:cubicBezTo>
                <a:pt x="10130841" y="1564252"/>
                <a:pt x="10123923" y="1578073"/>
                <a:pt x="10101442" y="1600534"/>
              </a:cubicBezTo>
              <a:cubicBezTo>
                <a:pt x="10076366" y="1625585"/>
                <a:pt x="10065990" y="1629905"/>
                <a:pt x="10033133" y="1629905"/>
              </a:cubicBezTo>
              <a:close/>
              <a:moveTo>
                <a:pt x="10211068" y="1509119"/>
              </a:moveTo>
              <a:cubicBezTo>
                <a:pt x="10178211" y="1509119"/>
                <a:pt x="10167834" y="1504799"/>
                <a:pt x="10142759" y="1479748"/>
              </a:cubicBezTo>
              <a:cubicBezTo>
                <a:pt x="10119413" y="1456423"/>
                <a:pt x="10113360" y="1443466"/>
                <a:pt x="10113360" y="1415822"/>
              </a:cubicBezTo>
              <a:cubicBezTo>
                <a:pt x="10113360" y="1352761"/>
                <a:pt x="10176481" y="1302657"/>
                <a:pt x="10234414" y="1319070"/>
              </a:cubicBezTo>
              <a:cubicBezTo>
                <a:pt x="10294941" y="1336348"/>
                <a:pt x="10326069" y="1395090"/>
                <a:pt x="10303588" y="1449513"/>
              </a:cubicBezTo>
              <a:cubicBezTo>
                <a:pt x="10287159" y="1488386"/>
                <a:pt x="10255166" y="1509119"/>
                <a:pt x="10211068" y="1509119"/>
              </a:cubicBezTo>
              <a:close/>
              <a:moveTo>
                <a:pt x="10326815" y="1319313"/>
              </a:moveTo>
              <a:cubicBezTo>
                <a:pt x="10301739" y="1319313"/>
                <a:pt x="10280987" y="1313266"/>
                <a:pt x="10266288" y="1302036"/>
              </a:cubicBezTo>
              <a:cubicBezTo>
                <a:pt x="10176362" y="1231200"/>
                <a:pt x="10265423" y="1085208"/>
                <a:pt x="10368319" y="1134448"/>
              </a:cubicBezTo>
              <a:cubicBezTo>
                <a:pt x="10404635" y="1151725"/>
                <a:pt x="10424522" y="1184552"/>
                <a:pt x="10424522" y="1229472"/>
              </a:cubicBezTo>
              <a:cubicBezTo>
                <a:pt x="10424522" y="1253660"/>
                <a:pt x="10417605" y="1267482"/>
                <a:pt x="10395124" y="1289942"/>
              </a:cubicBezTo>
              <a:cubicBezTo>
                <a:pt x="10370048" y="1314994"/>
                <a:pt x="10359672" y="1319313"/>
                <a:pt x="10326815" y="1319313"/>
              </a:cubicBezTo>
              <a:close/>
              <a:moveTo>
                <a:pt x="10815399" y="1178469"/>
              </a:moveTo>
              <a:cubicBezTo>
                <a:pt x="10792593" y="1181924"/>
                <a:pt x="10769031" y="1178253"/>
                <a:pt x="10750872" y="1166591"/>
              </a:cubicBezTo>
              <a:cubicBezTo>
                <a:pt x="10692939" y="1129445"/>
                <a:pt x="10687751" y="1055153"/>
                <a:pt x="10740496" y="1009369"/>
              </a:cubicBezTo>
              <a:cubicBezTo>
                <a:pt x="10774219" y="979134"/>
                <a:pt x="10807941" y="974815"/>
                <a:pt x="10847716" y="995547"/>
              </a:cubicBezTo>
              <a:cubicBezTo>
                <a:pt x="10904784" y="1024918"/>
                <a:pt x="10918619" y="1099210"/>
                <a:pt x="10875385" y="1147586"/>
              </a:cubicBezTo>
              <a:cubicBezTo>
                <a:pt x="10860253" y="1164431"/>
                <a:pt x="10838205" y="1175013"/>
                <a:pt x="10815399" y="1178469"/>
              </a:cubicBezTo>
              <a:close/>
              <a:moveTo>
                <a:pt x="10551390" y="1155391"/>
              </a:moveTo>
              <a:cubicBezTo>
                <a:pt x="10524585" y="1155391"/>
                <a:pt x="10511615" y="1149344"/>
                <a:pt x="10488269" y="1126020"/>
              </a:cubicBezTo>
              <a:cubicBezTo>
                <a:pt x="10465787" y="1103560"/>
                <a:pt x="10458870" y="1089738"/>
                <a:pt x="10458870" y="1065550"/>
              </a:cubicBezTo>
              <a:cubicBezTo>
                <a:pt x="10458870" y="970526"/>
                <a:pt x="10562630" y="923878"/>
                <a:pt x="10625751" y="989531"/>
              </a:cubicBezTo>
              <a:cubicBezTo>
                <a:pt x="10688872" y="1056047"/>
                <a:pt x="10643909" y="1155391"/>
                <a:pt x="10551390" y="1155391"/>
              </a:cubicBezTo>
              <a:close/>
              <a:moveTo>
                <a:pt x="7157161" y="1625592"/>
              </a:moveTo>
              <a:cubicBezTo>
                <a:pt x="7149852" y="1625699"/>
                <a:pt x="7143150" y="1625160"/>
                <a:pt x="7137746" y="1623864"/>
              </a:cubicBezTo>
              <a:cubicBezTo>
                <a:pt x="7109212" y="1616953"/>
                <a:pt x="7073760" y="1577216"/>
                <a:pt x="7067708" y="1546117"/>
              </a:cubicBezTo>
              <a:cubicBezTo>
                <a:pt x="7050414" y="1454548"/>
                <a:pt x="7159363" y="1393215"/>
                <a:pt x="7228537" y="1455412"/>
              </a:cubicBezTo>
              <a:cubicBezTo>
                <a:pt x="7275229" y="1496013"/>
                <a:pt x="7270905" y="1578944"/>
                <a:pt x="7220754" y="1610042"/>
              </a:cubicBezTo>
              <a:cubicBezTo>
                <a:pt x="7206488" y="1619112"/>
                <a:pt x="7179089" y="1625267"/>
                <a:pt x="7157161" y="1625592"/>
              </a:cubicBezTo>
              <a:close/>
              <a:moveTo>
                <a:pt x="9820877" y="1455760"/>
              </a:moveTo>
              <a:cubicBezTo>
                <a:pt x="9806678" y="1453249"/>
                <a:pt x="9793383" y="1447850"/>
                <a:pt x="9782575" y="1439212"/>
              </a:cubicBezTo>
              <a:cubicBezTo>
                <a:pt x="9748853" y="1413296"/>
                <a:pt x="9736748" y="1365784"/>
                <a:pt x="9753177" y="1326047"/>
              </a:cubicBezTo>
              <a:cubicBezTo>
                <a:pt x="9769605" y="1286310"/>
                <a:pt x="9801598" y="1264713"/>
                <a:pt x="9844832" y="1265577"/>
              </a:cubicBezTo>
              <a:cubicBezTo>
                <a:pt x="9920923" y="1266441"/>
                <a:pt x="9963292" y="1339005"/>
                <a:pt x="9930434" y="1409841"/>
              </a:cubicBezTo>
              <a:cubicBezTo>
                <a:pt x="9914221" y="1444827"/>
                <a:pt x="9863476" y="1463292"/>
                <a:pt x="9820877" y="1455760"/>
              </a:cubicBezTo>
              <a:close/>
              <a:moveTo>
                <a:pt x="10055281" y="1368273"/>
              </a:moveTo>
              <a:cubicBezTo>
                <a:pt x="10032475" y="1371728"/>
                <a:pt x="10008913" y="1368057"/>
                <a:pt x="9990755" y="1356395"/>
              </a:cubicBezTo>
              <a:cubicBezTo>
                <a:pt x="9936280" y="1321841"/>
                <a:pt x="9927634" y="1247549"/>
                <a:pt x="9974326" y="1203493"/>
              </a:cubicBezTo>
              <a:cubicBezTo>
                <a:pt x="10019289" y="1161164"/>
                <a:pt x="10091057" y="1167211"/>
                <a:pt x="10125643" y="1217314"/>
              </a:cubicBezTo>
              <a:cubicBezTo>
                <a:pt x="10148125" y="1249277"/>
                <a:pt x="10143801" y="1306291"/>
                <a:pt x="10115267" y="1337390"/>
              </a:cubicBezTo>
              <a:cubicBezTo>
                <a:pt x="10100135" y="1354235"/>
                <a:pt x="10078087" y="1364818"/>
                <a:pt x="10055281" y="1368273"/>
              </a:cubicBezTo>
              <a:close/>
              <a:moveTo>
                <a:pt x="10118573" y="1181366"/>
              </a:moveTo>
              <a:cubicBezTo>
                <a:pt x="10101117" y="1178194"/>
                <a:pt x="10083824" y="1170042"/>
                <a:pt x="10068476" y="1156220"/>
              </a:cubicBezTo>
              <a:cubicBezTo>
                <a:pt x="10043401" y="1133760"/>
                <a:pt x="10039942" y="1125121"/>
                <a:pt x="10039942" y="1087975"/>
              </a:cubicBezTo>
              <a:cubicBezTo>
                <a:pt x="10039942" y="1038735"/>
                <a:pt x="10057235" y="1013684"/>
                <a:pt x="10103063" y="993815"/>
              </a:cubicBezTo>
              <a:cubicBezTo>
                <a:pt x="10141108" y="978266"/>
                <a:pt x="10181748" y="991223"/>
                <a:pt x="10213741" y="1028369"/>
              </a:cubicBezTo>
              <a:cubicBezTo>
                <a:pt x="10232764" y="1050829"/>
                <a:pt x="10235358" y="1061196"/>
                <a:pt x="10231899" y="1094022"/>
              </a:cubicBezTo>
              <a:cubicBezTo>
                <a:pt x="10224765" y="1155571"/>
                <a:pt x="10170940" y="1190882"/>
                <a:pt x="10118573" y="1181366"/>
              </a:cubicBezTo>
              <a:close/>
              <a:moveTo>
                <a:pt x="10335452" y="1086368"/>
              </a:moveTo>
              <a:cubicBezTo>
                <a:pt x="10309512" y="1086368"/>
                <a:pt x="10289624" y="1080321"/>
                <a:pt x="10274925" y="1068227"/>
              </a:cubicBezTo>
              <a:cubicBezTo>
                <a:pt x="10204022" y="1012941"/>
                <a:pt x="10242932" y="896320"/>
                <a:pt x="10332858" y="893729"/>
              </a:cubicBezTo>
              <a:cubicBezTo>
                <a:pt x="10392520" y="892001"/>
                <a:pt x="10433160" y="933466"/>
                <a:pt x="10433160" y="996527"/>
              </a:cubicBezTo>
              <a:cubicBezTo>
                <a:pt x="10433160" y="1020715"/>
                <a:pt x="10426242" y="1034537"/>
                <a:pt x="10403761" y="1056997"/>
              </a:cubicBezTo>
              <a:cubicBezTo>
                <a:pt x="10378686" y="1082049"/>
                <a:pt x="10368309" y="1086368"/>
                <a:pt x="10335452" y="1086368"/>
              </a:cubicBezTo>
              <a:close/>
              <a:moveTo>
                <a:pt x="10682696" y="956255"/>
              </a:moveTo>
              <a:cubicBezTo>
                <a:pt x="10666578" y="955445"/>
                <a:pt x="10650258" y="950693"/>
                <a:pt x="10635126" y="941407"/>
              </a:cubicBezTo>
              <a:cubicBezTo>
                <a:pt x="10582381" y="907717"/>
                <a:pt x="10575463" y="837745"/>
                <a:pt x="10620426" y="791097"/>
              </a:cubicBezTo>
              <a:cubicBezTo>
                <a:pt x="10686141" y="722852"/>
                <a:pt x="10797684" y="779003"/>
                <a:pt x="10784714" y="873163"/>
              </a:cubicBezTo>
              <a:cubicBezTo>
                <a:pt x="10777580" y="925642"/>
                <a:pt x="10731050" y="958684"/>
                <a:pt x="10682696" y="956255"/>
              </a:cubicBezTo>
              <a:close/>
              <a:moveTo>
                <a:pt x="2907042" y="2436258"/>
              </a:moveTo>
              <a:cubicBezTo>
                <a:pt x="2897881" y="2435394"/>
                <a:pt x="2888640" y="2432910"/>
                <a:pt x="2879345" y="2428807"/>
              </a:cubicBezTo>
              <a:cubicBezTo>
                <a:pt x="2835246" y="2409802"/>
                <a:pt x="2818818" y="2383887"/>
                <a:pt x="2818818" y="2335511"/>
              </a:cubicBezTo>
              <a:cubicBezTo>
                <a:pt x="2818818" y="2298365"/>
                <a:pt x="2822276" y="2289726"/>
                <a:pt x="2847352" y="2267266"/>
              </a:cubicBezTo>
              <a:cubicBezTo>
                <a:pt x="2909608" y="2211980"/>
                <a:pt x="3001263" y="2247398"/>
                <a:pt x="3010775" y="2330328"/>
              </a:cubicBezTo>
              <a:cubicBezTo>
                <a:pt x="3015098" y="2366610"/>
                <a:pt x="3012504" y="2372657"/>
                <a:pt x="2986564" y="2400300"/>
              </a:cubicBezTo>
              <a:cubicBezTo>
                <a:pt x="2961272" y="2426863"/>
                <a:pt x="2934522" y="2438849"/>
                <a:pt x="2907042" y="2436258"/>
              </a:cubicBezTo>
              <a:close/>
              <a:moveTo>
                <a:pt x="3257174" y="2363352"/>
              </a:moveTo>
              <a:cubicBezTo>
                <a:pt x="3233936" y="2363676"/>
                <a:pt x="3211022" y="2358493"/>
                <a:pt x="3198052" y="2347695"/>
              </a:cubicBezTo>
              <a:cubicBezTo>
                <a:pt x="3172977" y="2327826"/>
                <a:pt x="3160006" y="2301046"/>
                <a:pt x="3160006" y="2268220"/>
              </a:cubicBezTo>
              <a:cubicBezTo>
                <a:pt x="3160006" y="2210342"/>
                <a:pt x="3197187" y="2174060"/>
                <a:pt x="3255985" y="2173196"/>
              </a:cubicBezTo>
              <a:cubicBezTo>
                <a:pt x="3304407" y="2173196"/>
                <a:pt x="3336399" y="2194792"/>
                <a:pt x="3350234" y="2237985"/>
              </a:cubicBezTo>
              <a:cubicBezTo>
                <a:pt x="3363204" y="2275995"/>
                <a:pt x="3349369" y="2320915"/>
                <a:pt x="3318241" y="2345967"/>
              </a:cubicBezTo>
              <a:cubicBezTo>
                <a:pt x="3303974" y="2357197"/>
                <a:pt x="3280412" y="2363028"/>
                <a:pt x="3257174" y="2363352"/>
              </a:cubicBezTo>
              <a:close/>
              <a:moveTo>
                <a:pt x="3452592" y="2215450"/>
              </a:moveTo>
              <a:cubicBezTo>
                <a:pt x="3441784" y="2215342"/>
                <a:pt x="3430975" y="2211454"/>
                <a:pt x="3413250" y="2203680"/>
              </a:cubicBezTo>
              <a:cubicBezTo>
                <a:pt x="3376934" y="2188130"/>
                <a:pt x="3354452" y="2152712"/>
                <a:pt x="3355317" y="2111247"/>
              </a:cubicBezTo>
              <a:lnTo>
                <a:pt x="3356182" y="2077557"/>
              </a:lnTo>
              <a:lnTo>
                <a:pt x="3333700" y="2099153"/>
              </a:lnTo>
              <a:cubicBezTo>
                <a:pt x="3267985" y="2161351"/>
                <a:pt x="3168548" y="2116430"/>
                <a:pt x="3168548" y="2023998"/>
              </a:cubicBezTo>
              <a:cubicBezTo>
                <a:pt x="3168548" y="1976486"/>
                <a:pt x="3213511" y="1931565"/>
                <a:pt x="3261068" y="1931565"/>
              </a:cubicBezTo>
              <a:cubicBezTo>
                <a:pt x="3326783" y="1931565"/>
                <a:pt x="3377798" y="1990307"/>
                <a:pt x="3363964" y="2050777"/>
              </a:cubicBezTo>
              <a:lnTo>
                <a:pt x="3357911" y="2074101"/>
              </a:lnTo>
              <a:lnTo>
                <a:pt x="3373475" y="2055960"/>
              </a:lnTo>
              <a:cubicBezTo>
                <a:pt x="3414115" y="2007585"/>
                <a:pt x="3476371" y="2004129"/>
                <a:pt x="3519604" y="2047322"/>
              </a:cubicBezTo>
              <a:cubicBezTo>
                <a:pt x="3543815" y="2071510"/>
                <a:pt x="3549003" y="2082740"/>
                <a:pt x="3549003" y="2114703"/>
              </a:cubicBezTo>
              <a:cubicBezTo>
                <a:pt x="3549003" y="2159623"/>
                <a:pt x="3530845" y="2188130"/>
                <a:pt x="3491935" y="2204544"/>
              </a:cubicBezTo>
              <a:cubicBezTo>
                <a:pt x="3474209" y="2211886"/>
                <a:pt x="3463400" y="2215558"/>
                <a:pt x="3452592" y="2215450"/>
              </a:cubicBezTo>
              <a:close/>
              <a:moveTo>
                <a:pt x="3665260" y="2197098"/>
              </a:moveTo>
              <a:cubicBezTo>
                <a:pt x="3654155" y="2195654"/>
                <a:pt x="3643562" y="2192414"/>
                <a:pt x="3634267" y="2187231"/>
              </a:cubicBezTo>
              <a:cubicBezTo>
                <a:pt x="3603139" y="2169090"/>
                <a:pt x="3579793" y="2118987"/>
                <a:pt x="3586710" y="2083569"/>
              </a:cubicBezTo>
              <a:cubicBezTo>
                <a:pt x="3593627" y="2047287"/>
                <a:pt x="3633402" y="2010141"/>
                <a:pt x="3671448" y="2004094"/>
              </a:cubicBezTo>
              <a:cubicBezTo>
                <a:pt x="3758780" y="1989408"/>
                <a:pt x="3817577" y="2099118"/>
                <a:pt x="3757915" y="2165635"/>
              </a:cubicBezTo>
              <a:cubicBezTo>
                <a:pt x="3736515" y="2189607"/>
                <a:pt x="3698577" y="2201431"/>
                <a:pt x="3665260" y="2197098"/>
              </a:cubicBezTo>
              <a:close/>
              <a:moveTo>
                <a:pt x="3930390" y="2154137"/>
              </a:moveTo>
              <a:cubicBezTo>
                <a:pt x="3907260" y="2157268"/>
                <a:pt x="3883050" y="2152733"/>
                <a:pt x="3863162" y="2139776"/>
              </a:cubicBezTo>
              <a:cubicBezTo>
                <a:pt x="3831169" y="2120771"/>
                <a:pt x="3812146" y="2072395"/>
                <a:pt x="3820793" y="2036977"/>
              </a:cubicBezTo>
              <a:cubicBezTo>
                <a:pt x="3828575" y="2004150"/>
                <a:pt x="3866621" y="1967004"/>
                <a:pt x="3898613" y="1960957"/>
              </a:cubicBezTo>
              <a:cubicBezTo>
                <a:pt x="3988539" y="1944544"/>
                <a:pt x="4051660" y="2054254"/>
                <a:pt x="3991133" y="2122498"/>
              </a:cubicBezTo>
              <a:cubicBezTo>
                <a:pt x="3975569" y="2140207"/>
                <a:pt x="3953520" y="2151005"/>
                <a:pt x="3930390" y="2154137"/>
              </a:cubicBezTo>
              <a:close/>
              <a:moveTo>
                <a:pt x="4153040" y="2075092"/>
              </a:moveTo>
              <a:cubicBezTo>
                <a:pt x="4139557" y="2075240"/>
                <a:pt x="4125884" y="2072595"/>
                <a:pt x="4112914" y="2066764"/>
              </a:cubicBezTo>
              <a:cubicBezTo>
                <a:pt x="4067086" y="2046032"/>
                <a:pt x="4044605" y="1992473"/>
                <a:pt x="4061034" y="1944097"/>
              </a:cubicBezTo>
              <a:cubicBezTo>
                <a:pt x="4067086" y="1926820"/>
                <a:pt x="4065357" y="1925956"/>
                <a:pt x="4029906" y="1929411"/>
              </a:cubicBezTo>
              <a:cubicBezTo>
                <a:pt x="3980619" y="1935458"/>
                <a:pt x="3944303" y="1916453"/>
                <a:pt x="3924416" y="1874988"/>
              </a:cubicBezTo>
              <a:cubicBezTo>
                <a:pt x="3912310" y="1848209"/>
                <a:pt x="3911446" y="1837842"/>
                <a:pt x="3919228" y="1810199"/>
              </a:cubicBezTo>
              <a:cubicBezTo>
                <a:pt x="3929604" y="1776509"/>
                <a:pt x="3964191" y="1741955"/>
                <a:pt x="3986672" y="1741955"/>
              </a:cubicBezTo>
              <a:cubicBezTo>
                <a:pt x="3995319" y="1741955"/>
                <a:pt x="3990131" y="1731588"/>
                <a:pt x="3971973" y="1710856"/>
              </a:cubicBezTo>
              <a:cubicBezTo>
                <a:pt x="3948626" y="1684076"/>
                <a:pt x="3945168" y="1673710"/>
                <a:pt x="3947762" y="1643475"/>
              </a:cubicBezTo>
              <a:cubicBezTo>
                <a:pt x="3950356" y="1624470"/>
                <a:pt x="3954679" y="1601146"/>
                <a:pt x="3958138" y="1593371"/>
              </a:cubicBezTo>
              <a:cubicBezTo>
                <a:pt x="3964191" y="1580414"/>
                <a:pt x="3960732" y="1577822"/>
                <a:pt x="3937386" y="1577822"/>
              </a:cubicBezTo>
              <a:cubicBezTo>
                <a:pt x="3872535" y="1577822"/>
                <a:pt x="3828437" y="1507850"/>
                <a:pt x="3853513" y="1446516"/>
              </a:cubicBezTo>
              <a:cubicBezTo>
                <a:pt x="3897611" y="1340262"/>
                <a:pt x="4054981" y="1379999"/>
                <a:pt x="4039417" y="1493164"/>
              </a:cubicBezTo>
              <a:cubicBezTo>
                <a:pt x="4036823" y="1508714"/>
                <a:pt x="4032500" y="1528582"/>
                <a:pt x="4028176" y="1537221"/>
              </a:cubicBezTo>
              <a:cubicBezTo>
                <a:pt x="4023853" y="1548451"/>
                <a:pt x="4025582" y="1551043"/>
                <a:pt x="4035094" y="1546723"/>
              </a:cubicBezTo>
              <a:cubicBezTo>
                <a:pt x="4056710" y="1538949"/>
                <a:pt x="4108591" y="1566592"/>
                <a:pt x="4127613" y="1596827"/>
              </a:cubicBezTo>
              <a:cubicBezTo>
                <a:pt x="4157877" y="1644339"/>
                <a:pt x="4137989" y="1710856"/>
                <a:pt x="4086974" y="1733316"/>
              </a:cubicBezTo>
              <a:lnTo>
                <a:pt x="4062763" y="1744546"/>
              </a:lnTo>
              <a:lnTo>
                <a:pt x="4086974" y="1771326"/>
              </a:lnTo>
              <a:cubicBezTo>
                <a:pt x="4109455" y="1794650"/>
                <a:pt x="4112049" y="1802424"/>
                <a:pt x="4108591" y="1842162"/>
              </a:cubicBezTo>
              <a:lnTo>
                <a:pt x="4105132" y="1886218"/>
              </a:lnTo>
              <a:lnTo>
                <a:pt x="4144907" y="1881899"/>
              </a:lnTo>
              <a:cubicBezTo>
                <a:pt x="4180358" y="1878444"/>
                <a:pt x="4189005" y="1881035"/>
                <a:pt x="4213216" y="1902632"/>
              </a:cubicBezTo>
              <a:cubicBezTo>
                <a:pt x="4246938" y="1933730"/>
                <a:pt x="4258179" y="1970012"/>
                <a:pt x="4245209" y="2008886"/>
              </a:cubicBezTo>
              <a:cubicBezTo>
                <a:pt x="4232239" y="2049055"/>
                <a:pt x="4193491" y="2074647"/>
                <a:pt x="4153040" y="2075092"/>
              </a:cubicBezTo>
              <a:close/>
              <a:moveTo>
                <a:pt x="6120034" y="2043167"/>
              </a:moveTo>
              <a:cubicBezTo>
                <a:pt x="6108794" y="2042735"/>
                <a:pt x="6097769" y="2037983"/>
                <a:pt x="6079611" y="2028481"/>
              </a:cubicBezTo>
              <a:cubicBezTo>
                <a:pt x="5984497" y="1980969"/>
                <a:pt x="6016490" y="1845344"/>
                <a:pt x="6122845" y="1845344"/>
              </a:cubicBezTo>
              <a:cubicBezTo>
                <a:pt x="6172131" y="1845344"/>
                <a:pt x="6217959" y="1888537"/>
                <a:pt x="6217959" y="1935185"/>
              </a:cubicBezTo>
              <a:cubicBezTo>
                <a:pt x="6217959" y="1980105"/>
                <a:pt x="6196342" y="2017251"/>
                <a:pt x="6161755" y="2031937"/>
              </a:cubicBezTo>
              <a:cubicBezTo>
                <a:pt x="6142732" y="2039711"/>
                <a:pt x="6131275" y="2043599"/>
                <a:pt x="6120034" y="2043167"/>
              </a:cubicBezTo>
              <a:close/>
              <a:moveTo>
                <a:pt x="6044867" y="1781855"/>
              </a:moveTo>
              <a:cubicBezTo>
                <a:pt x="6035572" y="1781099"/>
                <a:pt x="6027358" y="1779587"/>
                <a:pt x="6022602" y="1777427"/>
              </a:cubicBezTo>
              <a:cubicBezTo>
                <a:pt x="5963804" y="1752375"/>
                <a:pt x="5948240" y="1668581"/>
                <a:pt x="5992339" y="1619342"/>
              </a:cubicBezTo>
              <a:cubicBezTo>
                <a:pt x="6014820" y="1594290"/>
                <a:pt x="6023467" y="1590835"/>
                <a:pt x="6060648" y="1590835"/>
              </a:cubicBezTo>
              <a:cubicBezTo>
                <a:pt x="6095234" y="1590835"/>
                <a:pt x="6109069" y="1595154"/>
                <a:pt x="6126363" y="1611567"/>
              </a:cubicBezTo>
              <a:cubicBezTo>
                <a:pt x="6189484" y="1671173"/>
                <a:pt x="6158355" y="1772244"/>
                <a:pt x="6073618" y="1781747"/>
              </a:cubicBezTo>
              <a:cubicBezTo>
                <a:pt x="6064539" y="1782610"/>
                <a:pt x="6054163" y="1782610"/>
                <a:pt x="6044867" y="1781855"/>
              </a:cubicBezTo>
              <a:close/>
              <a:moveTo>
                <a:pt x="6122574" y="1576133"/>
              </a:moveTo>
              <a:cubicBezTo>
                <a:pt x="6108888" y="1574635"/>
                <a:pt x="6095161" y="1569938"/>
                <a:pt x="6082191" y="1561731"/>
              </a:cubicBezTo>
              <a:cubicBezTo>
                <a:pt x="6047604" y="1540135"/>
                <a:pt x="6036364" y="1519402"/>
                <a:pt x="6036364" y="1474482"/>
              </a:cubicBezTo>
              <a:cubicBezTo>
                <a:pt x="6036364" y="1445111"/>
                <a:pt x="6041552" y="1433017"/>
                <a:pt x="6065763" y="1408829"/>
              </a:cubicBezTo>
              <a:cubicBezTo>
                <a:pt x="6105537" y="1369091"/>
                <a:pt x="6152230" y="1367364"/>
                <a:pt x="6194599" y="1405373"/>
              </a:cubicBezTo>
              <a:cubicBezTo>
                <a:pt x="6230050" y="1435608"/>
                <a:pt x="6239561" y="1473618"/>
                <a:pt x="6223133" y="1511627"/>
              </a:cubicBezTo>
              <a:cubicBezTo>
                <a:pt x="6204326" y="1556331"/>
                <a:pt x="6163633" y="1580628"/>
                <a:pt x="6122574" y="1576133"/>
              </a:cubicBezTo>
              <a:close/>
              <a:moveTo>
                <a:pt x="6382831" y="1569515"/>
              </a:moveTo>
              <a:cubicBezTo>
                <a:pt x="6365538" y="1569515"/>
                <a:pt x="6345651" y="1560013"/>
                <a:pt x="6326628" y="1542735"/>
              </a:cubicBezTo>
              <a:cubicBezTo>
                <a:pt x="6236702" y="1464988"/>
                <a:pt x="6328357" y="1329363"/>
                <a:pt x="6433847" y="1383786"/>
              </a:cubicBezTo>
              <a:cubicBezTo>
                <a:pt x="6525502" y="1431298"/>
                <a:pt x="6487457" y="1569515"/>
                <a:pt x="6382831" y="1569515"/>
              </a:cubicBezTo>
              <a:close/>
              <a:moveTo>
                <a:pt x="6621234" y="1552258"/>
              </a:moveTo>
              <a:cubicBezTo>
                <a:pt x="6605670" y="1551394"/>
                <a:pt x="6583189" y="1546211"/>
                <a:pt x="6571084" y="1539300"/>
              </a:cubicBezTo>
              <a:cubicBezTo>
                <a:pt x="6527850" y="1515976"/>
                <a:pt x="6513151" y="1439093"/>
                <a:pt x="6544279" y="1397628"/>
              </a:cubicBezTo>
              <a:cubicBezTo>
                <a:pt x="6552925" y="1385534"/>
                <a:pt x="6575407" y="1369984"/>
                <a:pt x="6594430" y="1363073"/>
              </a:cubicBezTo>
              <a:cubicBezTo>
                <a:pt x="6658415" y="1340613"/>
                <a:pt x="6721536" y="1387261"/>
                <a:pt x="6720672" y="1456370"/>
              </a:cubicBezTo>
              <a:cubicBezTo>
                <a:pt x="6719807" y="1515976"/>
                <a:pt x="6680897" y="1552258"/>
                <a:pt x="6621234" y="1552258"/>
              </a:cubicBezTo>
              <a:close/>
              <a:moveTo>
                <a:pt x="3553559" y="1984929"/>
              </a:moveTo>
              <a:cubicBezTo>
                <a:pt x="3530212" y="1985145"/>
                <a:pt x="3506866" y="1976723"/>
                <a:pt x="3487411" y="1959446"/>
              </a:cubicBezTo>
              <a:cubicBezTo>
                <a:pt x="3448501" y="1924892"/>
                <a:pt x="3442448" y="1867877"/>
                <a:pt x="3474441" y="1830731"/>
              </a:cubicBezTo>
              <a:cubicBezTo>
                <a:pt x="3506434" y="1793586"/>
                <a:pt x="3547074" y="1780628"/>
                <a:pt x="3585119" y="1796177"/>
              </a:cubicBezTo>
              <a:cubicBezTo>
                <a:pt x="3630947" y="1816046"/>
                <a:pt x="3648240" y="1841098"/>
                <a:pt x="3648240" y="1890337"/>
              </a:cubicBezTo>
              <a:cubicBezTo>
                <a:pt x="3648240" y="1927483"/>
                <a:pt x="3644781" y="1936122"/>
                <a:pt x="3619706" y="1958582"/>
              </a:cubicBezTo>
              <a:cubicBezTo>
                <a:pt x="3600251" y="1975859"/>
                <a:pt x="3576905" y="1984713"/>
                <a:pt x="3553559" y="1984929"/>
              </a:cubicBezTo>
              <a:close/>
              <a:moveTo>
                <a:pt x="3792430" y="1972716"/>
              </a:moveTo>
              <a:cubicBezTo>
                <a:pt x="3772137" y="1976144"/>
                <a:pt x="3750034" y="1973067"/>
                <a:pt x="3728417" y="1961189"/>
              </a:cubicBezTo>
              <a:cubicBezTo>
                <a:pt x="3662702" y="1925771"/>
                <a:pt x="3664432" y="1823836"/>
                <a:pt x="3730147" y="1789281"/>
              </a:cubicBezTo>
              <a:cubicBezTo>
                <a:pt x="3779433" y="1763366"/>
                <a:pt x="3839960" y="1780643"/>
                <a:pt x="3864171" y="1828155"/>
              </a:cubicBezTo>
              <a:cubicBezTo>
                <a:pt x="3897893" y="1893592"/>
                <a:pt x="3853309" y="1962430"/>
                <a:pt x="3792430" y="1972716"/>
              </a:cubicBezTo>
              <a:close/>
              <a:moveTo>
                <a:pt x="3046416" y="2249904"/>
              </a:moveTo>
              <a:cubicBezTo>
                <a:pt x="3035715" y="2249796"/>
                <a:pt x="3024907" y="2245909"/>
                <a:pt x="3007181" y="2238134"/>
              </a:cubicBezTo>
              <a:cubicBezTo>
                <a:pt x="2956165" y="2216538"/>
                <a:pt x="2933684" y="2158659"/>
                <a:pt x="2957030" y="2108556"/>
              </a:cubicBezTo>
              <a:cubicBezTo>
                <a:pt x="2975188" y="2072274"/>
                <a:pt x="3008046" y="2052405"/>
                <a:pt x="3053009" y="2052405"/>
              </a:cubicBezTo>
              <a:cubicBezTo>
                <a:pt x="3099701" y="2052405"/>
                <a:pt x="3142934" y="2098190"/>
                <a:pt x="3142934" y="2146565"/>
              </a:cubicBezTo>
              <a:cubicBezTo>
                <a:pt x="3142934" y="2190622"/>
                <a:pt x="3122182" y="2223449"/>
                <a:pt x="3085001" y="2238998"/>
              </a:cubicBezTo>
              <a:cubicBezTo>
                <a:pt x="3067708" y="2246341"/>
                <a:pt x="3057116" y="2250012"/>
                <a:pt x="3046416" y="2249904"/>
              </a:cubicBezTo>
              <a:close/>
              <a:moveTo>
                <a:pt x="2778926" y="2238754"/>
              </a:moveTo>
              <a:cubicBezTo>
                <a:pt x="2765942" y="2238686"/>
                <a:pt x="2752810" y="2235987"/>
                <a:pt x="2740272" y="2230372"/>
              </a:cubicBezTo>
              <a:cubicBezTo>
                <a:pt x="2702226" y="2213959"/>
                <a:pt x="2684933" y="2184588"/>
                <a:pt x="2684933" y="2140531"/>
              </a:cubicBezTo>
              <a:cubicBezTo>
                <a:pt x="2684933" y="2108569"/>
                <a:pt x="2690121" y="2097338"/>
                <a:pt x="2714332" y="2073150"/>
              </a:cubicBezTo>
              <a:cubicBezTo>
                <a:pt x="2747189" y="2040324"/>
                <a:pt x="2787829" y="2034277"/>
                <a:pt x="2830198" y="2055873"/>
              </a:cubicBezTo>
              <a:cubicBezTo>
                <a:pt x="2871702" y="2077470"/>
                <a:pt x="2890725" y="2131893"/>
                <a:pt x="2871702" y="2175949"/>
              </a:cubicBezTo>
              <a:cubicBezTo>
                <a:pt x="2855489" y="2215470"/>
                <a:pt x="2817876" y="2238956"/>
                <a:pt x="2778926" y="2238754"/>
              </a:cubicBezTo>
              <a:close/>
              <a:moveTo>
                <a:pt x="2874025" y="2052467"/>
              </a:moveTo>
              <a:cubicBezTo>
                <a:pt x="2863204" y="2052643"/>
                <a:pt x="2851937" y="2050821"/>
                <a:pt x="2840480" y="2046610"/>
              </a:cubicBezTo>
              <a:cubicBezTo>
                <a:pt x="2814539" y="2037108"/>
                <a:pt x="2779953" y="1997370"/>
                <a:pt x="2774765" y="1969727"/>
              </a:cubicBezTo>
              <a:cubicBezTo>
                <a:pt x="2767847" y="1932581"/>
                <a:pt x="2792058" y="1883342"/>
                <a:pt x="2825780" y="1865201"/>
              </a:cubicBezTo>
              <a:cubicBezTo>
                <a:pt x="2864690" y="1845332"/>
                <a:pt x="2916571" y="1854834"/>
                <a:pt x="2946834" y="1888525"/>
              </a:cubicBezTo>
              <a:cubicBezTo>
                <a:pt x="3003578" y="1952017"/>
                <a:pt x="2949766" y="2051226"/>
                <a:pt x="2874025" y="2052467"/>
              </a:cubicBezTo>
              <a:close/>
              <a:moveTo>
                <a:pt x="3128178" y="1990577"/>
              </a:moveTo>
              <a:cubicBezTo>
                <a:pt x="3107736" y="1993829"/>
                <a:pt x="3085363" y="1990536"/>
                <a:pt x="3063314" y="1978442"/>
              </a:cubicBezTo>
              <a:cubicBezTo>
                <a:pt x="3017486" y="1954254"/>
                <a:pt x="3000193" y="1891193"/>
                <a:pt x="3026998" y="1845409"/>
              </a:cubicBezTo>
              <a:cubicBezTo>
                <a:pt x="3066772" y="1778028"/>
                <a:pt x="3164480" y="1778028"/>
                <a:pt x="3199067" y="1845409"/>
              </a:cubicBezTo>
              <a:cubicBezTo>
                <a:pt x="3233438" y="1912142"/>
                <a:pt x="3189502" y="1980818"/>
                <a:pt x="3128178" y="1990577"/>
              </a:cubicBezTo>
              <a:close/>
              <a:moveTo>
                <a:pt x="3330929" y="1895687"/>
              </a:moveTo>
              <a:cubicBezTo>
                <a:pt x="3318202" y="1893365"/>
                <a:pt x="3305394" y="1888506"/>
                <a:pt x="3293073" y="1880947"/>
              </a:cubicBezTo>
              <a:cubicBezTo>
                <a:pt x="3192771" y="1819614"/>
                <a:pt x="3280103" y="1660664"/>
                <a:pt x="3386458" y="1710768"/>
              </a:cubicBezTo>
              <a:cubicBezTo>
                <a:pt x="3442661" y="1737548"/>
                <a:pt x="3459955" y="1798881"/>
                <a:pt x="3427962" y="1852440"/>
              </a:cubicBezTo>
              <a:cubicBezTo>
                <a:pt x="3406561" y="1886779"/>
                <a:pt x="3369110" y="1902652"/>
                <a:pt x="3330929" y="1895687"/>
              </a:cubicBezTo>
              <a:close/>
              <a:moveTo>
                <a:pt x="3805346" y="1759318"/>
              </a:moveTo>
              <a:cubicBezTo>
                <a:pt x="3780270" y="1759318"/>
                <a:pt x="3759518" y="1753271"/>
                <a:pt x="3745683" y="1742041"/>
              </a:cubicBezTo>
              <a:cubicBezTo>
                <a:pt x="3680833" y="1691938"/>
                <a:pt x="3698127" y="1599505"/>
                <a:pt x="3776812" y="1569270"/>
              </a:cubicBezTo>
              <a:cubicBezTo>
                <a:pt x="3833015" y="1548538"/>
                <a:pt x="3903054" y="1601233"/>
                <a:pt x="3903054" y="1666022"/>
              </a:cubicBezTo>
              <a:cubicBezTo>
                <a:pt x="3903054" y="1693665"/>
                <a:pt x="3897001" y="1706623"/>
                <a:pt x="3873655" y="1729947"/>
              </a:cubicBezTo>
              <a:cubicBezTo>
                <a:pt x="3848579" y="1754999"/>
                <a:pt x="3838203" y="1759318"/>
                <a:pt x="3805346" y="1759318"/>
              </a:cubicBezTo>
              <a:close/>
              <a:moveTo>
                <a:pt x="3576445" y="1741203"/>
              </a:moveTo>
              <a:cubicBezTo>
                <a:pt x="3572986" y="1740339"/>
                <a:pt x="3561746" y="1737747"/>
                <a:pt x="3551370" y="1736020"/>
              </a:cubicBezTo>
              <a:cubicBezTo>
                <a:pt x="3540994" y="1734292"/>
                <a:pt x="3520241" y="1718743"/>
                <a:pt x="3505542" y="1702329"/>
              </a:cubicBezTo>
              <a:cubicBezTo>
                <a:pt x="3467497" y="1659137"/>
                <a:pt x="3469226" y="1612488"/>
                <a:pt x="3509001" y="1572751"/>
              </a:cubicBezTo>
              <a:cubicBezTo>
                <a:pt x="3534076" y="1547699"/>
                <a:pt x="3544452" y="1543380"/>
                <a:pt x="3577310" y="1543380"/>
              </a:cubicBezTo>
              <a:cubicBezTo>
                <a:pt x="3691446" y="1543380"/>
                <a:pt x="3714792" y="1691963"/>
                <a:pt x="3606709" y="1732564"/>
              </a:cubicBezTo>
              <a:cubicBezTo>
                <a:pt x="3592874" y="1737747"/>
                <a:pt x="3579904" y="1741203"/>
                <a:pt x="3576445" y="1741203"/>
              </a:cubicBezTo>
              <a:close/>
              <a:moveTo>
                <a:pt x="2973692" y="1851552"/>
              </a:moveTo>
              <a:cubicBezTo>
                <a:pt x="2953602" y="1854170"/>
                <a:pt x="2932255" y="1850337"/>
                <a:pt x="2912152" y="1837811"/>
              </a:cubicBezTo>
              <a:cubicBezTo>
                <a:pt x="2877565" y="1816215"/>
                <a:pt x="2866324" y="1795482"/>
                <a:pt x="2866324" y="1753153"/>
              </a:cubicBezTo>
              <a:cubicBezTo>
                <a:pt x="2866324" y="1648627"/>
                <a:pt x="3008130" y="1619256"/>
                <a:pt x="3053093" y="1714280"/>
              </a:cubicBezTo>
              <a:cubicBezTo>
                <a:pt x="3082924" y="1777773"/>
                <a:pt x="3033962" y="1843696"/>
                <a:pt x="2973692" y="1851552"/>
              </a:cubicBezTo>
              <a:close/>
              <a:moveTo>
                <a:pt x="3167677" y="1724917"/>
              </a:moveTo>
              <a:cubicBezTo>
                <a:pt x="3146708" y="1727184"/>
                <a:pt x="3124659" y="1721785"/>
                <a:pt x="3103042" y="1708396"/>
              </a:cubicBezTo>
              <a:cubicBezTo>
                <a:pt x="3071050" y="1689391"/>
                <a:pt x="3052027" y="1641015"/>
                <a:pt x="3060674" y="1605597"/>
              </a:cubicBezTo>
              <a:cubicBezTo>
                <a:pt x="3068456" y="1572770"/>
                <a:pt x="3106501" y="1535625"/>
                <a:pt x="3139359" y="1529578"/>
              </a:cubicBezTo>
              <a:cubicBezTo>
                <a:pt x="3175675" y="1522667"/>
                <a:pt x="3225826" y="1546855"/>
                <a:pt x="3242254" y="1578817"/>
              </a:cubicBezTo>
              <a:cubicBezTo>
                <a:pt x="3264736" y="1621146"/>
                <a:pt x="3258683" y="1662611"/>
                <a:pt x="3225826" y="1695438"/>
              </a:cubicBezTo>
              <a:cubicBezTo>
                <a:pt x="3208532" y="1712715"/>
                <a:pt x="3188645" y="1722649"/>
                <a:pt x="3167677" y="1724917"/>
              </a:cubicBezTo>
              <a:close/>
              <a:moveTo>
                <a:pt x="3372597" y="1655786"/>
              </a:moveTo>
              <a:cubicBezTo>
                <a:pt x="3352710" y="1655786"/>
                <a:pt x="3327634" y="1649739"/>
                <a:pt x="3317258" y="1641965"/>
              </a:cubicBezTo>
              <a:cubicBezTo>
                <a:pt x="3266243" y="1606547"/>
                <a:pt x="3258461" y="1540894"/>
                <a:pt x="3300829" y="1494245"/>
              </a:cubicBezTo>
              <a:cubicBezTo>
                <a:pt x="3326770" y="1466602"/>
                <a:pt x="3335416" y="1463147"/>
                <a:pt x="3370868" y="1463147"/>
              </a:cubicBezTo>
              <a:cubicBezTo>
                <a:pt x="3402861" y="1463147"/>
                <a:pt x="3415831" y="1467466"/>
                <a:pt x="3436583" y="1487335"/>
              </a:cubicBezTo>
              <a:cubicBezTo>
                <a:pt x="3502298" y="1550396"/>
                <a:pt x="3461658" y="1655786"/>
                <a:pt x="3372597" y="1655786"/>
              </a:cubicBezTo>
              <a:close/>
              <a:moveTo>
                <a:pt x="3731281" y="1533817"/>
              </a:moveTo>
              <a:cubicBezTo>
                <a:pt x="3720905" y="1534357"/>
                <a:pt x="3710745" y="1531549"/>
                <a:pt x="3695613" y="1525503"/>
              </a:cubicBezTo>
              <a:cubicBezTo>
                <a:pt x="3641139" y="1503042"/>
                <a:pt x="3614334" y="1446892"/>
                <a:pt x="3635086" y="1395924"/>
              </a:cubicBezTo>
              <a:cubicBezTo>
                <a:pt x="3651515" y="1357051"/>
                <a:pt x="3683508" y="1336318"/>
                <a:pt x="3727606" y="1336318"/>
              </a:cubicBezTo>
              <a:cubicBezTo>
                <a:pt x="3760464" y="1336318"/>
                <a:pt x="3770840" y="1340637"/>
                <a:pt x="3795915" y="1365689"/>
              </a:cubicBezTo>
              <a:cubicBezTo>
                <a:pt x="3818397" y="1388150"/>
                <a:pt x="3825314" y="1401971"/>
                <a:pt x="3825314" y="1427023"/>
              </a:cubicBezTo>
              <a:cubicBezTo>
                <a:pt x="3825314" y="1468488"/>
                <a:pt x="3802833" y="1505634"/>
                <a:pt x="3768246" y="1522047"/>
              </a:cubicBezTo>
              <a:cubicBezTo>
                <a:pt x="3752250" y="1529390"/>
                <a:pt x="3741657" y="1533277"/>
                <a:pt x="3731281" y="1533817"/>
              </a:cubicBezTo>
              <a:close/>
              <a:moveTo>
                <a:pt x="6197990" y="1371077"/>
              </a:moveTo>
              <a:cubicBezTo>
                <a:pt x="6172050" y="1371077"/>
                <a:pt x="6152162" y="1365030"/>
                <a:pt x="6137463" y="1352936"/>
              </a:cubicBezTo>
              <a:cubicBezTo>
                <a:pt x="6066560" y="1297650"/>
                <a:pt x="6105470" y="1181029"/>
                <a:pt x="6195396" y="1178438"/>
              </a:cubicBezTo>
              <a:cubicBezTo>
                <a:pt x="6255058" y="1176710"/>
                <a:pt x="6295698" y="1218175"/>
                <a:pt x="6295698" y="1281236"/>
              </a:cubicBezTo>
              <a:cubicBezTo>
                <a:pt x="6295698" y="1305424"/>
                <a:pt x="6288780" y="1319246"/>
                <a:pt x="6266299" y="1341706"/>
              </a:cubicBezTo>
              <a:cubicBezTo>
                <a:pt x="6241224" y="1366758"/>
                <a:pt x="6230847" y="1371077"/>
                <a:pt x="6197990" y="1371077"/>
              </a:cubicBezTo>
              <a:close/>
              <a:moveTo>
                <a:pt x="9647768" y="1350371"/>
              </a:moveTo>
              <a:cubicBezTo>
                <a:pt x="9638365" y="1349723"/>
                <a:pt x="9630151" y="1348211"/>
                <a:pt x="9625395" y="1346052"/>
              </a:cubicBezTo>
              <a:cubicBezTo>
                <a:pt x="9602049" y="1335686"/>
                <a:pt x="9581297" y="1311498"/>
                <a:pt x="9569191" y="1281263"/>
              </a:cubicBezTo>
              <a:cubicBezTo>
                <a:pt x="9556221" y="1247572"/>
                <a:pt x="9570920" y="1205244"/>
                <a:pt x="9606372" y="1175872"/>
              </a:cubicBezTo>
              <a:cubicBezTo>
                <a:pt x="9628853" y="1156868"/>
                <a:pt x="9639229" y="1154276"/>
                <a:pt x="9672087" y="1157732"/>
              </a:cubicBezTo>
              <a:cubicBezTo>
                <a:pt x="9786224" y="1170689"/>
                <a:pt x="9790547" y="1338277"/>
                <a:pt x="9677275" y="1349507"/>
              </a:cubicBezTo>
              <a:cubicBezTo>
                <a:pt x="9667763" y="1350803"/>
                <a:pt x="9657171" y="1351019"/>
                <a:pt x="9647768" y="1350371"/>
              </a:cubicBezTo>
              <a:close/>
              <a:moveTo>
                <a:pt x="9890723" y="1179979"/>
              </a:moveTo>
              <a:cubicBezTo>
                <a:pt x="9876997" y="1180843"/>
                <a:pt x="9863378" y="1178683"/>
                <a:pt x="9849976" y="1173500"/>
              </a:cubicBezTo>
              <a:cubicBezTo>
                <a:pt x="9826630" y="1163998"/>
                <a:pt x="9805877" y="1138946"/>
                <a:pt x="9793772" y="1108711"/>
              </a:cubicBezTo>
              <a:cubicBezTo>
                <a:pt x="9773020" y="1052560"/>
                <a:pt x="9825765" y="982588"/>
                <a:pt x="9890615" y="982588"/>
              </a:cubicBezTo>
              <a:cubicBezTo>
                <a:pt x="9918285" y="982588"/>
                <a:pt x="9931255" y="988635"/>
                <a:pt x="9954601" y="1011959"/>
              </a:cubicBezTo>
              <a:cubicBezTo>
                <a:pt x="9978812" y="1036147"/>
                <a:pt x="9984000" y="1047377"/>
                <a:pt x="9984000" y="1079340"/>
              </a:cubicBezTo>
              <a:cubicBezTo>
                <a:pt x="9984000" y="1122533"/>
                <a:pt x="9968436" y="1150176"/>
                <a:pt x="9932119" y="1168317"/>
              </a:cubicBezTo>
              <a:cubicBezTo>
                <a:pt x="9918285" y="1175228"/>
                <a:pt x="9904450" y="1179115"/>
                <a:pt x="9890723" y="1179979"/>
              </a:cubicBezTo>
              <a:close/>
              <a:moveTo>
                <a:pt x="6484841" y="1328926"/>
              </a:moveTo>
              <a:cubicBezTo>
                <a:pt x="6467251" y="1328750"/>
                <a:pt x="6449092" y="1323837"/>
                <a:pt x="6432015" y="1313255"/>
              </a:cubicBezTo>
              <a:cubicBezTo>
                <a:pt x="6387917" y="1285612"/>
                <a:pt x="6375812" y="1211320"/>
                <a:pt x="6408669" y="1169855"/>
              </a:cubicBezTo>
              <a:cubicBezTo>
                <a:pt x="6464008" y="1099019"/>
                <a:pt x="6580739" y="1137893"/>
                <a:pt x="6583333" y="1227734"/>
              </a:cubicBezTo>
              <a:cubicBezTo>
                <a:pt x="6585279" y="1287339"/>
                <a:pt x="6537613" y="1329452"/>
                <a:pt x="6484841" y="1328926"/>
              </a:cubicBezTo>
              <a:close/>
              <a:moveTo>
                <a:pt x="6303055" y="1180626"/>
              </a:moveTo>
              <a:cubicBezTo>
                <a:pt x="6279817" y="1183002"/>
                <a:pt x="6256255" y="1176523"/>
                <a:pt x="6237665" y="1160542"/>
              </a:cubicBezTo>
              <a:cubicBezTo>
                <a:pt x="6202213" y="1131171"/>
                <a:pt x="6187514" y="1088842"/>
                <a:pt x="6200484" y="1055151"/>
              </a:cubicBezTo>
              <a:cubicBezTo>
                <a:pt x="6222965" y="997273"/>
                <a:pt x="6278304" y="969630"/>
                <a:pt x="6331049" y="991226"/>
              </a:cubicBezTo>
              <a:cubicBezTo>
                <a:pt x="6394170" y="1017142"/>
                <a:pt x="6412328" y="1096617"/>
                <a:pt x="6366501" y="1147584"/>
              </a:cubicBezTo>
              <a:cubicBezTo>
                <a:pt x="6349208" y="1167020"/>
                <a:pt x="6326294" y="1178250"/>
                <a:pt x="6303055" y="1180626"/>
              </a:cubicBezTo>
              <a:close/>
              <a:moveTo>
                <a:pt x="9677151" y="1093920"/>
              </a:moveTo>
              <a:cubicBezTo>
                <a:pt x="9663857" y="1094136"/>
                <a:pt x="9650454" y="1090248"/>
                <a:pt x="9632296" y="1082042"/>
              </a:cubicBezTo>
              <a:cubicBezTo>
                <a:pt x="9540641" y="1042305"/>
                <a:pt x="9576092" y="896313"/>
                <a:pt x="9677259" y="896313"/>
              </a:cubicBezTo>
              <a:cubicBezTo>
                <a:pt x="9779290" y="896313"/>
                <a:pt x="9813012" y="1037122"/>
                <a:pt x="9721357" y="1081178"/>
              </a:cubicBezTo>
              <a:cubicBezTo>
                <a:pt x="9703631" y="1089384"/>
                <a:pt x="9690445" y="1093704"/>
                <a:pt x="9677151" y="1093920"/>
              </a:cubicBezTo>
              <a:close/>
              <a:moveTo>
                <a:pt x="3204367" y="1474717"/>
              </a:moveTo>
              <a:cubicBezTo>
                <a:pt x="3183398" y="1472449"/>
                <a:pt x="3163511" y="1462515"/>
                <a:pt x="3146218" y="1445238"/>
              </a:cubicBezTo>
              <a:cubicBezTo>
                <a:pt x="3058886" y="1357989"/>
                <a:pt x="3178210" y="1225819"/>
                <a:pt x="3275918" y="1302702"/>
              </a:cubicBezTo>
              <a:cubicBezTo>
                <a:pt x="3326069" y="1342439"/>
                <a:pt x="3322611" y="1425369"/>
                <a:pt x="3269001" y="1458196"/>
              </a:cubicBezTo>
              <a:cubicBezTo>
                <a:pt x="3247384" y="1471585"/>
                <a:pt x="3225335" y="1476984"/>
                <a:pt x="3204367" y="1474717"/>
              </a:cubicBezTo>
              <a:close/>
              <a:moveTo>
                <a:pt x="3487475" y="1459191"/>
              </a:moveTo>
              <a:cubicBezTo>
                <a:pt x="3465209" y="1459083"/>
                <a:pt x="3443376" y="1448716"/>
                <a:pt x="3422624" y="1427984"/>
              </a:cubicBezTo>
              <a:cubicBezTo>
                <a:pt x="3398414" y="1403796"/>
                <a:pt x="3393226" y="1392566"/>
                <a:pt x="3393226" y="1360603"/>
              </a:cubicBezTo>
              <a:cubicBezTo>
                <a:pt x="3393226" y="1317410"/>
                <a:pt x="3408790" y="1289767"/>
                <a:pt x="3445106" y="1271626"/>
              </a:cubicBezTo>
              <a:cubicBezTo>
                <a:pt x="3478828" y="1254349"/>
                <a:pt x="3504768" y="1255213"/>
                <a:pt x="3537626" y="1275945"/>
              </a:cubicBezTo>
              <a:cubicBezTo>
                <a:pt x="3572213" y="1296678"/>
                <a:pt x="3586047" y="1321730"/>
                <a:pt x="3586047" y="1365786"/>
              </a:cubicBezTo>
              <a:cubicBezTo>
                <a:pt x="3586047" y="1394294"/>
                <a:pt x="3580859" y="1404660"/>
                <a:pt x="3554919" y="1428848"/>
              </a:cubicBezTo>
              <a:cubicBezTo>
                <a:pt x="3532437" y="1449148"/>
                <a:pt x="3509740" y="1459299"/>
                <a:pt x="3487475" y="1459191"/>
              </a:cubicBezTo>
              <a:close/>
              <a:moveTo>
                <a:pt x="3690456" y="1319313"/>
              </a:moveTo>
              <a:cubicBezTo>
                <a:pt x="3666246" y="1319313"/>
                <a:pt x="3652411" y="1312402"/>
                <a:pt x="3629929" y="1289942"/>
              </a:cubicBezTo>
              <a:cubicBezTo>
                <a:pt x="3604854" y="1264890"/>
                <a:pt x="3600531" y="1254524"/>
                <a:pt x="3600531" y="1221697"/>
              </a:cubicBezTo>
              <a:cubicBezTo>
                <a:pt x="3600531" y="1094711"/>
                <a:pt x="3789894" y="1092119"/>
                <a:pt x="3793352" y="1219106"/>
              </a:cubicBezTo>
              <a:cubicBezTo>
                <a:pt x="3795082" y="1278712"/>
                <a:pt x="3753577" y="1319313"/>
                <a:pt x="3690456" y="1319313"/>
              </a:cubicBezTo>
              <a:close/>
              <a:moveTo>
                <a:pt x="3165689" y="1255241"/>
              </a:moveTo>
              <a:cubicBezTo>
                <a:pt x="3152800" y="1254660"/>
                <a:pt x="3139776" y="1251367"/>
                <a:pt x="3127238" y="1245104"/>
              </a:cubicBezTo>
              <a:cubicBezTo>
                <a:pt x="3092651" y="1227827"/>
                <a:pt x="3073629" y="1193272"/>
                <a:pt x="3073629" y="1150080"/>
              </a:cubicBezTo>
              <a:cubicBezTo>
                <a:pt x="3073629" y="1105159"/>
                <a:pt x="3119456" y="1060239"/>
                <a:pt x="3166148" y="1060239"/>
              </a:cubicBezTo>
              <a:cubicBezTo>
                <a:pt x="3241375" y="1060239"/>
                <a:pt x="3291526" y="1130211"/>
                <a:pt x="3261262" y="1194136"/>
              </a:cubicBezTo>
              <a:cubicBezTo>
                <a:pt x="3241807" y="1234305"/>
                <a:pt x="3204356" y="1256982"/>
                <a:pt x="3165689" y="1255241"/>
              </a:cubicBezTo>
              <a:close/>
              <a:moveTo>
                <a:pt x="3396452" y="1235127"/>
              </a:moveTo>
              <a:cubicBezTo>
                <a:pt x="3385225" y="1235788"/>
                <a:pt x="3373443" y="1234546"/>
                <a:pt x="3361338" y="1231307"/>
              </a:cubicBezTo>
              <a:cubicBezTo>
                <a:pt x="3293894" y="1213166"/>
                <a:pt x="3267089" y="1128508"/>
                <a:pt x="3313781" y="1077541"/>
              </a:cubicBezTo>
              <a:cubicBezTo>
                <a:pt x="3359609" y="1025709"/>
                <a:pt x="3431377" y="1030029"/>
                <a:pt x="3468557" y="1085315"/>
              </a:cubicBezTo>
              <a:cubicBezTo>
                <a:pt x="3491903" y="1119006"/>
                <a:pt x="3493633" y="1146649"/>
                <a:pt x="3476339" y="1180339"/>
              </a:cubicBezTo>
              <a:cubicBezTo>
                <a:pt x="3458829" y="1214030"/>
                <a:pt x="3430133" y="1233143"/>
                <a:pt x="3396452" y="1235127"/>
              </a:cubicBezTo>
              <a:close/>
              <a:moveTo>
                <a:pt x="3583786" y="1145687"/>
              </a:moveTo>
              <a:cubicBezTo>
                <a:pt x="3567790" y="1145687"/>
                <a:pt x="3551793" y="1140288"/>
                <a:pt x="3534068" y="1129490"/>
              </a:cubicBezTo>
              <a:cubicBezTo>
                <a:pt x="3499481" y="1108757"/>
                <a:pt x="3488240" y="1088025"/>
                <a:pt x="3488240" y="1043104"/>
              </a:cubicBezTo>
              <a:cubicBezTo>
                <a:pt x="3488240" y="1013733"/>
                <a:pt x="3493428" y="1001639"/>
                <a:pt x="3517639" y="977451"/>
              </a:cubicBezTo>
              <a:cubicBezTo>
                <a:pt x="3555685" y="939441"/>
                <a:pt x="3603241" y="936850"/>
                <a:pt x="3643016" y="969676"/>
              </a:cubicBezTo>
              <a:cubicBezTo>
                <a:pt x="3698355" y="1016325"/>
                <a:pt x="3694032" y="1092344"/>
                <a:pt x="3633505" y="1129490"/>
              </a:cubicBezTo>
              <a:cubicBezTo>
                <a:pt x="3615779" y="1140288"/>
                <a:pt x="3599782" y="1145687"/>
                <a:pt x="3583786" y="1145687"/>
              </a:cubicBezTo>
              <a:close/>
              <a:moveTo>
                <a:pt x="3192927" y="1034606"/>
              </a:moveTo>
              <a:cubicBezTo>
                <a:pt x="3165258" y="1034606"/>
                <a:pt x="3152288" y="1028559"/>
                <a:pt x="3128941" y="1005235"/>
              </a:cubicBezTo>
              <a:cubicBezTo>
                <a:pt x="3103866" y="980183"/>
                <a:pt x="3099543" y="969817"/>
                <a:pt x="3099543" y="936990"/>
              </a:cubicBezTo>
              <a:cubicBezTo>
                <a:pt x="3099543" y="822098"/>
                <a:pt x="3248266" y="799637"/>
                <a:pt x="3289770" y="908483"/>
              </a:cubicBezTo>
              <a:cubicBezTo>
                <a:pt x="3310522" y="964634"/>
                <a:pt x="3257777" y="1034606"/>
                <a:pt x="3192927" y="1034606"/>
              </a:cubicBezTo>
              <a:close/>
              <a:moveTo>
                <a:pt x="3430158" y="936898"/>
              </a:moveTo>
              <a:cubicBezTo>
                <a:pt x="3407352" y="940353"/>
                <a:pt x="3383789" y="936682"/>
                <a:pt x="3365631" y="925020"/>
              </a:cubicBezTo>
              <a:cubicBezTo>
                <a:pt x="3307698" y="887874"/>
                <a:pt x="3302510" y="813582"/>
                <a:pt x="3355255" y="767798"/>
              </a:cubicBezTo>
              <a:cubicBezTo>
                <a:pt x="3388978" y="737563"/>
                <a:pt x="3422700" y="733244"/>
                <a:pt x="3462475" y="753976"/>
              </a:cubicBezTo>
              <a:cubicBezTo>
                <a:pt x="3519543" y="783347"/>
                <a:pt x="3533378" y="857639"/>
                <a:pt x="3490144" y="906015"/>
              </a:cubicBezTo>
              <a:cubicBezTo>
                <a:pt x="3475012" y="922860"/>
                <a:pt x="3452963" y="933442"/>
                <a:pt x="3430158" y="936898"/>
              </a:cubicBezTo>
              <a:close/>
              <a:moveTo>
                <a:pt x="10484467" y="892248"/>
              </a:moveTo>
              <a:cubicBezTo>
                <a:pt x="10465012" y="895272"/>
                <a:pt x="10444693" y="892248"/>
                <a:pt x="10426102" y="882746"/>
              </a:cubicBezTo>
              <a:cubicBezTo>
                <a:pt x="10342229" y="840417"/>
                <a:pt x="10362981" y="713430"/>
                <a:pt x="10456365" y="700472"/>
              </a:cubicBezTo>
              <a:cubicBezTo>
                <a:pt x="10553208" y="687515"/>
                <a:pt x="10607683" y="798088"/>
                <a:pt x="10537644" y="865469"/>
              </a:cubicBezTo>
              <a:cubicBezTo>
                <a:pt x="10522513" y="880154"/>
                <a:pt x="10503922" y="889225"/>
                <a:pt x="10484467" y="892248"/>
              </a:cubicBezTo>
              <a:close/>
              <a:moveTo>
                <a:pt x="3175451" y="799987"/>
              </a:moveTo>
              <a:cubicBezTo>
                <a:pt x="3162724" y="797665"/>
                <a:pt x="3149916" y="792806"/>
                <a:pt x="3137595" y="785248"/>
              </a:cubicBezTo>
              <a:cubicBezTo>
                <a:pt x="3034699" y="723050"/>
                <a:pt x="3123761" y="564101"/>
                <a:pt x="3232709" y="615932"/>
              </a:cubicBezTo>
              <a:cubicBezTo>
                <a:pt x="3288048" y="642711"/>
                <a:pt x="3305341" y="703181"/>
                <a:pt x="3272484" y="756740"/>
              </a:cubicBezTo>
              <a:cubicBezTo>
                <a:pt x="3251083" y="791079"/>
                <a:pt x="3213632" y="806952"/>
                <a:pt x="3175451" y="799987"/>
              </a:cubicBezTo>
              <a:close/>
              <a:moveTo>
                <a:pt x="10565380" y="692967"/>
              </a:moveTo>
              <a:cubicBezTo>
                <a:pt x="10553788" y="693114"/>
                <a:pt x="10541548" y="691224"/>
                <a:pt x="10528902" y="686905"/>
              </a:cubicBezTo>
              <a:cubicBezTo>
                <a:pt x="10461457" y="663581"/>
                <a:pt x="10443299" y="577196"/>
                <a:pt x="10494315" y="526228"/>
              </a:cubicBezTo>
              <a:cubicBezTo>
                <a:pt x="10516796" y="503768"/>
                <a:pt x="10527172" y="499449"/>
                <a:pt x="10562624" y="499449"/>
              </a:cubicBezTo>
              <a:cubicBezTo>
                <a:pt x="10597211" y="499449"/>
                <a:pt x="10608451" y="503768"/>
                <a:pt x="10630068" y="525364"/>
              </a:cubicBezTo>
              <a:cubicBezTo>
                <a:pt x="10695892" y="591125"/>
                <a:pt x="10646524" y="691940"/>
                <a:pt x="10565380" y="692967"/>
              </a:cubicBezTo>
              <a:close/>
              <a:moveTo>
                <a:pt x="3197733" y="559146"/>
              </a:moveTo>
              <a:cubicBezTo>
                <a:pt x="3181034" y="559173"/>
                <a:pt x="3164389" y="554907"/>
                <a:pt x="3149690" y="545405"/>
              </a:cubicBezTo>
              <a:cubicBezTo>
                <a:pt x="3095216" y="510851"/>
                <a:pt x="3086569" y="436560"/>
                <a:pt x="3133261" y="392503"/>
              </a:cubicBezTo>
              <a:cubicBezTo>
                <a:pt x="3198976" y="329442"/>
                <a:pt x="3298413" y="375226"/>
                <a:pt x="3298413" y="468522"/>
              </a:cubicBezTo>
              <a:cubicBezTo>
                <a:pt x="3298413" y="520354"/>
                <a:pt x="3247830" y="559065"/>
                <a:pt x="3197733" y="559146"/>
              </a:cubicBezTo>
              <a:close/>
              <a:moveTo>
                <a:pt x="11403072" y="378912"/>
              </a:moveTo>
              <a:cubicBezTo>
                <a:pt x="11394425" y="378912"/>
                <a:pt x="11374538" y="372001"/>
                <a:pt x="11358973" y="364227"/>
              </a:cubicBezTo>
              <a:cubicBezTo>
                <a:pt x="11289800" y="330536"/>
                <a:pt x="11288935" y="228601"/>
                <a:pt x="11357244" y="193183"/>
              </a:cubicBezTo>
              <a:cubicBezTo>
                <a:pt x="11446305" y="147399"/>
                <a:pt x="11539690" y="242423"/>
                <a:pt x="11489539" y="327945"/>
              </a:cubicBezTo>
              <a:cubicBezTo>
                <a:pt x="11473975" y="353860"/>
                <a:pt x="11431606" y="378912"/>
                <a:pt x="11403072" y="378912"/>
              </a:cubicBezTo>
              <a:close/>
              <a:moveTo>
                <a:pt x="3211934" y="292636"/>
              </a:moveTo>
              <a:cubicBezTo>
                <a:pt x="3182535" y="292636"/>
                <a:pt x="3170430" y="287453"/>
                <a:pt x="3146219" y="263265"/>
              </a:cubicBezTo>
              <a:cubicBezTo>
                <a:pt x="3121143" y="238214"/>
                <a:pt x="3116820" y="227847"/>
                <a:pt x="3116820" y="194157"/>
              </a:cubicBezTo>
              <a:cubicBezTo>
                <a:pt x="3116820" y="163058"/>
                <a:pt x="3122008" y="149236"/>
                <a:pt x="3141895" y="126776"/>
              </a:cubicBezTo>
              <a:cubicBezTo>
                <a:pt x="3179076" y="85311"/>
                <a:pt x="3244791" y="85311"/>
                <a:pt x="3281972" y="126776"/>
              </a:cubicBezTo>
              <a:cubicBezTo>
                <a:pt x="3301860" y="149236"/>
                <a:pt x="3307048" y="163058"/>
                <a:pt x="3307048" y="194157"/>
              </a:cubicBezTo>
              <a:cubicBezTo>
                <a:pt x="3307048" y="227847"/>
                <a:pt x="3302724" y="238214"/>
                <a:pt x="3277649" y="263265"/>
              </a:cubicBezTo>
              <a:cubicBezTo>
                <a:pt x="3253438" y="287453"/>
                <a:pt x="3241333" y="292636"/>
                <a:pt x="3211934" y="292636"/>
              </a:cubicBezTo>
              <a:close/>
            </a:path>
          </a:pathLst>
        </a:custGeom>
        <a:solidFill>
          <a:schemeClr val="tx1"/>
        </a:solidFill>
        <a:ln w="864" cap="flat">
          <a:noFill/>
          <a:prstDash val="solid"/>
          <a:miter/>
        </a:ln>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IN"/>
        </a:p>
      </xdr:txBody>
    </xdr:sp>
    <xdr:clientData/>
  </xdr:twoCellAnchor>
  <xdr:twoCellAnchor>
    <xdr:from>
      <xdr:col>7</xdr:col>
      <xdr:colOff>606305</xdr:colOff>
      <xdr:row>6</xdr:row>
      <xdr:rowOff>71300</xdr:rowOff>
    </xdr:from>
    <xdr:to>
      <xdr:col>9</xdr:col>
      <xdr:colOff>590374</xdr:colOff>
      <xdr:row>8</xdr:row>
      <xdr:rowOff>82753</xdr:rowOff>
    </xdr:to>
    <xdr:grpSp>
      <xdr:nvGrpSpPr>
        <xdr:cNvPr id="80" name="Group 79">
          <a:extLst>
            <a:ext uri="{FF2B5EF4-FFF2-40B4-BE49-F238E27FC236}">
              <a16:creationId xmlns:a16="http://schemas.microsoft.com/office/drawing/2014/main" id="{2BBC692C-D9A6-01B1-BCA7-39F7D538ED38}"/>
            </a:ext>
          </a:extLst>
        </xdr:cNvPr>
        <xdr:cNvGrpSpPr/>
      </xdr:nvGrpSpPr>
      <xdr:grpSpPr>
        <a:xfrm>
          <a:off x="4873505" y="1168580"/>
          <a:ext cx="1203269" cy="377213"/>
          <a:chOff x="4854631" y="2006965"/>
          <a:chExt cx="1203269" cy="376051"/>
        </a:xfrm>
      </xdr:grpSpPr>
      <xdr:grpSp>
        <xdr:nvGrpSpPr>
          <xdr:cNvPr id="74" name="Group 73">
            <a:extLst>
              <a:ext uri="{FF2B5EF4-FFF2-40B4-BE49-F238E27FC236}">
                <a16:creationId xmlns:a16="http://schemas.microsoft.com/office/drawing/2014/main" id="{86115E54-2195-7916-5022-A724F169D116}"/>
              </a:ext>
            </a:extLst>
          </xdr:cNvPr>
          <xdr:cNvGrpSpPr/>
        </xdr:nvGrpSpPr>
        <xdr:grpSpPr>
          <a:xfrm>
            <a:off x="4854631" y="2006965"/>
            <a:ext cx="1203269" cy="331074"/>
            <a:chOff x="4854631" y="2015143"/>
            <a:chExt cx="1203269" cy="331817"/>
          </a:xfrm>
        </xdr:grpSpPr>
        <xdr:sp macro="" textlink="">
          <xdr:nvSpPr>
            <xdr:cNvPr id="70" name="Rectangle: Rounded Corners 69">
              <a:extLst>
                <a:ext uri="{FF2B5EF4-FFF2-40B4-BE49-F238E27FC236}">
                  <a16:creationId xmlns:a16="http://schemas.microsoft.com/office/drawing/2014/main" id="{20C93764-4855-F9A6-9699-AB55A1DEE46C}"/>
                </a:ext>
              </a:extLst>
            </xdr:cNvPr>
            <xdr:cNvSpPr/>
          </xdr:nvSpPr>
          <xdr:spPr>
            <a:xfrm>
              <a:off x="4854631" y="2015143"/>
              <a:ext cx="1203269" cy="331817"/>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1" name="Rectangle: Rounded Corners 70">
              <a:extLst>
                <a:ext uri="{FF2B5EF4-FFF2-40B4-BE49-F238E27FC236}">
                  <a16:creationId xmlns:a16="http://schemas.microsoft.com/office/drawing/2014/main" id="{9E73A537-81A9-9CF0-6865-B6224B5E0135}"/>
                </a:ext>
              </a:extLst>
            </xdr:cNvPr>
            <xdr:cNvSpPr/>
          </xdr:nvSpPr>
          <xdr:spPr>
            <a:xfrm>
              <a:off x="4907971" y="2064673"/>
              <a:ext cx="234000" cy="232757"/>
            </a:xfrm>
            <a:prstGeom prst="roundRect">
              <a:avLst/>
            </a:prstGeom>
            <a:solidFill>
              <a:srgbClr val="100D83"/>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73" name="Graphic 72" descr="Factory with solid fill">
              <a:extLst>
                <a:ext uri="{FF2B5EF4-FFF2-40B4-BE49-F238E27FC236}">
                  <a16:creationId xmlns:a16="http://schemas.microsoft.com/office/drawing/2014/main" id="{119181DC-C348-67D7-1100-02CDD903D0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914900" y="2080260"/>
              <a:ext cx="216000" cy="216000"/>
            </a:xfrm>
            <a:prstGeom prst="rect">
              <a:avLst/>
            </a:prstGeom>
          </xdr:spPr>
        </xdr:pic>
      </xdr:grpSp>
      <xdr:sp macro="" textlink="'Pivot Tables'!H41">
        <xdr:nvSpPr>
          <xdr:cNvPr id="75" name="TextBox 74">
            <a:extLst>
              <a:ext uri="{FF2B5EF4-FFF2-40B4-BE49-F238E27FC236}">
                <a16:creationId xmlns:a16="http://schemas.microsoft.com/office/drawing/2014/main" id="{B31C351A-EB1B-03C0-BE47-EDC5FD5D9961}"/>
              </a:ext>
            </a:extLst>
          </xdr:cNvPr>
          <xdr:cNvSpPr txBox="1"/>
        </xdr:nvSpPr>
        <xdr:spPr>
          <a:xfrm>
            <a:off x="5129036" y="2007057"/>
            <a:ext cx="611257" cy="162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64A9682-3FFC-4391-8111-B71BA647A558}" type="TxLink">
              <a:rPr lang="en-US" sz="1100" b="0" i="0" u="none" strike="noStrike">
                <a:solidFill>
                  <a:schemeClr val="bg1"/>
                </a:solidFill>
                <a:latin typeface="Calibri"/>
                <a:ea typeface="Calibri"/>
                <a:cs typeface="Calibri"/>
              </a:rPr>
              <a:pPr marL="0" indent="0" algn="l"/>
              <a:t>Canada</a:t>
            </a:fld>
            <a:endParaRPr lang="en-IN" sz="2400">
              <a:solidFill>
                <a:schemeClr val="bg1"/>
              </a:solidFill>
              <a:latin typeface="Arial" panose="020B0604020202020204" pitchFamily="34" charset="0"/>
              <a:ea typeface="+mn-ea"/>
              <a:cs typeface="Arial" panose="020B0604020202020204" pitchFamily="34" charset="0"/>
            </a:endParaRPr>
          </a:p>
        </xdr:txBody>
      </xdr:sp>
      <xdr:sp macro="" textlink="'Pivot Tables'!J41">
        <xdr:nvSpPr>
          <xdr:cNvPr id="79" name="TextBox 78">
            <a:extLst>
              <a:ext uri="{FF2B5EF4-FFF2-40B4-BE49-F238E27FC236}">
                <a16:creationId xmlns:a16="http://schemas.microsoft.com/office/drawing/2014/main" id="{BDBD441D-30FC-CB11-37CE-3494392F2D77}"/>
              </a:ext>
            </a:extLst>
          </xdr:cNvPr>
          <xdr:cNvSpPr txBox="1"/>
        </xdr:nvSpPr>
        <xdr:spPr>
          <a:xfrm>
            <a:off x="5082540" y="2087322"/>
            <a:ext cx="861060" cy="295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0BF180C-AF2C-4DF0-A569-40EE89CFBE21}" type="TxLink">
              <a:rPr lang="en-US" sz="1200" b="0" i="0" u="none" strike="noStrike">
                <a:solidFill>
                  <a:schemeClr val="bg1"/>
                </a:solidFill>
                <a:latin typeface="Arial"/>
                <a:ea typeface="+mn-ea"/>
                <a:cs typeface="Arial"/>
              </a:rPr>
              <a:pPr marL="0" indent="0" algn="l"/>
              <a:t> 1,25,136 </a:t>
            </a:fld>
            <a:endParaRPr lang="en-IN" sz="2800">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xdr:from>
      <xdr:col>6</xdr:col>
      <xdr:colOff>368712</xdr:colOff>
      <xdr:row>13</xdr:row>
      <xdr:rowOff>128079</xdr:rowOff>
    </xdr:from>
    <xdr:to>
      <xdr:col>8</xdr:col>
      <xdr:colOff>352781</xdr:colOff>
      <xdr:row>15</xdr:row>
      <xdr:rowOff>139531</xdr:rowOff>
    </xdr:to>
    <xdr:grpSp>
      <xdr:nvGrpSpPr>
        <xdr:cNvPr id="81" name="Group 80">
          <a:extLst>
            <a:ext uri="{FF2B5EF4-FFF2-40B4-BE49-F238E27FC236}">
              <a16:creationId xmlns:a16="http://schemas.microsoft.com/office/drawing/2014/main" id="{E1911CD8-8CB5-87B1-E0FE-0BF7E14F58D9}"/>
            </a:ext>
          </a:extLst>
        </xdr:cNvPr>
        <xdr:cNvGrpSpPr/>
      </xdr:nvGrpSpPr>
      <xdr:grpSpPr>
        <a:xfrm>
          <a:off x="4026312" y="2505519"/>
          <a:ext cx="1203269" cy="377212"/>
          <a:chOff x="4854631" y="2006965"/>
          <a:chExt cx="1203269" cy="376051"/>
        </a:xfrm>
      </xdr:grpSpPr>
      <xdr:grpSp>
        <xdr:nvGrpSpPr>
          <xdr:cNvPr id="82" name="Group 81">
            <a:extLst>
              <a:ext uri="{FF2B5EF4-FFF2-40B4-BE49-F238E27FC236}">
                <a16:creationId xmlns:a16="http://schemas.microsoft.com/office/drawing/2014/main" id="{55A3841D-FFC1-31BD-D6B4-D36A76BE8981}"/>
              </a:ext>
            </a:extLst>
          </xdr:cNvPr>
          <xdr:cNvGrpSpPr/>
        </xdr:nvGrpSpPr>
        <xdr:grpSpPr>
          <a:xfrm>
            <a:off x="4854631" y="2006965"/>
            <a:ext cx="1203269" cy="331074"/>
            <a:chOff x="4854631" y="2015143"/>
            <a:chExt cx="1203269" cy="331817"/>
          </a:xfrm>
        </xdr:grpSpPr>
        <xdr:sp macro="" textlink="">
          <xdr:nvSpPr>
            <xdr:cNvPr id="85" name="Rectangle: Rounded Corners 84">
              <a:extLst>
                <a:ext uri="{FF2B5EF4-FFF2-40B4-BE49-F238E27FC236}">
                  <a16:creationId xmlns:a16="http://schemas.microsoft.com/office/drawing/2014/main" id="{8008C4A3-1F9A-87E7-C376-4B3392F0D1C6}"/>
                </a:ext>
              </a:extLst>
            </xdr:cNvPr>
            <xdr:cNvSpPr/>
          </xdr:nvSpPr>
          <xdr:spPr>
            <a:xfrm>
              <a:off x="4854631" y="2015143"/>
              <a:ext cx="1203269" cy="331817"/>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6" name="Rectangle: Rounded Corners 85">
              <a:extLst>
                <a:ext uri="{FF2B5EF4-FFF2-40B4-BE49-F238E27FC236}">
                  <a16:creationId xmlns:a16="http://schemas.microsoft.com/office/drawing/2014/main" id="{F9EF2234-CC48-DAAE-B152-B0D4D31E9F43}"/>
                </a:ext>
              </a:extLst>
            </xdr:cNvPr>
            <xdr:cNvSpPr/>
          </xdr:nvSpPr>
          <xdr:spPr>
            <a:xfrm>
              <a:off x="4907971" y="2064673"/>
              <a:ext cx="234000" cy="232757"/>
            </a:xfrm>
            <a:prstGeom prst="roundRect">
              <a:avLst/>
            </a:prstGeom>
            <a:solidFill>
              <a:srgbClr val="9947F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87" name="Graphic 86" descr="Factory with solid fill">
              <a:extLst>
                <a:ext uri="{FF2B5EF4-FFF2-40B4-BE49-F238E27FC236}">
                  <a16:creationId xmlns:a16="http://schemas.microsoft.com/office/drawing/2014/main" id="{8178FCF2-5EC1-559D-A3EA-62B8624F8E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914900" y="2080260"/>
              <a:ext cx="216000" cy="216000"/>
            </a:xfrm>
            <a:prstGeom prst="rect">
              <a:avLst/>
            </a:prstGeom>
          </xdr:spPr>
        </xdr:pic>
      </xdr:grpSp>
      <xdr:sp macro="" textlink="'Pivot Tables'!H45">
        <xdr:nvSpPr>
          <xdr:cNvPr id="83" name="TextBox 82">
            <a:extLst>
              <a:ext uri="{FF2B5EF4-FFF2-40B4-BE49-F238E27FC236}">
                <a16:creationId xmlns:a16="http://schemas.microsoft.com/office/drawing/2014/main" id="{B8D8EE59-D586-F7B8-4BC3-994F3E6F72CF}"/>
              </a:ext>
            </a:extLst>
          </xdr:cNvPr>
          <xdr:cNvSpPr txBox="1"/>
        </xdr:nvSpPr>
        <xdr:spPr>
          <a:xfrm>
            <a:off x="5129036" y="2007057"/>
            <a:ext cx="611257" cy="162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1F5DFBA-261D-496F-886F-9879BAE98D24}" type="TxLink">
              <a:rPr lang="en-US" sz="1100" b="0" i="0" u="none" strike="noStrike">
                <a:solidFill>
                  <a:schemeClr val="bg1"/>
                </a:solidFill>
                <a:latin typeface="Calibri"/>
                <a:ea typeface="Calibri"/>
                <a:cs typeface="Calibri"/>
              </a:rPr>
              <a:pPr marL="0" indent="0" algn="l"/>
              <a:t>USA</a:t>
            </a:fld>
            <a:endParaRPr lang="en-IN" sz="2400">
              <a:solidFill>
                <a:schemeClr val="bg1"/>
              </a:solidFill>
              <a:latin typeface="Arial" panose="020B0604020202020204" pitchFamily="34" charset="0"/>
              <a:ea typeface="+mn-ea"/>
              <a:cs typeface="Arial" panose="020B0604020202020204" pitchFamily="34" charset="0"/>
            </a:endParaRPr>
          </a:p>
        </xdr:txBody>
      </xdr:sp>
      <xdr:sp macro="" textlink="'Pivot Tables'!J45">
        <xdr:nvSpPr>
          <xdr:cNvPr id="84" name="TextBox 83">
            <a:extLst>
              <a:ext uri="{FF2B5EF4-FFF2-40B4-BE49-F238E27FC236}">
                <a16:creationId xmlns:a16="http://schemas.microsoft.com/office/drawing/2014/main" id="{EE6E1622-96E6-1F0E-3445-1143F525932D}"/>
              </a:ext>
            </a:extLst>
          </xdr:cNvPr>
          <xdr:cNvSpPr txBox="1"/>
        </xdr:nvSpPr>
        <xdr:spPr>
          <a:xfrm>
            <a:off x="5082540" y="2087322"/>
            <a:ext cx="861060" cy="295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4AB8653-C9D6-4CD2-A36E-F346455791E1}" type="TxLink">
              <a:rPr lang="en-US" sz="1100" b="0" i="0" u="none" strike="noStrike">
                <a:solidFill>
                  <a:schemeClr val="bg1"/>
                </a:solidFill>
                <a:latin typeface="Arial"/>
                <a:ea typeface="+mn-ea"/>
                <a:cs typeface="Arial"/>
              </a:rPr>
              <a:pPr marL="0" indent="0" algn="l"/>
              <a:t> 3,87,584 </a:t>
            </a:fld>
            <a:endParaRPr lang="en-IN" sz="2800">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xdr:from>
      <xdr:col>9</xdr:col>
      <xdr:colOff>404208</xdr:colOff>
      <xdr:row>21</xdr:row>
      <xdr:rowOff>176427</xdr:rowOff>
    </xdr:from>
    <xdr:to>
      <xdr:col>11</xdr:col>
      <xdr:colOff>388277</xdr:colOff>
      <xdr:row>24</xdr:row>
      <xdr:rowOff>5982</xdr:rowOff>
    </xdr:to>
    <xdr:grpSp>
      <xdr:nvGrpSpPr>
        <xdr:cNvPr id="123" name="Group 122">
          <a:extLst>
            <a:ext uri="{FF2B5EF4-FFF2-40B4-BE49-F238E27FC236}">
              <a16:creationId xmlns:a16="http://schemas.microsoft.com/office/drawing/2014/main" id="{A07EA252-B475-7B54-92E0-FB76F2C5EA5C}"/>
            </a:ext>
          </a:extLst>
        </xdr:cNvPr>
        <xdr:cNvGrpSpPr/>
      </xdr:nvGrpSpPr>
      <xdr:grpSpPr>
        <a:xfrm>
          <a:off x="5890608" y="4016907"/>
          <a:ext cx="1203269" cy="378195"/>
          <a:chOff x="4854631" y="2006965"/>
          <a:chExt cx="1203269" cy="376051"/>
        </a:xfrm>
      </xdr:grpSpPr>
      <xdr:grpSp>
        <xdr:nvGrpSpPr>
          <xdr:cNvPr id="124" name="Group 123">
            <a:extLst>
              <a:ext uri="{FF2B5EF4-FFF2-40B4-BE49-F238E27FC236}">
                <a16:creationId xmlns:a16="http://schemas.microsoft.com/office/drawing/2014/main" id="{74FE756F-B3CA-D8C0-0FD2-ED3121FDD9E3}"/>
              </a:ext>
            </a:extLst>
          </xdr:cNvPr>
          <xdr:cNvGrpSpPr/>
        </xdr:nvGrpSpPr>
        <xdr:grpSpPr>
          <a:xfrm>
            <a:off x="4854631" y="2006965"/>
            <a:ext cx="1203269" cy="331074"/>
            <a:chOff x="4854631" y="2015143"/>
            <a:chExt cx="1203269" cy="331817"/>
          </a:xfrm>
        </xdr:grpSpPr>
        <xdr:sp macro="" textlink="">
          <xdr:nvSpPr>
            <xdr:cNvPr id="127" name="Rectangle: Rounded Corners 126">
              <a:extLst>
                <a:ext uri="{FF2B5EF4-FFF2-40B4-BE49-F238E27FC236}">
                  <a16:creationId xmlns:a16="http://schemas.microsoft.com/office/drawing/2014/main" id="{4CBAFA49-1DFA-CC4A-D9C5-CD9C7E944CE6}"/>
                </a:ext>
              </a:extLst>
            </xdr:cNvPr>
            <xdr:cNvSpPr/>
          </xdr:nvSpPr>
          <xdr:spPr>
            <a:xfrm>
              <a:off x="4854631" y="2015143"/>
              <a:ext cx="1203269" cy="331817"/>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8" name="Rectangle: Rounded Corners 127">
              <a:extLst>
                <a:ext uri="{FF2B5EF4-FFF2-40B4-BE49-F238E27FC236}">
                  <a16:creationId xmlns:a16="http://schemas.microsoft.com/office/drawing/2014/main" id="{589CD5E5-7EF0-16A1-D2B8-722E84D92EED}"/>
                </a:ext>
              </a:extLst>
            </xdr:cNvPr>
            <xdr:cNvSpPr/>
          </xdr:nvSpPr>
          <xdr:spPr>
            <a:xfrm>
              <a:off x="4907971" y="2064673"/>
              <a:ext cx="234000" cy="232757"/>
            </a:xfrm>
            <a:prstGeom prst="roundRect">
              <a:avLst/>
            </a:prstGeom>
            <a:solidFill>
              <a:srgbClr val="EA378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29" name="Graphic 128" descr="Factory with solid fill">
              <a:extLst>
                <a:ext uri="{FF2B5EF4-FFF2-40B4-BE49-F238E27FC236}">
                  <a16:creationId xmlns:a16="http://schemas.microsoft.com/office/drawing/2014/main" id="{F854917D-4D14-FBE2-F30E-B044F23F3B0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914900" y="2080260"/>
              <a:ext cx="216000" cy="216000"/>
            </a:xfrm>
            <a:prstGeom prst="rect">
              <a:avLst/>
            </a:prstGeom>
          </xdr:spPr>
        </xdr:pic>
      </xdr:grpSp>
      <xdr:sp macro="" textlink="'Pivot Tables'!H40">
        <xdr:nvSpPr>
          <xdr:cNvPr id="125" name="TextBox 124">
            <a:extLst>
              <a:ext uri="{FF2B5EF4-FFF2-40B4-BE49-F238E27FC236}">
                <a16:creationId xmlns:a16="http://schemas.microsoft.com/office/drawing/2014/main" id="{FDBA0319-B0A8-3291-9A47-C24AEA97C4BD}"/>
              </a:ext>
            </a:extLst>
          </xdr:cNvPr>
          <xdr:cNvSpPr txBox="1"/>
        </xdr:nvSpPr>
        <xdr:spPr>
          <a:xfrm>
            <a:off x="5129036" y="2007057"/>
            <a:ext cx="611257" cy="162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1B2661F-9F7E-40EE-8AE4-83F2126A9772}" type="TxLink">
              <a:rPr lang="en-US" sz="1100" b="0" i="0" u="none" strike="noStrike">
                <a:solidFill>
                  <a:schemeClr val="bg1"/>
                </a:solidFill>
                <a:latin typeface="Calibri"/>
                <a:ea typeface="Calibri"/>
                <a:cs typeface="Calibri"/>
              </a:rPr>
              <a:pPr marL="0" indent="0" algn="l"/>
              <a:t>Brazil</a:t>
            </a:fld>
            <a:endParaRPr lang="en-IN" sz="2400">
              <a:solidFill>
                <a:schemeClr val="bg1"/>
              </a:solidFill>
              <a:latin typeface="Arial" panose="020B0604020202020204" pitchFamily="34" charset="0"/>
              <a:ea typeface="+mn-ea"/>
              <a:cs typeface="Arial" panose="020B0604020202020204" pitchFamily="34" charset="0"/>
            </a:endParaRPr>
          </a:p>
        </xdr:txBody>
      </xdr:sp>
      <xdr:sp macro="" textlink="'Pivot Tables'!J40">
        <xdr:nvSpPr>
          <xdr:cNvPr id="126" name="TextBox 125">
            <a:extLst>
              <a:ext uri="{FF2B5EF4-FFF2-40B4-BE49-F238E27FC236}">
                <a16:creationId xmlns:a16="http://schemas.microsoft.com/office/drawing/2014/main" id="{C7C7EFB0-7457-857D-B0D1-6DD28E5CD02F}"/>
              </a:ext>
            </a:extLst>
          </xdr:cNvPr>
          <xdr:cNvSpPr txBox="1"/>
        </xdr:nvSpPr>
        <xdr:spPr>
          <a:xfrm>
            <a:off x="5082540" y="2087322"/>
            <a:ext cx="861060" cy="295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56C781F-7666-4E70-8B14-9717A3A09503}" type="TxLink">
              <a:rPr lang="en-US" sz="1100" b="0" i="0" u="none" strike="noStrike">
                <a:solidFill>
                  <a:schemeClr val="bg1"/>
                </a:solidFill>
                <a:latin typeface="Arial"/>
                <a:ea typeface="+mn-ea"/>
                <a:cs typeface="Arial"/>
              </a:rPr>
              <a:pPr marL="0" indent="0" algn="l"/>
              <a:t> 1,27,296 </a:t>
            </a:fld>
            <a:endParaRPr lang="en-IN" sz="2800">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xdr:from>
      <xdr:col>0</xdr:col>
      <xdr:colOff>0</xdr:colOff>
      <xdr:row>0</xdr:row>
      <xdr:rowOff>0</xdr:rowOff>
    </xdr:from>
    <xdr:to>
      <xdr:col>23</xdr:col>
      <xdr:colOff>426720</xdr:colOff>
      <xdr:row>1</xdr:row>
      <xdr:rowOff>114300</xdr:rowOff>
    </xdr:to>
    <xdr:grpSp>
      <xdr:nvGrpSpPr>
        <xdr:cNvPr id="2" name="Group 1">
          <a:extLst>
            <a:ext uri="{FF2B5EF4-FFF2-40B4-BE49-F238E27FC236}">
              <a16:creationId xmlns:a16="http://schemas.microsoft.com/office/drawing/2014/main" id="{060982AE-FCFF-4BC3-A4CE-F5953B6D92D9}"/>
            </a:ext>
          </a:extLst>
        </xdr:cNvPr>
        <xdr:cNvGrpSpPr/>
      </xdr:nvGrpSpPr>
      <xdr:grpSpPr>
        <a:xfrm>
          <a:off x="0" y="0"/>
          <a:ext cx="14447520" cy="297180"/>
          <a:chOff x="7620" y="22860"/>
          <a:chExt cx="14447520" cy="297180"/>
        </a:xfrm>
      </xdr:grpSpPr>
      <xdr:sp macro="" textlink="">
        <xdr:nvSpPr>
          <xdr:cNvPr id="3" name="Rectangle 2">
            <a:extLst>
              <a:ext uri="{FF2B5EF4-FFF2-40B4-BE49-F238E27FC236}">
                <a16:creationId xmlns:a16="http://schemas.microsoft.com/office/drawing/2014/main" id="{9A138241-AA3B-D996-414E-6DB116DEE2C0}"/>
              </a:ext>
            </a:extLst>
          </xdr:cNvPr>
          <xdr:cNvSpPr/>
        </xdr:nvSpPr>
        <xdr:spPr>
          <a:xfrm>
            <a:off x="7620" y="30480"/>
            <a:ext cx="14447520" cy="289560"/>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pic>
        <xdr:nvPicPr>
          <xdr:cNvPr id="4" name="Graphic 3" descr="Presentation with bar chart with solid fill">
            <a:extLst>
              <a:ext uri="{FF2B5EF4-FFF2-40B4-BE49-F238E27FC236}">
                <a16:creationId xmlns:a16="http://schemas.microsoft.com/office/drawing/2014/main" id="{1753B28A-C7BB-5184-5C49-23DDBFF93DE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44780" y="30480"/>
            <a:ext cx="281940" cy="281940"/>
          </a:xfrm>
          <a:prstGeom prst="rect">
            <a:avLst/>
          </a:prstGeom>
        </xdr:spPr>
      </xdr:pic>
      <xdr:sp macro="" textlink="">
        <xdr:nvSpPr>
          <xdr:cNvPr id="5" name="TextBox 4">
            <a:extLst>
              <a:ext uri="{FF2B5EF4-FFF2-40B4-BE49-F238E27FC236}">
                <a16:creationId xmlns:a16="http://schemas.microsoft.com/office/drawing/2014/main" id="{49655E63-CB52-F4EE-2536-2DFB9ABDC50E}"/>
              </a:ext>
            </a:extLst>
          </xdr:cNvPr>
          <xdr:cNvSpPr txBox="1"/>
        </xdr:nvSpPr>
        <xdr:spPr>
          <a:xfrm>
            <a:off x="274320" y="5715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Hitesh Ranga</a:t>
            </a:r>
          </a:p>
        </xdr:txBody>
      </xdr:sp>
      <xdr:sp macro="" textlink="">
        <xdr:nvSpPr>
          <xdr:cNvPr id="6" name="TextBox 5">
            <a:hlinkClick xmlns:r="http://schemas.openxmlformats.org/officeDocument/2006/relationships" r:id="rId5"/>
            <a:extLst>
              <a:ext uri="{FF2B5EF4-FFF2-40B4-BE49-F238E27FC236}">
                <a16:creationId xmlns:a16="http://schemas.microsoft.com/office/drawing/2014/main" id="{FF85B584-7BC5-CBF4-8B60-C1B3D1B0D29F}"/>
              </a:ext>
            </a:extLst>
          </xdr:cNvPr>
          <xdr:cNvSpPr txBox="1"/>
        </xdr:nvSpPr>
        <xdr:spPr>
          <a:xfrm>
            <a:off x="4312920" y="5715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Linkedin</a:t>
            </a:r>
          </a:p>
        </xdr:txBody>
      </xdr:sp>
      <xdr:sp macro="" textlink="">
        <xdr:nvSpPr>
          <xdr:cNvPr id="7" name="TextBox 6">
            <a:hlinkClick xmlns:r="http://schemas.openxmlformats.org/officeDocument/2006/relationships" r:id="rId6" tooltip="Geographically"/>
            <a:extLst>
              <a:ext uri="{FF2B5EF4-FFF2-40B4-BE49-F238E27FC236}">
                <a16:creationId xmlns:a16="http://schemas.microsoft.com/office/drawing/2014/main" id="{F9001336-49E0-8BD9-D70A-90CB7D323CC6}"/>
              </a:ext>
            </a:extLst>
          </xdr:cNvPr>
          <xdr:cNvSpPr txBox="1"/>
        </xdr:nvSpPr>
        <xdr:spPr>
          <a:xfrm>
            <a:off x="1058164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Geographically</a:t>
            </a:r>
          </a:p>
        </xdr:txBody>
      </xdr:sp>
      <xdr:sp macro="" textlink="">
        <xdr:nvSpPr>
          <xdr:cNvPr id="8" name="TextBox 7">
            <a:hlinkClick xmlns:r="http://schemas.openxmlformats.org/officeDocument/2006/relationships" r:id="rId7" tooltip="Sales Process"/>
            <a:extLst>
              <a:ext uri="{FF2B5EF4-FFF2-40B4-BE49-F238E27FC236}">
                <a16:creationId xmlns:a16="http://schemas.microsoft.com/office/drawing/2014/main" id="{F048FCBA-5EBE-F471-EED8-AE7D1C733FB0}"/>
              </a:ext>
            </a:extLst>
          </xdr:cNvPr>
          <xdr:cNvSpPr txBox="1"/>
        </xdr:nvSpPr>
        <xdr:spPr>
          <a:xfrm>
            <a:off x="1172972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Sales</a:t>
            </a:r>
            <a:r>
              <a:rPr lang="en-IN" sz="1200" baseline="0">
                <a:solidFill>
                  <a:schemeClr val="bg1"/>
                </a:solidFill>
                <a:latin typeface="Arial" panose="020B0604020202020204" pitchFamily="34" charset="0"/>
                <a:cs typeface="Arial" panose="020B0604020202020204" pitchFamily="34" charset="0"/>
              </a:rPr>
              <a:t> Process</a:t>
            </a:r>
            <a:endParaRPr lang="en-IN" sz="1200">
              <a:solidFill>
                <a:schemeClr val="bg1"/>
              </a:solidFill>
              <a:latin typeface="Arial" panose="020B0604020202020204" pitchFamily="34" charset="0"/>
              <a:cs typeface="Arial" panose="020B0604020202020204" pitchFamily="34" charset="0"/>
            </a:endParaRPr>
          </a:p>
        </xdr:txBody>
      </xdr:sp>
      <xdr:sp macro="" textlink="">
        <xdr:nvSpPr>
          <xdr:cNvPr id="9" name="TextBox 8">
            <a:hlinkClick xmlns:r="http://schemas.openxmlformats.org/officeDocument/2006/relationships" r:id="rId8" tooltip="Project Status"/>
            <a:extLst>
              <a:ext uri="{FF2B5EF4-FFF2-40B4-BE49-F238E27FC236}">
                <a16:creationId xmlns:a16="http://schemas.microsoft.com/office/drawing/2014/main" id="{7074C95D-02EC-09E2-E9C7-4E538E935DB1}"/>
              </a:ext>
            </a:extLst>
          </xdr:cNvPr>
          <xdr:cNvSpPr txBox="1"/>
        </xdr:nvSpPr>
        <xdr:spPr>
          <a:xfrm>
            <a:off x="1287780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Projects</a:t>
            </a:r>
            <a:r>
              <a:rPr lang="en-IN" sz="1200" baseline="0">
                <a:solidFill>
                  <a:schemeClr val="bg1"/>
                </a:solidFill>
                <a:latin typeface="Arial" panose="020B0604020202020204" pitchFamily="34" charset="0"/>
                <a:cs typeface="Arial" panose="020B0604020202020204" pitchFamily="34" charset="0"/>
              </a:rPr>
              <a:t> Status</a:t>
            </a:r>
            <a:endParaRPr lang="en-IN" sz="1200">
              <a:solidFill>
                <a:schemeClr val="bg1"/>
              </a:solidFill>
              <a:latin typeface="Arial" panose="020B0604020202020204" pitchFamily="34" charset="0"/>
              <a:cs typeface="Arial" panose="020B0604020202020204" pitchFamily="34" charset="0"/>
            </a:endParaRPr>
          </a:p>
        </xdr:txBody>
      </xdr:sp>
      <xdr:sp macro="" textlink="">
        <xdr:nvSpPr>
          <xdr:cNvPr id="10" name="TextBox 9">
            <a:hlinkClick xmlns:r="http://schemas.openxmlformats.org/officeDocument/2006/relationships" r:id="rId9" tooltip="Income Source"/>
            <a:extLst>
              <a:ext uri="{FF2B5EF4-FFF2-40B4-BE49-F238E27FC236}">
                <a16:creationId xmlns:a16="http://schemas.microsoft.com/office/drawing/2014/main" id="{D5933BC3-E7C2-C5F9-528D-6778B0B37682}"/>
              </a:ext>
            </a:extLst>
          </xdr:cNvPr>
          <xdr:cNvSpPr txBox="1"/>
        </xdr:nvSpPr>
        <xdr:spPr>
          <a:xfrm>
            <a:off x="9326880" y="22860"/>
            <a:ext cx="13639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Income Sources</a:t>
            </a:r>
          </a:p>
        </xdr:txBody>
      </xdr:sp>
      <xdr:sp macro="" textlink="">
        <xdr:nvSpPr>
          <xdr:cNvPr id="11" name="Rectangle: Rounded Corners 10">
            <a:extLst>
              <a:ext uri="{FF2B5EF4-FFF2-40B4-BE49-F238E27FC236}">
                <a16:creationId xmlns:a16="http://schemas.microsoft.com/office/drawing/2014/main" id="{BA8EF514-5532-1291-E820-9905598D10D0}"/>
              </a:ext>
            </a:extLst>
          </xdr:cNvPr>
          <xdr:cNvSpPr/>
        </xdr:nvSpPr>
        <xdr:spPr>
          <a:xfrm>
            <a:off x="10706100" y="243840"/>
            <a:ext cx="350520"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pic>
        <xdr:nvPicPr>
          <xdr:cNvPr id="12" name="Graphic 11" descr="Connections with solid fill">
            <a:extLst>
              <a:ext uri="{FF2B5EF4-FFF2-40B4-BE49-F238E27FC236}">
                <a16:creationId xmlns:a16="http://schemas.microsoft.com/office/drawing/2014/main" id="{8BB392C4-1457-F13B-9F51-0F79450C214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4373880" y="49530"/>
            <a:ext cx="243840" cy="243840"/>
          </a:xfrm>
          <a:prstGeom prst="rect">
            <a:avLst/>
          </a:prstGeom>
        </xdr:spPr>
      </xdr:pic>
    </xdr:grpSp>
    <xdr:clientData/>
  </xdr:twoCellAnchor>
  <xdr:twoCellAnchor editAs="oneCell">
    <xdr:from>
      <xdr:col>0</xdr:col>
      <xdr:colOff>205740</xdr:colOff>
      <xdr:row>9</xdr:row>
      <xdr:rowOff>76200</xdr:rowOff>
    </xdr:from>
    <xdr:to>
      <xdr:col>4</xdr:col>
      <xdr:colOff>431340</xdr:colOff>
      <xdr:row>11</xdr:row>
      <xdr:rowOff>99240</xdr:rowOff>
    </xdr:to>
    <mc:AlternateContent xmlns:mc="http://schemas.openxmlformats.org/markup-compatibility/2006" xmlns:a14="http://schemas.microsoft.com/office/drawing/2010/main">
      <mc:Choice Requires="a14">
        <xdr:graphicFrame macro="">
          <xdr:nvGraphicFramePr>
            <xdr:cNvPr id="46" name="Year 1">
              <a:extLst>
                <a:ext uri="{FF2B5EF4-FFF2-40B4-BE49-F238E27FC236}">
                  <a16:creationId xmlns:a16="http://schemas.microsoft.com/office/drawing/2014/main" id="{F639990B-8B01-493B-BAB4-72DF67BD7755}"/>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05740" y="1722120"/>
              <a:ext cx="2664000" cy="388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90990</xdr:colOff>
      <xdr:row>11</xdr:row>
      <xdr:rowOff>68580</xdr:rowOff>
    </xdr:from>
    <xdr:to>
      <xdr:col>4</xdr:col>
      <xdr:colOff>532590</xdr:colOff>
      <xdr:row>13</xdr:row>
      <xdr:rowOff>98820</xdr:rowOff>
    </xdr:to>
    <xdr:graphicFrame macro="">
      <xdr:nvGraphicFramePr>
        <xdr:cNvPr id="47" name="Chart 46">
          <a:extLst>
            <a:ext uri="{FF2B5EF4-FFF2-40B4-BE49-F238E27FC236}">
              <a16:creationId xmlns:a16="http://schemas.microsoft.com/office/drawing/2014/main" id="{B4E67A6E-E9C4-4C81-BBF8-110BA59FF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119576</xdr:colOff>
      <xdr:row>15</xdr:row>
      <xdr:rowOff>171157</xdr:rowOff>
    </xdr:from>
    <xdr:to>
      <xdr:col>0</xdr:col>
      <xdr:colOff>279596</xdr:colOff>
      <xdr:row>24</xdr:row>
      <xdr:rowOff>180535</xdr:rowOff>
    </xdr:to>
    <xdr:grpSp>
      <xdr:nvGrpSpPr>
        <xdr:cNvPr id="54" name="Group 53">
          <a:extLst>
            <a:ext uri="{FF2B5EF4-FFF2-40B4-BE49-F238E27FC236}">
              <a16:creationId xmlns:a16="http://schemas.microsoft.com/office/drawing/2014/main" id="{6D0BA6B7-B3FC-F600-CB89-343616C24E8D}"/>
            </a:ext>
          </a:extLst>
        </xdr:cNvPr>
        <xdr:cNvGrpSpPr/>
      </xdr:nvGrpSpPr>
      <xdr:grpSpPr>
        <a:xfrm>
          <a:off x="119576" y="2914357"/>
          <a:ext cx="160020" cy="1655298"/>
          <a:chOff x="4876800" y="3291840"/>
          <a:chExt cx="160020" cy="1126859"/>
        </a:xfrm>
      </xdr:grpSpPr>
      <xdr:sp macro="" textlink="">
        <xdr:nvSpPr>
          <xdr:cNvPr id="48" name="TextBox 47">
            <a:extLst>
              <a:ext uri="{FF2B5EF4-FFF2-40B4-BE49-F238E27FC236}">
                <a16:creationId xmlns:a16="http://schemas.microsoft.com/office/drawing/2014/main" id="{A468B036-9244-4E1B-B1BF-7A091A517BBB}"/>
              </a:ext>
            </a:extLst>
          </xdr:cNvPr>
          <xdr:cNvSpPr txBox="1"/>
        </xdr:nvSpPr>
        <xdr:spPr>
          <a:xfrm>
            <a:off x="4876800" y="3291840"/>
            <a:ext cx="160020" cy="168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rPr>
              <a:t>●</a:t>
            </a:r>
            <a:endParaRPr lang="en-IN" sz="8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49" name="TextBox 48">
            <a:extLst>
              <a:ext uri="{FF2B5EF4-FFF2-40B4-BE49-F238E27FC236}">
                <a16:creationId xmlns:a16="http://schemas.microsoft.com/office/drawing/2014/main" id="{E9DA7032-D449-442B-92F4-2267A734700E}"/>
              </a:ext>
            </a:extLst>
          </xdr:cNvPr>
          <xdr:cNvSpPr txBox="1"/>
        </xdr:nvSpPr>
        <xdr:spPr>
          <a:xfrm>
            <a:off x="4876800" y="3475790"/>
            <a:ext cx="160020" cy="168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rPr>
              <a:t>●</a:t>
            </a:r>
            <a:endParaRPr lang="en-IN" sz="8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50" name="TextBox 49">
            <a:extLst>
              <a:ext uri="{FF2B5EF4-FFF2-40B4-BE49-F238E27FC236}">
                <a16:creationId xmlns:a16="http://schemas.microsoft.com/office/drawing/2014/main" id="{7BD627B5-B969-43DB-8AC8-E896A9351563}"/>
              </a:ext>
            </a:extLst>
          </xdr:cNvPr>
          <xdr:cNvSpPr txBox="1"/>
        </xdr:nvSpPr>
        <xdr:spPr>
          <a:xfrm>
            <a:off x="4876800" y="3667460"/>
            <a:ext cx="160020" cy="168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rPr>
              <a:t>●</a:t>
            </a:r>
            <a:endParaRPr lang="en-IN" sz="8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51" name="TextBox 50">
            <a:extLst>
              <a:ext uri="{FF2B5EF4-FFF2-40B4-BE49-F238E27FC236}">
                <a16:creationId xmlns:a16="http://schemas.microsoft.com/office/drawing/2014/main" id="{D593A1A0-FFDD-4D90-A207-E31ABA4E31F3}"/>
              </a:ext>
            </a:extLst>
          </xdr:cNvPr>
          <xdr:cNvSpPr txBox="1"/>
        </xdr:nvSpPr>
        <xdr:spPr>
          <a:xfrm>
            <a:off x="4876800" y="3866849"/>
            <a:ext cx="160020" cy="168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rPr>
              <a:t>●</a:t>
            </a:r>
            <a:endParaRPr lang="en-IN" sz="8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52" name="TextBox 51">
            <a:extLst>
              <a:ext uri="{FF2B5EF4-FFF2-40B4-BE49-F238E27FC236}">
                <a16:creationId xmlns:a16="http://schemas.microsoft.com/office/drawing/2014/main" id="{3CAB3EAF-8643-49C8-AFBF-BFA5E8C1A968}"/>
              </a:ext>
            </a:extLst>
          </xdr:cNvPr>
          <xdr:cNvSpPr txBox="1"/>
        </xdr:nvSpPr>
        <xdr:spPr>
          <a:xfrm>
            <a:off x="4876800" y="4060379"/>
            <a:ext cx="160020" cy="168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rPr>
              <a:t>●</a:t>
            </a:r>
            <a:endParaRPr lang="en-IN" sz="800">
              <a:solidFill>
                <a:schemeClr val="tx1">
                  <a:lumMod val="75000"/>
                  <a:lumOff val="25000"/>
                </a:schemeClr>
              </a:solidFill>
              <a:latin typeface="Arial" panose="020B0604020202020204" pitchFamily="34" charset="0"/>
              <a:cs typeface="Arial" panose="020B0604020202020204" pitchFamily="34" charset="0"/>
            </a:endParaRPr>
          </a:p>
        </xdr:txBody>
      </xdr:sp>
      <xdr:sp macro="" textlink="">
        <xdr:nvSpPr>
          <xdr:cNvPr id="53" name="TextBox 52">
            <a:extLst>
              <a:ext uri="{FF2B5EF4-FFF2-40B4-BE49-F238E27FC236}">
                <a16:creationId xmlns:a16="http://schemas.microsoft.com/office/drawing/2014/main" id="{08176BDB-30DB-45CF-AFC4-BD90B6CAFC0E}"/>
              </a:ext>
            </a:extLst>
          </xdr:cNvPr>
          <xdr:cNvSpPr txBox="1"/>
        </xdr:nvSpPr>
        <xdr:spPr>
          <a:xfrm>
            <a:off x="4876800" y="4250188"/>
            <a:ext cx="160020" cy="168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800">
                <a:solidFill>
                  <a:schemeClr val="tx1">
                    <a:lumMod val="75000"/>
                    <a:lumOff val="25000"/>
                  </a:schemeClr>
                </a:solidFill>
                <a:latin typeface="Calibri" panose="020F0502020204030204" pitchFamily="34" charset="0"/>
                <a:ea typeface="Calibri" panose="020F0502020204030204" pitchFamily="34" charset="0"/>
                <a:cs typeface="Calibri" panose="020F0502020204030204" pitchFamily="34" charset="0"/>
              </a:rPr>
              <a:t>●</a:t>
            </a:r>
            <a:endParaRPr lang="en-IN" sz="800">
              <a:solidFill>
                <a:schemeClr val="tx1">
                  <a:lumMod val="75000"/>
                  <a:lumOff val="25000"/>
                </a:schemeClr>
              </a:solidFill>
              <a:latin typeface="Arial" panose="020B0604020202020204" pitchFamily="34" charset="0"/>
              <a:cs typeface="Arial" panose="020B0604020202020204" pitchFamily="34" charset="0"/>
            </a:endParaRPr>
          </a:p>
        </xdr:txBody>
      </xdr:sp>
    </xdr:grpSp>
    <xdr:clientData/>
  </xdr:twoCellAnchor>
  <xdr:twoCellAnchor>
    <xdr:from>
      <xdr:col>0</xdr:col>
      <xdr:colOff>16933</xdr:colOff>
      <xdr:row>3</xdr:row>
      <xdr:rowOff>68580</xdr:rowOff>
    </xdr:from>
    <xdr:to>
      <xdr:col>5</xdr:col>
      <xdr:colOff>22860</xdr:colOff>
      <xdr:row>36</xdr:row>
      <xdr:rowOff>173143</xdr:rowOff>
    </xdr:to>
    <xdr:grpSp>
      <xdr:nvGrpSpPr>
        <xdr:cNvPr id="17" name="Group 16">
          <a:extLst>
            <a:ext uri="{FF2B5EF4-FFF2-40B4-BE49-F238E27FC236}">
              <a16:creationId xmlns:a16="http://schemas.microsoft.com/office/drawing/2014/main" id="{D62977A3-1759-804D-B8C8-862BEF85F1C4}"/>
            </a:ext>
          </a:extLst>
        </xdr:cNvPr>
        <xdr:cNvGrpSpPr/>
      </xdr:nvGrpSpPr>
      <xdr:grpSpPr>
        <a:xfrm>
          <a:off x="16933" y="617220"/>
          <a:ext cx="3053927" cy="6139603"/>
          <a:chOff x="9313" y="1077686"/>
          <a:chExt cx="3053927" cy="6212251"/>
        </a:xfrm>
      </xdr:grpSpPr>
      <xdr:grpSp>
        <xdr:nvGrpSpPr>
          <xdr:cNvPr id="43" name="Group 42">
            <a:extLst>
              <a:ext uri="{FF2B5EF4-FFF2-40B4-BE49-F238E27FC236}">
                <a16:creationId xmlns:a16="http://schemas.microsoft.com/office/drawing/2014/main" id="{19AF9B7D-782A-D05C-92BF-D0F788434AB9}"/>
              </a:ext>
            </a:extLst>
          </xdr:cNvPr>
          <xdr:cNvGrpSpPr/>
        </xdr:nvGrpSpPr>
        <xdr:grpSpPr>
          <a:xfrm>
            <a:off x="217170" y="2951117"/>
            <a:ext cx="2727960" cy="1657894"/>
            <a:chOff x="80010" y="1272540"/>
            <a:chExt cx="2727960" cy="1638300"/>
          </a:xfrm>
        </xdr:grpSpPr>
        <xdr:grpSp>
          <xdr:nvGrpSpPr>
            <xdr:cNvPr id="21" name="Group 20">
              <a:extLst>
                <a:ext uri="{FF2B5EF4-FFF2-40B4-BE49-F238E27FC236}">
                  <a16:creationId xmlns:a16="http://schemas.microsoft.com/office/drawing/2014/main" id="{CEB7BAA4-7BC5-72C6-BDEA-8C7C6F604730}"/>
                </a:ext>
              </a:extLst>
            </xdr:cNvPr>
            <xdr:cNvGrpSpPr/>
          </xdr:nvGrpSpPr>
          <xdr:grpSpPr>
            <a:xfrm>
              <a:off x="80010" y="1272540"/>
              <a:ext cx="2727960" cy="228600"/>
              <a:chOff x="-15240" y="1272540"/>
              <a:chExt cx="2727960" cy="228600"/>
            </a:xfrm>
          </xdr:grpSpPr>
          <xdr:sp macro="" textlink="'Pivot Tables'!B40">
            <xdr:nvSpPr>
              <xdr:cNvPr id="13" name="TextBox 12">
                <a:extLst>
                  <a:ext uri="{FF2B5EF4-FFF2-40B4-BE49-F238E27FC236}">
                    <a16:creationId xmlns:a16="http://schemas.microsoft.com/office/drawing/2014/main" id="{2C1DCE7D-FC59-D6A7-1444-E99EE2EEA10A}"/>
                  </a:ext>
                </a:extLst>
              </xdr:cNvPr>
              <xdr:cNvSpPr txBox="1"/>
            </xdr:nvSpPr>
            <xdr:spPr>
              <a:xfrm>
                <a:off x="-15240" y="1295400"/>
                <a:ext cx="59436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FDFECA4-8B03-46C2-8028-CDD5BAC3B7EA}"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Brazil</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C40">
            <xdr:nvSpPr>
              <xdr:cNvPr id="14" name="TextBox 13">
                <a:extLst>
                  <a:ext uri="{FF2B5EF4-FFF2-40B4-BE49-F238E27FC236}">
                    <a16:creationId xmlns:a16="http://schemas.microsoft.com/office/drawing/2014/main" id="{2DA2D229-D2D0-9D70-326E-3960D4642955}"/>
                  </a:ext>
                </a:extLst>
              </xdr:cNvPr>
              <xdr:cNvSpPr txBox="1"/>
            </xdr:nvSpPr>
            <xdr:spPr>
              <a:xfrm>
                <a:off x="106680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A89C92D-ACF7-4F06-B7B4-80A9320A81AC}"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127296</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D40">
            <xdr:nvSpPr>
              <xdr:cNvPr id="15" name="TextBox 14">
                <a:extLst>
                  <a:ext uri="{FF2B5EF4-FFF2-40B4-BE49-F238E27FC236}">
                    <a16:creationId xmlns:a16="http://schemas.microsoft.com/office/drawing/2014/main" id="{9ABF1619-E913-8540-1C3F-418B6B64F3BA}"/>
                  </a:ext>
                </a:extLst>
              </xdr:cNvPr>
              <xdr:cNvSpPr txBox="1"/>
            </xdr:nvSpPr>
            <xdr:spPr>
              <a:xfrm>
                <a:off x="200406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7977317-E933-4F40-9EA2-72924C1BAE4A}"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9.27%</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22" name="Group 21">
              <a:extLst>
                <a:ext uri="{FF2B5EF4-FFF2-40B4-BE49-F238E27FC236}">
                  <a16:creationId xmlns:a16="http://schemas.microsoft.com/office/drawing/2014/main" id="{09FA639A-B795-4BDD-9CB1-30803D2F42B6}"/>
                </a:ext>
              </a:extLst>
            </xdr:cNvPr>
            <xdr:cNvGrpSpPr/>
          </xdr:nvGrpSpPr>
          <xdr:grpSpPr>
            <a:xfrm>
              <a:off x="80010" y="1554480"/>
              <a:ext cx="2727960" cy="228600"/>
              <a:chOff x="-15240" y="1272540"/>
              <a:chExt cx="2727960" cy="228600"/>
            </a:xfrm>
          </xdr:grpSpPr>
          <xdr:sp macro="" textlink="'Pivot Tables'!B41">
            <xdr:nvSpPr>
              <xdr:cNvPr id="23" name="TextBox 22">
                <a:extLst>
                  <a:ext uri="{FF2B5EF4-FFF2-40B4-BE49-F238E27FC236}">
                    <a16:creationId xmlns:a16="http://schemas.microsoft.com/office/drawing/2014/main" id="{45778E71-67BB-74D1-088A-56876561734F}"/>
                  </a:ext>
                </a:extLst>
              </xdr:cNvPr>
              <xdr:cNvSpPr txBox="1"/>
            </xdr:nvSpPr>
            <xdr:spPr>
              <a:xfrm>
                <a:off x="-15240" y="1295400"/>
                <a:ext cx="6840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BFF69E3-0B0D-44CD-9C27-CECF1553ACAD}"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Canada</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C41">
            <xdr:nvSpPr>
              <xdr:cNvPr id="24" name="TextBox 23">
                <a:extLst>
                  <a:ext uri="{FF2B5EF4-FFF2-40B4-BE49-F238E27FC236}">
                    <a16:creationId xmlns:a16="http://schemas.microsoft.com/office/drawing/2014/main" id="{3FDBC436-96D2-45FA-C3A7-0B87225FA52E}"/>
                  </a:ext>
                </a:extLst>
              </xdr:cNvPr>
              <xdr:cNvSpPr txBox="1"/>
            </xdr:nvSpPr>
            <xdr:spPr>
              <a:xfrm>
                <a:off x="106680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5695905-38E6-459F-93BE-F839C34C0ECB}"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125136</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D41">
            <xdr:nvSpPr>
              <xdr:cNvPr id="25" name="TextBox 24">
                <a:extLst>
                  <a:ext uri="{FF2B5EF4-FFF2-40B4-BE49-F238E27FC236}">
                    <a16:creationId xmlns:a16="http://schemas.microsoft.com/office/drawing/2014/main" id="{4EED209D-8D19-E27D-97C0-46591526AD02}"/>
                  </a:ext>
                </a:extLst>
              </xdr:cNvPr>
              <xdr:cNvSpPr txBox="1"/>
            </xdr:nvSpPr>
            <xdr:spPr>
              <a:xfrm>
                <a:off x="200406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F6AB1E8-A598-4637-A7DB-77151705FD7E}"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9.12%</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26" name="Group 25">
              <a:extLst>
                <a:ext uri="{FF2B5EF4-FFF2-40B4-BE49-F238E27FC236}">
                  <a16:creationId xmlns:a16="http://schemas.microsoft.com/office/drawing/2014/main" id="{C182F6BF-8B35-4E12-9763-7FC085E46B43}"/>
                </a:ext>
              </a:extLst>
            </xdr:cNvPr>
            <xdr:cNvGrpSpPr/>
          </xdr:nvGrpSpPr>
          <xdr:grpSpPr>
            <a:xfrm>
              <a:off x="80010" y="1828800"/>
              <a:ext cx="2727960" cy="228600"/>
              <a:chOff x="-15240" y="1272540"/>
              <a:chExt cx="2727960" cy="228600"/>
            </a:xfrm>
          </xdr:grpSpPr>
          <xdr:sp macro="" textlink="'Pivot Tables'!B42">
            <xdr:nvSpPr>
              <xdr:cNvPr id="27" name="TextBox 26">
                <a:extLst>
                  <a:ext uri="{FF2B5EF4-FFF2-40B4-BE49-F238E27FC236}">
                    <a16:creationId xmlns:a16="http://schemas.microsoft.com/office/drawing/2014/main" id="{FF099252-E345-FDEB-7E33-F97725E0F022}"/>
                  </a:ext>
                </a:extLst>
              </xdr:cNvPr>
              <xdr:cNvSpPr txBox="1"/>
            </xdr:nvSpPr>
            <xdr:spPr>
              <a:xfrm>
                <a:off x="-15240" y="1295400"/>
                <a:ext cx="59436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1B542A7-266A-4AA2-B545-B91C56A288B8}"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Egypt</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C42">
            <xdr:nvSpPr>
              <xdr:cNvPr id="28" name="TextBox 27">
                <a:extLst>
                  <a:ext uri="{FF2B5EF4-FFF2-40B4-BE49-F238E27FC236}">
                    <a16:creationId xmlns:a16="http://schemas.microsoft.com/office/drawing/2014/main" id="{599F1B43-DACB-ABBC-50F8-E9207A42734A}"/>
                  </a:ext>
                </a:extLst>
              </xdr:cNvPr>
              <xdr:cNvSpPr txBox="1"/>
            </xdr:nvSpPr>
            <xdr:spPr>
              <a:xfrm>
                <a:off x="106680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957C1B9-8097-49CC-A00C-5B85CBD10EDA}"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365892</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D42">
            <xdr:nvSpPr>
              <xdr:cNvPr id="29" name="TextBox 28">
                <a:extLst>
                  <a:ext uri="{FF2B5EF4-FFF2-40B4-BE49-F238E27FC236}">
                    <a16:creationId xmlns:a16="http://schemas.microsoft.com/office/drawing/2014/main" id="{45F051D3-44FD-1F7E-66D1-6A21914C6155}"/>
                  </a:ext>
                </a:extLst>
              </xdr:cNvPr>
              <xdr:cNvSpPr txBox="1"/>
            </xdr:nvSpPr>
            <xdr:spPr>
              <a:xfrm>
                <a:off x="200406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7E825D7-8361-4B86-B101-6427A3EB8660}"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26.65%</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30" name="Group 29">
              <a:extLst>
                <a:ext uri="{FF2B5EF4-FFF2-40B4-BE49-F238E27FC236}">
                  <a16:creationId xmlns:a16="http://schemas.microsoft.com/office/drawing/2014/main" id="{41F1C625-1E09-4647-A276-B224F2D30E5B}"/>
                </a:ext>
              </a:extLst>
            </xdr:cNvPr>
            <xdr:cNvGrpSpPr/>
          </xdr:nvGrpSpPr>
          <xdr:grpSpPr>
            <a:xfrm>
              <a:off x="80010" y="2125980"/>
              <a:ext cx="2727960" cy="228600"/>
              <a:chOff x="-15240" y="1272540"/>
              <a:chExt cx="2727960" cy="228600"/>
            </a:xfrm>
          </xdr:grpSpPr>
          <xdr:sp macro="" textlink="'Pivot Tables'!B43">
            <xdr:nvSpPr>
              <xdr:cNvPr id="31" name="TextBox 30">
                <a:extLst>
                  <a:ext uri="{FF2B5EF4-FFF2-40B4-BE49-F238E27FC236}">
                    <a16:creationId xmlns:a16="http://schemas.microsoft.com/office/drawing/2014/main" id="{0302EBF7-77C3-65EA-4113-589C5C75EC1B}"/>
                  </a:ext>
                </a:extLst>
              </xdr:cNvPr>
              <xdr:cNvSpPr txBox="1"/>
            </xdr:nvSpPr>
            <xdr:spPr>
              <a:xfrm>
                <a:off x="-15240" y="1295400"/>
                <a:ext cx="59436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9C22200-8C50-4C8A-A917-3639CA1BDB79}"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Russia</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C43">
            <xdr:nvSpPr>
              <xdr:cNvPr id="32" name="TextBox 31">
                <a:extLst>
                  <a:ext uri="{FF2B5EF4-FFF2-40B4-BE49-F238E27FC236}">
                    <a16:creationId xmlns:a16="http://schemas.microsoft.com/office/drawing/2014/main" id="{8FBC3E34-CEF9-D9AE-EF32-74495842D8C3}"/>
                  </a:ext>
                </a:extLst>
              </xdr:cNvPr>
              <xdr:cNvSpPr txBox="1"/>
            </xdr:nvSpPr>
            <xdr:spPr>
              <a:xfrm>
                <a:off x="106680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200BC1A-0E48-43B5-AE6D-778FD27479BF}"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188312</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D43">
            <xdr:nvSpPr>
              <xdr:cNvPr id="33" name="TextBox 32">
                <a:extLst>
                  <a:ext uri="{FF2B5EF4-FFF2-40B4-BE49-F238E27FC236}">
                    <a16:creationId xmlns:a16="http://schemas.microsoft.com/office/drawing/2014/main" id="{83A190BB-4D56-3DF4-A771-6AA946289F63}"/>
                  </a:ext>
                </a:extLst>
              </xdr:cNvPr>
              <xdr:cNvSpPr txBox="1"/>
            </xdr:nvSpPr>
            <xdr:spPr>
              <a:xfrm>
                <a:off x="200406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C76A990-2FDA-4C90-BBBD-3592BA492593}"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13.72%</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34" name="Group 33">
              <a:extLst>
                <a:ext uri="{FF2B5EF4-FFF2-40B4-BE49-F238E27FC236}">
                  <a16:creationId xmlns:a16="http://schemas.microsoft.com/office/drawing/2014/main" id="{C8446647-5DB4-4AA6-B29D-488728CAF5B5}"/>
                </a:ext>
              </a:extLst>
            </xdr:cNvPr>
            <xdr:cNvGrpSpPr/>
          </xdr:nvGrpSpPr>
          <xdr:grpSpPr>
            <a:xfrm>
              <a:off x="80010" y="2407920"/>
              <a:ext cx="2727960" cy="228600"/>
              <a:chOff x="-15240" y="1272540"/>
              <a:chExt cx="2727960" cy="228600"/>
            </a:xfrm>
          </xdr:grpSpPr>
          <xdr:sp macro="" textlink="'Pivot Tables'!B44">
            <xdr:nvSpPr>
              <xdr:cNvPr id="35" name="TextBox 34">
                <a:extLst>
                  <a:ext uri="{FF2B5EF4-FFF2-40B4-BE49-F238E27FC236}">
                    <a16:creationId xmlns:a16="http://schemas.microsoft.com/office/drawing/2014/main" id="{BE57FED7-3CE1-E766-9A41-E6B600409175}"/>
                  </a:ext>
                </a:extLst>
              </xdr:cNvPr>
              <xdr:cNvSpPr txBox="1"/>
            </xdr:nvSpPr>
            <xdr:spPr>
              <a:xfrm>
                <a:off x="-15240" y="1295400"/>
                <a:ext cx="11880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2400583-DB17-42F4-87E0-E501690CD6D5}"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United Kingdom</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C44">
            <xdr:nvSpPr>
              <xdr:cNvPr id="36" name="TextBox 35">
                <a:extLst>
                  <a:ext uri="{FF2B5EF4-FFF2-40B4-BE49-F238E27FC236}">
                    <a16:creationId xmlns:a16="http://schemas.microsoft.com/office/drawing/2014/main" id="{D09323B0-E950-2FF6-EE0D-F42493D3E6FB}"/>
                  </a:ext>
                </a:extLst>
              </xdr:cNvPr>
              <xdr:cNvSpPr txBox="1"/>
            </xdr:nvSpPr>
            <xdr:spPr>
              <a:xfrm>
                <a:off x="106680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1A882BF-1EA8-42DD-A016-5C449AA32D55}"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178572</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D44">
            <xdr:nvSpPr>
              <xdr:cNvPr id="37" name="TextBox 36">
                <a:extLst>
                  <a:ext uri="{FF2B5EF4-FFF2-40B4-BE49-F238E27FC236}">
                    <a16:creationId xmlns:a16="http://schemas.microsoft.com/office/drawing/2014/main" id="{252D6580-6C07-2947-246B-E497DE3E04A0}"/>
                  </a:ext>
                </a:extLst>
              </xdr:cNvPr>
              <xdr:cNvSpPr txBox="1"/>
            </xdr:nvSpPr>
            <xdr:spPr>
              <a:xfrm>
                <a:off x="200406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6B45C8D-3CDE-4585-8600-66AE34551647}"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13.01%</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grpSp>
        <xdr:grpSp>
          <xdr:nvGrpSpPr>
            <xdr:cNvPr id="38" name="Group 37">
              <a:extLst>
                <a:ext uri="{FF2B5EF4-FFF2-40B4-BE49-F238E27FC236}">
                  <a16:creationId xmlns:a16="http://schemas.microsoft.com/office/drawing/2014/main" id="{CCD146C4-2F93-46B6-B78F-FE0804E5DA92}"/>
                </a:ext>
              </a:extLst>
            </xdr:cNvPr>
            <xdr:cNvGrpSpPr/>
          </xdr:nvGrpSpPr>
          <xdr:grpSpPr>
            <a:xfrm>
              <a:off x="80010" y="2682240"/>
              <a:ext cx="2727960" cy="228600"/>
              <a:chOff x="-15240" y="1272540"/>
              <a:chExt cx="2727960" cy="228600"/>
            </a:xfrm>
          </xdr:grpSpPr>
          <xdr:sp macro="" textlink="'Pivot Tables'!B45">
            <xdr:nvSpPr>
              <xdr:cNvPr id="39" name="TextBox 38">
                <a:extLst>
                  <a:ext uri="{FF2B5EF4-FFF2-40B4-BE49-F238E27FC236}">
                    <a16:creationId xmlns:a16="http://schemas.microsoft.com/office/drawing/2014/main" id="{E89D053F-B604-7544-81AC-C6674B53D8A6}"/>
                  </a:ext>
                </a:extLst>
              </xdr:cNvPr>
              <xdr:cNvSpPr txBox="1"/>
            </xdr:nvSpPr>
            <xdr:spPr>
              <a:xfrm>
                <a:off x="-15240" y="1295400"/>
                <a:ext cx="59436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FB76FDD-52A6-4F47-AC24-005C4806F3EF}"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USA</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C45">
            <xdr:nvSpPr>
              <xdr:cNvPr id="40" name="TextBox 39">
                <a:extLst>
                  <a:ext uri="{FF2B5EF4-FFF2-40B4-BE49-F238E27FC236}">
                    <a16:creationId xmlns:a16="http://schemas.microsoft.com/office/drawing/2014/main" id="{90EBF6D2-D36D-7802-2CB1-85C7FC593642}"/>
                  </a:ext>
                </a:extLst>
              </xdr:cNvPr>
              <xdr:cNvSpPr txBox="1"/>
            </xdr:nvSpPr>
            <xdr:spPr>
              <a:xfrm>
                <a:off x="106680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E31C0FD-8025-4BC2-B190-C0E10A6C1F41}"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387584</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sp macro="" textlink="'Pivot Tables'!D45">
            <xdr:nvSpPr>
              <xdr:cNvPr id="41" name="TextBox 40">
                <a:extLst>
                  <a:ext uri="{FF2B5EF4-FFF2-40B4-BE49-F238E27FC236}">
                    <a16:creationId xmlns:a16="http://schemas.microsoft.com/office/drawing/2014/main" id="{84FF6002-A0FD-A2B0-BA23-AE98D8AEA263}"/>
                  </a:ext>
                </a:extLst>
              </xdr:cNvPr>
              <xdr:cNvSpPr txBox="1"/>
            </xdr:nvSpPr>
            <xdr:spPr>
              <a:xfrm>
                <a:off x="2004060" y="1272540"/>
                <a:ext cx="70866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2B6DB89-D3D4-46FD-9675-68830798845B}" type="TxLink">
                  <a:rPr lang="en-US" sz="1050" b="0" i="0" u="none" strike="noStrike">
                    <a:solidFill>
                      <a:schemeClr val="bg1"/>
                    </a:solidFill>
                    <a:latin typeface="Arial" panose="020B0604020202020204" pitchFamily="34" charset="0"/>
                    <a:ea typeface="Calibri"/>
                    <a:cs typeface="Arial" panose="020B0604020202020204" pitchFamily="34" charset="0"/>
                  </a:rPr>
                  <a:pPr marL="0" indent="0" algn="l"/>
                  <a:t>28.23%</a:t>
                </a:fld>
                <a:endParaRPr lang="en-IN" sz="1050" b="0" i="0" u="none" strike="noStrike">
                  <a:solidFill>
                    <a:schemeClr val="bg1"/>
                  </a:solidFill>
                  <a:latin typeface="Arial" panose="020B0604020202020204" pitchFamily="34" charset="0"/>
                  <a:ea typeface="Calibri"/>
                  <a:cs typeface="Arial" panose="020B0604020202020204" pitchFamily="34" charset="0"/>
                </a:endParaRPr>
              </a:p>
            </xdr:txBody>
          </xdr:sp>
        </xdr:grpSp>
      </xdr:grpSp>
      <xdr:sp macro="" textlink="">
        <xdr:nvSpPr>
          <xdr:cNvPr id="44" name="TextBox 43">
            <a:extLst>
              <a:ext uri="{FF2B5EF4-FFF2-40B4-BE49-F238E27FC236}">
                <a16:creationId xmlns:a16="http://schemas.microsoft.com/office/drawing/2014/main" id="{BEEBF5A8-50E8-C07E-1346-DB1B0515539B}"/>
              </a:ext>
            </a:extLst>
          </xdr:cNvPr>
          <xdr:cNvSpPr txBox="1"/>
        </xdr:nvSpPr>
        <xdr:spPr>
          <a:xfrm>
            <a:off x="190500" y="1077686"/>
            <a:ext cx="2872740" cy="694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IN" sz="2400">
                <a:solidFill>
                  <a:schemeClr val="bg1"/>
                </a:solidFill>
                <a:latin typeface="Arial" panose="020B0604020202020204" pitchFamily="34" charset="0"/>
                <a:ea typeface="+mn-ea"/>
                <a:cs typeface="Arial" panose="020B0604020202020204" pitchFamily="34" charset="0"/>
              </a:rPr>
              <a:t>Financial Statistics</a:t>
            </a:r>
          </a:p>
        </xdr:txBody>
      </xdr:sp>
      <xdr:sp macro="" textlink="'Pivot Tables'!F41">
        <xdr:nvSpPr>
          <xdr:cNvPr id="45" name="TextBox 44">
            <a:extLst>
              <a:ext uri="{FF2B5EF4-FFF2-40B4-BE49-F238E27FC236}">
                <a16:creationId xmlns:a16="http://schemas.microsoft.com/office/drawing/2014/main" id="{5EEEABC5-AEE9-86A6-1C34-2CDD0CE2A29D}"/>
              </a:ext>
            </a:extLst>
          </xdr:cNvPr>
          <xdr:cNvSpPr txBox="1"/>
        </xdr:nvSpPr>
        <xdr:spPr>
          <a:xfrm>
            <a:off x="160020" y="1618168"/>
            <a:ext cx="2804160" cy="5323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3600" b="0" i="0" u="none" strike="noStrike">
                <a:solidFill>
                  <a:schemeClr val="bg1"/>
                </a:solidFill>
                <a:latin typeface="Arial"/>
                <a:ea typeface="+mn-ea"/>
                <a:cs typeface="Arial"/>
              </a:rPr>
              <a:t>$</a:t>
            </a:r>
            <a:fld id="{A848B13C-825C-4409-A67A-F7613BEE16F7}" type="TxLink">
              <a:rPr lang="en-US" sz="3600" b="0" i="0" u="none" strike="noStrike">
                <a:solidFill>
                  <a:schemeClr val="bg1"/>
                </a:solidFill>
                <a:latin typeface="Arial"/>
                <a:ea typeface="+mn-ea"/>
                <a:cs typeface="Arial"/>
              </a:rPr>
              <a:pPr marL="0" indent="0" algn="l"/>
              <a:t> 11,69,400 </a:t>
            </a:fld>
            <a:endParaRPr lang="en-IN" sz="3600">
              <a:solidFill>
                <a:schemeClr val="bg1"/>
              </a:solidFill>
              <a:latin typeface="Arial" panose="020B0604020202020204" pitchFamily="34" charset="0"/>
              <a:ea typeface="+mn-ea"/>
              <a:cs typeface="Arial" panose="020B0604020202020204" pitchFamily="34" charset="0"/>
            </a:endParaRPr>
          </a:p>
        </xdr:txBody>
      </xdr:sp>
      <xdr:graphicFrame macro="">
        <xdr:nvGraphicFramePr>
          <xdr:cNvPr id="55" name="Chart 54">
            <a:extLst>
              <a:ext uri="{FF2B5EF4-FFF2-40B4-BE49-F238E27FC236}">
                <a16:creationId xmlns:a16="http://schemas.microsoft.com/office/drawing/2014/main" id="{D7E2A970-CE50-43D4-B38B-BB3A75A7C9DC}"/>
              </a:ext>
            </a:extLst>
          </xdr:cNvPr>
          <xdr:cNvGraphicFramePr>
            <a:graphicFrameLocks/>
          </xdr:cNvGraphicFramePr>
        </xdr:nvGraphicFramePr>
        <xdr:xfrm>
          <a:off x="9313" y="4457926"/>
          <a:ext cx="3003176" cy="2832011"/>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xdr:col>
      <xdr:colOff>276560</xdr:colOff>
      <xdr:row>25</xdr:row>
      <xdr:rowOff>92377</xdr:rowOff>
    </xdr:from>
    <xdr:to>
      <xdr:col>3</xdr:col>
      <xdr:colOff>358587</xdr:colOff>
      <xdr:row>30</xdr:row>
      <xdr:rowOff>29825</xdr:rowOff>
    </xdr:to>
    <xdr:sp macro="" textlink="'Pivot Tables'!O40">
      <xdr:nvSpPr>
        <xdr:cNvPr id="56" name="TextBox 55">
          <a:extLst>
            <a:ext uri="{FF2B5EF4-FFF2-40B4-BE49-F238E27FC236}">
              <a16:creationId xmlns:a16="http://schemas.microsoft.com/office/drawing/2014/main" id="{C4E349B3-A1E6-605E-6968-84F7879248A7}"/>
            </a:ext>
          </a:extLst>
        </xdr:cNvPr>
        <xdr:cNvSpPr txBox="1"/>
      </xdr:nvSpPr>
      <xdr:spPr>
        <a:xfrm>
          <a:off x="886160" y="4664377"/>
          <a:ext cx="1301227" cy="8518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BC2DDCB-FCE0-4E91-99E9-0782E656A385}" type="TxLink">
            <a:rPr lang="en-US" sz="4000" b="0" i="0" u="none" strike="noStrike">
              <a:solidFill>
                <a:schemeClr val="bg1"/>
              </a:solidFill>
              <a:latin typeface="Arial"/>
              <a:ea typeface="+mn-ea"/>
              <a:cs typeface="Arial"/>
            </a:rPr>
            <a:pPr marL="0" indent="0" algn="ctr"/>
            <a:t>67%</a:t>
          </a:fld>
          <a:endParaRPr lang="en-IN" sz="88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0</xdr:col>
      <xdr:colOff>531158</xdr:colOff>
      <xdr:row>29</xdr:row>
      <xdr:rowOff>15282</xdr:rowOff>
    </xdr:from>
    <xdr:to>
      <xdr:col>4</xdr:col>
      <xdr:colOff>35859</xdr:colOff>
      <xdr:row>32</xdr:row>
      <xdr:rowOff>152443</xdr:rowOff>
    </xdr:to>
    <xdr:sp macro="" textlink="">
      <xdr:nvSpPr>
        <xdr:cNvPr id="57" name="TextBox 56">
          <a:extLst>
            <a:ext uri="{FF2B5EF4-FFF2-40B4-BE49-F238E27FC236}">
              <a16:creationId xmlns:a16="http://schemas.microsoft.com/office/drawing/2014/main" id="{89BFB8AD-CF61-34FD-BB82-CD7D062671F7}"/>
            </a:ext>
          </a:extLst>
        </xdr:cNvPr>
        <xdr:cNvSpPr txBox="1"/>
      </xdr:nvSpPr>
      <xdr:spPr>
        <a:xfrm>
          <a:off x="531158" y="5318802"/>
          <a:ext cx="1943101" cy="685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IN" sz="1200">
              <a:solidFill>
                <a:schemeClr val="bg1"/>
              </a:solidFill>
              <a:latin typeface="Arial" panose="020B0604020202020204" pitchFamily="34" charset="0"/>
              <a:ea typeface="+mn-ea"/>
              <a:cs typeface="Arial" panose="020B0604020202020204" pitchFamily="34" charset="0"/>
            </a:rPr>
            <a:t>Sales Percentage </a:t>
          </a:r>
          <a:r>
            <a:rPr lang="en-IN" sz="1600">
              <a:solidFill>
                <a:schemeClr val="bg1"/>
              </a:solidFill>
              <a:latin typeface="Arial" panose="020B0604020202020204" pitchFamily="34" charset="0"/>
              <a:ea typeface="+mn-ea"/>
              <a:cs typeface="Arial" panose="020B0604020202020204" pitchFamily="34" charset="0"/>
            </a:rPr>
            <a:t>Achieved</a:t>
          </a:r>
          <a:endParaRPr lang="en-IN" sz="1200">
            <a:solidFill>
              <a:schemeClr val="bg1"/>
            </a:solidFill>
            <a:latin typeface="Arial" panose="020B0604020202020204" pitchFamily="34" charset="0"/>
            <a:ea typeface="+mn-ea"/>
            <a:cs typeface="Arial" panose="020B0604020202020204" pitchFamily="34" charset="0"/>
          </a:endParaRPr>
        </a:p>
      </xdr:txBody>
    </xdr:sp>
    <xdr:clientData/>
  </xdr:twoCellAnchor>
  <xdr:twoCellAnchor>
    <xdr:from>
      <xdr:col>14</xdr:col>
      <xdr:colOff>135850</xdr:colOff>
      <xdr:row>19</xdr:row>
      <xdr:rowOff>45857</xdr:rowOff>
    </xdr:from>
    <xdr:to>
      <xdr:col>15</xdr:col>
      <xdr:colOff>64132</xdr:colOff>
      <xdr:row>21</xdr:row>
      <xdr:rowOff>146881</xdr:rowOff>
    </xdr:to>
    <xdr:grpSp>
      <xdr:nvGrpSpPr>
        <xdr:cNvPr id="133" name="Group 132">
          <a:extLst>
            <a:ext uri="{FF2B5EF4-FFF2-40B4-BE49-F238E27FC236}">
              <a16:creationId xmlns:a16="http://schemas.microsoft.com/office/drawing/2014/main" id="{4121CF57-DBAD-ED12-0F34-C707D704D5F1}"/>
            </a:ext>
          </a:extLst>
        </xdr:cNvPr>
        <xdr:cNvGrpSpPr/>
      </xdr:nvGrpSpPr>
      <xdr:grpSpPr>
        <a:xfrm>
          <a:off x="8670250" y="3520577"/>
          <a:ext cx="537882" cy="466784"/>
          <a:chOff x="8435788" y="3684493"/>
          <a:chExt cx="537882" cy="457200"/>
        </a:xfrm>
      </xdr:grpSpPr>
      <xdr:sp macro="" textlink="'Pivot Tables'!C49">
        <xdr:nvSpPr>
          <xdr:cNvPr id="121" name="TextBox 120">
            <a:extLst>
              <a:ext uri="{FF2B5EF4-FFF2-40B4-BE49-F238E27FC236}">
                <a16:creationId xmlns:a16="http://schemas.microsoft.com/office/drawing/2014/main" id="{8E584201-A0FA-78F6-E984-C0EFD93916F2}"/>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787645-A87F-49DE-B056-7045C4F99792}" type="TxLink">
              <a:rPr lang="en-US" sz="3200" b="0" i="0" u="none" strike="noStrike">
                <a:solidFill>
                  <a:srgbClr val="C240D8"/>
                </a:solidFill>
                <a:latin typeface="Calibri"/>
                <a:ea typeface="Calibri"/>
                <a:cs typeface="Calibri"/>
              </a:rPr>
              <a:pPr algn="ctr"/>
              <a:t> </a:t>
            </a:fld>
            <a:endParaRPr lang="en-IN" sz="3200"/>
          </a:p>
        </xdr:txBody>
      </xdr:sp>
      <xdr:sp macro="" textlink="'Pivot Tables'!E49">
        <xdr:nvSpPr>
          <xdr:cNvPr id="122" name="TextBox 121">
            <a:extLst>
              <a:ext uri="{FF2B5EF4-FFF2-40B4-BE49-F238E27FC236}">
                <a16:creationId xmlns:a16="http://schemas.microsoft.com/office/drawing/2014/main" id="{C97059A1-E3AE-9DC6-BBE7-1A1EDDB4CA98}"/>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2B14C6-FED3-4C1A-86B6-FF314CD56460}"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14</xdr:col>
      <xdr:colOff>270665</xdr:colOff>
      <xdr:row>20</xdr:row>
      <xdr:rowOff>11032</xdr:rowOff>
    </xdr:from>
    <xdr:to>
      <xdr:col>15</xdr:col>
      <xdr:colOff>198947</xdr:colOff>
      <xdr:row>22</xdr:row>
      <xdr:rowOff>112057</xdr:rowOff>
    </xdr:to>
    <xdr:grpSp>
      <xdr:nvGrpSpPr>
        <xdr:cNvPr id="134" name="Group 133">
          <a:extLst>
            <a:ext uri="{FF2B5EF4-FFF2-40B4-BE49-F238E27FC236}">
              <a16:creationId xmlns:a16="http://schemas.microsoft.com/office/drawing/2014/main" id="{825EB7C1-8227-B565-E4AD-317118BFF998}"/>
            </a:ext>
          </a:extLst>
        </xdr:cNvPr>
        <xdr:cNvGrpSpPr/>
      </xdr:nvGrpSpPr>
      <xdr:grpSpPr>
        <a:xfrm>
          <a:off x="8805065" y="3668632"/>
          <a:ext cx="537882" cy="466785"/>
          <a:chOff x="9731188" y="3702422"/>
          <a:chExt cx="537882" cy="457200"/>
        </a:xfrm>
      </xdr:grpSpPr>
      <xdr:sp macro="" textlink="'Pivot Tables'!D49">
        <xdr:nvSpPr>
          <xdr:cNvPr id="130" name="TextBox 129">
            <a:extLst>
              <a:ext uri="{FF2B5EF4-FFF2-40B4-BE49-F238E27FC236}">
                <a16:creationId xmlns:a16="http://schemas.microsoft.com/office/drawing/2014/main" id="{DC7099C2-F462-9B19-F458-571746FF92FB}"/>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A5E872-8582-4A43-9813-CBBC690E6E2C}" type="TxLink">
              <a:rPr lang="en-US" sz="3200" b="0" i="0" u="none" strike="noStrike">
                <a:solidFill>
                  <a:srgbClr val="5A097C"/>
                </a:solidFill>
                <a:latin typeface="Calibri"/>
                <a:ea typeface="Calibri"/>
                <a:cs typeface="Calibri"/>
              </a:rPr>
              <a:pPr algn="ctr"/>
              <a:t> </a:t>
            </a:fld>
            <a:endParaRPr lang="en-IN" sz="3200"/>
          </a:p>
        </xdr:txBody>
      </xdr:sp>
      <xdr:sp macro="" textlink="'Pivot Tables'!F49">
        <xdr:nvSpPr>
          <xdr:cNvPr id="131" name="TextBox 130">
            <a:extLst>
              <a:ext uri="{FF2B5EF4-FFF2-40B4-BE49-F238E27FC236}">
                <a16:creationId xmlns:a16="http://schemas.microsoft.com/office/drawing/2014/main" id="{3C8C4AB0-AD74-26C4-E447-AD96068BBB23}"/>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3EE73D-55D2-45B3-8921-CB75196457AD}"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14</xdr:col>
      <xdr:colOff>411342</xdr:colOff>
      <xdr:row>20</xdr:row>
      <xdr:rowOff>157225</xdr:rowOff>
    </xdr:from>
    <xdr:to>
      <xdr:col>15</xdr:col>
      <xdr:colOff>339624</xdr:colOff>
      <xdr:row>23</xdr:row>
      <xdr:rowOff>76542</xdr:rowOff>
    </xdr:to>
    <xdr:grpSp>
      <xdr:nvGrpSpPr>
        <xdr:cNvPr id="135" name="Group 134">
          <a:extLst>
            <a:ext uri="{FF2B5EF4-FFF2-40B4-BE49-F238E27FC236}">
              <a16:creationId xmlns:a16="http://schemas.microsoft.com/office/drawing/2014/main" id="{64F23039-A95C-45CB-344A-4DC7B561198E}"/>
            </a:ext>
          </a:extLst>
        </xdr:cNvPr>
        <xdr:cNvGrpSpPr/>
      </xdr:nvGrpSpPr>
      <xdr:grpSpPr>
        <a:xfrm>
          <a:off x="8945742" y="3814825"/>
          <a:ext cx="537882" cy="467957"/>
          <a:chOff x="8435788" y="3684493"/>
          <a:chExt cx="537882" cy="457200"/>
        </a:xfrm>
      </xdr:grpSpPr>
      <xdr:sp macro="" textlink="'Pivot Tables'!C49">
        <xdr:nvSpPr>
          <xdr:cNvPr id="136" name="TextBox 135">
            <a:extLst>
              <a:ext uri="{FF2B5EF4-FFF2-40B4-BE49-F238E27FC236}">
                <a16:creationId xmlns:a16="http://schemas.microsoft.com/office/drawing/2014/main" id="{85F8D203-8AAD-0630-A11E-F3975F980FA2}"/>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787645-A87F-49DE-B056-7045C4F99792}" type="TxLink">
              <a:rPr lang="en-US" sz="3200" b="0" i="0" u="none" strike="noStrike">
                <a:solidFill>
                  <a:srgbClr val="C240D8"/>
                </a:solidFill>
                <a:latin typeface="Calibri"/>
                <a:ea typeface="Calibri"/>
                <a:cs typeface="Calibri"/>
              </a:rPr>
              <a:pPr algn="ctr"/>
              <a:t> </a:t>
            </a:fld>
            <a:endParaRPr lang="en-IN" sz="3200"/>
          </a:p>
        </xdr:txBody>
      </xdr:sp>
      <xdr:sp macro="" textlink="'Pivot Tables'!E49">
        <xdr:nvSpPr>
          <xdr:cNvPr id="137" name="TextBox 136">
            <a:extLst>
              <a:ext uri="{FF2B5EF4-FFF2-40B4-BE49-F238E27FC236}">
                <a16:creationId xmlns:a16="http://schemas.microsoft.com/office/drawing/2014/main" id="{97CCC501-38BC-23C7-C577-07B98372CF55}"/>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2B14C6-FED3-4C1A-86B6-FF314CD56460}"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14</xdr:col>
      <xdr:colOff>464499</xdr:colOff>
      <xdr:row>19</xdr:row>
      <xdr:rowOff>137358</xdr:rowOff>
    </xdr:from>
    <xdr:to>
      <xdr:col>15</xdr:col>
      <xdr:colOff>392781</xdr:colOff>
      <xdr:row>22</xdr:row>
      <xdr:rowOff>54452</xdr:rowOff>
    </xdr:to>
    <xdr:grpSp>
      <xdr:nvGrpSpPr>
        <xdr:cNvPr id="138" name="Group 137">
          <a:extLst>
            <a:ext uri="{FF2B5EF4-FFF2-40B4-BE49-F238E27FC236}">
              <a16:creationId xmlns:a16="http://schemas.microsoft.com/office/drawing/2014/main" id="{EFF2A091-B945-BAA3-02B4-320EF538D89A}"/>
            </a:ext>
          </a:extLst>
        </xdr:cNvPr>
        <xdr:cNvGrpSpPr/>
      </xdr:nvGrpSpPr>
      <xdr:grpSpPr>
        <a:xfrm>
          <a:off x="8998899" y="3612078"/>
          <a:ext cx="537882" cy="465734"/>
          <a:chOff x="9731188" y="3702422"/>
          <a:chExt cx="537882" cy="457200"/>
        </a:xfrm>
      </xdr:grpSpPr>
      <xdr:sp macro="" textlink="'Pivot Tables'!D49">
        <xdr:nvSpPr>
          <xdr:cNvPr id="139" name="TextBox 138">
            <a:extLst>
              <a:ext uri="{FF2B5EF4-FFF2-40B4-BE49-F238E27FC236}">
                <a16:creationId xmlns:a16="http://schemas.microsoft.com/office/drawing/2014/main" id="{4F5F3939-9AE1-BE56-D379-BF769F1D7882}"/>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A5E872-8582-4A43-9813-CBBC690E6E2C}" type="TxLink">
              <a:rPr lang="en-US" sz="3200" b="0" i="0" u="none" strike="noStrike">
                <a:solidFill>
                  <a:srgbClr val="5A097C"/>
                </a:solidFill>
                <a:latin typeface="Calibri"/>
                <a:ea typeface="Calibri"/>
                <a:cs typeface="Calibri"/>
              </a:rPr>
              <a:pPr algn="ctr"/>
              <a:t> </a:t>
            </a:fld>
            <a:endParaRPr lang="en-IN" sz="3200"/>
          </a:p>
        </xdr:txBody>
      </xdr:sp>
      <xdr:sp macro="" textlink="'Pivot Tables'!F49">
        <xdr:nvSpPr>
          <xdr:cNvPr id="140" name="TextBox 139">
            <a:extLst>
              <a:ext uri="{FF2B5EF4-FFF2-40B4-BE49-F238E27FC236}">
                <a16:creationId xmlns:a16="http://schemas.microsoft.com/office/drawing/2014/main" id="{B0E81942-2AF7-8EE4-00F5-30EF6037C9CE}"/>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3EE73D-55D2-45B3-8921-CB75196457AD}"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14</xdr:col>
      <xdr:colOff>338377</xdr:colOff>
      <xdr:row>18</xdr:row>
      <xdr:rowOff>153184</xdr:rowOff>
    </xdr:from>
    <xdr:to>
      <xdr:col>15</xdr:col>
      <xdr:colOff>266659</xdr:colOff>
      <xdr:row>21</xdr:row>
      <xdr:rowOff>72500</xdr:rowOff>
    </xdr:to>
    <xdr:grpSp>
      <xdr:nvGrpSpPr>
        <xdr:cNvPr id="144" name="Group 143">
          <a:extLst>
            <a:ext uri="{FF2B5EF4-FFF2-40B4-BE49-F238E27FC236}">
              <a16:creationId xmlns:a16="http://schemas.microsoft.com/office/drawing/2014/main" id="{C983F4A7-35EA-8F96-0596-465D841AF827}"/>
            </a:ext>
          </a:extLst>
        </xdr:cNvPr>
        <xdr:cNvGrpSpPr/>
      </xdr:nvGrpSpPr>
      <xdr:grpSpPr>
        <a:xfrm>
          <a:off x="8872777" y="3445024"/>
          <a:ext cx="537882" cy="467956"/>
          <a:chOff x="8435788" y="3684493"/>
          <a:chExt cx="537882" cy="457200"/>
        </a:xfrm>
      </xdr:grpSpPr>
      <xdr:sp macro="" textlink="'Pivot Tables'!C49">
        <xdr:nvSpPr>
          <xdr:cNvPr id="145" name="TextBox 144">
            <a:extLst>
              <a:ext uri="{FF2B5EF4-FFF2-40B4-BE49-F238E27FC236}">
                <a16:creationId xmlns:a16="http://schemas.microsoft.com/office/drawing/2014/main" id="{4EAB4638-3F18-87A6-E587-6536AC6914BC}"/>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787645-A87F-49DE-B056-7045C4F99792}" type="TxLink">
              <a:rPr lang="en-US" sz="3200" b="0" i="0" u="none" strike="noStrike">
                <a:solidFill>
                  <a:srgbClr val="C240D8"/>
                </a:solidFill>
                <a:latin typeface="Calibri"/>
                <a:ea typeface="Calibri"/>
                <a:cs typeface="Calibri"/>
              </a:rPr>
              <a:pPr algn="ctr"/>
              <a:t> </a:t>
            </a:fld>
            <a:endParaRPr lang="en-IN" sz="3200"/>
          </a:p>
        </xdr:txBody>
      </xdr:sp>
      <xdr:sp macro="" textlink="'Pivot Tables'!E49">
        <xdr:nvSpPr>
          <xdr:cNvPr id="146" name="TextBox 145">
            <a:extLst>
              <a:ext uri="{FF2B5EF4-FFF2-40B4-BE49-F238E27FC236}">
                <a16:creationId xmlns:a16="http://schemas.microsoft.com/office/drawing/2014/main" id="{B1F3AB9B-84B0-19E1-31D5-A45FB9773A4E}"/>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2B14C6-FED3-4C1A-86B6-FF314CD56460}"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14</xdr:col>
      <xdr:colOff>71373</xdr:colOff>
      <xdr:row>20</xdr:row>
      <xdr:rowOff>110332</xdr:rowOff>
    </xdr:from>
    <xdr:to>
      <xdr:col>14</xdr:col>
      <xdr:colOff>609255</xdr:colOff>
      <xdr:row>23</xdr:row>
      <xdr:rowOff>29649</xdr:rowOff>
    </xdr:to>
    <xdr:grpSp>
      <xdr:nvGrpSpPr>
        <xdr:cNvPr id="150" name="Group 149">
          <a:extLst>
            <a:ext uri="{FF2B5EF4-FFF2-40B4-BE49-F238E27FC236}">
              <a16:creationId xmlns:a16="http://schemas.microsoft.com/office/drawing/2014/main" id="{43072D00-C359-ABF4-5F13-C065A9319052}"/>
            </a:ext>
          </a:extLst>
        </xdr:cNvPr>
        <xdr:cNvGrpSpPr/>
      </xdr:nvGrpSpPr>
      <xdr:grpSpPr>
        <a:xfrm>
          <a:off x="8605773" y="3767932"/>
          <a:ext cx="537882" cy="467957"/>
          <a:chOff x="8435788" y="3684493"/>
          <a:chExt cx="537882" cy="457200"/>
        </a:xfrm>
      </xdr:grpSpPr>
      <xdr:sp macro="" textlink="'Pivot Tables'!AK75">
        <xdr:nvSpPr>
          <xdr:cNvPr id="151" name="TextBox 150">
            <a:extLst>
              <a:ext uri="{FF2B5EF4-FFF2-40B4-BE49-F238E27FC236}">
                <a16:creationId xmlns:a16="http://schemas.microsoft.com/office/drawing/2014/main" id="{0A759745-4419-91CE-B6AA-EAF739F91257}"/>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787645-A87F-49DE-B056-7045C4F99792}" type="TxLink">
              <a:rPr lang="en-US" sz="3200" b="0" i="0" u="none" strike="noStrike">
                <a:solidFill>
                  <a:srgbClr val="C240D8"/>
                </a:solidFill>
                <a:latin typeface="Calibri"/>
                <a:ea typeface="Calibri"/>
                <a:cs typeface="Calibri"/>
              </a:rPr>
              <a:pPr algn="ctr"/>
              <a:t> </a:t>
            </a:fld>
            <a:endParaRPr lang="en-IN" sz="3200"/>
          </a:p>
        </xdr:txBody>
      </xdr:sp>
      <xdr:sp macro="" textlink="'Pivot Tables'!AM75">
        <xdr:nvSpPr>
          <xdr:cNvPr id="152" name="TextBox 151">
            <a:extLst>
              <a:ext uri="{FF2B5EF4-FFF2-40B4-BE49-F238E27FC236}">
                <a16:creationId xmlns:a16="http://schemas.microsoft.com/office/drawing/2014/main" id="{538765E4-66D3-51F7-4EB9-E0EC70C2BAC5}"/>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2B14C6-FED3-4C1A-86B6-FF314CD56460}" type="TxLink">
              <a:rPr lang="en-US" sz="3200" b="0" i="0" u="none" strike="noStrike">
                <a:solidFill>
                  <a:srgbClr val="0F11A7"/>
                </a:solidFill>
                <a:latin typeface="Arial"/>
                <a:cs typeface="Arial"/>
              </a:rPr>
              <a:pPr algn="ctr"/>
              <a:t> </a:t>
            </a:fld>
            <a:endParaRPr lang="en-IN" sz="3200"/>
          </a:p>
        </xdr:txBody>
      </xdr:sp>
    </xdr:grpSp>
    <xdr:clientData/>
  </xdr:twoCellAnchor>
  <xdr:twoCellAnchor>
    <xdr:from>
      <xdr:col>14</xdr:col>
      <xdr:colOff>229634</xdr:colOff>
      <xdr:row>21</xdr:row>
      <xdr:rowOff>57923</xdr:rowOff>
    </xdr:from>
    <xdr:to>
      <xdr:col>15</xdr:col>
      <xdr:colOff>157916</xdr:colOff>
      <xdr:row>23</xdr:row>
      <xdr:rowOff>158948</xdr:rowOff>
    </xdr:to>
    <xdr:grpSp>
      <xdr:nvGrpSpPr>
        <xdr:cNvPr id="153" name="Group 152">
          <a:extLst>
            <a:ext uri="{FF2B5EF4-FFF2-40B4-BE49-F238E27FC236}">
              <a16:creationId xmlns:a16="http://schemas.microsoft.com/office/drawing/2014/main" id="{07C60555-0A82-C597-A55C-9257EDDD8689}"/>
            </a:ext>
          </a:extLst>
        </xdr:cNvPr>
        <xdr:cNvGrpSpPr/>
      </xdr:nvGrpSpPr>
      <xdr:grpSpPr>
        <a:xfrm>
          <a:off x="8764034" y="3898403"/>
          <a:ext cx="537882" cy="466785"/>
          <a:chOff x="9731188" y="3702422"/>
          <a:chExt cx="537882" cy="457200"/>
        </a:xfrm>
      </xdr:grpSpPr>
      <xdr:sp macro="" textlink="'Pivot Tables'!AL75">
        <xdr:nvSpPr>
          <xdr:cNvPr id="154" name="TextBox 153">
            <a:extLst>
              <a:ext uri="{FF2B5EF4-FFF2-40B4-BE49-F238E27FC236}">
                <a16:creationId xmlns:a16="http://schemas.microsoft.com/office/drawing/2014/main" id="{0AB4BC86-0D6F-94C3-92AE-318D7A305896}"/>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A5E872-8582-4A43-9813-CBBC690E6E2C}" type="TxLink">
              <a:rPr lang="en-US" sz="3200" b="0" i="0" u="none" strike="noStrike">
                <a:solidFill>
                  <a:srgbClr val="5A097C"/>
                </a:solidFill>
                <a:latin typeface="Calibri"/>
                <a:ea typeface="Calibri"/>
                <a:cs typeface="Calibri"/>
              </a:rPr>
              <a:pPr algn="ctr"/>
              <a:t> </a:t>
            </a:fld>
            <a:endParaRPr lang="en-IN" sz="3200"/>
          </a:p>
        </xdr:txBody>
      </xdr:sp>
      <xdr:sp macro="" textlink="'Pivot Tables'!AN75">
        <xdr:nvSpPr>
          <xdr:cNvPr id="155" name="TextBox 154">
            <a:extLst>
              <a:ext uri="{FF2B5EF4-FFF2-40B4-BE49-F238E27FC236}">
                <a16:creationId xmlns:a16="http://schemas.microsoft.com/office/drawing/2014/main" id="{BF29A2CE-33C2-2FD1-72E9-D16E1D8EDB83}"/>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3EE73D-55D2-45B3-8921-CB75196457AD}" type="TxLink">
              <a:rPr lang="en-US" sz="3200" b="0" i="0" u="none" strike="noStrike">
                <a:solidFill>
                  <a:srgbClr val="296EFC"/>
                </a:solidFill>
                <a:latin typeface="Arial"/>
                <a:cs typeface="Arial"/>
              </a:rPr>
              <a:pPr algn="ctr"/>
              <a:t> </a:t>
            </a:fld>
            <a:endParaRPr lang="en-IN" sz="3200"/>
          </a:p>
        </xdr:txBody>
      </xdr:sp>
    </xdr:grpSp>
    <xdr:clientData/>
  </xdr:twoCellAnchor>
  <xdr:twoCellAnchor>
    <xdr:from>
      <xdr:col>13</xdr:col>
      <xdr:colOff>528572</xdr:colOff>
      <xdr:row>19</xdr:row>
      <xdr:rowOff>175155</xdr:rowOff>
    </xdr:from>
    <xdr:to>
      <xdr:col>14</xdr:col>
      <xdr:colOff>456854</xdr:colOff>
      <xdr:row>22</xdr:row>
      <xdr:rowOff>94472</xdr:rowOff>
    </xdr:to>
    <xdr:grpSp>
      <xdr:nvGrpSpPr>
        <xdr:cNvPr id="159" name="Group 158">
          <a:extLst>
            <a:ext uri="{FF2B5EF4-FFF2-40B4-BE49-F238E27FC236}">
              <a16:creationId xmlns:a16="http://schemas.microsoft.com/office/drawing/2014/main" id="{2C3A7ACF-775A-D12C-8FB4-6641AC175CA7}"/>
            </a:ext>
          </a:extLst>
        </xdr:cNvPr>
        <xdr:cNvGrpSpPr/>
      </xdr:nvGrpSpPr>
      <xdr:grpSpPr>
        <a:xfrm>
          <a:off x="8453372" y="3649875"/>
          <a:ext cx="537882" cy="467957"/>
          <a:chOff x="9731188" y="3702422"/>
          <a:chExt cx="537882" cy="457200"/>
        </a:xfrm>
      </xdr:grpSpPr>
      <xdr:sp macro="" textlink="'Pivot Tables'!AL75">
        <xdr:nvSpPr>
          <xdr:cNvPr id="160" name="TextBox 159">
            <a:extLst>
              <a:ext uri="{FF2B5EF4-FFF2-40B4-BE49-F238E27FC236}">
                <a16:creationId xmlns:a16="http://schemas.microsoft.com/office/drawing/2014/main" id="{6AE5791B-BC6F-9FFA-EC61-BBA332999509}"/>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A5E872-8582-4A43-9813-CBBC690E6E2C}" type="TxLink">
              <a:rPr lang="en-US" sz="3200" b="0" i="0" u="none" strike="noStrike">
                <a:solidFill>
                  <a:srgbClr val="5A097C"/>
                </a:solidFill>
                <a:latin typeface="Calibri"/>
                <a:ea typeface="Calibri"/>
                <a:cs typeface="Calibri"/>
              </a:rPr>
              <a:pPr algn="ctr"/>
              <a:t> </a:t>
            </a:fld>
            <a:endParaRPr lang="en-IN" sz="3200"/>
          </a:p>
        </xdr:txBody>
      </xdr:sp>
      <xdr:sp macro="" textlink="'Pivot Tables'!AN75">
        <xdr:nvSpPr>
          <xdr:cNvPr id="161" name="TextBox 160">
            <a:extLst>
              <a:ext uri="{FF2B5EF4-FFF2-40B4-BE49-F238E27FC236}">
                <a16:creationId xmlns:a16="http://schemas.microsoft.com/office/drawing/2014/main" id="{D86420BF-4294-4A29-01BE-444B2A63A2F5}"/>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3EE73D-55D2-45B3-8921-CB75196457AD}" type="TxLink">
              <a:rPr lang="en-US" sz="3200" b="0" i="0" u="none" strike="noStrike">
                <a:solidFill>
                  <a:srgbClr val="296EFC"/>
                </a:solidFill>
                <a:latin typeface="Arial"/>
                <a:cs typeface="Arial"/>
              </a:rPr>
              <a:pPr algn="ctr"/>
              <a:t> </a:t>
            </a:fld>
            <a:endParaRPr lang="en-IN" sz="3200"/>
          </a:p>
        </xdr:txBody>
      </xdr:sp>
    </xdr:grpSp>
    <xdr:clientData/>
  </xdr:twoCellAnchor>
  <xdr:twoCellAnchor>
    <xdr:from>
      <xdr:col>13</xdr:col>
      <xdr:colOff>475820</xdr:colOff>
      <xdr:row>21</xdr:row>
      <xdr:rowOff>28271</xdr:rowOff>
    </xdr:from>
    <xdr:to>
      <xdr:col>14</xdr:col>
      <xdr:colOff>404102</xdr:colOff>
      <xdr:row>23</xdr:row>
      <xdr:rowOff>129296</xdr:rowOff>
    </xdr:to>
    <xdr:grpSp>
      <xdr:nvGrpSpPr>
        <xdr:cNvPr id="162" name="Group 161">
          <a:extLst>
            <a:ext uri="{FF2B5EF4-FFF2-40B4-BE49-F238E27FC236}">
              <a16:creationId xmlns:a16="http://schemas.microsoft.com/office/drawing/2014/main" id="{F0DEA3B8-3437-665E-7682-11F9823DFB03}"/>
            </a:ext>
          </a:extLst>
        </xdr:cNvPr>
        <xdr:cNvGrpSpPr/>
      </xdr:nvGrpSpPr>
      <xdr:grpSpPr>
        <a:xfrm>
          <a:off x="8400620" y="3868751"/>
          <a:ext cx="537882" cy="466785"/>
          <a:chOff x="8435788" y="3684493"/>
          <a:chExt cx="537882" cy="457200"/>
        </a:xfrm>
      </xdr:grpSpPr>
      <xdr:sp macro="" textlink="'Pivot Tables'!C49">
        <xdr:nvSpPr>
          <xdr:cNvPr id="163" name="TextBox 162">
            <a:extLst>
              <a:ext uri="{FF2B5EF4-FFF2-40B4-BE49-F238E27FC236}">
                <a16:creationId xmlns:a16="http://schemas.microsoft.com/office/drawing/2014/main" id="{16DF2F85-3FE4-49DA-81C8-DC7006DE79D3}"/>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787645-A87F-49DE-B056-7045C4F99792}" type="TxLink">
              <a:rPr lang="en-US" sz="3200" b="0" i="0" u="none" strike="noStrike">
                <a:solidFill>
                  <a:srgbClr val="C240D8"/>
                </a:solidFill>
                <a:latin typeface="Calibri"/>
                <a:ea typeface="Calibri"/>
                <a:cs typeface="Calibri"/>
              </a:rPr>
              <a:pPr algn="ctr"/>
              <a:t> </a:t>
            </a:fld>
            <a:endParaRPr lang="en-IN" sz="3200"/>
          </a:p>
        </xdr:txBody>
      </xdr:sp>
      <xdr:sp macro="" textlink="'Pivot Tables'!E49">
        <xdr:nvSpPr>
          <xdr:cNvPr id="164" name="TextBox 163">
            <a:extLst>
              <a:ext uri="{FF2B5EF4-FFF2-40B4-BE49-F238E27FC236}">
                <a16:creationId xmlns:a16="http://schemas.microsoft.com/office/drawing/2014/main" id="{BC40AFD8-992A-0A0D-58CA-B5C418B120CA}"/>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2B14C6-FED3-4C1A-86B6-FF314CD56460}"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13</xdr:col>
      <xdr:colOff>566774</xdr:colOff>
      <xdr:row>18</xdr:row>
      <xdr:rowOff>131554</xdr:rowOff>
    </xdr:from>
    <xdr:to>
      <xdr:col>14</xdr:col>
      <xdr:colOff>495056</xdr:colOff>
      <xdr:row>21</xdr:row>
      <xdr:rowOff>50871</xdr:rowOff>
    </xdr:to>
    <xdr:grpSp>
      <xdr:nvGrpSpPr>
        <xdr:cNvPr id="58" name="Group 57">
          <a:extLst>
            <a:ext uri="{FF2B5EF4-FFF2-40B4-BE49-F238E27FC236}">
              <a16:creationId xmlns:a16="http://schemas.microsoft.com/office/drawing/2014/main" id="{F5E681E4-660B-E7EC-88DB-3C20EC36E18D}"/>
            </a:ext>
          </a:extLst>
        </xdr:cNvPr>
        <xdr:cNvGrpSpPr/>
      </xdr:nvGrpSpPr>
      <xdr:grpSpPr>
        <a:xfrm>
          <a:off x="8491574" y="3423394"/>
          <a:ext cx="537882" cy="467957"/>
          <a:chOff x="8435788" y="3684493"/>
          <a:chExt cx="537882" cy="457200"/>
        </a:xfrm>
      </xdr:grpSpPr>
      <xdr:sp macro="" textlink="'Pivot Tables'!C49">
        <xdr:nvSpPr>
          <xdr:cNvPr id="59" name="TextBox 58">
            <a:extLst>
              <a:ext uri="{FF2B5EF4-FFF2-40B4-BE49-F238E27FC236}">
                <a16:creationId xmlns:a16="http://schemas.microsoft.com/office/drawing/2014/main" id="{2DFC8486-FB82-974C-521C-FB0FB960909A}"/>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787645-A87F-49DE-B056-7045C4F99792}" type="TxLink">
              <a:rPr lang="en-US" sz="3200" b="0" i="0" u="none" strike="noStrike">
                <a:solidFill>
                  <a:srgbClr val="C240D8"/>
                </a:solidFill>
                <a:latin typeface="Calibri"/>
                <a:ea typeface="Calibri"/>
                <a:cs typeface="Calibri"/>
              </a:rPr>
              <a:pPr algn="ctr"/>
              <a:t> </a:t>
            </a:fld>
            <a:endParaRPr lang="en-IN" sz="3200"/>
          </a:p>
        </xdr:txBody>
      </xdr:sp>
      <xdr:sp macro="" textlink="'Pivot Tables'!E49">
        <xdr:nvSpPr>
          <xdr:cNvPr id="60" name="TextBox 59">
            <a:extLst>
              <a:ext uri="{FF2B5EF4-FFF2-40B4-BE49-F238E27FC236}">
                <a16:creationId xmlns:a16="http://schemas.microsoft.com/office/drawing/2014/main" id="{97956A58-C727-FEAA-3214-0A1BE7297018}"/>
              </a:ext>
            </a:extLst>
          </xdr:cNvPr>
          <xdr:cNvSpPr txBox="1"/>
        </xdr:nvSpPr>
        <xdr:spPr>
          <a:xfrm>
            <a:off x="8435788" y="3684493"/>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72B14C6-FED3-4C1A-86B6-FF314CD56460}"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7</xdr:col>
      <xdr:colOff>354257</xdr:colOff>
      <xdr:row>7</xdr:row>
      <xdr:rowOff>101740</xdr:rowOff>
    </xdr:from>
    <xdr:to>
      <xdr:col>8</xdr:col>
      <xdr:colOff>212743</xdr:colOff>
      <xdr:row>10</xdr:row>
      <xdr:rowOff>40507</xdr:rowOff>
    </xdr:to>
    <xdr:grpSp>
      <xdr:nvGrpSpPr>
        <xdr:cNvPr id="157" name="Group 156">
          <a:extLst>
            <a:ext uri="{FF2B5EF4-FFF2-40B4-BE49-F238E27FC236}">
              <a16:creationId xmlns:a16="http://schemas.microsoft.com/office/drawing/2014/main" id="{6CBF3F05-CD30-236D-6EC9-5F1E57F78C76}"/>
            </a:ext>
          </a:extLst>
        </xdr:cNvPr>
        <xdr:cNvGrpSpPr/>
      </xdr:nvGrpSpPr>
      <xdr:grpSpPr>
        <a:xfrm>
          <a:off x="4621457" y="1381900"/>
          <a:ext cx="468086" cy="487407"/>
          <a:chOff x="5292970" y="1639187"/>
          <a:chExt cx="468086" cy="478330"/>
        </a:xfrm>
      </xdr:grpSpPr>
      <xdr:sp macro="" textlink="'Pivot Tables'!C54">
        <xdr:nvSpPr>
          <xdr:cNvPr id="18" name="TextBox 17">
            <a:extLst>
              <a:ext uri="{FF2B5EF4-FFF2-40B4-BE49-F238E27FC236}">
                <a16:creationId xmlns:a16="http://schemas.microsoft.com/office/drawing/2014/main" id="{074C333D-67B5-C4FA-896E-533D2F54ABC8}"/>
              </a:ext>
            </a:extLst>
          </xdr:cNvPr>
          <xdr:cNvSpPr txBox="1"/>
        </xdr:nvSpPr>
        <xdr:spPr>
          <a:xfrm>
            <a:off x="5292970" y="1639187"/>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C8A4BC-6A55-4C8F-A282-BF2FB3A27ED1}" type="TxLink">
              <a:rPr lang="en-US" sz="3200" b="0" i="0" u="none" strike="noStrike">
                <a:solidFill>
                  <a:srgbClr val="C240D8"/>
                </a:solidFill>
                <a:latin typeface="Calibri"/>
                <a:ea typeface="Calibri"/>
                <a:cs typeface="Calibri"/>
              </a:rPr>
              <a:pPr algn="ctr"/>
              <a:t> </a:t>
            </a:fld>
            <a:endParaRPr lang="en-IN" sz="3200"/>
          </a:p>
        </xdr:txBody>
      </xdr:sp>
      <xdr:sp macro="" textlink="'Pivot Tables'!E54">
        <xdr:nvSpPr>
          <xdr:cNvPr id="19" name="TextBox 18">
            <a:extLst>
              <a:ext uri="{FF2B5EF4-FFF2-40B4-BE49-F238E27FC236}">
                <a16:creationId xmlns:a16="http://schemas.microsoft.com/office/drawing/2014/main" id="{9C7F3F67-ADD3-18D2-E396-8C37FC05959A}"/>
              </a:ext>
            </a:extLst>
          </xdr:cNvPr>
          <xdr:cNvSpPr txBox="1"/>
        </xdr:nvSpPr>
        <xdr:spPr>
          <a:xfrm>
            <a:off x="5292970" y="1639187"/>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1B78F6-39FD-489D-B727-40EAA59FD514}"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7</xdr:col>
      <xdr:colOff>529370</xdr:colOff>
      <xdr:row>8</xdr:row>
      <xdr:rowOff>32501</xdr:rowOff>
    </xdr:from>
    <xdr:to>
      <xdr:col>8</xdr:col>
      <xdr:colOff>387856</xdr:colOff>
      <xdr:row>10</xdr:row>
      <xdr:rowOff>152243</xdr:rowOff>
    </xdr:to>
    <xdr:grpSp>
      <xdr:nvGrpSpPr>
        <xdr:cNvPr id="158" name="Group 157">
          <a:extLst>
            <a:ext uri="{FF2B5EF4-FFF2-40B4-BE49-F238E27FC236}">
              <a16:creationId xmlns:a16="http://schemas.microsoft.com/office/drawing/2014/main" id="{B6D05AA4-FE93-5208-0CB5-72DC29CFF8BA}"/>
            </a:ext>
          </a:extLst>
        </xdr:cNvPr>
        <xdr:cNvGrpSpPr/>
      </xdr:nvGrpSpPr>
      <xdr:grpSpPr>
        <a:xfrm>
          <a:off x="4796570" y="1495541"/>
          <a:ext cx="468086" cy="485502"/>
          <a:chOff x="6544408" y="1650910"/>
          <a:chExt cx="468086" cy="478330"/>
        </a:xfrm>
      </xdr:grpSpPr>
      <xdr:sp macro="" textlink="'Pivot Tables'!D54">
        <xdr:nvSpPr>
          <xdr:cNvPr id="20" name="TextBox 19">
            <a:extLst>
              <a:ext uri="{FF2B5EF4-FFF2-40B4-BE49-F238E27FC236}">
                <a16:creationId xmlns:a16="http://schemas.microsoft.com/office/drawing/2014/main" id="{EAD64F3D-DDC0-72F2-12ED-435D4A435676}"/>
              </a:ext>
            </a:extLst>
          </xdr:cNvPr>
          <xdr:cNvSpPr txBox="1"/>
        </xdr:nvSpPr>
        <xdr:spPr>
          <a:xfrm>
            <a:off x="6544408" y="1650910"/>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CDAA9E-5620-493A-A613-16084142C886}" type="TxLink">
              <a:rPr lang="en-US" sz="3200" b="0" i="0" u="none" strike="noStrike">
                <a:solidFill>
                  <a:srgbClr val="5A097C"/>
                </a:solidFill>
                <a:latin typeface="Calibri"/>
                <a:ea typeface="Calibri"/>
                <a:cs typeface="Calibri"/>
              </a:rPr>
              <a:pPr algn="ctr"/>
              <a:t> </a:t>
            </a:fld>
            <a:endParaRPr lang="en-IN" sz="3200"/>
          </a:p>
        </xdr:txBody>
      </xdr:sp>
      <xdr:sp macro="" textlink="'Pivot Tables'!F54">
        <xdr:nvSpPr>
          <xdr:cNvPr id="42" name="TextBox 41">
            <a:extLst>
              <a:ext uri="{FF2B5EF4-FFF2-40B4-BE49-F238E27FC236}">
                <a16:creationId xmlns:a16="http://schemas.microsoft.com/office/drawing/2014/main" id="{46CB96A6-5F15-07F0-E780-A505CC687EB5}"/>
              </a:ext>
            </a:extLst>
          </xdr:cNvPr>
          <xdr:cNvSpPr txBox="1"/>
        </xdr:nvSpPr>
        <xdr:spPr>
          <a:xfrm>
            <a:off x="6544408" y="1650910"/>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6B09AB-DB6C-402E-9C8B-B2210E216BE5}"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14</xdr:col>
      <xdr:colOff>594056</xdr:colOff>
      <xdr:row>10</xdr:row>
      <xdr:rowOff>156533</xdr:rowOff>
    </xdr:from>
    <xdr:to>
      <xdr:col>15</xdr:col>
      <xdr:colOff>452542</xdr:colOff>
      <xdr:row>13</xdr:row>
      <xdr:rowOff>94567</xdr:rowOff>
    </xdr:to>
    <xdr:grpSp>
      <xdr:nvGrpSpPr>
        <xdr:cNvPr id="307" name="Group 306">
          <a:extLst>
            <a:ext uri="{FF2B5EF4-FFF2-40B4-BE49-F238E27FC236}">
              <a16:creationId xmlns:a16="http://schemas.microsoft.com/office/drawing/2014/main" id="{150923D8-D812-F285-B7E3-68E4F21D5108}"/>
            </a:ext>
          </a:extLst>
        </xdr:cNvPr>
        <xdr:cNvGrpSpPr/>
      </xdr:nvGrpSpPr>
      <xdr:grpSpPr>
        <a:xfrm>
          <a:off x="9128456" y="1985333"/>
          <a:ext cx="468086" cy="486674"/>
          <a:chOff x="8704386" y="1859437"/>
          <a:chExt cx="468086" cy="494626"/>
        </a:xfrm>
      </xdr:grpSpPr>
      <xdr:sp macro="" textlink="'Pivot Tables'!C52">
        <xdr:nvSpPr>
          <xdr:cNvPr id="77" name="TextBox 76">
            <a:extLst>
              <a:ext uri="{FF2B5EF4-FFF2-40B4-BE49-F238E27FC236}">
                <a16:creationId xmlns:a16="http://schemas.microsoft.com/office/drawing/2014/main" id="{2227980D-9267-8C54-2D50-F7CDD01EE392}"/>
              </a:ext>
            </a:extLst>
          </xdr:cNvPr>
          <xdr:cNvSpPr txBox="1"/>
        </xdr:nvSpPr>
        <xdr:spPr>
          <a:xfrm>
            <a:off x="8704386" y="1859437"/>
            <a:ext cx="468086" cy="494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D3D89B-6E80-41BF-863B-C43555AB3F53}" type="TxLink">
              <a:rPr lang="en-US" sz="3200" b="0" i="0" u="none" strike="noStrike">
                <a:solidFill>
                  <a:srgbClr val="C240D8"/>
                </a:solidFill>
                <a:latin typeface="Calibri"/>
                <a:ea typeface="Calibri"/>
                <a:cs typeface="Calibri"/>
              </a:rPr>
              <a:pPr algn="ctr"/>
              <a:t> </a:t>
            </a:fld>
            <a:endParaRPr lang="en-IN" sz="3200"/>
          </a:p>
        </xdr:txBody>
      </xdr:sp>
      <xdr:sp macro="" textlink="'Pivot Tables'!E52">
        <xdr:nvSpPr>
          <xdr:cNvPr id="78" name="TextBox 77">
            <a:extLst>
              <a:ext uri="{FF2B5EF4-FFF2-40B4-BE49-F238E27FC236}">
                <a16:creationId xmlns:a16="http://schemas.microsoft.com/office/drawing/2014/main" id="{9CF92464-978F-BDF1-F612-894297BE61BF}"/>
              </a:ext>
            </a:extLst>
          </xdr:cNvPr>
          <xdr:cNvSpPr txBox="1"/>
        </xdr:nvSpPr>
        <xdr:spPr>
          <a:xfrm>
            <a:off x="8704386" y="1861348"/>
            <a:ext cx="468086" cy="490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52D194-04F6-43C2-9AE0-6050CBB5B730}"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16</xdr:col>
      <xdr:colOff>202224</xdr:colOff>
      <xdr:row>10</xdr:row>
      <xdr:rowOff>19678</xdr:rowOff>
    </xdr:from>
    <xdr:to>
      <xdr:col>17</xdr:col>
      <xdr:colOff>60710</xdr:colOff>
      <xdr:row>12</xdr:row>
      <xdr:rowOff>139421</xdr:rowOff>
    </xdr:to>
    <xdr:sp macro="" textlink="'Pivot Tables'!D52">
      <xdr:nvSpPr>
        <xdr:cNvPr id="109" name="TextBox 108">
          <a:extLst>
            <a:ext uri="{FF2B5EF4-FFF2-40B4-BE49-F238E27FC236}">
              <a16:creationId xmlns:a16="http://schemas.microsoft.com/office/drawing/2014/main" id="{221CE1CA-059D-146A-DB0B-A846B4E6BD0F}"/>
            </a:ext>
          </a:extLst>
        </xdr:cNvPr>
        <xdr:cNvSpPr txBox="1"/>
      </xdr:nvSpPr>
      <xdr:spPr>
        <a:xfrm>
          <a:off x="9955824" y="1874982"/>
          <a:ext cx="468086" cy="490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B357014-75F5-41DC-BDFB-CB82BEBF0D35}" type="TxLink">
            <a:rPr lang="en-US" sz="3200" b="0" i="0" u="none" strike="noStrike">
              <a:solidFill>
                <a:srgbClr val="5A097C"/>
              </a:solidFill>
              <a:latin typeface="Calibri"/>
              <a:ea typeface="Calibri"/>
              <a:cs typeface="Calibri"/>
            </a:rPr>
            <a:pPr algn="ctr"/>
            <a:t> </a:t>
          </a:fld>
          <a:endParaRPr lang="en-IN" sz="3200"/>
        </a:p>
      </xdr:txBody>
    </xdr:sp>
    <xdr:clientData/>
  </xdr:twoCellAnchor>
  <xdr:twoCellAnchor>
    <xdr:from>
      <xdr:col>14</xdr:col>
      <xdr:colOff>549065</xdr:colOff>
      <xdr:row>11</xdr:row>
      <xdr:rowOff>177333</xdr:rowOff>
    </xdr:from>
    <xdr:to>
      <xdr:col>15</xdr:col>
      <xdr:colOff>407551</xdr:colOff>
      <xdr:row>14</xdr:row>
      <xdr:rowOff>113145</xdr:rowOff>
    </xdr:to>
    <xdr:sp macro="" textlink="'Pivot Tables'!F52">
      <xdr:nvSpPr>
        <xdr:cNvPr id="110" name="TextBox 109">
          <a:extLst>
            <a:ext uri="{FF2B5EF4-FFF2-40B4-BE49-F238E27FC236}">
              <a16:creationId xmlns:a16="http://schemas.microsoft.com/office/drawing/2014/main" id="{62E8DAB1-A8FB-E68D-11D3-D812208F9F14}"/>
            </a:ext>
          </a:extLst>
        </xdr:cNvPr>
        <xdr:cNvSpPr txBox="1"/>
      </xdr:nvSpPr>
      <xdr:spPr>
        <a:xfrm>
          <a:off x="9083465" y="2200574"/>
          <a:ext cx="468086" cy="487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CA8647-BEA0-48D5-877F-B6FBD2EAA64C}" type="TxLink">
            <a:rPr lang="en-US" sz="3200" b="0" i="0" u="none" strike="noStrike">
              <a:solidFill>
                <a:srgbClr val="296EFC"/>
              </a:solidFill>
              <a:latin typeface="Arial"/>
              <a:cs typeface="Arial"/>
            </a:rPr>
            <a:pPr algn="ctr"/>
            <a:t>●</a:t>
          </a:fld>
          <a:endParaRPr lang="en-IN" sz="3200"/>
        </a:p>
      </xdr:txBody>
    </xdr:sp>
    <xdr:clientData/>
  </xdr:twoCellAnchor>
  <xdr:twoCellAnchor>
    <xdr:from>
      <xdr:col>17</xdr:col>
      <xdr:colOff>305388</xdr:colOff>
      <xdr:row>6</xdr:row>
      <xdr:rowOff>7955</xdr:rowOff>
    </xdr:from>
    <xdr:to>
      <xdr:col>18</xdr:col>
      <xdr:colOff>163874</xdr:colOff>
      <xdr:row>8</xdr:row>
      <xdr:rowOff>128870</xdr:rowOff>
    </xdr:to>
    <xdr:grpSp>
      <xdr:nvGrpSpPr>
        <xdr:cNvPr id="328" name="Group 327">
          <a:extLst>
            <a:ext uri="{FF2B5EF4-FFF2-40B4-BE49-F238E27FC236}">
              <a16:creationId xmlns:a16="http://schemas.microsoft.com/office/drawing/2014/main" id="{8CB782B2-8E72-FCA2-04CF-225D4B9133B7}"/>
            </a:ext>
          </a:extLst>
        </xdr:cNvPr>
        <xdr:cNvGrpSpPr/>
      </xdr:nvGrpSpPr>
      <xdr:grpSpPr>
        <a:xfrm>
          <a:off x="10668588" y="1105235"/>
          <a:ext cx="468086" cy="486675"/>
          <a:chOff x="10920048" y="1257635"/>
          <a:chExt cx="468086" cy="486675"/>
        </a:xfrm>
      </xdr:grpSpPr>
      <xdr:sp macro="" textlink="'Pivot Tables'!C51">
        <xdr:nvSpPr>
          <xdr:cNvPr id="111" name="TextBox 110">
            <a:extLst>
              <a:ext uri="{FF2B5EF4-FFF2-40B4-BE49-F238E27FC236}">
                <a16:creationId xmlns:a16="http://schemas.microsoft.com/office/drawing/2014/main" id="{E0C78284-F07A-6E34-E9EC-637271967F9B}"/>
              </a:ext>
            </a:extLst>
          </xdr:cNvPr>
          <xdr:cNvSpPr txBox="1"/>
        </xdr:nvSpPr>
        <xdr:spPr>
          <a:xfrm>
            <a:off x="10920048" y="1257635"/>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7510F0-632F-4D48-B1C3-3A6D703D17A6}" type="TxLink">
              <a:rPr lang="en-US" sz="3200" b="0" i="0" u="none" strike="noStrike">
                <a:solidFill>
                  <a:srgbClr val="C240D8"/>
                </a:solidFill>
                <a:latin typeface="Calibri"/>
                <a:ea typeface="Calibri"/>
                <a:cs typeface="Calibri"/>
              </a:rPr>
              <a:pPr algn="ctr"/>
              <a:t> </a:t>
            </a:fld>
            <a:endParaRPr lang="en-IN" sz="3200"/>
          </a:p>
        </xdr:txBody>
      </xdr:sp>
      <xdr:sp macro="" textlink="'Pivot Tables'!E51">
        <xdr:nvSpPr>
          <xdr:cNvPr id="112" name="TextBox 111">
            <a:extLst>
              <a:ext uri="{FF2B5EF4-FFF2-40B4-BE49-F238E27FC236}">
                <a16:creationId xmlns:a16="http://schemas.microsoft.com/office/drawing/2014/main" id="{3CD4EE3B-DF57-E78E-53BA-5B75DF57F823}"/>
              </a:ext>
            </a:extLst>
          </xdr:cNvPr>
          <xdr:cNvSpPr txBox="1"/>
        </xdr:nvSpPr>
        <xdr:spPr>
          <a:xfrm>
            <a:off x="10920048" y="1257635"/>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30D9E7-1EFF-449C-B961-A9E794CB73A1}"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17</xdr:col>
      <xdr:colOff>474786</xdr:colOff>
      <xdr:row>6</xdr:row>
      <xdr:rowOff>126359</xdr:rowOff>
    </xdr:from>
    <xdr:to>
      <xdr:col>18</xdr:col>
      <xdr:colOff>333272</xdr:colOff>
      <xdr:row>9</xdr:row>
      <xdr:rowOff>64394</xdr:rowOff>
    </xdr:to>
    <xdr:grpSp>
      <xdr:nvGrpSpPr>
        <xdr:cNvPr id="329" name="Group 328">
          <a:extLst>
            <a:ext uri="{FF2B5EF4-FFF2-40B4-BE49-F238E27FC236}">
              <a16:creationId xmlns:a16="http://schemas.microsoft.com/office/drawing/2014/main" id="{1F567FFC-2F5E-269D-120E-386AB0AA7B00}"/>
            </a:ext>
          </a:extLst>
        </xdr:cNvPr>
        <xdr:cNvGrpSpPr/>
      </xdr:nvGrpSpPr>
      <xdr:grpSpPr>
        <a:xfrm>
          <a:off x="10837986" y="1223639"/>
          <a:ext cx="468086" cy="486675"/>
          <a:chOff x="12171486" y="1269359"/>
          <a:chExt cx="468086" cy="486675"/>
        </a:xfrm>
      </xdr:grpSpPr>
      <xdr:sp macro="" textlink="'Pivot Tables'!D51">
        <xdr:nvSpPr>
          <xdr:cNvPr id="113" name="TextBox 112">
            <a:extLst>
              <a:ext uri="{FF2B5EF4-FFF2-40B4-BE49-F238E27FC236}">
                <a16:creationId xmlns:a16="http://schemas.microsoft.com/office/drawing/2014/main" id="{AB8FE1FA-98B4-CC58-89A8-AE35C5936D67}"/>
              </a:ext>
            </a:extLst>
          </xdr:cNvPr>
          <xdr:cNvSpPr txBox="1"/>
        </xdr:nvSpPr>
        <xdr:spPr>
          <a:xfrm>
            <a:off x="12171486" y="1269359"/>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29B898-994C-45A7-93D4-CDFBC8E6F011}" type="TxLink">
              <a:rPr lang="en-US" sz="3200" b="0" i="0" u="none" strike="noStrike">
                <a:solidFill>
                  <a:srgbClr val="5A097C"/>
                </a:solidFill>
                <a:latin typeface="Calibri"/>
                <a:ea typeface="Calibri"/>
                <a:cs typeface="Calibri"/>
              </a:rPr>
              <a:pPr algn="ctr"/>
              <a:t> </a:t>
            </a:fld>
            <a:endParaRPr lang="en-IN" sz="3200"/>
          </a:p>
        </xdr:txBody>
      </xdr:sp>
      <xdr:sp macro="" textlink="'Pivot Tables'!F51">
        <xdr:nvSpPr>
          <xdr:cNvPr id="114" name="TextBox 113">
            <a:extLst>
              <a:ext uri="{FF2B5EF4-FFF2-40B4-BE49-F238E27FC236}">
                <a16:creationId xmlns:a16="http://schemas.microsoft.com/office/drawing/2014/main" id="{627D6204-AE13-DFE2-03BE-44F419D94847}"/>
              </a:ext>
            </a:extLst>
          </xdr:cNvPr>
          <xdr:cNvSpPr txBox="1"/>
        </xdr:nvSpPr>
        <xdr:spPr>
          <a:xfrm>
            <a:off x="12171486" y="1269359"/>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14E015-D28D-4FD2-BAC4-B0CB502029A5}"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9</xdr:col>
      <xdr:colOff>548055</xdr:colOff>
      <xdr:row>23</xdr:row>
      <xdr:rowOff>11985</xdr:rowOff>
    </xdr:from>
    <xdr:to>
      <xdr:col>10</xdr:col>
      <xdr:colOff>406541</xdr:colOff>
      <xdr:row>25</xdr:row>
      <xdr:rowOff>132900</xdr:rowOff>
    </xdr:to>
    <xdr:grpSp>
      <xdr:nvGrpSpPr>
        <xdr:cNvPr id="193" name="Group 192">
          <a:extLst>
            <a:ext uri="{FF2B5EF4-FFF2-40B4-BE49-F238E27FC236}">
              <a16:creationId xmlns:a16="http://schemas.microsoft.com/office/drawing/2014/main" id="{07FC653D-3A37-A5B3-DE89-59EFA27DDD3D}"/>
            </a:ext>
          </a:extLst>
        </xdr:cNvPr>
        <xdr:cNvGrpSpPr/>
      </xdr:nvGrpSpPr>
      <xdr:grpSpPr>
        <a:xfrm>
          <a:off x="6034455" y="4218225"/>
          <a:ext cx="468086" cy="486675"/>
          <a:chOff x="5539155" y="4443967"/>
          <a:chExt cx="468086" cy="486675"/>
        </a:xfrm>
      </xdr:grpSpPr>
      <xdr:sp macro="" textlink="'Pivot Tables'!C53">
        <xdr:nvSpPr>
          <xdr:cNvPr id="115" name="TextBox 114">
            <a:extLst>
              <a:ext uri="{FF2B5EF4-FFF2-40B4-BE49-F238E27FC236}">
                <a16:creationId xmlns:a16="http://schemas.microsoft.com/office/drawing/2014/main" id="{8986DF9A-A1E0-AEDE-8891-F15A513738FC}"/>
              </a:ext>
            </a:extLst>
          </xdr:cNvPr>
          <xdr:cNvSpPr txBox="1"/>
        </xdr:nvSpPr>
        <xdr:spPr>
          <a:xfrm>
            <a:off x="5539155" y="4444553"/>
            <a:ext cx="468086" cy="485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E8F68A-63B9-4715-9B06-77DBC80816B4}" type="TxLink">
              <a:rPr lang="en-US" sz="3200" b="0" i="0" u="none" strike="noStrike">
                <a:solidFill>
                  <a:srgbClr val="C240D8"/>
                </a:solidFill>
                <a:latin typeface="Calibri"/>
                <a:ea typeface="Calibri"/>
                <a:cs typeface="Calibri"/>
              </a:rPr>
              <a:pPr algn="ctr"/>
              <a:t> </a:t>
            </a:fld>
            <a:endParaRPr lang="en-IN" sz="3200"/>
          </a:p>
        </xdr:txBody>
      </xdr:sp>
      <xdr:sp macro="" textlink="'Pivot Tables'!E53">
        <xdr:nvSpPr>
          <xdr:cNvPr id="116" name="TextBox 115">
            <a:extLst>
              <a:ext uri="{FF2B5EF4-FFF2-40B4-BE49-F238E27FC236}">
                <a16:creationId xmlns:a16="http://schemas.microsoft.com/office/drawing/2014/main" id="{D6144832-6269-642A-F028-57D2CCE69DCE}"/>
              </a:ext>
            </a:extLst>
          </xdr:cNvPr>
          <xdr:cNvSpPr txBox="1"/>
        </xdr:nvSpPr>
        <xdr:spPr>
          <a:xfrm>
            <a:off x="5539155" y="4443967"/>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F767BB-E787-4A4C-827F-D2D739678704}"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11</xdr:col>
      <xdr:colOff>84993</xdr:colOff>
      <xdr:row>24</xdr:row>
      <xdr:rowOff>66571</xdr:rowOff>
    </xdr:from>
    <xdr:to>
      <xdr:col>11</xdr:col>
      <xdr:colOff>553079</xdr:colOff>
      <xdr:row>27</xdr:row>
      <xdr:rowOff>4606</xdr:rowOff>
    </xdr:to>
    <xdr:grpSp>
      <xdr:nvGrpSpPr>
        <xdr:cNvPr id="194" name="Group 193">
          <a:extLst>
            <a:ext uri="{FF2B5EF4-FFF2-40B4-BE49-F238E27FC236}">
              <a16:creationId xmlns:a16="http://schemas.microsoft.com/office/drawing/2014/main" id="{C38DFA1E-6F5B-4865-C2DE-D24472BC5358}"/>
            </a:ext>
          </a:extLst>
        </xdr:cNvPr>
        <xdr:cNvGrpSpPr/>
      </xdr:nvGrpSpPr>
      <xdr:grpSpPr>
        <a:xfrm>
          <a:off x="6790593" y="4455691"/>
          <a:ext cx="468086" cy="486675"/>
          <a:chOff x="6790593" y="4455691"/>
          <a:chExt cx="468086" cy="486675"/>
        </a:xfrm>
      </xdr:grpSpPr>
      <xdr:sp macro="" textlink="'Pivot Tables'!D53">
        <xdr:nvSpPr>
          <xdr:cNvPr id="117" name="TextBox 116">
            <a:extLst>
              <a:ext uri="{FF2B5EF4-FFF2-40B4-BE49-F238E27FC236}">
                <a16:creationId xmlns:a16="http://schemas.microsoft.com/office/drawing/2014/main" id="{14241F11-E6CF-5575-17C2-E917198B68FC}"/>
              </a:ext>
            </a:extLst>
          </xdr:cNvPr>
          <xdr:cNvSpPr txBox="1"/>
        </xdr:nvSpPr>
        <xdr:spPr>
          <a:xfrm>
            <a:off x="6790593" y="4455691"/>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D55685-B7C2-4B11-9423-E014F6004895}" type="TxLink">
              <a:rPr lang="en-US" sz="3200" b="0" i="0" u="none" strike="noStrike">
                <a:solidFill>
                  <a:srgbClr val="5A097C"/>
                </a:solidFill>
                <a:latin typeface="Calibri"/>
                <a:ea typeface="Calibri"/>
                <a:cs typeface="Calibri"/>
              </a:rPr>
              <a:pPr algn="ctr"/>
              <a:t> </a:t>
            </a:fld>
            <a:endParaRPr lang="en-IN" sz="3200"/>
          </a:p>
        </xdr:txBody>
      </xdr:sp>
      <xdr:sp macro="" textlink="'Pivot Tables'!F53">
        <xdr:nvSpPr>
          <xdr:cNvPr id="118" name="TextBox 117">
            <a:extLst>
              <a:ext uri="{FF2B5EF4-FFF2-40B4-BE49-F238E27FC236}">
                <a16:creationId xmlns:a16="http://schemas.microsoft.com/office/drawing/2014/main" id="{8190E362-F990-60F4-26CF-38419451C0A3}"/>
              </a:ext>
            </a:extLst>
          </xdr:cNvPr>
          <xdr:cNvSpPr txBox="1"/>
        </xdr:nvSpPr>
        <xdr:spPr>
          <a:xfrm>
            <a:off x="6790593" y="4455691"/>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ECDDD7-893A-49A9-8538-CB286DE1C7E3}"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7</xdr:col>
      <xdr:colOff>476362</xdr:colOff>
      <xdr:row>14</xdr:row>
      <xdr:rowOff>164021</xdr:rowOff>
    </xdr:from>
    <xdr:to>
      <xdr:col>8</xdr:col>
      <xdr:colOff>334848</xdr:colOff>
      <xdr:row>17</xdr:row>
      <xdr:rowOff>104469</xdr:rowOff>
    </xdr:to>
    <xdr:grpSp>
      <xdr:nvGrpSpPr>
        <xdr:cNvPr id="67" name="Group 66">
          <a:extLst>
            <a:ext uri="{FF2B5EF4-FFF2-40B4-BE49-F238E27FC236}">
              <a16:creationId xmlns:a16="http://schemas.microsoft.com/office/drawing/2014/main" id="{B128C1CB-8B8B-7A59-EB24-A69197163D4D}"/>
            </a:ext>
          </a:extLst>
        </xdr:cNvPr>
        <xdr:cNvGrpSpPr/>
      </xdr:nvGrpSpPr>
      <xdr:grpSpPr>
        <a:xfrm>
          <a:off x="4743562" y="2724341"/>
          <a:ext cx="468086" cy="489088"/>
          <a:chOff x="4008456" y="2894246"/>
          <a:chExt cx="468086" cy="478330"/>
        </a:xfrm>
      </xdr:grpSpPr>
      <xdr:sp macro="" textlink="'Pivot Tables'!C50">
        <xdr:nvSpPr>
          <xdr:cNvPr id="119" name="TextBox 118">
            <a:extLst>
              <a:ext uri="{FF2B5EF4-FFF2-40B4-BE49-F238E27FC236}">
                <a16:creationId xmlns:a16="http://schemas.microsoft.com/office/drawing/2014/main" id="{D8F2D4F0-C874-555E-AB32-183CACCBE53F}"/>
              </a:ext>
            </a:extLst>
          </xdr:cNvPr>
          <xdr:cNvSpPr txBox="1"/>
        </xdr:nvSpPr>
        <xdr:spPr>
          <a:xfrm>
            <a:off x="4008456" y="2894246"/>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902BF6-9509-4EC7-9839-66C1BBB1AE9E}" type="TxLink">
              <a:rPr lang="en-US" sz="3200" b="0" i="0" u="none" strike="noStrike">
                <a:solidFill>
                  <a:srgbClr val="C240D8"/>
                </a:solidFill>
                <a:latin typeface="Calibri"/>
                <a:ea typeface="Calibri"/>
                <a:cs typeface="Calibri"/>
              </a:rPr>
              <a:pPr algn="ctr"/>
              <a:t>●</a:t>
            </a:fld>
            <a:endParaRPr lang="en-IN" sz="3200"/>
          </a:p>
        </xdr:txBody>
      </xdr:sp>
      <xdr:sp macro="" textlink="'Pivot Tables'!E50">
        <xdr:nvSpPr>
          <xdr:cNvPr id="120" name="TextBox 119">
            <a:extLst>
              <a:ext uri="{FF2B5EF4-FFF2-40B4-BE49-F238E27FC236}">
                <a16:creationId xmlns:a16="http://schemas.microsoft.com/office/drawing/2014/main" id="{75FFD9A2-AD72-CA36-C378-AD11FB4FB864}"/>
              </a:ext>
            </a:extLst>
          </xdr:cNvPr>
          <xdr:cNvSpPr txBox="1"/>
        </xdr:nvSpPr>
        <xdr:spPr>
          <a:xfrm>
            <a:off x="4008456" y="2894246"/>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7FDE75-7555-4E7D-9DFA-F2AF532F3FF4}" type="TxLink">
              <a:rPr lang="en-US" sz="3200" b="0" i="0" u="none" strike="noStrike">
                <a:solidFill>
                  <a:srgbClr val="0F11A7"/>
                </a:solidFill>
                <a:latin typeface="Arial"/>
                <a:cs typeface="Arial"/>
              </a:rPr>
              <a:pPr algn="ctr"/>
              <a:t> </a:t>
            </a:fld>
            <a:endParaRPr lang="en-IN" sz="3200"/>
          </a:p>
        </xdr:txBody>
      </xdr:sp>
    </xdr:grpSp>
    <xdr:clientData/>
  </xdr:twoCellAnchor>
  <xdr:twoCellAnchor>
    <xdr:from>
      <xdr:col>8</xdr:col>
      <xdr:colOff>69329</xdr:colOff>
      <xdr:row>15</xdr:row>
      <xdr:rowOff>58260</xdr:rowOff>
    </xdr:from>
    <xdr:to>
      <xdr:col>8</xdr:col>
      <xdr:colOff>537415</xdr:colOff>
      <xdr:row>17</xdr:row>
      <xdr:rowOff>178002</xdr:rowOff>
    </xdr:to>
    <xdr:grpSp>
      <xdr:nvGrpSpPr>
        <xdr:cNvPr id="68" name="Group 67">
          <a:extLst>
            <a:ext uri="{FF2B5EF4-FFF2-40B4-BE49-F238E27FC236}">
              <a16:creationId xmlns:a16="http://schemas.microsoft.com/office/drawing/2014/main" id="{A863660F-FE0C-BCAA-1F67-657E53B797FC}"/>
            </a:ext>
          </a:extLst>
        </xdr:cNvPr>
        <xdr:cNvGrpSpPr/>
      </xdr:nvGrpSpPr>
      <xdr:grpSpPr>
        <a:xfrm>
          <a:off x="4946129" y="2801460"/>
          <a:ext cx="468086" cy="485502"/>
          <a:chOff x="5259894" y="2905969"/>
          <a:chExt cx="468086" cy="478330"/>
        </a:xfrm>
      </xdr:grpSpPr>
      <xdr:sp macro="" textlink="'Pivot Tables'!D50">
        <xdr:nvSpPr>
          <xdr:cNvPr id="132" name="TextBox 131">
            <a:extLst>
              <a:ext uri="{FF2B5EF4-FFF2-40B4-BE49-F238E27FC236}">
                <a16:creationId xmlns:a16="http://schemas.microsoft.com/office/drawing/2014/main" id="{31A8A3DA-8F9A-FDF1-5972-7D1B109A399C}"/>
              </a:ext>
            </a:extLst>
          </xdr:cNvPr>
          <xdr:cNvSpPr txBox="1"/>
        </xdr:nvSpPr>
        <xdr:spPr>
          <a:xfrm>
            <a:off x="5259894" y="2905969"/>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FA1518-F605-47CD-87D7-506A6E459D99}" type="TxLink">
              <a:rPr lang="en-US" sz="3200" b="0" i="0" u="none" strike="noStrike">
                <a:solidFill>
                  <a:srgbClr val="5A097C"/>
                </a:solidFill>
                <a:latin typeface="Calibri"/>
                <a:ea typeface="Calibri"/>
                <a:cs typeface="Calibri"/>
              </a:rPr>
              <a:pPr algn="ctr"/>
              <a:t>●</a:t>
            </a:fld>
            <a:endParaRPr lang="en-IN" sz="3200"/>
          </a:p>
        </xdr:txBody>
      </xdr:sp>
      <xdr:sp macro="" textlink="'Pivot Tables'!F50">
        <xdr:nvSpPr>
          <xdr:cNvPr id="156" name="TextBox 155">
            <a:extLst>
              <a:ext uri="{FF2B5EF4-FFF2-40B4-BE49-F238E27FC236}">
                <a16:creationId xmlns:a16="http://schemas.microsoft.com/office/drawing/2014/main" id="{3C742FFA-E597-453B-D52E-F2EA032DA6B0}"/>
              </a:ext>
            </a:extLst>
          </xdr:cNvPr>
          <xdr:cNvSpPr txBox="1"/>
        </xdr:nvSpPr>
        <xdr:spPr>
          <a:xfrm>
            <a:off x="5259894" y="2905969"/>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98E4B6-FE29-4B99-9B36-F5E2B1C8E545}" type="TxLink">
              <a:rPr lang="en-US" sz="3200" b="0" i="0" u="none" strike="noStrike">
                <a:solidFill>
                  <a:srgbClr val="296EFC"/>
                </a:solidFill>
                <a:latin typeface="Arial"/>
                <a:cs typeface="Arial"/>
              </a:rPr>
              <a:pPr algn="ctr"/>
              <a:t> </a:t>
            </a:fld>
            <a:endParaRPr lang="en-IN" sz="3200"/>
          </a:p>
        </xdr:txBody>
      </xdr:sp>
    </xdr:grpSp>
    <xdr:clientData/>
  </xdr:twoCellAnchor>
  <xdr:twoCellAnchor>
    <xdr:from>
      <xdr:col>8</xdr:col>
      <xdr:colOff>396020</xdr:colOff>
      <xdr:row>8</xdr:row>
      <xdr:rowOff>8689</xdr:rowOff>
    </xdr:from>
    <xdr:to>
      <xdr:col>9</xdr:col>
      <xdr:colOff>254506</xdr:colOff>
      <xdr:row>10</xdr:row>
      <xdr:rowOff>128431</xdr:rowOff>
    </xdr:to>
    <xdr:grpSp>
      <xdr:nvGrpSpPr>
        <xdr:cNvPr id="165" name="Group 164">
          <a:extLst>
            <a:ext uri="{FF2B5EF4-FFF2-40B4-BE49-F238E27FC236}">
              <a16:creationId xmlns:a16="http://schemas.microsoft.com/office/drawing/2014/main" id="{F237DE90-2D68-D8CE-2E5A-8DF37BBBD6B5}"/>
            </a:ext>
          </a:extLst>
        </xdr:cNvPr>
        <xdr:cNvGrpSpPr/>
      </xdr:nvGrpSpPr>
      <xdr:grpSpPr>
        <a:xfrm>
          <a:off x="5272820" y="1471729"/>
          <a:ext cx="468086" cy="485502"/>
          <a:chOff x="6544408" y="1650910"/>
          <a:chExt cx="468086" cy="478330"/>
        </a:xfrm>
      </xdr:grpSpPr>
      <xdr:sp macro="" textlink="'Pivot Tables'!D54">
        <xdr:nvSpPr>
          <xdr:cNvPr id="166" name="TextBox 165">
            <a:extLst>
              <a:ext uri="{FF2B5EF4-FFF2-40B4-BE49-F238E27FC236}">
                <a16:creationId xmlns:a16="http://schemas.microsoft.com/office/drawing/2014/main" id="{0B1393EF-A793-EF45-4C85-509AC4D54A0B}"/>
              </a:ext>
            </a:extLst>
          </xdr:cNvPr>
          <xdr:cNvSpPr txBox="1"/>
        </xdr:nvSpPr>
        <xdr:spPr>
          <a:xfrm>
            <a:off x="6544408" y="1650910"/>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CDAA9E-5620-493A-A613-16084142C886}" type="TxLink">
              <a:rPr lang="en-US" sz="3200" b="0" i="0" u="none" strike="noStrike">
                <a:solidFill>
                  <a:srgbClr val="5A097C"/>
                </a:solidFill>
                <a:latin typeface="Calibri"/>
                <a:ea typeface="Calibri"/>
                <a:cs typeface="Calibri"/>
              </a:rPr>
              <a:pPr algn="ctr"/>
              <a:t> </a:t>
            </a:fld>
            <a:endParaRPr lang="en-IN" sz="3200"/>
          </a:p>
        </xdr:txBody>
      </xdr:sp>
      <xdr:sp macro="" textlink="'Pivot Tables'!F54">
        <xdr:nvSpPr>
          <xdr:cNvPr id="167" name="TextBox 166">
            <a:extLst>
              <a:ext uri="{FF2B5EF4-FFF2-40B4-BE49-F238E27FC236}">
                <a16:creationId xmlns:a16="http://schemas.microsoft.com/office/drawing/2014/main" id="{D3747FB6-C8C4-CC33-4D7D-9AE4D9939C28}"/>
              </a:ext>
            </a:extLst>
          </xdr:cNvPr>
          <xdr:cNvSpPr txBox="1"/>
        </xdr:nvSpPr>
        <xdr:spPr>
          <a:xfrm>
            <a:off x="6544408" y="1650910"/>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6B09AB-DB6C-402E-9C8B-B2210E216BE5}"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8</xdr:col>
      <xdr:colOff>257908</xdr:colOff>
      <xdr:row>9</xdr:row>
      <xdr:rowOff>165851</xdr:rowOff>
    </xdr:from>
    <xdr:to>
      <xdr:col>9</xdr:col>
      <xdr:colOff>116394</xdr:colOff>
      <xdr:row>12</xdr:row>
      <xdr:rowOff>104618</xdr:rowOff>
    </xdr:to>
    <xdr:grpSp>
      <xdr:nvGrpSpPr>
        <xdr:cNvPr id="168" name="Group 167">
          <a:extLst>
            <a:ext uri="{FF2B5EF4-FFF2-40B4-BE49-F238E27FC236}">
              <a16:creationId xmlns:a16="http://schemas.microsoft.com/office/drawing/2014/main" id="{AB58CD25-19FE-3655-F1C1-07F87EA33C91}"/>
            </a:ext>
          </a:extLst>
        </xdr:cNvPr>
        <xdr:cNvGrpSpPr/>
      </xdr:nvGrpSpPr>
      <xdr:grpSpPr>
        <a:xfrm>
          <a:off x="5134708" y="1811771"/>
          <a:ext cx="468086" cy="487407"/>
          <a:chOff x="6544408" y="1650910"/>
          <a:chExt cx="468086" cy="478330"/>
        </a:xfrm>
      </xdr:grpSpPr>
      <xdr:sp macro="" textlink="'Pivot Tables'!D54">
        <xdr:nvSpPr>
          <xdr:cNvPr id="169" name="TextBox 168">
            <a:extLst>
              <a:ext uri="{FF2B5EF4-FFF2-40B4-BE49-F238E27FC236}">
                <a16:creationId xmlns:a16="http://schemas.microsoft.com/office/drawing/2014/main" id="{B9AA550C-3C78-6F44-CDF7-29E371A0C2FF}"/>
              </a:ext>
            </a:extLst>
          </xdr:cNvPr>
          <xdr:cNvSpPr txBox="1"/>
        </xdr:nvSpPr>
        <xdr:spPr>
          <a:xfrm>
            <a:off x="6544408" y="1650910"/>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CDAA9E-5620-493A-A613-16084142C886}" type="TxLink">
              <a:rPr lang="en-US" sz="3200" b="0" i="0" u="none" strike="noStrike">
                <a:solidFill>
                  <a:srgbClr val="5A097C"/>
                </a:solidFill>
                <a:latin typeface="Calibri"/>
                <a:ea typeface="Calibri"/>
                <a:cs typeface="Calibri"/>
              </a:rPr>
              <a:pPr algn="ctr"/>
              <a:t> </a:t>
            </a:fld>
            <a:endParaRPr lang="en-IN" sz="3200"/>
          </a:p>
        </xdr:txBody>
      </xdr:sp>
      <xdr:sp macro="" textlink="'Pivot Tables'!F54">
        <xdr:nvSpPr>
          <xdr:cNvPr id="170" name="TextBox 169">
            <a:extLst>
              <a:ext uri="{FF2B5EF4-FFF2-40B4-BE49-F238E27FC236}">
                <a16:creationId xmlns:a16="http://schemas.microsoft.com/office/drawing/2014/main" id="{BC058748-FD77-0654-0DA5-64A232369C11}"/>
              </a:ext>
            </a:extLst>
          </xdr:cNvPr>
          <xdr:cNvSpPr txBox="1"/>
        </xdr:nvSpPr>
        <xdr:spPr>
          <a:xfrm>
            <a:off x="6544408" y="1650910"/>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6B09AB-DB6C-402E-9C8B-B2210E216BE5}"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7</xdr:col>
      <xdr:colOff>381733</xdr:colOff>
      <xdr:row>8</xdr:row>
      <xdr:rowOff>180139</xdr:rowOff>
    </xdr:from>
    <xdr:to>
      <xdr:col>8</xdr:col>
      <xdr:colOff>240219</xdr:colOff>
      <xdr:row>11</xdr:row>
      <xdr:rowOff>118906</xdr:rowOff>
    </xdr:to>
    <xdr:grpSp>
      <xdr:nvGrpSpPr>
        <xdr:cNvPr id="171" name="Group 170">
          <a:extLst>
            <a:ext uri="{FF2B5EF4-FFF2-40B4-BE49-F238E27FC236}">
              <a16:creationId xmlns:a16="http://schemas.microsoft.com/office/drawing/2014/main" id="{FB2C734E-9F94-3561-58E4-7BB193999A99}"/>
            </a:ext>
          </a:extLst>
        </xdr:cNvPr>
        <xdr:cNvGrpSpPr/>
      </xdr:nvGrpSpPr>
      <xdr:grpSpPr>
        <a:xfrm>
          <a:off x="4648933" y="1643179"/>
          <a:ext cx="468086" cy="487407"/>
          <a:chOff x="6544408" y="1650910"/>
          <a:chExt cx="468086" cy="478330"/>
        </a:xfrm>
      </xdr:grpSpPr>
      <xdr:sp macro="" textlink="'Pivot Tables'!D54">
        <xdr:nvSpPr>
          <xdr:cNvPr id="172" name="TextBox 171">
            <a:extLst>
              <a:ext uri="{FF2B5EF4-FFF2-40B4-BE49-F238E27FC236}">
                <a16:creationId xmlns:a16="http://schemas.microsoft.com/office/drawing/2014/main" id="{B8EA3F20-8F19-53AC-1763-F009B9B730BC}"/>
              </a:ext>
            </a:extLst>
          </xdr:cNvPr>
          <xdr:cNvSpPr txBox="1"/>
        </xdr:nvSpPr>
        <xdr:spPr>
          <a:xfrm>
            <a:off x="6544408" y="1650910"/>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ACDAA9E-5620-493A-A613-16084142C886}" type="TxLink">
              <a:rPr lang="en-US" sz="3200" b="0" i="0" u="none" strike="noStrike">
                <a:solidFill>
                  <a:srgbClr val="5A097C"/>
                </a:solidFill>
                <a:latin typeface="Calibri"/>
                <a:ea typeface="Calibri"/>
                <a:cs typeface="Calibri"/>
              </a:rPr>
              <a:pPr algn="ctr"/>
              <a:t> </a:t>
            </a:fld>
            <a:endParaRPr lang="en-IN" sz="3200"/>
          </a:p>
        </xdr:txBody>
      </xdr:sp>
      <xdr:sp macro="" textlink="'Pivot Tables'!F54">
        <xdr:nvSpPr>
          <xdr:cNvPr id="173" name="TextBox 172">
            <a:extLst>
              <a:ext uri="{FF2B5EF4-FFF2-40B4-BE49-F238E27FC236}">
                <a16:creationId xmlns:a16="http://schemas.microsoft.com/office/drawing/2014/main" id="{2F404392-97F2-333E-93F5-14808763823F}"/>
              </a:ext>
            </a:extLst>
          </xdr:cNvPr>
          <xdr:cNvSpPr txBox="1"/>
        </xdr:nvSpPr>
        <xdr:spPr>
          <a:xfrm>
            <a:off x="6544408" y="1650910"/>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6B09AB-DB6C-402E-9C8B-B2210E216BE5}"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8</xdr:col>
      <xdr:colOff>225669</xdr:colOff>
      <xdr:row>8</xdr:row>
      <xdr:rowOff>139840</xdr:rowOff>
    </xdr:from>
    <xdr:to>
      <xdr:col>9</xdr:col>
      <xdr:colOff>84155</xdr:colOff>
      <xdr:row>11</xdr:row>
      <xdr:rowOff>78607</xdr:rowOff>
    </xdr:to>
    <xdr:grpSp>
      <xdr:nvGrpSpPr>
        <xdr:cNvPr id="174" name="Group 173">
          <a:extLst>
            <a:ext uri="{FF2B5EF4-FFF2-40B4-BE49-F238E27FC236}">
              <a16:creationId xmlns:a16="http://schemas.microsoft.com/office/drawing/2014/main" id="{07447438-95B9-482C-7E29-BDFAC6A99BF1}"/>
            </a:ext>
          </a:extLst>
        </xdr:cNvPr>
        <xdr:cNvGrpSpPr/>
      </xdr:nvGrpSpPr>
      <xdr:grpSpPr>
        <a:xfrm>
          <a:off x="5102469" y="1602880"/>
          <a:ext cx="468086" cy="487407"/>
          <a:chOff x="5292970" y="1639187"/>
          <a:chExt cx="468086" cy="478330"/>
        </a:xfrm>
      </xdr:grpSpPr>
      <xdr:sp macro="" textlink="'Pivot Tables'!C54">
        <xdr:nvSpPr>
          <xdr:cNvPr id="175" name="TextBox 174">
            <a:extLst>
              <a:ext uri="{FF2B5EF4-FFF2-40B4-BE49-F238E27FC236}">
                <a16:creationId xmlns:a16="http://schemas.microsoft.com/office/drawing/2014/main" id="{CFB9C4A1-9574-2E2A-194D-4C1319CFF82E}"/>
              </a:ext>
            </a:extLst>
          </xdr:cNvPr>
          <xdr:cNvSpPr txBox="1"/>
        </xdr:nvSpPr>
        <xdr:spPr>
          <a:xfrm>
            <a:off x="5292970" y="1639187"/>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C8A4BC-6A55-4C8F-A282-BF2FB3A27ED1}" type="TxLink">
              <a:rPr lang="en-US" sz="3200" b="0" i="0" u="none" strike="noStrike">
                <a:solidFill>
                  <a:srgbClr val="C240D8"/>
                </a:solidFill>
                <a:latin typeface="Calibri"/>
                <a:ea typeface="Calibri"/>
                <a:cs typeface="Calibri"/>
              </a:rPr>
              <a:pPr algn="ctr"/>
              <a:t> </a:t>
            </a:fld>
            <a:endParaRPr lang="en-IN" sz="3200"/>
          </a:p>
        </xdr:txBody>
      </xdr:sp>
      <xdr:sp macro="" textlink="'Pivot Tables'!E54">
        <xdr:nvSpPr>
          <xdr:cNvPr id="176" name="TextBox 175">
            <a:extLst>
              <a:ext uri="{FF2B5EF4-FFF2-40B4-BE49-F238E27FC236}">
                <a16:creationId xmlns:a16="http://schemas.microsoft.com/office/drawing/2014/main" id="{8645C509-27EC-6B45-C5B7-C4C2520B1F0B}"/>
              </a:ext>
            </a:extLst>
          </xdr:cNvPr>
          <xdr:cNvSpPr txBox="1"/>
        </xdr:nvSpPr>
        <xdr:spPr>
          <a:xfrm>
            <a:off x="5292970" y="1639187"/>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1B78F6-39FD-489D-B727-40EAA59FD514}"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8</xdr:col>
      <xdr:colOff>30407</xdr:colOff>
      <xdr:row>9</xdr:row>
      <xdr:rowOff>58877</xdr:rowOff>
    </xdr:from>
    <xdr:to>
      <xdr:col>8</xdr:col>
      <xdr:colOff>498493</xdr:colOff>
      <xdr:row>11</xdr:row>
      <xdr:rowOff>178619</xdr:rowOff>
    </xdr:to>
    <xdr:grpSp>
      <xdr:nvGrpSpPr>
        <xdr:cNvPr id="177" name="Group 176">
          <a:extLst>
            <a:ext uri="{FF2B5EF4-FFF2-40B4-BE49-F238E27FC236}">
              <a16:creationId xmlns:a16="http://schemas.microsoft.com/office/drawing/2014/main" id="{0F69A2F3-DE94-668C-9BA6-15326FC31FB3}"/>
            </a:ext>
          </a:extLst>
        </xdr:cNvPr>
        <xdr:cNvGrpSpPr/>
      </xdr:nvGrpSpPr>
      <xdr:grpSpPr>
        <a:xfrm>
          <a:off x="4907207" y="1704797"/>
          <a:ext cx="468086" cy="485502"/>
          <a:chOff x="5292970" y="1639187"/>
          <a:chExt cx="468086" cy="478330"/>
        </a:xfrm>
      </xdr:grpSpPr>
      <xdr:sp macro="" textlink="'Pivot Tables'!C54">
        <xdr:nvSpPr>
          <xdr:cNvPr id="178" name="TextBox 177">
            <a:extLst>
              <a:ext uri="{FF2B5EF4-FFF2-40B4-BE49-F238E27FC236}">
                <a16:creationId xmlns:a16="http://schemas.microsoft.com/office/drawing/2014/main" id="{914409BF-51DE-E0FD-CC47-5AF7F7D2CAA9}"/>
              </a:ext>
            </a:extLst>
          </xdr:cNvPr>
          <xdr:cNvSpPr txBox="1"/>
        </xdr:nvSpPr>
        <xdr:spPr>
          <a:xfrm>
            <a:off x="5292970" y="1639187"/>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C8A4BC-6A55-4C8F-A282-BF2FB3A27ED1}" type="TxLink">
              <a:rPr lang="en-US" sz="3200" b="0" i="0" u="none" strike="noStrike">
                <a:solidFill>
                  <a:srgbClr val="C240D8"/>
                </a:solidFill>
                <a:latin typeface="Calibri"/>
                <a:ea typeface="Calibri"/>
                <a:cs typeface="Calibri"/>
              </a:rPr>
              <a:pPr algn="ctr"/>
              <a:t> </a:t>
            </a:fld>
            <a:endParaRPr lang="en-IN" sz="3200"/>
          </a:p>
        </xdr:txBody>
      </xdr:sp>
      <xdr:sp macro="" textlink="'Pivot Tables'!E54">
        <xdr:nvSpPr>
          <xdr:cNvPr id="179" name="TextBox 178">
            <a:extLst>
              <a:ext uri="{FF2B5EF4-FFF2-40B4-BE49-F238E27FC236}">
                <a16:creationId xmlns:a16="http://schemas.microsoft.com/office/drawing/2014/main" id="{975BF610-8105-EE8C-65F9-EA691F2064AF}"/>
              </a:ext>
            </a:extLst>
          </xdr:cNvPr>
          <xdr:cNvSpPr txBox="1"/>
        </xdr:nvSpPr>
        <xdr:spPr>
          <a:xfrm>
            <a:off x="5292970" y="1639187"/>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1B78F6-39FD-489D-B727-40EAA59FD514}"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8</xdr:col>
      <xdr:colOff>111369</xdr:colOff>
      <xdr:row>7</xdr:row>
      <xdr:rowOff>144601</xdr:rowOff>
    </xdr:from>
    <xdr:to>
      <xdr:col>8</xdr:col>
      <xdr:colOff>579455</xdr:colOff>
      <xdr:row>10</xdr:row>
      <xdr:rowOff>83368</xdr:rowOff>
    </xdr:to>
    <xdr:grpSp>
      <xdr:nvGrpSpPr>
        <xdr:cNvPr id="180" name="Group 179">
          <a:extLst>
            <a:ext uri="{FF2B5EF4-FFF2-40B4-BE49-F238E27FC236}">
              <a16:creationId xmlns:a16="http://schemas.microsoft.com/office/drawing/2014/main" id="{AA8A3093-C029-6B9C-51FC-C4AF23594790}"/>
            </a:ext>
          </a:extLst>
        </xdr:cNvPr>
        <xdr:cNvGrpSpPr/>
      </xdr:nvGrpSpPr>
      <xdr:grpSpPr>
        <a:xfrm>
          <a:off x="4988169" y="1424761"/>
          <a:ext cx="468086" cy="487407"/>
          <a:chOff x="5292970" y="1639187"/>
          <a:chExt cx="468086" cy="478330"/>
        </a:xfrm>
      </xdr:grpSpPr>
      <xdr:sp macro="" textlink="'Pivot Tables'!C54">
        <xdr:nvSpPr>
          <xdr:cNvPr id="181" name="TextBox 180">
            <a:extLst>
              <a:ext uri="{FF2B5EF4-FFF2-40B4-BE49-F238E27FC236}">
                <a16:creationId xmlns:a16="http://schemas.microsoft.com/office/drawing/2014/main" id="{7CA81D36-93D9-C2FF-EC67-309A9F84C732}"/>
              </a:ext>
            </a:extLst>
          </xdr:cNvPr>
          <xdr:cNvSpPr txBox="1"/>
        </xdr:nvSpPr>
        <xdr:spPr>
          <a:xfrm>
            <a:off x="5292970" y="1639187"/>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8C8A4BC-6A55-4C8F-A282-BF2FB3A27ED1}" type="TxLink">
              <a:rPr lang="en-US" sz="3200" b="0" i="0" u="none" strike="noStrike">
                <a:solidFill>
                  <a:srgbClr val="C240D8"/>
                </a:solidFill>
                <a:latin typeface="Calibri"/>
                <a:ea typeface="Calibri"/>
                <a:cs typeface="Calibri"/>
              </a:rPr>
              <a:pPr algn="ctr"/>
              <a:t> </a:t>
            </a:fld>
            <a:endParaRPr lang="en-IN" sz="3200"/>
          </a:p>
        </xdr:txBody>
      </xdr:sp>
      <xdr:sp macro="" textlink="'Pivot Tables'!E54">
        <xdr:nvSpPr>
          <xdr:cNvPr id="182" name="TextBox 181">
            <a:extLst>
              <a:ext uri="{FF2B5EF4-FFF2-40B4-BE49-F238E27FC236}">
                <a16:creationId xmlns:a16="http://schemas.microsoft.com/office/drawing/2014/main" id="{F0089324-2C4A-345D-416C-200941D92400}"/>
              </a:ext>
            </a:extLst>
          </xdr:cNvPr>
          <xdr:cNvSpPr txBox="1"/>
        </xdr:nvSpPr>
        <xdr:spPr>
          <a:xfrm>
            <a:off x="5292970" y="1639187"/>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61B78F6-39FD-489D-B727-40EAA59FD514}"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14</xdr:col>
      <xdr:colOff>68259</xdr:colOff>
      <xdr:row>20</xdr:row>
      <xdr:rowOff>106878</xdr:rowOff>
    </xdr:from>
    <xdr:to>
      <xdr:col>14</xdr:col>
      <xdr:colOff>606141</xdr:colOff>
      <xdr:row>23</xdr:row>
      <xdr:rowOff>23972</xdr:rowOff>
    </xdr:to>
    <xdr:grpSp>
      <xdr:nvGrpSpPr>
        <xdr:cNvPr id="61" name="Group 60">
          <a:extLst>
            <a:ext uri="{FF2B5EF4-FFF2-40B4-BE49-F238E27FC236}">
              <a16:creationId xmlns:a16="http://schemas.microsoft.com/office/drawing/2014/main" id="{FE770E8E-74A7-4F6B-2973-F4C1370A1D99}"/>
            </a:ext>
          </a:extLst>
        </xdr:cNvPr>
        <xdr:cNvGrpSpPr/>
      </xdr:nvGrpSpPr>
      <xdr:grpSpPr>
        <a:xfrm>
          <a:off x="8602659" y="3764478"/>
          <a:ext cx="537882" cy="465734"/>
          <a:chOff x="9731188" y="3702422"/>
          <a:chExt cx="537882" cy="457200"/>
        </a:xfrm>
      </xdr:grpSpPr>
      <xdr:sp macro="" textlink="'Pivot Tables'!D49">
        <xdr:nvSpPr>
          <xdr:cNvPr id="62" name="TextBox 61">
            <a:extLst>
              <a:ext uri="{FF2B5EF4-FFF2-40B4-BE49-F238E27FC236}">
                <a16:creationId xmlns:a16="http://schemas.microsoft.com/office/drawing/2014/main" id="{916E0157-E59E-AD60-D9DB-62B0B4AA05BF}"/>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A5E872-8582-4A43-9813-CBBC690E6E2C}" type="TxLink">
              <a:rPr lang="en-US" sz="3200" b="0" i="0" u="none" strike="noStrike">
                <a:solidFill>
                  <a:srgbClr val="5A097C"/>
                </a:solidFill>
                <a:latin typeface="Calibri"/>
                <a:ea typeface="Calibri"/>
                <a:cs typeface="Calibri"/>
              </a:rPr>
              <a:pPr algn="ctr"/>
              <a:t> </a:t>
            </a:fld>
            <a:endParaRPr lang="en-IN" sz="3200"/>
          </a:p>
        </xdr:txBody>
      </xdr:sp>
      <xdr:sp macro="" textlink="'Pivot Tables'!F49">
        <xdr:nvSpPr>
          <xdr:cNvPr id="63" name="TextBox 62">
            <a:extLst>
              <a:ext uri="{FF2B5EF4-FFF2-40B4-BE49-F238E27FC236}">
                <a16:creationId xmlns:a16="http://schemas.microsoft.com/office/drawing/2014/main" id="{A8616F95-49E4-C81E-CFE1-A2606CD92765}"/>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3EE73D-55D2-45B3-8921-CB75196457AD}"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13</xdr:col>
      <xdr:colOff>529813</xdr:colOff>
      <xdr:row>19</xdr:row>
      <xdr:rowOff>180901</xdr:rowOff>
    </xdr:from>
    <xdr:to>
      <xdr:col>14</xdr:col>
      <xdr:colOff>458095</xdr:colOff>
      <xdr:row>22</xdr:row>
      <xdr:rowOff>97995</xdr:rowOff>
    </xdr:to>
    <xdr:grpSp>
      <xdr:nvGrpSpPr>
        <xdr:cNvPr id="64" name="Group 63">
          <a:extLst>
            <a:ext uri="{FF2B5EF4-FFF2-40B4-BE49-F238E27FC236}">
              <a16:creationId xmlns:a16="http://schemas.microsoft.com/office/drawing/2014/main" id="{FDC5E4DB-303F-4085-D887-E8BB70CF1533}"/>
            </a:ext>
          </a:extLst>
        </xdr:cNvPr>
        <xdr:cNvGrpSpPr/>
      </xdr:nvGrpSpPr>
      <xdr:grpSpPr>
        <a:xfrm>
          <a:off x="8454613" y="3655621"/>
          <a:ext cx="537882" cy="465734"/>
          <a:chOff x="9731188" y="3702422"/>
          <a:chExt cx="537882" cy="457200"/>
        </a:xfrm>
      </xdr:grpSpPr>
      <xdr:sp macro="" textlink="'Pivot Tables'!D49">
        <xdr:nvSpPr>
          <xdr:cNvPr id="65" name="TextBox 64">
            <a:extLst>
              <a:ext uri="{FF2B5EF4-FFF2-40B4-BE49-F238E27FC236}">
                <a16:creationId xmlns:a16="http://schemas.microsoft.com/office/drawing/2014/main" id="{89635BA8-7DE0-2742-386F-903689BDAB37}"/>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A5E872-8582-4A43-9813-CBBC690E6E2C}" type="TxLink">
              <a:rPr lang="en-US" sz="3200" b="0" i="0" u="none" strike="noStrike">
                <a:solidFill>
                  <a:srgbClr val="5A097C"/>
                </a:solidFill>
                <a:latin typeface="Calibri"/>
                <a:ea typeface="Calibri"/>
                <a:cs typeface="Calibri"/>
              </a:rPr>
              <a:pPr algn="ctr"/>
              <a:t> </a:t>
            </a:fld>
            <a:endParaRPr lang="en-IN" sz="3200"/>
          </a:p>
        </xdr:txBody>
      </xdr:sp>
      <xdr:sp macro="" textlink="'Pivot Tables'!F49">
        <xdr:nvSpPr>
          <xdr:cNvPr id="66" name="TextBox 65">
            <a:extLst>
              <a:ext uri="{FF2B5EF4-FFF2-40B4-BE49-F238E27FC236}">
                <a16:creationId xmlns:a16="http://schemas.microsoft.com/office/drawing/2014/main" id="{3717F31B-99E0-9D67-F655-FF193839A1E5}"/>
              </a:ext>
            </a:extLst>
          </xdr:cNvPr>
          <xdr:cNvSpPr txBox="1"/>
        </xdr:nvSpPr>
        <xdr:spPr>
          <a:xfrm>
            <a:off x="9731188" y="3702422"/>
            <a:ext cx="537882"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43EE73D-55D2-45B3-8921-CB75196457AD}"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8</xdr:col>
      <xdr:colOff>508600</xdr:colOff>
      <xdr:row>15</xdr:row>
      <xdr:rowOff>83972</xdr:rowOff>
    </xdr:from>
    <xdr:to>
      <xdr:col>9</xdr:col>
      <xdr:colOff>367086</xdr:colOff>
      <xdr:row>18</xdr:row>
      <xdr:rowOff>24420</xdr:rowOff>
    </xdr:to>
    <xdr:grpSp>
      <xdr:nvGrpSpPr>
        <xdr:cNvPr id="72" name="Group 71">
          <a:extLst>
            <a:ext uri="{FF2B5EF4-FFF2-40B4-BE49-F238E27FC236}">
              <a16:creationId xmlns:a16="http://schemas.microsoft.com/office/drawing/2014/main" id="{648DA28D-61FF-12CE-70F5-DFF78CE22A4D}"/>
            </a:ext>
          </a:extLst>
        </xdr:cNvPr>
        <xdr:cNvGrpSpPr/>
      </xdr:nvGrpSpPr>
      <xdr:grpSpPr>
        <a:xfrm>
          <a:off x="5385400" y="2827172"/>
          <a:ext cx="468086" cy="489088"/>
          <a:chOff x="5259894" y="2905969"/>
          <a:chExt cx="468086" cy="478330"/>
        </a:xfrm>
      </xdr:grpSpPr>
      <xdr:sp macro="" textlink="'Pivot Tables'!D50">
        <xdr:nvSpPr>
          <xdr:cNvPr id="76" name="TextBox 75">
            <a:extLst>
              <a:ext uri="{FF2B5EF4-FFF2-40B4-BE49-F238E27FC236}">
                <a16:creationId xmlns:a16="http://schemas.microsoft.com/office/drawing/2014/main" id="{318B782B-E09F-B1FE-B236-B4ACD1B0ECF2}"/>
              </a:ext>
            </a:extLst>
          </xdr:cNvPr>
          <xdr:cNvSpPr txBox="1"/>
        </xdr:nvSpPr>
        <xdr:spPr>
          <a:xfrm>
            <a:off x="5259894" y="2905969"/>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FA1518-F605-47CD-87D7-506A6E459D99}" type="TxLink">
              <a:rPr lang="en-US" sz="3200" b="0" i="0" u="none" strike="noStrike">
                <a:solidFill>
                  <a:srgbClr val="5A097C"/>
                </a:solidFill>
                <a:latin typeface="Calibri"/>
                <a:ea typeface="Calibri"/>
                <a:cs typeface="Calibri"/>
              </a:rPr>
              <a:pPr algn="ctr"/>
              <a:t>●</a:t>
            </a:fld>
            <a:endParaRPr lang="en-IN" sz="3200"/>
          </a:p>
        </xdr:txBody>
      </xdr:sp>
      <xdr:sp macro="" textlink="'Pivot Tables'!F50">
        <xdr:nvSpPr>
          <xdr:cNvPr id="141" name="TextBox 140">
            <a:extLst>
              <a:ext uri="{FF2B5EF4-FFF2-40B4-BE49-F238E27FC236}">
                <a16:creationId xmlns:a16="http://schemas.microsoft.com/office/drawing/2014/main" id="{0AB7CBEA-1894-EAB4-CE6C-968C60D6FC03}"/>
              </a:ext>
            </a:extLst>
          </xdr:cNvPr>
          <xdr:cNvSpPr txBox="1"/>
        </xdr:nvSpPr>
        <xdr:spPr>
          <a:xfrm>
            <a:off x="5259894" y="2905969"/>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98E4B6-FE29-4B99-9B36-F5E2B1C8E545}" type="TxLink">
              <a:rPr lang="en-US" sz="3200" b="0" i="0" u="none" strike="noStrike">
                <a:solidFill>
                  <a:srgbClr val="296EFC"/>
                </a:solidFill>
                <a:latin typeface="Arial"/>
                <a:cs typeface="Arial"/>
              </a:rPr>
              <a:pPr algn="ctr"/>
              <a:t> </a:t>
            </a:fld>
            <a:endParaRPr lang="en-IN" sz="3200"/>
          </a:p>
        </xdr:txBody>
      </xdr:sp>
    </xdr:grpSp>
    <xdr:clientData/>
  </xdr:twoCellAnchor>
  <xdr:twoCellAnchor>
    <xdr:from>
      <xdr:col>7</xdr:col>
      <xdr:colOff>607211</xdr:colOff>
      <xdr:row>16</xdr:row>
      <xdr:rowOff>144839</xdr:rowOff>
    </xdr:from>
    <xdr:to>
      <xdr:col>8</xdr:col>
      <xdr:colOff>465697</xdr:colOff>
      <xdr:row>19</xdr:row>
      <xdr:rowOff>85287</xdr:rowOff>
    </xdr:to>
    <xdr:grpSp>
      <xdr:nvGrpSpPr>
        <xdr:cNvPr id="142" name="Group 141">
          <a:extLst>
            <a:ext uri="{FF2B5EF4-FFF2-40B4-BE49-F238E27FC236}">
              <a16:creationId xmlns:a16="http://schemas.microsoft.com/office/drawing/2014/main" id="{F6D3249A-5395-0830-9E9B-32F14DCDFBBB}"/>
            </a:ext>
          </a:extLst>
        </xdr:cNvPr>
        <xdr:cNvGrpSpPr/>
      </xdr:nvGrpSpPr>
      <xdr:grpSpPr>
        <a:xfrm>
          <a:off x="4874411" y="3070919"/>
          <a:ext cx="468086" cy="489088"/>
          <a:chOff x="5259894" y="2905969"/>
          <a:chExt cx="468086" cy="478330"/>
        </a:xfrm>
      </xdr:grpSpPr>
      <xdr:sp macro="" textlink="'Pivot Tables'!D50">
        <xdr:nvSpPr>
          <xdr:cNvPr id="143" name="TextBox 142">
            <a:extLst>
              <a:ext uri="{FF2B5EF4-FFF2-40B4-BE49-F238E27FC236}">
                <a16:creationId xmlns:a16="http://schemas.microsoft.com/office/drawing/2014/main" id="{F10CB75A-214A-5791-E5BA-4221FB71811D}"/>
              </a:ext>
            </a:extLst>
          </xdr:cNvPr>
          <xdr:cNvSpPr txBox="1"/>
        </xdr:nvSpPr>
        <xdr:spPr>
          <a:xfrm>
            <a:off x="5259894" y="2905969"/>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FA1518-F605-47CD-87D7-506A6E459D99}" type="TxLink">
              <a:rPr lang="en-US" sz="3200" b="0" i="0" u="none" strike="noStrike">
                <a:solidFill>
                  <a:srgbClr val="5A097C"/>
                </a:solidFill>
                <a:latin typeface="Calibri"/>
                <a:ea typeface="Calibri"/>
                <a:cs typeface="Calibri"/>
              </a:rPr>
              <a:pPr algn="ctr"/>
              <a:t>●</a:t>
            </a:fld>
            <a:endParaRPr lang="en-IN" sz="3200"/>
          </a:p>
        </xdr:txBody>
      </xdr:sp>
      <xdr:sp macro="" textlink="'Pivot Tables'!F50">
        <xdr:nvSpPr>
          <xdr:cNvPr id="147" name="TextBox 146">
            <a:extLst>
              <a:ext uri="{FF2B5EF4-FFF2-40B4-BE49-F238E27FC236}">
                <a16:creationId xmlns:a16="http://schemas.microsoft.com/office/drawing/2014/main" id="{821B834A-9814-4924-DE39-C8BFA4580915}"/>
              </a:ext>
            </a:extLst>
          </xdr:cNvPr>
          <xdr:cNvSpPr txBox="1"/>
        </xdr:nvSpPr>
        <xdr:spPr>
          <a:xfrm>
            <a:off x="5259894" y="2905969"/>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98E4B6-FE29-4B99-9B36-F5E2B1C8E545}" type="TxLink">
              <a:rPr lang="en-US" sz="3200" b="0" i="0" u="none" strike="noStrike">
                <a:solidFill>
                  <a:srgbClr val="296EFC"/>
                </a:solidFill>
                <a:latin typeface="Arial"/>
                <a:cs typeface="Arial"/>
              </a:rPr>
              <a:pPr algn="ctr"/>
              <a:t> </a:t>
            </a:fld>
            <a:endParaRPr lang="en-IN" sz="3200"/>
          </a:p>
        </xdr:txBody>
      </xdr:sp>
    </xdr:grpSp>
    <xdr:clientData/>
  </xdr:twoCellAnchor>
  <xdr:twoCellAnchor>
    <xdr:from>
      <xdr:col>8</xdr:col>
      <xdr:colOff>436882</xdr:colOff>
      <xdr:row>13</xdr:row>
      <xdr:rowOff>64157</xdr:rowOff>
    </xdr:from>
    <xdr:to>
      <xdr:col>9</xdr:col>
      <xdr:colOff>295368</xdr:colOff>
      <xdr:row>16</xdr:row>
      <xdr:rowOff>4605</xdr:rowOff>
    </xdr:to>
    <xdr:grpSp>
      <xdr:nvGrpSpPr>
        <xdr:cNvPr id="148" name="Group 147">
          <a:extLst>
            <a:ext uri="{FF2B5EF4-FFF2-40B4-BE49-F238E27FC236}">
              <a16:creationId xmlns:a16="http://schemas.microsoft.com/office/drawing/2014/main" id="{7707A813-05F8-2663-395B-3450AAE2CF6A}"/>
            </a:ext>
          </a:extLst>
        </xdr:cNvPr>
        <xdr:cNvGrpSpPr/>
      </xdr:nvGrpSpPr>
      <xdr:grpSpPr>
        <a:xfrm>
          <a:off x="5313682" y="2441597"/>
          <a:ext cx="468086" cy="489088"/>
          <a:chOff x="5259894" y="2905969"/>
          <a:chExt cx="468086" cy="478330"/>
        </a:xfrm>
      </xdr:grpSpPr>
      <xdr:sp macro="" textlink="'Pivot Tables'!D50">
        <xdr:nvSpPr>
          <xdr:cNvPr id="149" name="TextBox 148">
            <a:extLst>
              <a:ext uri="{FF2B5EF4-FFF2-40B4-BE49-F238E27FC236}">
                <a16:creationId xmlns:a16="http://schemas.microsoft.com/office/drawing/2014/main" id="{CB74485D-2F8B-497B-4180-083F47D55061}"/>
              </a:ext>
            </a:extLst>
          </xdr:cNvPr>
          <xdr:cNvSpPr txBox="1"/>
        </xdr:nvSpPr>
        <xdr:spPr>
          <a:xfrm>
            <a:off x="5259894" y="2905969"/>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5FA1518-F605-47CD-87D7-506A6E459D99}" type="TxLink">
              <a:rPr lang="en-US" sz="3200" b="0" i="0" u="none" strike="noStrike">
                <a:solidFill>
                  <a:srgbClr val="5A097C"/>
                </a:solidFill>
                <a:latin typeface="Calibri"/>
                <a:ea typeface="Calibri"/>
                <a:cs typeface="Calibri"/>
              </a:rPr>
              <a:pPr algn="ctr"/>
              <a:t>●</a:t>
            </a:fld>
            <a:endParaRPr lang="en-IN" sz="3200"/>
          </a:p>
        </xdr:txBody>
      </xdr:sp>
      <xdr:sp macro="" textlink="'Pivot Tables'!F50">
        <xdr:nvSpPr>
          <xdr:cNvPr id="183" name="TextBox 182">
            <a:extLst>
              <a:ext uri="{FF2B5EF4-FFF2-40B4-BE49-F238E27FC236}">
                <a16:creationId xmlns:a16="http://schemas.microsoft.com/office/drawing/2014/main" id="{F6E7D1B7-A8B2-135C-0C03-A99622F0BDBE}"/>
              </a:ext>
            </a:extLst>
          </xdr:cNvPr>
          <xdr:cNvSpPr txBox="1"/>
        </xdr:nvSpPr>
        <xdr:spPr>
          <a:xfrm>
            <a:off x="5259894" y="2905969"/>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98E4B6-FE29-4B99-9B36-F5E2B1C8E545}" type="TxLink">
              <a:rPr lang="en-US" sz="3200" b="0" i="0" u="none" strike="noStrike">
                <a:solidFill>
                  <a:srgbClr val="296EFC"/>
                </a:solidFill>
                <a:latin typeface="Arial"/>
                <a:cs typeface="Arial"/>
              </a:rPr>
              <a:pPr algn="ctr"/>
              <a:t> </a:t>
            </a:fld>
            <a:endParaRPr lang="en-IN" sz="3200"/>
          </a:p>
        </xdr:txBody>
      </xdr:sp>
    </xdr:grpSp>
    <xdr:clientData/>
  </xdr:twoCellAnchor>
  <xdr:twoCellAnchor>
    <xdr:from>
      <xdr:col>8</xdr:col>
      <xdr:colOff>403701</xdr:colOff>
      <xdr:row>14</xdr:row>
      <xdr:rowOff>77202</xdr:rowOff>
    </xdr:from>
    <xdr:to>
      <xdr:col>9</xdr:col>
      <xdr:colOff>262187</xdr:colOff>
      <xdr:row>17</xdr:row>
      <xdr:rowOff>17650</xdr:rowOff>
    </xdr:to>
    <xdr:grpSp>
      <xdr:nvGrpSpPr>
        <xdr:cNvPr id="184" name="Group 183">
          <a:extLst>
            <a:ext uri="{FF2B5EF4-FFF2-40B4-BE49-F238E27FC236}">
              <a16:creationId xmlns:a16="http://schemas.microsoft.com/office/drawing/2014/main" id="{5D2D68D0-2753-6989-4F7A-E62172C5CADC}"/>
            </a:ext>
          </a:extLst>
        </xdr:cNvPr>
        <xdr:cNvGrpSpPr/>
      </xdr:nvGrpSpPr>
      <xdr:grpSpPr>
        <a:xfrm>
          <a:off x="5280501" y="2637522"/>
          <a:ext cx="468086" cy="489088"/>
          <a:chOff x="4008456" y="2894246"/>
          <a:chExt cx="468086" cy="478330"/>
        </a:xfrm>
      </xdr:grpSpPr>
      <xdr:sp macro="" textlink="'Pivot Tables'!C50">
        <xdr:nvSpPr>
          <xdr:cNvPr id="185" name="TextBox 184">
            <a:extLst>
              <a:ext uri="{FF2B5EF4-FFF2-40B4-BE49-F238E27FC236}">
                <a16:creationId xmlns:a16="http://schemas.microsoft.com/office/drawing/2014/main" id="{5A7BED35-25F0-A1D4-A1B9-0C78CCCFCED4}"/>
              </a:ext>
            </a:extLst>
          </xdr:cNvPr>
          <xdr:cNvSpPr txBox="1"/>
        </xdr:nvSpPr>
        <xdr:spPr>
          <a:xfrm>
            <a:off x="4008456" y="2894246"/>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902BF6-9509-4EC7-9839-66C1BBB1AE9E}" type="TxLink">
              <a:rPr lang="en-US" sz="3200" b="0" i="0" u="none" strike="noStrike">
                <a:solidFill>
                  <a:srgbClr val="C240D8"/>
                </a:solidFill>
                <a:latin typeface="Calibri"/>
                <a:ea typeface="Calibri"/>
                <a:cs typeface="Calibri"/>
              </a:rPr>
              <a:pPr algn="ctr"/>
              <a:t>●</a:t>
            </a:fld>
            <a:endParaRPr lang="en-IN" sz="3200"/>
          </a:p>
        </xdr:txBody>
      </xdr:sp>
      <xdr:sp macro="" textlink="'Pivot Tables'!E50">
        <xdr:nvSpPr>
          <xdr:cNvPr id="186" name="TextBox 185">
            <a:extLst>
              <a:ext uri="{FF2B5EF4-FFF2-40B4-BE49-F238E27FC236}">
                <a16:creationId xmlns:a16="http://schemas.microsoft.com/office/drawing/2014/main" id="{91ABFBA6-149E-3DEC-48E0-004A08B835FA}"/>
              </a:ext>
            </a:extLst>
          </xdr:cNvPr>
          <xdr:cNvSpPr txBox="1"/>
        </xdr:nvSpPr>
        <xdr:spPr>
          <a:xfrm>
            <a:off x="4008456" y="2894246"/>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7FDE75-7555-4E7D-9DFA-F2AF532F3FF4}" type="TxLink">
              <a:rPr lang="en-US" sz="3200" b="0" i="0" u="none" strike="noStrike">
                <a:solidFill>
                  <a:srgbClr val="0F11A7"/>
                </a:solidFill>
                <a:latin typeface="Arial"/>
                <a:cs typeface="Arial"/>
              </a:rPr>
              <a:pPr algn="ctr"/>
              <a:t> </a:t>
            </a:fld>
            <a:endParaRPr lang="en-IN" sz="3200"/>
          </a:p>
        </xdr:txBody>
      </xdr:sp>
    </xdr:grpSp>
    <xdr:clientData/>
  </xdr:twoCellAnchor>
  <xdr:twoCellAnchor>
    <xdr:from>
      <xdr:col>8</xdr:col>
      <xdr:colOff>186422</xdr:colOff>
      <xdr:row>16</xdr:row>
      <xdr:rowOff>91361</xdr:rowOff>
    </xdr:from>
    <xdr:to>
      <xdr:col>9</xdr:col>
      <xdr:colOff>44908</xdr:colOff>
      <xdr:row>19</xdr:row>
      <xdr:rowOff>31809</xdr:rowOff>
    </xdr:to>
    <xdr:grpSp>
      <xdr:nvGrpSpPr>
        <xdr:cNvPr id="187" name="Group 186">
          <a:extLst>
            <a:ext uri="{FF2B5EF4-FFF2-40B4-BE49-F238E27FC236}">
              <a16:creationId xmlns:a16="http://schemas.microsoft.com/office/drawing/2014/main" id="{CB2F0527-ABAA-3109-F499-C89E09F33CFE}"/>
            </a:ext>
          </a:extLst>
        </xdr:cNvPr>
        <xdr:cNvGrpSpPr/>
      </xdr:nvGrpSpPr>
      <xdr:grpSpPr>
        <a:xfrm>
          <a:off x="5063222" y="3017441"/>
          <a:ext cx="468086" cy="489088"/>
          <a:chOff x="4008456" y="2894246"/>
          <a:chExt cx="468086" cy="478330"/>
        </a:xfrm>
      </xdr:grpSpPr>
      <xdr:sp macro="" textlink="'Pivot Tables'!C50">
        <xdr:nvSpPr>
          <xdr:cNvPr id="188" name="TextBox 187">
            <a:extLst>
              <a:ext uri="{FF2B5EF4-FFF2-40B4-BE49-F238E27FC236}">
                <a16:creationId xmlns:a16="http://schemas.microsoft.com/office/drawing/2014/main" id="{ACAB09CE-B4CA-5578-B8B9-BC0D7A7D7279}"/>
              </a:ext>
            </a:extLst>
          </xdr:cNvPr>
          <xdr:cNvSpPr txBox="1"/>
        </xdr:nvSpPr>
        <xdr:spPr>
          <a:xfrm>
            <a:off x="4008456" y="2894246"/>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902BF6-9509-4EC7-9839-66C1BBB1AE9E}" type="TxLink">
              <a:rPr lang="en-US" sz="3200" b="0" i="0" u="none" strike="noStrike">
                <a:solidFill>
                  <a:srgbClr val="C240D8"/>
                </a:solidFill>
                <a:latin typeface="Calibri"/>
                <a:ea typeface="Calibri"/>
                <a:cs typeface="Calibri"/>
              </a:rPr>
              <a:pPr algn="ctr"/>
              <a:t>●</a:t>
            </a:fld>
            <a:endParaRPr lang="en-IN" sz="3200"/>
          </a:p>
        </xdr:txBody>
      </xdr:sp>
      <xdr:sp macro="" textlink="'Pivot Tables'!E50">
        <xdr:nvSpPr>
          <xdr:cNvPr id="189" name="TextBox 188">
            <a:extLst>
              <a:ext uri="{FF2B5EF4-FFF2-40B4-BE49-F238E27FC236}">
                <a16:creationId xmlns:a16="http://schemas.microsoft.com/office/drawing/2014/main" id="{7825A618-171B-802A-36AC-3DB0394FA9D6}"/>
              </a:ext>
            </a:extLst>
          </xdr:cNvPr>
          <xdr:cNvSpPr txBox="1"/>
        </xdr:nvSpPr>
        <xdr:spPr>
          <a:xfrm>
            <a:off x="4008456" y="2894246"/>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7FDE75-7555-4E7D-9DFA-F2AF532F3FF4}" type="TxLink">
              <a:rPr lang="en-US" sz="3200" b="0" i="0" u="none" strike="noStrike">
                <a:solidFill>
                  <a:srgbClr val="0F11A7"/>
                </a:solidFill>
                <a:latin typeface="Arial"/>
                <a:cs typeface="Arial"/>
              </a:rPr>
              <a:pPr algn="ctr"/>
              <a:t> </a:t>
            </a:fld>
            <a:endParaRPr lang="en-IN" sz="3200"/>
          </a:p>
        </xdr:txBody>
      </xdr:sp>
    </xdr:grpSp>
    <xdr:clientData/>
  </xdr:twoCellAnchor>
  <xdr:twoCellAnchor>
    <xdr:from>
      <xdr:col>8</xdr:col>
      <xdr:colOff>279138</xdr:colOff>
      <xdr:row>15</xdr:row>
      <xdr:rowOff>67534</xdr:rowOff>
    </xdr:from>
    <xdr:to>
      <xdr:col>9</xdr:col>
      <xdr:colOff>137624</xdr:colOff>
      <xdr:row>18</xdr:row>
      <xdr:rowOff>2792</xdr:rowOff>
    </xdr:to>
    <xdr:grpSp>
      <xdr:nvGrpSpPr>
        <xdr:cNvPr id="190" name="Group 189">
          <a:extLst>
            <a:ext uri="{FF2B5EF4-FFF2-40B4-BE49-F238E27FC236}">
              <a16:creationId xmlns:a16="http://schemas.microsoft.com/office/drawing/2014/main" id="{45D033E7-DB82-32ED-72D8-D1EE66CD6A2A}"/>
            </a:ext>
          </a:extLst>
        </xdr:cNvPr>
        <xdr:cNvGrpSpPr/>
      </xdr:nvGrpSpPr>
      <xdr:grpSpPr>
        <a:xfrm>
          <a:off x="5155938" y="2810734"/>
          <a:ext cx="468086" cy="483898"/>
          <a:chOff x="4008456" y="2894246"/>
          <a:chExt cx="468086" cy="478330"/>
        </a:xfrm>
      </xdr:grpSpPr>
      <xdr:sp macro="" textlink="'Pivot Tables'!C50">
        <xdr:nvSpPr>
          <xdr:cNvPr id="191" name="TextBox 190">
            <a:extLst>
              <a:ext uri="{FF2B5EF4-FFF2-40B4-BE49-F238E27FC236}">
                <a16:creationId xmlns:a16="http://schemas.microsoft.com/office/drawing/2014/main" id="{85675B50-FEEF-2F12-9D4E-EB45BEBE69E1}"/>
              </a:ext>
            </a:extLst>
          </xdr:cNvPr>
          <xdr:cNvSpPr txBox="1"/>
        </xdr:nvSpPr>
        <xdr:spPr>
          <a:xfrm>
            <a:off x="4008456" y="2894246"/>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5902BF6-9509-4EC7-9839-66C1BBB1AE9E}" type="TxLink">
              <a:rPr lang="en-US" sz="3200" b="0" i="0" u="none" strike="noStrike">
                <a:solidFill>
                  <a:srgbClr val="C240D8"/>
                </a:solidFill>
                <a:latin typeface="Calibri"/>
                <a:ea typeface="Calibri"/>
                <a:cs typeface="Calibri"/>
              </a:rPr>
              <a:pPr algn="ctr"/>
              <a:t>●</a:t>
            </a:fld>
            <a:endParaRPr lang="en-IN" sz="3200"/>
          </a:p>
        </xdr:txBody>
      </xdr:sp>
      <xdr:sp macro="" textlink="'Pivot Tables'!E50">
        <xdr:nvSpPr>
          <xdr:cNvPr id="192" name="TextBox 191">
            <a:extLst>
              <a:ext uri="{FF2B5EF4-FFF2-40B4-BE49-F238E27FC236}">
                <a16:creationId xmlns:a16="http://schemas.microsoft.com/office/drawing/2014/main" id="{57755066-1349-97D3-FFFE-2BC04A9FAEB3}"/>
              </a:ext>
            </a:extLst>
          </xdr:cNvPr>
          <xdr:cNvSpPr txBox="1"/>
        </xdr:nvSpPr>
        <xdr:spPr>
          <a:xfrm>
            <a:off x="4008456" y="2894246"/>
            <a:ext cx="468086" cy="478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D7FDE75-7555-4E7D-9DFA-F2AF532F3FF4}" type="TxLink">
              <a:rPr lang="en-US" sz="3200" b="0" i="0" u="none" strike="noStrike">
                <a:solidFill>
                  <a:srgbClr val="0F11A7"/>
                </a:solidFill>
                <a:latin typeface="Arial"/>
                <a:cs typeface="Arial"/>
              </a:rPr>
              <a:pPr algn="ctr"/>
              <a:t> </a:t>
            </a:fld>
            <a:endParaRPr lang="en-IN" sz="3200"/>
          </a:p>
        </xdr:txBody>
      </xdr:sp>
    </xdr:grpSp>
    <xdr:clientData/>
  </xdr:twoCellAnchor>
  <xdr:twoCellAnchor>
    <xdr:from>
      <xdr:col>10</xdr:col>
      <xdr:colOff>248016</xdr:colOff>
      <xdr:row>24</xdr:row>
      <xdr:rowOff>173910</xdr:rowOff>
    </xdr:from>
    <xdr:to>
      <xdr:col>11</xdr:col>
      <xdr:colOff>106502</xdr:colOff>
      <xdr:row>27</xdr:row>
      <xdr:rowOff>113850</xdr:rowOff>
    </xdr:to>
    <xdr:grpSp>
      <xdr:nvGrpSpPr>
        <xdr:cNvPr id="195" name="Group 194">
          <a:extLst>
            <a:ext uri="{FF2B5EF4-FFF2-40B4-BE49-F238E27FC236}">
              <a16:creationId xmlns:a16="http://schemas.microsoft.com/office/drawing/2014/main" id="{A86D318E-C567-558B-A496-116C09246429}"/>
            </a:ext>
          </a:extLst>
        </xdr:cNvPr>
        <xdr:cNvGrpSpPr/>
      </xdr:nvGrpSpPr>
      <xdr:grpSpPr>
        <a:xfrm>
          <a:off x="6344016" y="4563030"/>
          <a:ext cx="468086" cy="488580"/>
          <a:chOff x="5539155" y="4443967"/>
          <a:chExt cx="468086" cy="486675"/>
        </a:xfrm>
      </xdr:grpSpPr>
      <xdr:sp macro="" textlink="'Pivot Tables'!C53">
        <xdr:nvSpPr>
          <xdr:cNvPr id="196" name="TextBox 195">
            <a:extLst>
              <a:ext uri="{FF2B5EF4-FFF2-40B4-BE49-F238E27FC236}">
                <a16:creationId xmlns:a16="http://schemas.microsoft.com/office/drawing/2014/main" id="{51B1C052-7EAF-149F-FEE0-E536CC8AE512}"/>
              </a:ext>
            </a:extLst>
          </xdr:cNvPr>
          <xdr:cNvSpPr txBox="1"/>
        </xdr:nvSpPr>
        <xdr:spPr>
          <a:xfrm>
            <a:off x="5539155" y="4444553"/>
            <a:ext cx="468086" cy="485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E8F68A-63B9-4715-9B06-77DBC80816B4}" type="TxLink">
              <a:rPr lang="en-US" sz="3200" b="0" i="0" u="none" strike="noStrike">
                <a:solidFill>
                  <a:srgbClr val="C240D8"/>
                </a:solidFill>
                <a:latin typeface="Calibri"/>
                <a:ea typeface="Calibri"/>
                <a:cs typeface="Calibri"/>
              </a:rPr>
              <a:pPr algn="ctr"/>
              <a:t> </a:t>
            </a:fld>
            <a:endParaRPr lang="en-IN" sz="3200"/>
          </a:p>
        </xdr:txBody>
      </xdr:sp>
      <xdr:sp macro="" textlink="'Pivot Tables'!E53">
        <xdr:nvSpPr>
          <xdr:cNvPr id="197" name="TextBox 196">
            <a:extLst>
              <a:ext uri="{FF2B5EF4-FFF2-40B4-BE49-F238E27FC236}">
                <a16:creationId xmlns:a16="http://schemas.microsoft.com/office/drawing/2014/main" id="{0DAF4D00-0330-BCC2-2C10-F672611F6EAE}"/>
              </a:ext>
            </a:extLst>
          </xdr:cNvPr>
          <xdr:cNvSpPr txBox="1"/>
        </xdr:nvSpPr>
        <xdr:spPr>
          <a:xfrm>
            <a:off x="5539155" y="4443967"/>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F767BB-E787-4A4C-827F-D2D739678704}"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9</xdr:col>
      <xdr:colOff>495666</xdr:colOff>
      <xdr:row>24</xdr:row>
      <xdr:rowOff>140572</xdr:rowOff>
    </xdr:from>
    <xdr:to>
      <xdr:col>10</xdr:col>
      <xdr:colOff>354152</xdr:colOff>
      <xdr:row>27</xdr:row>
      <xdr:rowOff>80512</xdr:rowOff>
    </xdr:to>
    <xdr:grpSp>
      <xdr:nvGrpSpPr>
        <xdr:cNvPr id="198" name="Group 197">
          <a:extLst>
            <a:ext uri="{FF2B5EF4-FFF2-40B4-BE49-F238E27FC236}">
              <a16:creationId xmlns:a16="http://schemas.microsoft.com/office/drawing/2014/main" id="{B9D4AEA0-CFB4-2AD1-5FCC-56C7E3EA65FC}"/>
            </a:ext>
          </a:extLst>
        </xdr:cNvPr>
        <xdr:cNvGrpSpPr/>
      </xdr:nvGrpSpPr>
      <xdr:grpSpPr>
        <a:xfrm>
          <a:off x="5982066" y="4529692"/>
          <a:ext cx="468086" cy="488580"/>
          <a:chOff x="5539155" y="4443967"/>
          <a:chExt cx="468086" cy="486675"/>
        </a:xfrm>
      </xdr:grpSpPr>
      <xdr:sp macro="" textlink="'Pivot Tables'!C53">
        <xdr:nvSpPr>
          <xdr:cNvPr id="199" name="TextBox 198">
            <a:extLst>
              <a:ext uri="{FF2B5EF4-FFF2-40B4-BE49-F238E27FC236}">
                <a16:creationId xmlns:a16="http://schemas.microsoft.com/office/drawing/2014/main" id="{8E6A5C5C-EECA-AA31-81C3-1A82B0643710}"/>
              </a:ext>
            </a:extLst>
          </xdr:cNvPr>
          <xdr:cNvSpPr txBox="1"/>
        </xdr:nvSpPr>
        <xdr:spPr>
          <a:xfrm>
            <a:off x="5539155" y="4444553"/>
            <a:ext cx="468086" cy="485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E8F68A-63B9-4715-9B06-77DBC80816B4}" type="TxLink">
              <a:rPr lang="en-US" sz="3200" b="0" i="0" u="none" strike="noStrike">
                <a:solidFill>
                  <a:srgbClr val="C240D8"/>
                </a:solidFill>
                <a:latin typeface="Calibri"/>
                <a:ea typeface="Calibri"/>
                <a:cs typeface="Calibri"/>
              </a:rPr>
              <a:pPr algn="ctr"/>
              <a:t> </a:t>
            </a:fld>
            <a:endParaRPr lang="en-IN" sz="3200"/>
          </a:p>
        </xdr:txBody>
      </xdr:sp>
      <xdr:sp macro="" textlink="'Pivot Tables'!E53">
        <xdr:nvSpPr>
          <xdr:cNvPr id="200" name="TextBox 199">
            <a:extLst>
              <a:ext uri="{FF2B5EF4-FFF2-40B4-BE49-F238E27FC236}">
                <a16:creationId xmlns:a16="http://schemas.microsoft.com/office/drawing/2014/main" id="{85765900-C6B5-8568-0464-86C9E0EB4181}"/>
              </a:ext>
            </a:extLst>
          </xdr:cNvPr>
          <xdr:cNvSpPr txBox="1"/>
        </xdr:nvSpPr>
        <xdr:spPr>
          <a:xfrm>
            <a:off x="5539155" y="4443967"/>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F767BB-E787-4A4C-827F-D2D739678704}"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11</xdr:col>
      <xdr:colOff>47991</xdr:colOff>
      <xdr:row>25</xdr:row>
      <xdr:rowOff>54849</xdr:rowOff>
    </xdr:from>
    <xdr:to>
      <xdr:col>11</xdr:col>
      <xdr:colOff>516077</xdr:colOff>
      <xdr:row>27</xdr:row>
      <xdr:rowOff>175764</xdr:rowOff>
    </xdr:to>
    <xdr:grpSp>
      <xdr:nvGrpSpPr>
        <xdr:cNvPr id="295" name="Group 294">
          <a:extLst>
            <a:ext uri="{FF2B5EF4-FFF2-40B4-BE49-F238E27FC236}">
              <a16:creationId xmlns:a16="http://schemas.microsoft.com/office/drawing/2014/main" id="{165A6783-EA3E-8653-C117-99466D4F0AF8}"/>
            </a:ext>
          </a:extLst>
        </xdr:cNvPr>
        <xdr:cNvGrpSpPr/>
      </xdr:nvGrpSpPr>
      <xdr:grpSpPr>
        <a:xfrm>
          <a:off x="6753591" y="4626849"/>
          <a:ext cx="468086" cy="486675"/>
          <a:chOff x="5539155" y="4443967"/>
          <a:chExt cx="468086" cy="486675"/>
        </a:xfrm>
      </xdr:grpSpPr>
      <xdr:sp macro="" textlink="'Pivot Tables'!C53">
        <xdr:nvSpPr>
          <xdr:cNvPr id="296" name="TextBox 295">
            <a:extLst>
              <a:ext uri="{FF2B5EF4-FFF2-40B4-BE49-F238E27FC236}">
                <a16:creationId xmlns:a16="http://schemas.microsoft.com/office/drawing/2014/main" id="{89130F71-4323-35CC-6D41-A623F607866D}"/>
              </a:ext>
            </a:extLst>
          </xdr:cNvPr>
          <xdr:cNvSpPr txBox="1"/>
        </xdr:nvSpPr>
        <xdr:spPr>
          <a:xfrm>
            <a:off x="5539155" y="4444553"/>
            <a:ext cx="468086" cy="485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E8F68A-63B9-4715-9B06-77DBC80816B4}" type="TxLink">
              <a:rPr lang="en-US" sz="3200" b="0" i="0" u="none" strike="noStrike">
                <a:solidFill>
                  <a:srgbClr val="C240D8"/>
                </a:solidFill>
                <a:latin typeface="Calibri"/>
                <a:ea typeface="Calibri"/>
                <a:cs typeface="Calibri"/>
              </a:rPr>
              <a:pPr algn="ctr"/>
              <a:t> </a:t>
            </a:fld>
            <a:endParaRPr lang="en-IN" sz="3200"/>
          </a:p>
        </xdr:txBody>
      </xdr:sp>
      <xdr:sp macro="" textlink="'Pivot Tables'!E53">
        <xdr:nvSpPr>
          <xdr:cNvPr id="297" name="TextBox 296">
            <a:extLst>
              <a:ext uri="{FF2B5EF4-FFF2-40B4-BE49-F238E27FC236}">
                <a16:creationId xmlns:a16="http://schemas.microsoft.com/office/drawing/2014/main" id="{2396C7FB-C40B-1D29-EBE2-A22192492203}"/>
              </a:ext>
            </a:extLst>
          </xdr:cNvPr>
          <xdr:cNvSpPr txBox="1"/>
        </xdr:nvSpPr>
        <xdr:spPr>
          <a:xfrm>
            <a:off x="5539155" y="4443967"/>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F767BB-E787-4A4C-827F-D2D739678704}"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10</xdr:col>
      <xdr:colOff>75468</xdr:colOff>
      <xdr:row>24</xdr:row>
      <xdr:rowOff>33234</xdr:rowOff>
    </xdr:from>
    <xdr:to>
      <xdr:col>10</xdr:col>
      <xdr:colOff>543554</xdr:colOff>
      <xdr:row>26</xdr:row>
      <xdr:rowOff>152244</xdr:rowOff>
    </xdr:to>
    <xdr:grpSp>
      <xdr:nvGrpSpPr>
        <xdr:cNvPr id="298" name="Group 297">
          <a:extLst>
            <a:ext uri="{FF2B5EF4-FFF2-40B4-BE49-F238E27FC236}">
              <a16:creationId xmlns:a16="http://schemas.microsoft.com/office/drawing/2014/main" id="{68EB5689-5ABF-9FBC-86DA-74CD266A5FE8}"/>
            </a:ext>
          </a:extLst>
        </xdr:cNvPr>
        <xdr:cNvGrpSpPr/>
      </xdr:nvGrpSpPr>
      <xdr:grpSpPr>
        <a:xfrm>
          <a:off x="6171468" y="4422354"/>
          <a:ext cx="468086" cy="484770"/>
          <a:chOff x="6790593" y="4455691"/>
          <a:chExt cx="468086" cy="486675"/>
        </a:xfrm>
      </xdr:grpSpPr>
      <xdr:sp macro="" textlink="'Pivot Tables'!D53">
        <xdr:nvSpPr>
          <xdr:cNvPr id="299" name="TextBox 298">
            <a:extLst>
              <a:ext uri="{FF2B5EF4-FFF2-40B4-BE49-F238E27FC236}">
                <a16:creationId xmlns:a16="http://schemas.microsoft.com/office/drawing/2014/main" id="{AFDD6316-F4CA-5BA9-24C1-1C2F6528CD59}"/>
              </a:ext>
            </a:extLst>
          </xdr:cNvPr>
          <xdr:cNvSpPr txBox="1"/>
        </xdr:nvSpPr>
        <xdr:spPr>
          <a:xfrm>
            <a:off x="6790593" y="4455691"/>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D55685-B7C2-4B11-9423-E014F6004895}" type="TxLink">
              <a:rPr lang="en-US" sz="3200" b="0" i="0" u="none" strike="noStrike">
                <a:solidFill>
                  <a:srgbClr val="5A097C"/>
                </a:solidFill>
                <a:latin typeface="Calibri"/>
                <a:ea typeface="Calibri"/>
                <a:cs typeface="Calibri"/>
              </a:rPr>
              <a:pPr algn="ctr"/>
              <a:t> </a:t>
            </a:fld>
            <a:endParaRPr lang="en-IN" sz="3200"/>
          </a:p>
        </xdr:txBody>
      </xdr:sp>
      <xdr:sp macro="" textlink="'Pivot Tables'!F53">
        <xdr:nvSpPr>
          <xdr:cNvPr id="300" name="TextBox 299">
            <a:extLst>
              <a:ext uri="{FF2B5EF4-FFF2-40B4-BE49-F238E27FC236}">
                <a16:creationId xmlns:a16="http://schemas.microsoft.com/office/drawing/2014/main" id="{90035442-7F5C-4BBF-C695-16C112C0FB83}"/>
              </a:ext>
            </a:extLst>
          </xdr:cNvPr>
          <xdr:cNvSpPr txBox="1"/>
        </xdr:nvSpPr>
        <xdr:spPr>
          <a:xfrm>
            <a:off x="6790593" y="4455691"/>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ECDDD7-893A-49A9-8538-CB286DE1C7E3}"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10</xdr:col>
      <xdr:colOff>332644</xdr:colOff>
      <xdr:row>26</xdr:row>
      <xdr:rowOff>28472</xdr:rowOff>
    </xdr:from>
    <xdr:to>
      <xdr:col>11</xdr:col>
      <xdr:colOff>191130</xdr:colOff>
      <xdr:row>28</xdr:row>
      <xdr:rowOff>147482</xdr:rowOff>
    </xdr:to>
    <xdr:grpSp>
      <xdr:nvGrpSpPr>
        <xdr:cNvPr id="301" name="Group 300">
          <a:extLst>
            <a:ext uri="{FF2B5EF4-FFF2-40B4-BE49-F238E27FC236}">
              <a16:creationId xmlns:a16="http://schemas.microsoft.com/office/drawing/2014/main" id="{DF21315F-F4D7-5880-2B36-4CB6554630B8}"/>
            </a:ext>
          </a:extLst>
        </xdr:cNvPr>
        <xdr:cNvGrpSpPr/>
      </xdr:nvGrpSpPr>
      <xdr:grpSpPr>
        <a:xfrm>
          <a:off x="6428644" y="4783352"/>
          <a:ext cx="468086" cy="484770"/>
          <a:chOff x="6790593" y="4455691"/>
          <a:chExt cx="468086" cy="486675"/>
        </a:xfrm>
      </xdr:grpSpPr>
      <xdr:sp macro="" textlink="'Pivot Tables'!D53">
        <xdr:nvSpPr>
          <xdr:cNvPr id="302" name="TextBox 301">
            <a:extLst>
              <a:ext uri="{FF2B5EF4-FFF2-40B4-BE49-F238E27FC236}">
                <a16:creationId xmlns:a16="http://schemas.microsoft.com/office/drawing/2014/main" id="{B562AB93-55C7-BDBA-C961-9FADF219CF3C}"/>
              </a:ext>
            </a:extLst>
          </xdr:cNvPr>
          <xdr:cNvSpPr txBox="1"/>
        </xdr:nvSpPr>
        <xdr:spPr>
          <a:xfrm>
            <a:off x="6790593" y="4455691"/>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D55685-B7C2-4B11-9423-E014F6004895}" type="TxLink">
              <a:rPr lang="en-US" sz="3200" b="0" i="0" u="none" strike="noStrike">
                <a:solidFill>
                  <a:srgbClr val="5A097C"/>
                </a:solidFill>
                <a:latin typeface="Calibri"/>
                <a:ea typeface="Calibri"/>
                <a:cs typeface="Calibri"/>
              </a:rPr>
              <a:pPr algn="ctr"/>
              <a:t> </a:t>
            </a:fld>
            <a:endParaRPr lang="en-IN" sz="3200"/>
          </a:p>
        </xdr:txBody>
      </xdr:sp>
      <xdr:sp macro="" textlink="'Pivot Tables'!F53">
        <xdr:nvSpPr>
          <xdr:cNvPr id="303" name="TextBox 302">
            <a:extLst>
              <a:ext uri="{FF2B5EF4-FFF2-40B4-BE49-F238E27FC236}">
                <a16:creationId xmlns:a16="http://schemas.microsoft.com/office/drawing/2014/main" id="{C133D09D-6544-BC10-00B1-02CAC1325D0F}"/>
              </a:ext>
            </a:extLst>
          </xdr:cNvPr>
          <xdr:cNvSpPr txBox="1"/>
        </xdr:nvSpPr>
        <xdr:spPr>
          <a:xfrm>
            <a:off x="6790593" y="4455691"/>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ECDDD7-893A-49A9-8538-CB286DE1C7E3}"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10</xdr:col>
      <xdr:colOff>346931</xdr:colOff>
      <xdr:row>23</xdr:row>
      <xdr:rowOff>161821</xdr:rowOff>
    </xdr:from>
    <xdr:to>
      <xdr:col>11</xdr:col>
      <xdr:colOff>205417</xdr:colOff>
      <xdr:row>26</xdr:row>
      <xdr:rowOff>99856</xdr:rowOff>
    </xdr:to>
    <xdr:grpSp>
      <xdr:nvGrpSpPr>
        <xdr:cNvPr id="304" name="Group 303">
          <a:extLst>
            <a:ext uri="{FF2B5EF4-FFF2-40B4-BE49-F238E27FC236}">
              <a16:creationId xmlns:a16="http://schemas.microsoft.com/office/drawing/2014/main" id="{E7CDFE83-E495-EC15-E3CA-28A1E62AA8F5}"/>
            </a:ext>
          </a:extLst>
        </xdr:cNvPr>
        <xdr:cNvGrpSpPr/>
      </xdr:nvGrpSpPr>
      <xdr:grpSpPr>
        <a:xfrm>
          <a:off x="6442931" y="4368061"/>
          <a:ext cx="468086" cy="486675"/>
          <a:chOff x="6790593" y="4455691"/>
          <a:chExt cx="468086" cy="486675"/>
        </a:xfrm>
      </xdr:grpSpPr>
      <xdr:sp macro="" textlink="'Pivot Tables'!D53">
        <xdr:nvSpPr>
          <xdr:cNvPr id="305" name="TextBox 304">
            <a:extLst>
              <a:ext uri="{FF2B5EF4-FFF2-40B4-BE49-F238E27FC236}">
                <a16:creationId xmlns:a16="http://schemas.microsoft.com/office/drawing/2014/main" id="{934499FD-C5A0-B630-25BC-F459781F7954}"/>
              </a:ext>
            </a:extLst>
          </xdr:cNvPr>
          <xdr:cNvSpPr txBox="1"/>
        </xdr:nvSpPr>
        <xdr:spPr>
          <a:xfrm>
            <a:off x="6790593" y="4455691"/>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D55685-B7C2-4B11-9423-E014F6004895}" type="TxLink">
              <a:rPr lang="en-US" sz="3200" b="0" i="0" u="none" strike="noStrike">
                <a:solidFill>
                  <a:srgbClr val="5A097C"/>
                </a:solidFill>
                <a:latin typeface="Calibri"/>
                <a:ea typeface="Calibri"/>
                <a:cs typeface="Calibri"/>
              </a:rPr>
              <a:pPr algn="ctr"/>
              <a:t> </a:t>
            </a:fld>
            <a:endParaRPr lang="en-IN" sz="3200"/>
          </a:p>
        </xdr:txBody>
      </xdr:sp>
      <xdr:sp macro="" textlink="'Pivot Tables'!F53">
        <xdr:nvSpPr>
          <xdr:cNvPr id="306" name="TextBox 305">
            <a:extLst>
              <a:ext uri="{FF2B5EF4-FFF2-40B4-BE49-F238E27FC236}">
                <a16:creationId xmlns:a16="http://schemas.microsoft.com/office/drawing/2014/main" id="{2CA2264E-FD95-8FFE-C235-7724845E00E5}"/>
              </a:ext>
            </a:extLst>
          </xdr:cNvPr>
          <xdr:cNvSpPr txBox="1"/>
        </xdr:nvSpPr>
        <xdr:spPr>
          <a:xfrm>
            <a:off x="6790593" y="4455691"/>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ECDDD7-893A-49A9-8538-CB286DE1C7E3}"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15</xdr:col>
      <xdr:colOff>63969</xdr:colOff>
      <xdr:row>13</xdr:row>
      <xdr:rowOff>21269</xdr:rowOff>
    </xdr:from>
    <xdr:to>
      <xdr:col>15</xdr:col>
      <xdr:colOff>532055</xdr:colOff>
      <xdr:row>15</xdr:row>
      <xdr:rowOff>144834</xdr:rowOff>
    </xdr:to>
    <xdr:grpSp>
      <xdr:nvGrpSpPr>
        <xdr:cNvPr id="308" name="Group 307">
          <a:extLst>
            <a:ext uri="{FF2B5EF4-FFF2-40B4-BE49-F238E27FC236}">
              <a16:creationId xmlns:a16="http://schemas.microsoft.com/office/drawing/2014/main" id="{429E59A1-D884-5033-61F8-873BE45CBEC2}"/>
            </a:ext>
          </a:extLst>
        </xdr:cNvPr>
        <xdr:cNvGrpSpPr/>
      </xdr:nvGrpSpPr>
      <xdr:grpSpPr>
        <a:xfrm>
          <a:off x="9207969" y="2398709"/>
          <a:ext cx="468086" cy="489325"/>
          <a:chOff x="8704386" y="1859437"/>
          <a:chExt cx="468086" cy="494626"/>
        </a:xfrm>
      </xdr:grpSpPr>
      <xdr:sp macro="" textlink="'Pivot Tables'!C52">
        <xdr:nvSpPr>
          <xdr:cNvPr id="309" name="TextBox 308">
            <a:extLst>
              <a:ext uri="{FF2B5EF4-FFF2-40B4-BE49-F238E27FC236}">
                <a16:creationId xmlns:a16="http://schemas.microsoft.com/office/drawing/2014/main" id="{810F5C72-507B-164F-ADFA-0AB9CAAC9DAE}"/>
              </a:ext>
            </a:extLst>
          </xdr:cNvPr>
          <xdr:cNvSpPr txBox="1"/>
        </xdr:nvSpPr>
        <xdr:spPr>
          <a:xfrm>
            <a:off x="8704386" y="1859437"/>
            <a:ext cx="468086" cy="494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D3D89B-6E80-41BF-863B-C43555AB3F53}" type="TxLink">
              <a:rPr lang="en-US" sz="3200" b="0" i="0" u="none" strike="noStrike">
                <a:solidFill>
                  <a:srgbClr val="C240D8"/>
                </a:solidFill>
                <a:latin typeface="Calibri"/>
                <a:ea typeface="Calibri"/>
                <a:cs typeface="Calibri"/>
              </a:rPr>
              <a:pPr algn="ctr"/>
              <a:t> </a:t>
            </a:fld>
            <a:endParaRPr lang="en-IN" sz="3200"/>
          </a:p>
        </xdr:txBody>
      </xdr:sp>
      <xdr:sp macro="" textlink="'Pivot Tables'!E52">
        <xdr:nvSpPr>
          <xdr:cNvPr id="310" name="TextBox 309">
            <a:extLst>
              <a:ext uri="{FF2B5EF4-FFF2-40B4-BE49-F238E27FC236}">
                <a16:creationId xmlns:a16="http://schemas.microsoft.com/office/drawing/2014/main" id="{55290878-D25B-0C9C-BE08-4BB0F7FD85BB}"/>
              </a:ext>
            </a:extLst>
          </xdr:cNvPr>
          <xdr:cNvSpPr txBox="1"/>
        </xdr:nvSpPr>
        <xdr:spPr>
          <a:xfrm>
            <a:off x="8704386" y="1861348"/>
            <a:ext cx="468086" cy="490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52D194-04F6-43C2-9AE0-6050CBB5B730}"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15</xdr:col>
      <xdr:colOff>389789</xdr:colOff>
      <xdr:row>11</xdr:row>
      <xdr:rowOff>131628</xdr:rowOff>
    </xdr:from>
    <xdr:to>
      <xdr:col>16</xdr:col>
      <xdr:colOff>248275</xdr:colOff>
      <xdr:row>14</xdr:row>
      <xdr:rowOff>71263</xdr:rowOff>
    </xdr:to>
    <xdr:grpSp>
      <xdr:nvGrpSpPr>
        <xdr:cNvPr id="311" name="Group 310">
          <a:extLst>
            <a:ext uri="{FF2B5EF4-FFF2-40B4-BE49-F238E27FC236}">
              <a16:creationId xmlns:a16="http://schemas.microsoft.com/office/drawing/2014/main" id="{8973FBAE-30E0-B0D6-9617-C40A21BB7273}"/>
            </a:ext>
          </a:extLst>
        </xdr:cNvPr>
        <xdr:cNvGrpSpPr/>
      </xdr:nvGrpSpPr>
      <xdr:grpSpPr>
        <a:xfrm>
          <a:off x="9533789" y="2143308"/>
          <a:ext cx="468086" cy="488275"/>
          <a:chOff x="8704386" y="1859437"/>
          <a:chExt cx="468086" cy="494626"/>
        </a:xfrm>
      </xdr:grpSpPr>
      <xdr:sp macro="" textlink="'Pivot Tables'!C52">
        <xdr:nvSpPr>
          <xdr:cNvPr id="312" name="TextBox 311">
            <a:extLst>
              <a:ext uri="{FF2B5EF4-FFF2-40B4-BE49-F238E27FC236}">
                <a16:creationId xmlns:a16="http://schemas.microsoft.com/office/drawing/2014/main" id="{12719327-4245-6EB1-D5ED-F21E4174B9F5}"/>
              </a:ext>
            </a:extLst>
          </xdr:cNvPr>
          <xdr:cNvSpPr txBox="1"/>
        </xdr:nvSpPr>
        <xdr:spPr>
          <a:xfrm>
            <a:off x="8704386" y="1859437"/>
            <a:ext cx="468086" cy="494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D3D89B-6E80-41BF-863B-C43555AB3F53}" type="TxLink">
              <a:rPr lang="en-US" sz="3200" b="0" i="0" u="none" strike="noStrike">
                <a:solidFill>
                  <a:srgbClr val="C240D8"/>
                </a:solidFill>
                <a:latin typeface="Calibri"/>
                <a:ea typeface="Calibri"/>
                <a:cs typeface="Calibri"/>
              </a:rPr>
              <a:pPr algn="ctr"/>
              <a:t> </a:t>
            </a:fld>
            <a:endParaRPr lang="en-IN" sz="3200"/>
          </a:p>
        </xdr:txBody>
      </xdr:sp>
      <xdr:sp macro="" textlink="'Pivot Tables'!E52">
        <xdr:nvSpPr>
          <xdr:cNvPr id="313" name="TextBox 312">
            <a:extLst>
              <a:ext uri="{FF2B5EF4-FFF2-40B4-BE49-F238E27FC236}">
                <a16:creationId xmlns:a16="http://schemas.microsoft.com/office/drawing/2014/main" id="{B89B36AE-913F-9F5D-A099-41B104C46612}"/>
              </a:ext>
            </a:extLst>
          </xdr:cNvPr>
          <xdr:cNvSpPr txBox="1"/>
        </xdr:nvSpPr>
        <xdr:spPr>
          <a:xfrm>
            <a:off x="8704386" y="1861348"/>
            <a:ext cx="468086" cy="490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52D194-04F6-43C2-9AE0-6050CBB5B730}"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14</xdr:col>
      <xdr:colOff>363514</xdr:colOff>
      <xdr:row>12</xdr:row>
      <xdr:rowOff>84331</xdr:rowOff>
    </xdr:from>
    <xdr:to>
      <xdr:col>15</xdr:col>
      <xdr:colOff>222000</xdr:colOff>
      <xdr:row>15</xdr:row>
      <xdr:rowOff>23965</xdr:rowOff>
    </xdr:to>
    <xdr:grpSp>
      <xdr:nvGrpSpPr>
        <xdr:cNvPr id="314" name="Group 313">
          <a:extLst>
            <a:ext uri="{FF2B5EF4-FFF2-40B4-BE49-F238E27FC236}">
              <a16:creationId xmlns:a16="http://schemas.microsoft.com/office/drawing/2014/main" id="{4067FC18-3FB7-F004-6FEB-94978E6E5898}"/>
            </a:ext>
          </a:extLst>
        </xdr:cNvPr>
        <xdr:cNvGrpSpPr/>
      </xdr:nvGrpSpPr>
      <xdr:grpSpPr>
        <a:xfrm>
          <a:off x="8897914" y="2278891"/>
          <a:ext cx="468086" cy="488274"/>
          <a:chOff x="8704386" y="1859437"/>
          <a:chExt cx="468086" cy="494626"/>
        </a:xfrm>
      </xdr:grpSpPr>
      <xdr:sp macro="" textlink="'Pivot Tables'!C52">
        <xdr:nvSpPr>
          <xdr:cNvPr id="315" name="TextBox 314">
            <a:extLst>
              <a:ext uri="{FF2B5EF4-FFF2-40B4-BE49-F238E27FC236}">
                <a16:creationId xmlns:a16="http://schemas.microsoft.com/office/drawing/2014/main" id="{2D605658-C649-3427-54E9-CCFAD753854A}"/>
              </a:ext>
            </a:extLst>
          </xdr:cNvPr>
          <xdr:cNvSpPr txBox="1"/>
        </xdr:nvSpPr>
        <xdr:spPr>
          <a:xfrm>
            <a:off x="8704386" y="1859437"/>
            <a:ext cx="468086" cy="4946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D3D89B-6E80-41BF-863B-C43555AB3F53}" type="TxLink">
              <a:rPr lang="en-US" sz="3200" b="0" i="0" u="none" strike="noStrike">
                <a:solidFill>
                  <a:srgbClr val="C240D8"/>
                </a:solidFill>
                <a:latin typeface="Calibri"/>
                <a:ea typeface="Calibri"/>
                <a:cs typeface="Calibri"/>
              </a:rPr>
              <a:pPr algn="ctr"/>
              <a:t> </a:t>
            </a:fld>
            <a:endParaRPr lang="en-IN" sz="3200"/>
          </a:p>
        </xdr:txBody>
      </xdr:sp>
      <xdr:sp macro="" textlink="'Pivot Tables'!E52">
        <xdr:nvSpPr>
          <xdr:cNvPr id="316" name="TextBox 315">
            <a:extLst>
              <a:ext uri="{FF2B5EF4-FFF2-40B4-BE49-F238E27FC236}">
                <a16:creationId xmlns:a16="http://schemas.microsoft.com/office/drawing/2014/main" id="{D0493766-E01A-DFE4-5AC0-3DAC210B037F}"/>
              </a:ext>
            </a:extLst>
          </xdr:cNvPr>
          <xdr:cNvSpPr txBox="1"/>
        </xdr:nvSpPr>
        <xdr:spPr>
          <a:xfrm>
            <a:off x="8704386" y="1861348"/>
            <a:ext cx="468086" cy="490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52D194-04F6-43C2-9AE0-6050CBB5B730}"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15</xdr:col>
      <xdr:colOff>149671</xdr:colOff>
      <xdr:row>12</xdr:row>
      <xdr:rowOff>9167</xdr:rowOff>
    </xdr:from>
    <xdr:to>
      <xdr:col>16</xdr:col>
      <xdr:colOff>8157</xdr:colOff>
      <xdr:row>14</xdr:row>
      <xdr:rowOff>128910</xdr:rowOff>
    </xdr:to>
    <xdr:sp macro="" textlink="'Pivot Tables'!F52">
      <xdr:nvSpPr>
        <xdr:cNvPr id="325" name="TextBox 324">
          <a:extLst>
            <a:ext uri="{FF2B5EF4-FFF2-40B4-BE49-F238E27FC236}">
              <a16:creationId xmlns:a16="http://schemas.microsoft.com/office/drawing/2014/main" id="{1475D0E8-A9B9-4D22-9E0A-DE34D8D4DC04}"/>
            </a:ext>
          </a:extLst>
        </xdr:cNvPr>
        <xdr:cNvSpPr txBox="1"/>
      </xdr:nvSpPr>
      <xdr:spPr>
        <a:xfrm>
          <a:off x="9293671" y="2216339"/>
          <a:ext cx="468086" cy="487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CA8647-BEA0-48D5-877F-B6FBD2EAA64C}" type="TxLink">
            <a:rPr lang="en-US" sz="3200" b="0" i="0" u="none" strike="noStrike">
              <a:solidFill>
                <a:srgbClr val="296EFC"/>
              </a:solidFill>
              <a:latin typeface="Arial"/>
              <a:cs typeface="Arial"/>
            </a:rPr>
            <a:pPr algn="ctr"/>
            <a:t>●</a:t>
          </a:fld>
          <a:endParaRPr lang="en-IN" sz="3200"/>
        </a:p>
      </xdr:txBody>
    </xdr:sp>
    <xdr:clientData/>
  </xdr:twoCellAnchor>
  <xdr:twoCellAnchor>
    <xdr:from>
      <xdr:col>15</xdr:col>
      <xdr:colOff>207478</xdr:colOff>
      <xdr:row>9</xdr:row>
      <xdr:rowOff>166822</xdr:rowOff>
    </xdr:from>
    <xdr:to>
      <xdr:col>16</xdr:col>
      <xdr:colOff>65964</xdr:colOff>
      <xdr:row>12</xdr:row>
      <xdr:rowOff>102634</xdr:rowOff>
    </xdr:to>
    <xdr:sp macro="" textlink="'Pivot Tables'!F52">
      <xdr:nvSpPr>
        <xdr:cNvPr id="326" name="TextBox 325">
          <a:extLst>
            <a:ext uri="{FF2B5EF4-FFF2-40B4-BE49-F238E27FC236}">
              <a16:creationId xmlns:a16="http://schemas.microsoft.com/office/drawing/2014/main" id="{97D6AA57-C67D-C8A3-6F4E-B939487B2097}"/>
            </a:ext>
          </a:extLst>
        </xdr:cNvPr>
        <xdr:cNvSpPr txBox="1"/>
      </xdr:nvSpPr>
      <xdr:spPr>
        <a:xfrm>
          <a:off x="9351478" y="1822201"/>
          <a:ext cx="468086" cy="487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CA8647-BEA0-48D5-877F-B6FBD2EAA64C}" type="TxLink">
            <a:rPr lang="en-US" sz="3200" b="0" i="0" u="none" strike="noStrike">
              <a:solidFill>
                <a:srgbClr val="296EFC"/>
              </a:solidFill>
              <a:latin typeface="Arial"/>
              <a:cs typeface="Arial"/>
            </a:rPr>
            <a:pPr algn="ctr"/>
            <a:t>●</a:t>
          </a:fld>
          <a:endParaRPr lang="en-IN" sz="3200"/>
        </a:p>
      </xdr:txBody>
    </xdr:sp>
    <xdr:clientData/>
  </xdr:twoCellAnchor>
  <xdr:twoCellAnchor>
    <xdr:from>
      <xdr:col>14</xdr:col>
      <xdr:colOff>344113</xdr:colOff>
      <xdr:row>10</xdr:row>
      <xdr:rowOff>151057</xdr:rowOff>
    </xdr:from>
    <xdr:to>
      <xdr:col>15</xdr:col>
      <xdr:colOff>202599</xdr:colOff>
      <xdr:row>13</xdr:row>
      <xdr:rowOff>86869</xdr:rowOff>
    </xdr:to>
    <xdr:sp macro="" textlink="'Pivot Tables'!F52">
      <xdr:nvSpPr>
        <xdr:cNvPr id="327" name="TextBox 326">
          <a:extLst>
            <a:ext uri="{FF2B5EF4-FFF2-40B4-BE49-F238E27FC236}">
              <a16:creationId xmlns:a16="http://schemas.microsoft.com/office/drawing/2014/main" id="{AE79B08B-5E73-0056-94FF-7B435006F729}"/>
            </a:ext>
          </a:extLst>
        </xdr:cNvPr>
        <xdr:cNvSpPr txBox="1"/>
      </xdr:nvSpPr>
      <xdr:spPr>
        <a:xfrm>
          <a:off x="8878513" y="1990367"/>
          <a:ext cx="468086" cy="4876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1CA8647-BEA0-48D5-877F-B6FBD2EAA64C}" type="TxLink">
            <a:rPr lang="en-US" sz="3200" b="0" i="0" u="none" strike="noStrike">
              <a:solidFill>
                <a:srgbClr val="296EFC"/>
              </a:solidFill>
              <a:latin typeface="Arial"/>
              <a:cs typeface="Arial"/>
            </a:rPr>
            <a:pPr algn="ctr"/>
            <a:t>●</a:t>
          </a:fld>
          <a:endParaRPr lang="en-IN" sz="3200"/>
        </a:p>
      </xdr:txBody>
    </xdr:sp>
    <xdr:clientData/>
  </xdr:twoCellAnchor>
  <xdr:twoCellAnchor>
    <xdr:from>
      <xdr:col>17</xdr:col>
      <xdr:colOff>434928</xdr:colOff>
      <xdr:row>7</xdr:row>
      <xdr:rowOff>145115</xdr:rowOff>
    </xdr:from>
    <xdr:to>
      <xdr:col>18</xdr:col>
      <xdr:colOff>293414</xdr:colOff>
      <xdr:row>10</xdr:row>
      <xdr:rowOff>83150</xdr:rowOff>
    </xdr:to>
    <xdr:grpSp>
      <xdr:nvGrpSpPr>
        <xdr:cNvPr id="330" name="Group 329">
          <a:extLst>
            <a:ext uri="{FF2B5EF4-FFF2-40B4-BE49-F238E27FC236}">
              <a16:creationId xmlns:a16="http://schemas.microsoft.com/office/drawing/2014/main" id="{2C285586-A804-99C9-327A-9B28D34992E5}"/>
            </a:ext>
          </a:extLst>
        </xdr:cNvPr>
        <xdr:cNvGrpSpPr/>
      </xdr:nvGrpSpPr>
      <xdr:grpSpPr>
        <a:xfrm>
          <a:off x="10798128" y="1425275"/>
          <a:ext cx="468086" cy="486675"/>
          <a:chOff x="10920048" y="1257635"/>
          <a:chExt cx="468086" cy="486675"/>
        </a:xfrm>
      </xdr:grpSpPr>
      <xdr:sp macro="" textlink="'Pivot Tables'!C51">
        <xdr:nvSpPr>
          <xdr:cNvPr id="331" name="TextBox 330">
            <a:extLst>
              <a:ext uri="{FF2B5EF4-FFF2-40B4-BE49-F238E27FC236}">
                <a16:creationId xmlns:a16="http://schemas.microsoft.com/office/drawing/2014/main" id="{254EE6A8-F935-67C0-39FA-42AD1D483FC3}"/>
              </a:ext>
            </a:extLst>
          </xdr:cNvPr>
          <xdr:cNvSpPr txBox="1"/>
        </xdr:nvSpPr>
        <xdr:spPr>
          <a:xfrm>
            <a:off x="10920048" y="1257635"/>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7510F0-632F-4D48-B1C3-3A6D703D17A6}" type="TxLink">
              <a:rPr lang="en-US" sz="3200" b="0" i="0" u="none" strike="noStrike">
                <a:solidFill>
                  <a:srgbClr val="C240D8"/>
                </a:solidFill>
                <a:latin typeface="Calibri"/>
                <a:ea typeface="Calibri"/>
                <a:cs typeface="Calibri"/>
              </a:rPr>
              <a:pPr algn="ctr"/>
              <a:t> </a:t>
            </a:fld>
            <a:endParaRPr lang="en-IN" sz="3200"/>
          </a:p>
        </xdr:txBody>
      </xdr:sp>
      <xdr:sp macro="" textlink="'Pivot Tables'!E51">
        <xdr:nvSpPr>
          <xdr:cNvPr id="332" name="TextBox 331">
            <a:extLst>
              <a:ext uri="{FF2B5EF4-FFF2-40B4-BE49-F238E27FC236}">
                <a16:creationId xmlns:a16="http://schemas.microsoft.com/office/drawing/2014/main" id="{6D8450D0-30CE-119B-D567-DF543DE3777E}"/>
              </a:ext>
            </a:extLst>
          </xdr:cNvPr>
          <xdr:cNvSpPr txBox="1"/>
        </xdr:nvSpPr>
        <xdr:spPr>
          <a:xfrm>
            <a:off x="10920048" y="1257635"/>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30D9E7-1EFF-449C-B961-A9E794CB73A1}"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18</xdr:col>
      <xdr:colOff>229188</xdr:colOff>
      <xdr:row>7</xdr:row>
      <xdr:rowOff>7955</xdr:rowOff>
    </xdr:from>
    <xdr:to>
      <xdr:col>19</xdr:col>
      <xdr:colOff>87674</xdr:colOff>
      <xdr:row>9</xdr:row>
      <xdr:rowOff>128870</xdr:rowOff>
    </xdr:to>
    <xdr:grpSp>
      <xdr:nvGrpSpPr>
        <xdr:cNvPr id="333" name="Group 332">
          <a:extLst>
            <a:ext uri="{FF2B5EF4-FFF2-40B4-BE49-F238E27FC236}">
              <a16:creationId xmlns:a16="http://schemas.microsoft.com/office/drawing/2014/main" id="{C525E8B1-8DF9-0DBC-A09C-E0330AC5762A}"/>
            </a:ext>
          </a:extLst>
        </xdr:cNvPr>
        <xdr:cNvGrpSpPr/>
      </xdr:nvGrpSpPr>
      <xdr:grpSpPr>
        <a:xfrm>
          <a:off x="11201988" y="1288115"/>
          <a:ext cx="468086" cy="486675"/>
          <a:chOff x="10920048" y="1257635"/>
          <a:chExt cx="468086" cy="486675"/>
        </a:xfrm>
      </xdr:grpSpPr>
      <xdr:sp macro="" textlink="'Pivot Tables'!C51">
        <xdr:nvSpPr>
          <xdr:cNvPr id="334" name="TextBox 333">
            <a:extLst>
              <a:ext uri="{FF2B5EF4-FFF2-40B4-BE49-F238E27FC236}">
                <a16:creationId xmlns:a16="http://schemas.microsoft.com/office/drawing/2014/main" id="{524E879E-3C26-1468-5A22-CCF0FAE7B9A7}"/>
              </a:ext>
            </a:extLst>
          </xdr:cNvPr>
          <xdr:cNvSpPr txBox="1"/>
        </xdr:nvSpPr>
        <xdr:spPr>
          <a:xfrm>
            <a:off x="10920048" y="1257635"/>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7510F0-632F-4D48-B1C3-3A6D703D17A6}" type="TxLink">
              <a:rPr lang="en-US" sz="3200" b="0" i="0" u="none" strike="noStrike">
                <a:solidFill>
                  <a:srgbClr val="C240D8"/>
                </a:solidFill>
                <a:latin typeface="Calibri"/>
                <a:ea typeface="Calibri"/>
                <a:cs typeface="Calibri"/>
              </a:rPr>
              <a:pPr algn="ctr"/>
              <a:t> </a:t>
            </a:fld>
            <a:endParaRPr lang="en-IN" sz="3200"/>
          </a:p>
        </xdr:txBody>
      </xdr:sp>
      <xdr:sp macro="" textlink="'Pivot Tables'!E51">
        <xdr:nvSpPr>
          <xdr:cNvPr id="335" name="TextBox 334">
            <a:extLst>
              <a:ext uri="{FF2B5EF4-FFF2-40B4-BE49-F238E27FC236}">
                <a16:creationId xmlns:a16="http://schemas.microsoft.com/office/drawing/2014/main" id="{53D848B9-CE33-F956-2BB4-CB6B71665FC7}"/>
              </a:ext>
            </a:extLst>
          </xdr:cNvPr>
          <xdr:cNvSpPr txBox="1"/>
        </xdr:nvSpPr>
        <xdr:spPr>
          <a:xfrm>
            <a:off x="10920048" y="1257635"/>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30D9E7-1EFF-449C-B961-A9E794CB73A1}"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18</xdr:col>
      <xdr:colOff>38688</xdr:colOff>
      <xdr:row>7</xdr:row>
      <xdr:rowOff>107015</xdr:rowOff>
    </xdr:from>
    <xdr:to>
      <xdr:col>18</xdr:col>
      <xdr:colOff>506774</xdr:colOff>
      <xdr:row>10</xdr:row>
      <xdr:rowOff>45050</xdr:rowOff>
    </xdr:to>
    <xdr:grpSp>
      <xdr:nvGrpSpPr>
        <xdr:cNvPr id="336" name="Group 335">
          <a:extLst>
            <a:ext uri="{FF2B5EF4-FFF2-40B4-BE49-F238E27FC236}">
              <a16:creationId xmlns:a16="http://schemas.microsoft.com/office/drawing/2014/main" id="{2FDE7511-59D4-D001-F776-478CAB6E381D}"/>
            </a:ext>
          </a:extLst>
        </xdr:cNvPr>
        <xdr:cNvGrpSpPr/>
      </xdr:nvGrpSpPr>
      <xdr:grpSpPr>
        <a:xfrm>
          <a:off x="11011488" y="1387175"/>
          <a:ext cx="468086" cy="486675"/>
          <a:chOff x="10920048" y="1257635"/>
          <a:chExt cx="468086" cy="486675"/>
        </a:xfrm>
      </xdr:grpSpPr>
      <xdr:sp macro="" textlink="'Pivot Tables'!C51">
        <xdr:nvSpPr>
          <xdr:cNvPr id="337" name="TextBox 336">
            <a:extLst>
              <a:ext uri="{FF2B5EF4-FFF2-40B4-BE49-F238E27FC236}">
                <a16:creationId xmlns:a16="http://schemas.microsoft.com/office/drawing/2014/main" id="{675D3E92-D490-2599-CA68-867C6676A00F}"/>
              </a:ext>
            </a:extLst>
          </xdr:cNvPr>
          <xdr:cNvSpPr txBox="1"/>
        </xdr:nvSpPr>
        <xdr:spPr>
          <a:xfrm>
            <a:off x="10920048" y="1257635"/>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7510F0-632F-4D48-B1C3-3A6D703D17A6}" type="TxLink">
              <a:rPr lang="en-US" sz="3200" b="0" i="0" u="none" strike="noStrike">
                <a:solidFill>
                  <a:srgbClr val="C240D8"/>
                </a:solidFill>
                <a:latin typeface="Calibri"/>
                <a:ea typeface="Calibri"/>
                <a:cs typeface="Calibri"/>
              </a:rPr>
              <a:pPr algn="ctr"/>
              <a:t> </a:t>
            </a:fld>
            <a:endParaRPr lang="en-IN" sz="3200"/>
          </a:p>
        </xdr:txBody>
      </xdr:sp>
      <xdr:sp macro="" textlink="'Pivot Tables'!E51">
        <xdr:nvSpPr>
          <xdr:cNvPr id="338" name="TextBox 337">
            <a:extLst>
              <a:ext uri="{FF2B5EF4-FFF2-40B4-BE49-F238E27FC236}">
                <a16:creationId xmlns:a16="http://schemas.microsoft.com/office/drawing/2014/main" id="{FEA612D3-6D07-E52E-B0D8-05AFA10DDFA7}"/>
              </a:ext>
            </a:extLst>
          </xdr:cNvPr>
          <xdr:cNvSpPr txBox="1"/>
        </xdr:nvSpPr>
        <xdr:spPr>
          <a:xfrm>
            <a:off x="10920048" y="1257635"/>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D30D9E7-1EFF-449C-B961-A9E794CB73A1}" type="TxLink">
              <a:rPr lang="en-US" sz="3200" b="0" i="0" u="none" strike="noStrike">
                <a:solidFill>
                  <a:srgbClr val="0F11A7"/>
                </a:solidFill>
                <a:latin typeface="Arial"/>
                <a:cs typeface="Arial"/>
              </a:rPr>
              <a:pPr algn="ctr"/>
              <a:t>●</a:t>
            </a:fld>
            <a:endParaRPr lang="en-IN" sz="3200"/>
          </a:p>
        </xdr:txBody>
      </xdr:sp>
    </xdr:grpSp>
    <xdr:clientData/>
  </xdr:twoCellAnchor>
  <xdr:twoCellAnchor>
    <xdr:from>
      <xdr:col>18</xdr:col>
      <xdr:colOff>314766</xdr:colOff>
      <xdr:row>5</xdr:row>
      <xdr:rowOff>156839</xdr:rowOff>
    </xdr:from>
    <xdr:to>
      <xdr:col>19</xdr:col>
      <xdr:colOff>173252</xdr:colOff>
      <xdr:row>8</xdr:row>
      <xdr:rowOff>94874</xdr:rowOff>
    </xdr:to>
    <xdr:grpSp>
      <xdr:nvGrpSpPr>
        <xdr:cNvPr id="339" name="Group 338">
          <a:extLst>
            <a:ext uri="{FF2B5EF4-FFF2-40B4-BE49-F238E27FC236}">
              <a16:creationId xmlns:a16="http://schemas.microsoft.com/office/drawing/2014/main" id="{DE91326C-E9D4-27A8-A9BC-9CC76BE4AD93}"/>
            </a:ext>
          </a:extLst>
        </xdr:cNvPr>
        <xdr:cNvGrpSpPr/>
      </xdr:nvGrpSpPr>
      <xdr:grpSpPr>
        <a:xfrm>
          <a:off x="11287566" y="1071239"/>
          <a:ext cx="468086" cy="486675"/>
          <a:chOff x="12171486" y="1269359"/>
          <a:chExt cx="468086" cy="486675"/>
        </a:xfrm>
      </xdr:grpSpPr>
      <xdr:sp macro="" textlink="'Pivot Tables'!D51">
        <xdr:nvSpPr>
          <xdr:cNvPr id="340" name="TextBox 339">
            <a:extLst>
              <a:ext uri="{FF2B5EF4-FFF2-40B4-BE49-F238E27FC236}">
                <a16:creationId xmlns:a16="http://schemas.microsoft.com/office/drawing/2014/main" id="{8F8F7236-AD70-020B-0D4B-AA73AFED2E84}"/>
              </a:ext>
            </a:extLst>
          </xdr:cNvPr>
          <xdr:cNvSpPr txBox="1"/>
        </xdr:nvSpPr>
        <xdr:spPr>
          <a:xfrm>
            <a:off x="12171486" y="1269359"/>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29B898-994C-45A7-93D4-CDFBC8E6F011}" type="TxLink">
              <a:rPr lang="en-US" sz="3200" b="0" i="0" u="none" strike="noStrike">
                <a:solidFill>
                  <a:srgbClr val="5A097C"/>
                </a:solidFill>
                <a:latin typeface="Calibri"/>
                <a:ea typeface="Calibri"/>
                <a:cs typeface="Calibri"/>
              </a:rPr>
              <a:pPr algn="ctr"/>
              <a:t> </a:t>
            </a:fld>
            <a:endParaRPr lang="en-IN" sz="3200"/>
          </a:p>
        </xdr:txBody>
      </xdr:sp>
      <xdr:sp macro="" textlink="'Pivot Tables'!F51">
        <xdr:nvSpPr>
          <xdr:cNvPr id="341" name="TextBox 340">
            <a:extLst>
              <a:ext uri="{FF2B5EF4-FFF2-40B4-BE49-F238E27FC236}">
                <a16:creationId xmlns:a16="http://schemas.microsoft.com/office/drawing/2014/main" id="{6D667E64-A4FC-DFBB-5A06-ECDF0955C46B}"/>
              </a:ext>
            </a:extLst>
          </xdr:cNvPr>
          <xdr:cNvSpPr txBox="1"/>
        </xdr:nvSpPr>
        <xdr:spPr>
          <a:xfrm>
            <a:off x="12171486" y="1269359"/>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14E015-D28D-4FD2-BAC4-B0CB502029A5}"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18</xdr:col>
      <xdr:colOff>162366</xdr:colOff>
      <xdr:row>8</xdr:row>
      <xdr:rowOff>95879</xdr:rowOff>
    </xdr:from>
    <xdr:to>
      <xdr:col>19</xdr:col>
      <xdr:colOff>20852</xdr:colOff>
      <xdr:row>11</xdr:row>
      <xdr:rowOff>33914</xdr:rowOff>
    </xdr:to>
    <xdr:grpSp>
      <xdr:nvGrpSpPr>
        <xdr:cNvPr id="342" name="Group 341">
          <a:extLst>
            <a:ext uri="{FF2B5EF4-FFF2-40B4-BE49-F238E27FC236}">
              <a16:creationId xmlns:a16="http://schemas.microsoft.com/office/drawing/2014/main" id="{4F3185EE-4EF0-0A44-2BED-7664E46887F6}"/>
            </a:ext>
          </a:extLst>
        </xdr:cNvPr>
        <xdr:cNvGrpSpPr/>
      </xdr:nvGrpSpPr>
      <xdr:grpSpPr>
        <a:xfrm>
          <a:off x="11135166" y="1558919"/>
          <a:ext cx="468086" cy="486675"/>
          <a:chOff x="12171486" y="1269359"/>
          <a:chExt cx="468086" cy="486675"/>
        </a:xfrm>
      </xdr:grpSpPr>
      <xdr:sp macro="" textlink="'Pivot Tables'!D51">
        <xdr:nvSpPr>
          <xdr:cNvPr id="343" name="TextBox 342">
            <a:extLst>
              <a:ext uri="{FF2B5EF4-FFF2-40B4-BE49-F238E27FC236}">
                <a16:creationId xmlns:a16="http://schemas.microsoft.com/office/drawing/2014/main" id="{6B062223-8B0D-176F-41A2-D1A4791A276E}"/>
              </a:ext>
            </a:extLst>
          </xdr:cNvPr>
          <xdr:cNvSpPr txBox="1"/>
        </xdr:nvSpPr>
        <xdr:spPr>
          <a:xfrm>
            <a:off x="12171486" y="1269359"/>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29B898-994C-45A7-93D4-CDFBC8E6F011}" type="TxLink">
              <a:rPr lang="en-US" sz="3200" b="0" i="0" u="none" strike="noStrike">
                <a:solidFill>
                  <a:srgbClr val="5A097C"/>
                </a:solidFill>
                <a:latin typeface="Calibri"/>
                <a:ea typeface="Calibri"/>
                <a:cs typeface="Calibri"/>
              </a:rPr>
              <a:pPr algn="ctr"/>
              <a:t> </a:t>
            </a:fld>
            <a:endParaRPr lang="en-IN" sz="3200"/>
          </a:p>
        </xdr:txBody>
      </xdr:sp>
      <xdr:sp macro="" textlink="'Pivot Tables'!F51">
        <xdr:nvSpPr>
          <xdr:cNvPr id="344" name="TextBox 343">
            <a:extLst>
              <a:ext uri="{FF2B5EF4-FFF2-40B4-BE49-F238E27FC236}">
                <a16:creationId xmlns:a16="http://schemas.microsoft.com/office/drawing/2014/main" id="{AA247C92-053B-B6A0-8F7F-B44947E46A90}"/>
              </a:ext>
            </a:extLst>
          </xdr:cNvPr>
          <xdr:cNvSpPr txBox="1"/>
        </xdr:nvSpPr>
        <xdr:spPr>
          <a:xfrm>
            <a:off x="12171486" y="1269359"/>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14E015-D28D-4FD2-BAC4-B0CB502029A5}"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18</xdr:col>
      <xdr:colOff>70926</xdr:colOff>
      <xdr:row>6</xdr:row>
      <xdr:rowOff>34919</xdr:rowOff>
    </xdr:from>
    <xdr:to>
      <xdr:col>18</xdr:col>
      <xdr:colOff>539012</xdr:colOff>
      <xdr:row>8</xdr:row>
      <xdr:rowOff>155834</xdr:rowOff>
    </xdr:to>
    <xdr:grpSp>
      <xdr:nvGrpSpPr>
        <xdr:cNvPr id="345" name="Group 344">
          <a:extLst>
            <a:ext uri="{FF2B5EF4-FFF2-40B4-BE49-F238E27FC236}">
              <a16:creationId xmlns:a16="http://schemas.microsoft.com/office/drawing/2014/main" id="{7B413FDA-B3D3-0F10-EACD-97A640BC5103}"/>
            </a:ext>
          </a:extLst>
        </xdr:cNvPr>
        <xdr:cNvGrpSpPr/>
      </xdr:nvGrpSpPr>
      <xdr:grpSpPr>
        <a:xfrm>
          <a:off x="11043726" y="1132199"/>
          <a:ext cx="468086" cy="486675"/>
          <a:chOff x="12171486" y="1269359"/>
          <a:chExt cx="468086" cy="486675"/>
        </a:xfrm>
      </xdr:grpSpPr>
      <xdr:sp macro="" textlink="'Pivot Tables'!D51">
        <xdr:nvSpPr>
          <xdr:cNvPr id="346" name="TextBox 345">
            <a:extLst>
              <a:ext uri="{FF2B5EF4-FFF2-40B4-BE49-F238E27FC236}">
                <a16:creationId xmlns:a16="http://schemas.microsoft.com/office/drawing/2014/main" id="{0D26FDCA-D9CD-4E1B-D27E-2FE272FA58F3}"/>
              </a:ext>
            </a:extLst>
          </xdr:cNvPr>
          <xdr:cNvSpPr txBox="1"/>
        </xdr:nvSpPr>
        <xdr:spPr>
          <a:xfrm>
            <a:off x="12171486" y="1269359"/>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229B898-994C-45A7-93D4-CDFBC8E6F011}" type="TxLink">
              <a:rPr lang="en-US" sz="3200" b="0" i="0" u="none" strike="noStrike">
                <a:solidFill>
                  <a:srgbClr val="5A097C"/>
                </a:solidFill>
                <a:latin typeface="Calibri"/>
                <a:ea typeface="Calibri"/>
                <a:cs typeface="Calibri"/>
              </a:rPr>
              <a:pPr algn="ctr"/>
              <a:t> </a:t>
            </a:fld>
            <a:endParaRPr lang="en-IN" sz="3200"/>
          </a:p>
        </xdr:txBody>
      </xdr:sp>
      <xdr:sp macro="" textlink="'Pivot Tables'!F51">
        <xdr:nvSpPr>
          <xdr:cNvPr id="347" name="TextBox 346">
            <a:extLst>
              <a:ext uri="{FF2B5EF4-FFF2-40B4-BE49-F238E27FC236}">
                <a16:creationId xmlns:a16="http://schemas.microsoft.com/office/drawing/2014/main" id="{FF281CA5-7097-4719-BC19-01864AAA6769}"/>
              </a:ext>
            </a:extLst>
          </xdr:cNvPr>
          <xdr:cNvSpPr txBox="1"/>
        </xdr:nvSpPr>
        <xdr:spPr>
          <a:xfrm>
            <a:off x="12171486" y="1269359"/>
            <a:ext cx="468086" cy="486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14E015-D28D-4FD2-BAC4-B0CB502029A5}" type="TxLink">
              <a:rPr lang="en-US" sz="3200" b="0" i="0" u="none" strike="noStrike">
                <a:solidFill>
                  <a:srgbClr val="296EFC"/>
                </a:solidFill>
                <a:latin typeface="Arial"/>
                <a:cs typeface="Arial"/>
              </a:rPr>
              <a:pPr algn="ctr"/>
              <a:t>●</a:t>
            </a:fld>
            <a:endParaRPr lang="en-IN" sz="3200"/>
          </a:p>
        </xdr:txBody>
      </xdr:sp>
    </xdr:grpSp>
    <xdr:clientData/>
  </xdr:twoCellAnchor>
  <xdr:twoCellAnchor>
    <xdr:from>
      <xdr:col>8</xdr:col>
      <xdr:colOff>522630</xdr:colOff>
      <xdr:row>7</xdr:row>
      <xdr:rowOff>140538</xdr:rowOff>
    </xdr:from>
    <xdr:to>
      <xdr:col>15</xdr:col>
      <xdr:colOff>38243</xdr:colOff>
      <xdr:row>15</xdr:row>
      <xdr:rowOff>26238</xdr:rowOff>
    </xdr:to>
    <xdr:sp macro="" textlink="">
      <xdr:nvSpPr>
        <xdr:cNvPr id="202" name="Arc 201">
          <a:extLst>
            <a:ext uri="{FF2B5EF4-FFF2-40B4-BE49-F238E27FC236}">
              <a16:creationId xmlns:a16="http://schemas.microsoft.com/office/drawing/2014/main" id="{D390B9B8-27F6-5F5A-12E8-77E70451C1B9}"/>
            </a:ext>
          </a:extLst>
        </xdr:cNvPr>
        <xdr:cNvSpPr/>
      </xdr:nvSpPr>
      <xdr:spPr>
        <a:xfrm rot="374116">
          <a:off x="5399430" y="1420698"/>
          <a:ext cx="3782813" cy="1348740"/>
        </a:xfrm>
        <a:prstGeom prst="arc">
          <a:avLst>
            <a:gd name="adj1" fmla="val 11206677"/>
            <a:gd name="adj2" fmla="val 21354577"/>
          </a:avLst>
        </a:prstGeom>
        <a:ln w="22225">
          <a:gradFill flip="none" rotWithShape="1">
            <a:gsLst>
              <a:gs pos="0">
                <a:srgbClr val="5063F3">
                  <a:alpha val="80000"/>
                </a:srgbClr>
              </a:gs>
              <a:gs pos="73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8</xdr:col>
      <xdr:colOff>606449</xdr:colOff>
      <xdr:row>11</xdr:row>
      <xdr:rowOff>33856</xdr:rowOff>
    </xdr:from>
    <xdr:to>
      <xdr:col>15</xdr:col>
      <xdr:colOff>122062</xdr:colOff>
      <xdr:row>18</xdr:row>
      <xdr:rowOff>102436</xdr:rowOff>
    </xdr:to>
    <xdr:sp macro="" textlink="">
      <xdr:nvSpPr>
        <xdr:cNvPr id="203" name="Arc 202">
          <a:extLst>
            <a:ext uri="{FF2B5EF4-FFF2-40B4-BE49-F238E27FC236}">
              <a16:creationId xmlns:a16="http://schemas.microsoft.com/office/drawing/2014/main" id="{B2B21A8C-7D0B-9265-38F1-F9FB994A56B0}"/>
            </a:ext>
          </a:extLst>
        </xdr:cNvPr>
        <xdr:cNvSpPr/>
      </xdr:nvSpPr>
      <xdr:spPr>
        <a:xfrm rot="20944941">
          <a:off x="5483249" y="2045536"/>
          <a:ext cx="3782813" cy="1348740"/>
        </a:xfrm>
        <a:prstGeom prst="arc">
          <a:avLst>
            <a:gd name="adj1" fmla="val 11206677"/>
            <a:gd name="adj2" fmla="val 21354577"/>
          </a:avLst>
        </a:prstGeom>
        <a:ln w="22225">
          <a:gradFill flip="none" rotWithShape="1">
            <a:gsLst>
              <a:gs pos="0">
                <a:srgbClr val="C240D8">
                  <a:alpha val="80000"/>
                </a:srgbClr>
              </a:gs>
              <a:gs pos="73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8</xdr:col>
      <xdr:colOff>522628</xdr:colOff>
      <xdr:row>14</xdr:row>
      <xdr:rowOff>178637</xdr:rowOff>
    </xdr:from>
    <xdr:to>
      <xdr:col>15</xdr:col>
      <xdr:colOff>38241</xdr:colOff>
      <xdr:row>22</xdr:row>
      <xdr:rowOff>64337</xdr:rowOff>
    </xdr:to>
    <xdr:sp macro="" textlink="">
      <xdr:nvSpPr>
        <xdr:cNvPr id="204" name="Arc 203">
          <a:extLst>
            <a:ext uri="{FF2B5EF4-FFF2-40B4-BE49-F238E27FC236}">
              <a16:creationId xmlns:a16="http://schemas.microsoft.com/office/drawing/2014/main" id="{97E4A757-2B90-46B7-A07A-8C418AF716CC}"/>
            </a:ext>
          </a:extLst>
        </xdr:cNvPr>
        <xdr:cNvSpPr/>
      </xdr:nvSpPr>
      <xdr:spPr>
        <a:xfrm rot="699558">
          <a:off x="5399428" y="2738957"/>
          <a:ext cx="3782813" cy="1348740"/>
        </a:xfrm>
        <a:prstGeom prst="arc">
          <a:avLst>
            <a:gd name="adj1" fmla="val 11206677"/>
            <a:gd name="adj2" fmla="val 21354577"/>
          </a:avLst>
        </a:prstGeom>
        <a:ln w="22225">
          <a:gradFill flip="none" rotWithShape="1">
            <a:gsLst>
              <a:gs pos="0">
                <a:srgbClr val="C240D8">
                  <a:alpha val="80000"/>
                </a:srgbClr>
              </a:gs>
              <a:gs pos="73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9</xdr:col>
      <xdr:colOff>132259</xdr:colOff>
      <xdr:row>14</xdr:row>
      <xdr:rowOff>119551</xdr:rowOff>
    </xdr:from>
    <xdr:to>
      <xdr:col>10</xdr:col>
      <xdr:colOff>585420</xdr:colOff>
      <xdr:row>26</xdr:row>
      <xdr:rowOff>87737</xdr:rowOff>
    </xdr:to>
    <xdr:sp macro="" textlink="">
      <xdr:nvSpPr>
        <xdr:cNvPr id="205" name="Arc 204">
          <a:extLst>
            <a:ext uri="{FF2B5EF4-FFF2-40B4-BE49-F238E27FC236}">
              <a16:creationId xmlns:a16="http://schemas.microsoft.com/office/drawing/2014/main" id="{00E030CB-33C2-46B4-9309-71AA4008A2C6}"/>
            </a:ext>
          </a:extLst>
        </xdr:cNvPr>
        <xdr:cNvSpPr/>
      </xdr:nvSpPr>
      <xdr:spPr>
        <a:xfrm rot="3120890">
          <a:off x="5068667" y="3229863"/>
          <a:ext cx="2162746" cy="1062761"/>
        </a:xfrm>
        <a:prstGeom prst="arc">
          <a:avLst>
            <a:gd name="adj1" fmla="val 11206677"/>
            <a:gd name="adj2" fmla="val 168829"/>
          </a:avLst>
        </a:prstGeom>
        <a:ln w="22225">
          <a:gradFill flip="none" rotWithShape="1">
            <a:gsLst>
              <a:gs pos="0">
                <a:srgbClr val="5063F3">
                  <a:alpha val="80000"/>
                </a:srgbClr>
              </a:gs>
              <a:gs pos="73000">
                <a:srgbClr val="296EFC">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14</xdr:col>
      <xdr:colOff>552675</xdr:colOff>
      <xdr:row>6</xdr:row>
      <xdr:rowOff>95662</xdr:rowOff>
    </xdr:from>
    <xdr:to>
      <xdr:col>18</xdr:col>
      <xdr:colOff>382090</xdr:colOff>
      <xdr:row>13</xdr:row>
      <xdr:rowOff>164242</xdr:rowOff>
    </xdr:to>
    <xdr:sp macro="" textlink="">
      <xdr:nvSpPr>
        <xdr:cNvPr id="206" name="Arc 205">
          <a:extLst>
            <a:ext uri="{FF2B5EF4-FFF2-40B4-BE49-F238E27FC236}">
              <a16:creationId xmlns:a16="http://schemas.microsoft.com/office/drawing/2014/main" id="{FE1C4F2F-5085-4BB3-B19A-EDDFD9BEB97C}"/>
            </a:ext>
          </a:extLst>
        </xdr:cNvPr>
        <xdr:cNvSpPr/>
      </xdr:nvSpPr>
      <xdr:spPr>
        <a:xfrm rot="20265599">
          <a:off x="9087075" y="1192942"/>
          <a:ext cx="2267815" cy="1348740"/>
        </a:xfrm>
        <a:prstGeom prst="arc">
          <a:avLst>
            <a:gd name="adj1" fmla="val 11206677"/>
            <a:gd name="adj2" fmla="val 21354577"/>
          </a:avLst>
        </a:prstGeom>
        <a:ln w="22225">
          <a:gradFill flip="none" rotWithShape="1">
            <a:gsLst>
              <a:gs pos="0">
                <a:srgbClr val="C240D8">
                  <a:alpha val="80000"/>
                </a:srgbClr>
              </a:gs>
              <a:gs pos="73000">
                <a:srgbClr val="C240D8">
                  <a:alpha val="80000"/>
                </a:srgbClr>
              </a:gs>
            </a:gsLst>
            <a:lin ang="0" scaled="1"/>
            <a:tileRect/>
          </a:gra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IN" sz="1100"/>
        </a:p>
      </xdr:txBody>
    </xdr:sp>
    <xdr:clientData/>
  </xdr:twoCellAnchor>
  <xdr:twoCellAnchor>
    <xdr:from>
      <xdr:col>14</xdr:col>
      <xdr:colOff>201640</xdr:colOff>
      <xdr:row>7</xdr:row>
      <xdr:rowOff>164250</xdr:rowOff>
    </xdr:from>
    <xdr:to>
      <xdr:col>16</xdr:col>
      <xdr:colOff>431074</xdr:colOff>
      <xdr:row>9</xdr:row>
      <xdr:rowOff>175702</xdr:rowOff>
    </xdr:to>
    <xdr:grpSp>
      <xdr:nvGrpSpPr>
        <xdr:cNvPr id="95" name="Group 94">
          <a:extLst>
            <a:ext uri="{FF2B5EF4-FFF2-40B4-BE49-F238E27FC236}">
              <a16:creationId xmlns:a16="http://schemas.microsoft.com/office/drawing/2014/main" id="{4CB32E02-38D1-3DFB-710D-FDCE056A9BA9}"/>
            </a:ext>
          </a:extLst>
        </xdr:cNvPr>
        <xdr:cNvGrpSpPr/>
      </xdr:nvGrpSpPr>
      <xdr:grpSpPr>
        <a:xfrm>
          <a:off x="8736040" y="1444410"/>
          <a:ext cx="1448634" cy="377212"/>
          <a:chOff x="4854631" y="2006965"/>
          <a:chExt cx="1448634" cy="376051"/>
        </a:xfrm>
      </xdr:grpSpPr>
      <xdr:grpSp>
        <xdr:nvGrpSpPr>
          <xdr:cNvPr id="96" name="Group 95">
            <a:extLst>
              <a:ext uri="{FF2B5EF4-FFF2-40B4-BE49-F238E27FC236}">
                <a16:creationId xmlns:a16="http://schemas.microsoft.com/office/drawing/2014/main" id="{C62BFC1A-1274-C5B6-741E-1E14942BC41C}"/>
              </a:ext>
            </a:extLst>
          </xdr:cNvPr>
          <xdr:cNvGrpSpPr/>
        </xdr:nvGrpSpPr>
        <xdr:grpSpPr>
          <a:xfrm>
            <a:off x="4854631" y="2006965"/>
            <a:ext cx="1322360" cy="331074"/>
            <a:chOff x="4854631" y="2015143"/>
            <a:chExt cx="1322360" cy="331817"/>
          </a:xfrm>
        </xdr:grpSpPr>
        <xdr:sp macro="" textlink="">
          <xdr:nvSpPr>
            <xdr:cNvPr id="99" name="Rectangle: Rounded Corners 98">
              <a:extLst>
                <a:ext uri="{FF2B5EF4-FFF2-40B4-BE49-F238E27FC236}">
                  <a16:creationId xmlns:a16="http://schemas.microsoft.com/office/drawing/2014/main" id="{4A357A1F-4D03-9D2D-95E1-95C06DD2E926}"/>
                </a:ext>
              </a:extLst>
            </xdr:cNvPr>
            <xdr:cNvSpPr/>
          </xdr:nvSpPr>
          <xdr:spPr>
            <a:xfrm>
              <a:off x="4854631" y="2015143"/>
              <a:ext cx="1322360" cy="331817"/>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0" name="Rectangle: Rounded Corners 99">
              <a:extLst>
                <a:ext uri="{FF2B5EF4-FFF2-40B4-BE49-F238E27FC236}">
                  <a16:creationId xmlns:a16="http://schemas.microsoft.com/office/drawing/2014/main" id="{4CBC8E89-05FA-F703-39C5-753A3D6DABD2}"/>
                </a:ext>
              </a:extLst>
            </xdr:cNvPr>
            <xdr:cNvSpPr/>
          </xdr:nvSpPr>
          <xdr:spPr>
            <a:xfrm>
              <a:off x="4907971" y="2064673"/>
              <a:ext cx="234000" cy="232757"/>
            </a:xfrm>
            <a:prstGeom prst="roundRect">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1" name="Graphic 100" descr="Factory with solid fill">
              <a:extLst>
                <a:ext uri="{FF2B5EF4-FFF2-40B4-BE49-F238E27FC236}">
                  <a16:creationId xmlns:a16="http://schemas.microsoft.com/office/drawing/2014/main" id="{AD1AA947-F32A-4080-3D48-9F103F1791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914900" y="2080260"/>
              <a:ext cx="216000" cy="216000"/>
            </a:xfrm>
            <a:prstGeom prst="rect">
              <a:avLst/>
            </a:prstGeom>
          </xdr:spPr>
        </xdr:pic>
      </xdr:grpSp>
      <xdr:sp macro="" textlink="'Pivot Tables'!H44">
        <xdr:nvSpPr>
          <xdr:cNvPr id="97" name="TextBox 96">
            <a:extLst>
              <a:ext uri="{FF2B5EF4-FFF2-40B4-BE49-F238E27FC236}">
                <a16:creationId xmlns:a16="http://schemas.microsoft.com/office/drawing/2014/main" id="{0F88CA42-4929-C916-A02C-62DA9BADCEB7}"/>
              </a:ext>
            </a:extLst>
          </xdr:cNvPr>
          <xdr:cNvSpPr txBox="1"/>
        </xdr:nvSpPr>
        <xdr:spPr>
          <a:xfrm>
            <a:off x="5129036" y="2007057"/>
            <a:ext cx="1174229" cy="162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066DF89-770D-4F0E-B3AD-AE62AC565C2E}" type="TxLink">
              <a:rPr lang="en-US" sz="1100" b="0" i="0" u="none" strike="noStrike">
                <a:solidFill>
                  <a:schemeClr val="bg1"/>
                </a:solidFill>
                <a:latin typeface="Calibri"/>
                <a:ea typeface="Calibri"/>
                <a:cs typeface="Calibri"/>
              </a:rPr>
              <a:pPr marL="0" indent="0" algn="l"/>
              <a:t>United Kingdom</a:t>
            </a:fld>
            <a:endParaRPr lang="en-IN" sz="2400">
              <a:solidFill>
                <a:schemeClr val="bg1"/>
              </a:solidFill>
              <a:latin typeface="Arial" panose="020B0604020202020204" pitchFamily="34" charset="0"/>
              <a:ea typeface="+mn-ea"/>
              <a:cs typeface="Arial" panose="020B0604020202020204" pitchFamily="34" charset="0"/>
            </a:endParaRPr>
          </a:p>
        </xdr:txBody>
      </xdr:sp>
      <xdr:sp macro="" textlink="'Pivot Tables'!J44">
        <xdr:nvSpPr>
          <xdr:cNvPr id="98" name="TextBox 97">
            <a:extLst>
              <a:ext uri="{FF2B5EF4-FFF2-40B4-BE49-F238E27FC236}">
                <a16:creationId xmlns:a16="http://schemas.microsoft.com/office/drawing/2014/main" id="{8E46FB0B-6211-A8E0-CEEC-66CE8FA57831}"/>
              </a:ext>
            </a:extLst>
          </xdr:cNvPr>
          <xdr:cNvSpPr txBox="1"/>
        </xdr:nvSpPr>
        <xdr:spPr>
          <a:xfrm>
            <a:off x="5102418" y="2087322"/>
            <a:ext cx="861060" cy="295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CEE0B92-8F36-411D-AA10-C3098B49D307}" type="TxLink">
              <a:rPr lang="en-US" sz="1100" b="0" i="0" u="none" strike="noStrike">
                <a:solidFill>
                  <a:schemeClr val="bg1"/>
                </a:solidFill>
                <a:latin typeface="Arial"/>
                <a:ea typeface="+mn-ea"/>
                <a:cs typeface="Arial"/>
              </a:rPr>
              <a:pPr marL="0" indent="0" algn="l"/>
              <a:t> 1,78,572 </a:t>
            </a:fld>
            <a:endParaRPr lang="en-IN" sz="2800">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xdr:from>
      <xdr:col>17</xdr:col>
      <xdr:colOff>491294</xdr:colOff>
      <xdr:row>4</xdr:row>
      <xdr:rowOff>175591</xdr:rowOff>
    </xdr:from>
    <xdr:to>
      <xdr:col>19</xdr:col>
      <xdr:colOff>475363</xdr:colOff>
      <xdr:row>7</xdr:row>
      <xdr:rowOff>5147</xdr:rowOff>
    </xdr:to>
    <xdr:grpSp>
      <xdr:nvGrpSpPr>
        <xdr:cNvPr id="102" name="Group 101">
          <a:extLst>
            <a:ext uri="{FF2B5EF4-FFF2-40B4-BE49-F238E27FC236}">
              <a16:creationId xmlns:a16="http://schemas.microsoft.com/office/drawing/2014/main" id="{80DE94CE-8637-9C26-01B1-78C52A08F62C}"/>
            </a:ext>
          </a:extLst>
        </xdr:cNvPr>
        <xdr:cNvGrpSpPr/>
      </xdr:nvGrpSpPr>
      <xdr:grpSpPr>
        <a:xfrm>
          <a:off x="10854494" y="907111"/>
          <a:ext cx="1203269" cy="378196"/>
          <a:chOff x="4854631" y="2006965"/>
          <a:chExt cx="1203269" cy="376051"/>
        </a:xfrm>
      </xdr:grpSpPr>
      <xdr:grpSp>
        <xdr:nvGrpSpPr>
          <xdr:cNvPr id="103" name="Group 102">
            <a:extLst>
              <a:ext uri="{FF2B5EF4-FFF2-40B4-BE49-F238E27FC236}">
                <a16:creationId xmlns:a16="http://schemas.microsoft.com/office/drawing/2014/main" id="{74CEDD07-E18B-1336-B694-C54827CBA3C1}"/>
              </a:ext>
            </a:extLst>
          </xdr:cNvPr>
          <xdr:cNvGrpSpPr/>
        </xdr:nvGrpSpPr>
        <xdr:grpSpPr>
          <a:xfrm>
            <a:off x="4854631" y="2006965"/>
            <a:ext cx="1203269" cy="331074"/>
            <a:chOff x="4854631" y="2015143"/>
            <a:chExt cx="1203269" cy="331817"/>
          </a:xfrm>
        </xdr:grpSpPr>
        <xdr:sp macro="" textlink="">
          <xdr:nvSpPr>
            <xdr:cNvPr id="106" name="Rectangle: Rounded Corners 105">
              <a:extLst>
                <a:ext uri="{FF2B5EF4-FFF2-40B4-BE49-F238E27FC236}">
                  <a16:creationId xmlns:a16="http://schemas.microsoft.com/office/drawing/2014/main" id="{6D489A57-4E2A-8645-B5C4-BC9139512BE1}"/>
                </a:ext>
              </a:extLst>
            </xdr:cNvPr>
            <xdr:cNvSpPr/>
          </xdr:nvSpPr>
          <xdr:spPr>
            <a:xfrm>
              <a:off x="4854631" y="2015143"/>
              <a:ext cx="1203269" cy="331817"/>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7" name="Rectangle: Rounded Corners 106">
              <a:extLst>
                <a:ext uri="{FF2B5EF4-FFF2-40B4-BE49-F238E27FC236}">
                  <a16:creationId xmlns:a16="http://schemas.microsoft.com/office/drawing/2014/main" id="{10F387E9-79C2-A3F5-E7AE-77BDA3BCC6E4}"/>
                </a:ext>
              </a:extLst>
            </xdr:cNvPr>
            <xdr:cNvSpPr/>
          </xdr:nvSpPr>
          <xdr:spPr>
            <a:xfrm>
              <a:off x="4907971" y="2064673"/>
              <a:ext cx="234000" cy="232757"/>
            </a:xfrm>
            <a:prstGeom prst="roundRect">
              <a:avLst/>
            </a:prstGeom>
            <a:solidFill>
              <a:srgbClr val="00B0F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08" name="Graphic 107" descr="Factory with solid fill">
              <a:extLst>
                <a:ext uri="{FF2B5EF4-FFF2-40B4-BE49-F238E27FC236}">
                  <a16:creationId xmlns:a16="http://schemas.microsoft.com/office/drawing/2014/main" id="{1093ED13-1C16-63DB-B181-1935B784BB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914900" y="2080260"/>
              <a:ext cx="216000" cy="216000"/>
            </a:xfrm>
            <a:prstGeom prst="rect">
              <a:avLst/>
            </a:prstGeom>
          </xdr:spPr>
        </xdr:pic>
      </xdr:grpSp>
      <xdr:sp macro="" textlink="'Pivot Tables'!H43">
        <xdr:nvSpPr>
          <xdr:cNvPr id="104" name="TextBox 103">
            <a:extLst>
              <a:ext uri="{FF2B5EF4-FFF2-40B4-BE49-F238E27FC236}">
                <a16:creationId xmlns:a16="http://schemas.microsoft.com/office/drawing/2014/main" id="{3C83936F-9A4B-B817-7614-7407E651D4A3}"/>
              </a:ext>
            </a:extLst>
          </xdr:cNvPr>
          <xdr:cNvSpPr txBox="1"/>
        </xdr:nvSpPr>
        <xdr:spPr>
          <a:xfrm>
            <a:off x="5129036" y="2007057"/>
            <a:ext cx="611257" cy="162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BC9637E-D383-4645-B49A-7B66B7B8E1A1}" type="TxLink">
              <a:rPr lang="en-US" sz="1100" b="0" i="0" u="none" strike="noStrike">
                <a:solidFill>
                  <a:schemeClr val="bg1"/>
                </a:solidFill>
                <a:latin typeface="Calibri"/>
                <a:ea typeface="Calibri"/>
                <a:cs typeface="Calibri"/>
              </a:rPr>
              <a:pPr marL="0" indent="0" algn="l"/>
              <a:t>Russia</a:t>
            </a:fld>
            <a:endParaRPr lang="en-IN" sz="2400">
              <a:solidFill>
                <a:schemeClr val="bg1"/>
              </a:solidFill>
              <a:latin typeface="Arial" panose="020B0604020202020204" pitchFamily="34" charset="0"/>
              <a:ea typeface="+mn-ea"/>
              <a:cs typeface="Arial" panose="020B0604020202020204" pitchFamily="34" charset="0"/>
            </a:endParaRPr>
          </a:p>
        </xdr:txBody>
      </xdr:sp>
      <xdr:sp macro="" textlink="'Pivot Tables'!J43">
        <xdr:nvSpPr>
          <xdr:cNvPr id="105" name="TextBox 104">
            <a:extLst>
              <a:ext uri="{FF2B5EF4-FFF2-40B4-BE49-F238E27FC236}">
                <a16:creationId xmlns:a16="http://schemas.microsoft.com/office/drawing/2014/main" id="{F32C25B9-20E4-9653-2580-9A8678F465CD}"/>
              </a:ext>
            </a:extLst>
          </xdr:cNvPr>
          <xdr:cNvSpPr txBox="1"/>
        </xdr:nvSpPr>
        <xdr:spPr>
          <a:xfrm>
            <a:off x="5089166" y="2087322"/>
            <a:ext cx="861060" cy="295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2E9BFDFF-7DBE-4A16-82B7-6F76EFDFA81D}" type="TxLink">
              <a:rPr lang="en-US" sz="1100" b="0" i="0" u="none" strike="noStrike">
                <a:solidFill>
                  <a:schemeClr val="bg1"/>
                </a:solidFill>
                <a:latin typeface="Arial"/>
                <a:ea typeface="+mn-ea"/>
                <a:cs typeface="Arial"/>
              </a:rPr>
              <a:pPr marL="0" indent="0" algn="l"/>
              <a:t> 1,88,312 </a:t>
            </a:fld>
            <a:endParaRPr lang="en-IN" sz="2800">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xdr:from>
      <xdr:col>11</xdr:col>
      <xdr:colOff>219185</xdr:colOff>
      <xdr:row>31</xdr:row>
      <xdr:rowOff>98163</xdr:rowOff>
    </xdr:from>
    <xdr:to>
      <xdr:col>20</xdr:col>
      <xdr:colOff>390862</xdr:colOff>
      <xdr:row>35</xdr:row>
      <xdr:rowOff>144782</xdr:rowOff>
    </xdr:to>
    <xdr:grpSp>
      <xdr:nvGrpSpPr>
        <xdr:cNvPr id="232" name="Group 231">
          <a:extLst>
            <a:ext uri="{FF2B5EF4-FFF2-40B4-BE49-F238E27FC236}">
              <a16:creationId xmlns:a16="http://schemas.microsoft.com/office/drawing/2014/main" id="{7563154A-E80F-1441-A95E-710453AAB041}"/>
            </a:ext>
          </a:extLst>
        </xdr:cNvPr>
        <xdr:cNvGrpSpPr/>
      </xdr:nvGrpSpPr>
      <xdr:grpSpPr>
        <a:xfrm>
          <a:off x="6924785" y="5767443"/>
          <a:ext cx="5658077" cy="778139"/>
          <a:chOff x="5547806" y="5873680"/>
          <a:chExt cx="5658077" cy="760209"/>
        </a:xfrm>
      </xdr:grpSpPr>
      <xdr:grpSp>
        <xdr:nvGrpSpPr>
          <xdr:cNvPr id="228" name="Group 227">
            <a:extLst>
              <a:ext uri="{FF2B5EF4-FFF2-40B4-BE49-F238E27FC236}">
                <a16:creationId xmlns:a16="http://schemas.microsoft.com/office/drawing/2014/main" id="{863C564B-DC75-922F-2300-3077DCDCA149}"/>
              </a:ext>
            </a:extLst>
          </xdr:cNvPr>
          <xdr:cNvGrpSpPr/>
        </xdr:nvGrpSpPr>
        <xdr:grpSpPr>
          <a:xfrm>
            <a:off x="7233171" y="5873680"/>
            <a:ext cx="1319157" cy="760209"/>
            <a:chOff x="7295925" y="5891609"/>
            <a:chExt cx="1319157" cy="760209"/>
          </a:xfrm>
        </xdr:grpSpPr>
        <xdr:sp macro="" textlink="'Pivot Tables'!T40">
          <xdr:nvSpPr>
            <xdr:cNvPr id="207" name="TextBox 206">
              <a:extLst>
                <a:ext uri="{FF2B5EF4-FFF2-40B4-BE49-F238E27FC236}">
                  <a16:creationId xmlns:a16="http://schemas.microsoft.com/office/drawing/2014/main" id="{14B8A93E-53C4-4415-B8AD-33BCF0B53B45}"/>
                </a:ext>
              </a:extLst>
            </xdr:cNvPr>
            <xdr:cNvSpPr txBox="1"/>
          </xdr:nvSpPr>
          <xdr:spPr>
            <a:xfrm>
              <a:off x="7313855" y="6384668"/>
              <a:ext cx="1301227"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9CB021F5-39A1-479F-AB1F-7DF38666E0FD}" type="TxLink">
                <a:rPr lang="en-US" sz="1100" b="0" i="0" u="none" strike="noStrike">
                  <a:solidFill>
                    <a:schemeClr val="bg1"/>
                  </a:solidFill>
                  <a:latin typeface="Arial"/>
                  <a:ea typeface="+mn-ea"/>
                  <a:cs typeface="Arial"/>
                </a:rPr>
                <a:pPr marL="0" indent="0" algn="l"/>
                <a:t>9.2%</a:t>
              </a:fld>
              <a:endParaRPr lang="en-IN" sz="2000" b="0">
                <a:solidFill>
                  <a:schemeClr val="bg1"/>
                </a:solidFill>
                <a:latin typeface="Arial" panose="020B0604020202020204" pitchFamily="34" charset="0"/>
                <a:ea typeface="+mn-ea"/>
                <a:cs typeface="Arial" panose="020B0604020202020204" pitchFamily="34" charset="0"/>
              </a:endParaRPr>
            </a:p>
          </xdr:txBody>
        </xdr:sp>
        <xdr:sp macro="" textlink="'Pivot Tables'!T41">
          <xdr:nvSpPr>
            <xdr:cNvPr id="208" name="TextBox 207">
              <a:extLst>
                <a:ext uri="{FF2B5EF4-FFF2-40B4-BE49-F238E27FC236}">
                  <a16:creationId xmlns:a16="http://schemas.microsoft.com/office/drawing/2014/main" id="{83CA7E09-0F9D-6044-4B68-6E927447E765}"/>
                </a:ext>
              </a:extLst>
            </xdr:cNvPr>
            <xdr:cNvSpPr txBox="1"/>
          </xdr:nvSpPr>
          <xdr:spPr>
            <a:xfrm>
              <a:off x="7295925" y="6151582"/>
              <a:ext cx="1301227"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i="0" u="none" strike="noStrike">
                  <a:solidFill>
                    <a:schemeClr val="bg1"/>
                  </a:solidFill>
                  <a:latin typeface="Arial"/>
                  <a:ea typeface="+mn-ea"/>
                  <a:cs typeface="Arial"/>
                </a:rPr>
                <a:t>$</a:t>
              </a:r>
              <a:fld id="{7A1B7EF4-EEC5-42E8-9E63-3C430831D001}" type="TxLink">
                <a:rPr lang="en-US" sz="1600" b="1" i="0" u="none" strike="noStrike">
                  <a:solidFill>
                    <a:schemeClr val="bg1"/>
                  </a:solidFill>
                  <a:latin typeface="Arial"/>
                  <a:ea typeface="+mn-ea"/>
                  <a:cs typeface="Arial"/>
                </a:rPr>
                <a:pPr marL="0" indent="0" algn="l"/>
                <a:t> 1,07,585 </a:t>
              </a:fld>
              <a:endParaRPr lang="en-IN" sz="1600" b="1">
                <a:solidFill>
                  <a:schemeClr val="bg1"/>
                </a:solidFill>
                <a:latin typeface="Arial" panose="020B0604020202020204" pitchFamily="34" charset="0"/>
                <a:ea typeface="+mn-ea"/>
                <a:cs typeface="Arial" panose="020B0604020202020204" pitchFamily="34" charset="0"/>
              </a:endParaRPr>
            </a:p>
          </xdr:txBody>
        </xdr:sp>
        <xdr:sp macro="" textlink="'Pivot Tables'!T39">
          <xdr:nvSpPr>
            <xdr:cNvPr id="209" name="TextBox 208">
              <a:extLst>
                <a:ext uri="{FF2B5EF4-FFF2-40B4-BE49-F238E27FC236}">
                  <a16:creationId xmlns:a16="http://schemas.microsoft.com/office/drawing/2014/main" id="{F24E0EFC-26FD-9420-74BC-43C5427001EB}"/>
                </a:ext>
              </a:extLst>
            </xdr:cNvPr>
            <xdr:cNvSpPr txBox="1"/>
          </xdr:nvSpPr>
          <xdr:spPr>
            <a:xfrm>
              <a:off x="7304890" y="5891609"/>
              <a:ext cx="1301227"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687A7E6-4614-4A65-8B67-4AC63805897F}" type="TxLink">
                <a:rPr lang="en-US" sz="1100" b="0" i="0" u="none" strike="noStrike">
                  <a:solidFill>
                    <a:schemeClr val="bg1"/>
                  </a:solidFill>
                  <a:latin typeface="Arial"/>
                  <a:ea typeface="+mn-ea"/>
                  <a:cs typeface="Arial"/>
                </a:rPr>
                <a:pPr marL="0" indent="0" algn="l"/>
                <a:t>Payroll taxes</a:t>
              </a:fld>
              <a:endParaRPr lang="en-IN" sz="2000" b="0">
                <a:solidFill>
                  <a:schemeClr val="bg1"/>
                </a:solidFill>
                <a:latin typeface="Arial" panose="020B0604020202020204" pitchFamily="34" charset="0"/>
                <a:ea typeface="+mn-ea"/>
                <a:cs typeface="Arial" panose="020B0604020202020204" pitchFamily="34" charset="0"/>
              </a:endParaRPr>
            </a:p>
          </xdr:txBody>
        </xdr:sp>
      </xdr:grpSp>
      <xdr:grpSp>
        <xdr:nvGrpSpPr>
          <xdr:cNvPr id="229" name="Group 228">
            <a:extLst>
              <a:ext uri="{FF2B5EF4-FFF2-40B4-BE49-F238E27FC236}">
                <a16:creationId xmlns:a16="http://schemas.microsoft.com/office/drawing/2014/main" id="{AB94932A-6EB4-240C-6532-61AB24BC084F}"/>
              </a:ext>
            </a:extLst>
          </xdr:cNvPr>
          <xdr:cNvGrpSpPr/>
        </xdr:nvGrpSpPr>
        <xdr:grpSpPr>
          <a:xfrm>
            <a:off x="8631667" y="5882645"/>
            <a:ext cx="1319157" cy="751243"/>
            <a:chOff x="8443411" y="5900574"/>
            <a:chExt cx="1319157" cy="751243"/>
          </a:xfrm>
        </xdr:grpSpPr>
        <xdr:sp macro="" textlink="'Pivot Tables'!U40">
          <xdr:nvSpPr>
            <xdr:cNvPr id="219" name="TextBox 218">
              <a:extLst>
                <a:ext uri="{FF2B5EF4-FFF2-40B4-BE49-F238E27FC236}">
                  <a16:creationId xmlns:a16="http://schemas.microsoft.com/office/drawing/2014/main" id="{07B18A7A-3F2E-BE01-7CEB-E0DA41413328}"/>
                </a:ext>
              </a:extLst>
            </xdr:cNvPr>
            <xdr:cNvSpPr txBox="1"/>
          </xdr:nvSpPr>
          <xdr:spPr>
            <a:xfrm>
              <a:off x="8461341" y="6384667"/>
              <a:ext cx="1301227"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CAB9B2F2-DE61-41A2-A731-06FF5DC87C86}" type="TxLink">
                <a:rPr lang="en-US" sz="1100" b="0" i="0" u="none" strike="noStrike">
                  <a:solidFill>
                    <a:schemeClr val="bg1"/>
                  </a:solidFill>
                  <a:latin typeface="Arial"/>
                  <a:ea typeface="+mn-ea"/>
                  <a:cs typeface="Arial"/>
                </a:rPr>
                <a:pPr marL="0" indent="0" algn="l"/>
                <a:t>7.4%</a:t>
              </a:fld>
              <a:endParaRPr lang="en-IN" sz="2000" b="0">
                <a:solidFill>
                  <a:schemeClr val="bg1"/>
                </a:solidFill>
                <a:latin typeface="Arial" panose="020B0604020202020204" pitchFamily="34" charset="0"/>
                <a:ea typeface="+mn-ea"/>
                <a:cs typeface="Arial" panose="020B0604020202020204" pitchFamily="34" charset="0"/>
              </a:endParaRPr>
            </a:p>
          </xdr:txBody>
        </xdr:sp>
        <xdr:sp macro="" textlink="'Pivot Tables'!U41">
          <xdr:nvSpPr>
            <xdr:cNvPr id="220" name="TextBox 219">
              <a:extLst>
                <a:ext uri="{FF2B5EF4-FFF2-40B4-BE49-F238E27FC236}">
                  <a16:creationId xmlns:a16="http://schemas.microsoft.com/office/drawing/2014/main" id="{B873424B-DC61-57DF-7539-0A5A0E2D0092}"/>
                </a:ext>
              </a:extLst>
            </xdr:cNvPr>
            <xdr:cNvSpPr txBox="1"/>
          </xdr:nvSpPr>
          <xdr:spPr>
            <a:xfrm>
              <a:off x="8443411" y="6151585"/>
              <a:ext cx="1301227"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i="0" u="none" strike="noStrike">
                  <a:solidFill>
                    <a:schemeClr val="bg1"/>
                  </a:solidFill>
                  <a:latin typeface="Arial"/>
                  <a:ea typeface="+mn-ea"/>
                  <a:cs typeface="Arial"/>
                </a:rPr>
                <a:t>$</a:t>
              </a:r>
              <a:fld id="{9E687150-EE58-4079-BB46-02C392F6C882}" type="TxLink">
                <a:rPr lang="en-US" sz="1600" b="1" i="0" u="none" strike="noStrike">
                  <a:solidFill>
                    <a:schemeClr val="bg1"/>
                  </a:solidFill>
                  <a:latin typeface="Arial"/>
                  <a:ea typeface="+mn-ea"/>
                  <a:cs typeface="Arial"/>
                </a:rPr>
                <a:pPr marL="0" indent="0" algn="l"/>
                <a:t> 86,536 </a:t>
              </a:fld>
              <a:endParaRPr lang="en-IN" sz="1600" b="1">
                <a:solidFill>
                  <a:schemeClr val="bg1"/>
                </a:solidFill>
                <a:latin typeface="Arial" panose="020B0604020202020204" pitchFamily="34" charset="0"/>
                <a:ea typeface="+mn-ea"/>
                <a:cs typeface="Arial" panose="020B0604020202020204" pitchFamily="34" charset="0"/>
              </a:endParaRPr>
            </a:p>
          </xdr:txBody>
        </xdr:sp>
        <xdr:sp macro="" textlink="'Pivot Tables'!U39">
          <xdr:nvSpPr>
            <xdr:cNvPr id="221" name="TextBox 220">
              <a:extLst>
                <a:ext uri="{FF2B5EF4-FFF2-40B4-BE49-F238E27FC236}">
                  <a16:creationId xmlns:a16="http://schemas.microsoft.com/office/drawing/2014/main" id="{7C6A4AD0-1097-7EB8-19BE-0178D9BA5F0C}"/>
                </a:ext>
              </a:extLst>
            </xdr:cNvPr>
            <xdr:cNvSpPr txBox="1"/>
          </xdr:nvSpPr>
          <xdr:spPr>
            <a:xfrm>
              <a:off x="8443411" y="5900574"/>
              <a:ext cx="1301227"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5CEADB5F-38A2-4B7A-A211-7916CAE41096}" type="TxLink">
                <a:rPr lang="en-US" sz="1100" b="0" i="0" u="none" strike="noStrike">
                  <a:solidFill>
                    <a:schemeClr val="bg1"/>
                  </a:solidFill>
                  <a:latin typeface="Arial"/>
                  <a:ea typeface="+mn-ea"/>
                  <a:cs typeface="Arial"/>
                </a:rPr>
                <a:pPr marL="0" indent="0" algn="l"/>
                <a:t>Property taxes</a:t>
              </a:fld>
              <a:endParaRPr lang="en-IN" sz="2000" b="0">
                <a:solidFill>
                  <a:schemeClr val="bg1"/>
                </a:solidFill>
                <a:latin typeface="Arial" panose="020B0604020202020204" pitchFamily="34" charset="0"/>
                <a:ea typeface="+mn-ea"/>
                <a:cs typeface="Arial" panose="020B0604020202020204" pitchFamily="34" charset="0"/>
              </a:endParaRPr>
            </a:p>
          </xdr:txBody>
        </xdr:sp>
      </xdr:grpSp>
      <xdr:grpSp>
        <xdr:nvGrpSpPr>
          <xdr:cNvPr id="230" name="Group 229">
            <a:extLst>
              <a:ext uri="{FF2B5EF4-FFF2-40B4-BE49-F238E27FC236}">
                <a16:creationId xmlns:a16="http://schemas.microsoft.com/office/drawing/2014/main" id="{C4EBE5AB-9E73-4A8D-66E0-109555B5015B}"/>
              </a:ext>
            </a:extLst>
          </xdr:cNvPr>
          <xdr:cNvGrpSpPr/>
        </xdr:nvGrpSpPr>
        <xdr:grpSpPr>
          <a:xfrm>
            <a:off x="9895691" y="5891609"/>
            <a:ext cx="1310192" cy="733314"/>
            <a:chOff x="9528139" y="5900574"/>
            <a:chExt cx="1310192" cy="733314"/>
          </a:xfrm>
        </xdr:grpSpPr>
        <xdr:sp macro="" textlink="'Pivot Tables'!V40">
          <xdr:nvSpPr>
            <xdr:cNvPr id="222" name="TextBox 221">
              <a:extLst>
                <a:ext uri="{FF2B5EF4-FFF2-40B4-BE49-F238E27FC236}">
                  <a16:creationId xmlns:a16="http://schemas.microsoft.com/office/drawing/2014/main" id="{67F8B97E-37FE-9F02-B87B-13ECDF75680E}"/>
                </a:ext>
              </a:extLst>
            </xdr:cNvPr>
            <xdr:cNvSpPr txBox="1"/>
          </xdr:nvSpPr>
          <xdr:spPr>
            <a:xfrm>
              <a:off x="9537104" y="6366738"/>
              <a:ext cx="1301227"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BF7DE777-B64D-4A06-814E-3CF6F935130C}" type="TxLink">
                <a:rPr lang="en-US" sz="1100" b="0" i="0" u="none" strike="noStrike">
                  <a:solidFill>
                    <a:schemeClr val="bg1"/>
                  </a:solidFill>
                  <a:latin typeface="Arial"/>
                  <a:ea typeface="+mn-ea"/>
                  <a:cs typeface="Arial"/>
                </a:rPr>
                <a:pPr marL="0" indent="0" algn="l"/>
                <a:t>6.2%</a:t>
              </a:fld>
              <a:endParaRPr lang="en-IN" sz="2000" b="0">
                <a:solidFill>
                  <a:schemeClr val="bg1"/>
                </a:solidFill>
                <a:latin typeface="Arial" panose="020B0604020202020204" pitchFamily="34" charset="0"/>
                <a:ea typeface="+mn-ea"/>
                <a:cs typeface="Arial" panose="020B0604020202020204" pitchFamily="34" charset="0"/>
              </a:endParaRPr>
            </a:p>
          </xdr:txBody>
        </xdr:sp>
        <xdr:sp macro="" textlink="'Pivot Tables'!V41">
          <xdr:nvSpPr>
            <xdr:cNvPr id="223" name="TextBox 222">
              <a:extLst>
                <a:ext uri="{FF2B5EF4-FFF2-40B4-BE49-F238E27FC236}">
                  <a16:creationId xmlns:a16="http://schemas.microsoft.com/office/drawing/2014/main" id="{73B1F480-7E53-01DA-26D2-6EF9D60CD468}"/>
                </a:ext>
              </a:extLst>
            </xdr:cNvPr>
            <xdr:cNvSpPr txBox="1"/>
          </xdr:nvSpPr>
          <xdr:spPr>
            <a:xfrm>
              <a:off x="9528139" y="6142622"/>
              <a:ext cx="1301227"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600" b="1" i="0" u="none" strike="noStrike">
                  <a:solidFill>
                    <a:schemeClr val="bg1"/>
                  </a:solidFill>
                  <a:latin typeface="Arial"/>
                  <a:ea typeface="+mn-ea"/>
                  <a:cs typeface="Arial"/>
                </a:rPr>
                <a:t>$</a:t>
              </a:r>
              <a:fld id="{315110A1-A2DE-4CEF-9E94-A50939CE01F9}" type="TxLink">
                <a:rPr lang="en-US" sz="1600" b="1" i="0" u="none" strike="noStrike">
                  <a:solidFill>
                    <a:schemeClr val="bg1"/>
                  </a:solidFill>
                  <a:latin typeface="Arial"/>
                  <a:ea typeface="+mn-ea"/>
                  <a:cs typeface="Arial"/>
                </a:rPr>
                <a:pPr marL="0" indent="0" algn="l"/>
                <a:t> 72,503 </a:t>
              </a:fld>
              <a:endParaRPr lang="en-IN" sz="1600" b="1">
                <a:solidFill>
                  <a:schemeClr val="bg1"/>
                </a:solidFill>
                <a:latin typeface="Arial" panose="020B0604020202020204" pitchFamily="34" charset="0"/>
                <a:ea typeface="+mn-ea"/>
                <a:cs typeface="Arial" panose="020B0604020202020204" pitchFamily="34" charset="0"/>
              </a:endParaRPr>
            </a:p>
          </xdr:txBody>
        </xdr:sp>
        <xdr:sp macro="" textlink="'Pivot Tables'!V39">
          <xdr:nvSpPr>
            <xdr:cNvPr id="224" name="TextBox 223">
              <a:extLst>
                <a:ext uri="{FF2B5EF4-FFF2-40B4-BE49-F238E27FC236}">
                  <a16:creationId xmlns:a16="http://schemas.microsoft.com/office/drawing/2014/main" id="{001A8CD1-CC5C-010D-08A6-EF7082612A53}"/>
                </a:ext>
              </a:extLst>
            </xdr:cNvPr>
            <xdr:cNvSpPr txBox="1"/>
          </xdr:nvSpPr>
          <xdr:spPr>
            <a:xfrm>
              <a:off x="9528139" y="5900574"/>
              <a:ext cx="1301227"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8AE02F9-5A23-4E3C-915B-19144B598966}" type="TxLink">
                <a:rPr lang="en-US" sz="1100" b="0" i="0" u="none" strike="noStrike">
                  <a:solidFill>
                    <a:schemeClr val="bg1"/>
                  </a:solidFill>
                  <a:latin typeface="Arial"/>
                  <a:ea typeface="+mn-ea"/>
                  <a:cs typeface="Arial"/>
                </a:rPr>
                <a:pPr marL="0" indent="0" algn="l"/>
                <a:t>Exclse Taxes</a:t>
              </a:fld>
              <a:endParaRPr lang="en-IN" sz="2000" b="0">
                <a:solidFill>
                  <a:schemeClr val="bg1"/>
                </a:solidFill>
                <a:latin typeface="Arial" panose="020B0604020202020204" pitchFamily="34" charset="0"/>
                <a:ea typeface="+mn-ea"/>
                <a:cs typeface="Arial" panose="020B0604020202020204" pitchFamily="34" charset="0"/>
              </a:endParaRPr>
            </a:p>
          </xdr:txBody>
        </xdr:sp>
      </xdr:grpSp>
      <xdr:grpSp>
        <xdr:nvGrpSpPr>
          <xdr:cNvPr id="231" name="Group 230">
            <a:extLst>
              <a:ext uri="{FF2B5EF4-FFF2-40B4-BE49-F238E27FC236}">
                <a16:creationId xmlns:a16="http://schemas.microsoft.com/office/drawing/2014/main" id="{A8C9CF7C-A4DF-BAC5-0943-49DFC927D5A3}"/>
              </a:ext>
            </a:extLst>
          </xdr:cNvPr>
          <xdr:cNvGrpSpPr/>
        </xdr:nvGrpSpPr>
        <xdr:grpSpPr>
          <a:xfrm>
            <a:off x="5547806" y="5882644"/>
            <a:ext cx="1319157" cy="742280"/>
            <a:chOff x="5009923" y="5882644"/>
            <a:chExt cx="1319157" cy="742280"/>
          </a:xfrm>
        </xdr:grpSpPr>
        <xdr:sp macro="" textlink="'Pivot Tables'!W40">
          <xdr:nvSpPr>
            <xdr:cNvPr id="225" name="TextBox 224">
              <a:extLst>
                <a:ext uri="{FF2B5EF4-FFF2-40B4-BE49-F238E27FC236}">
                  <a16:creationId xmlns:a16="http://schemas.microsoft.com/office/drawing/2014/main" id="{804B167C-6996-DA69-80DB-91ACD90AA23A}"/>
                </a:ext>
              </a:extLst>
            </xdr:cNvPr>
            <xdr:cNvSpPr txBox="1"/>
          </xdr:nvSpPr>
          <xdr:spPr>
            <a:xfrm>
              <a:off x="5027853" y="6357774"/>
              <a:ext cx="1301227"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FC939DEA-9135-4502-9A59-D2E07DB0D428}" type="TxLink">
                <a:rPr lang="en-US" sz="1100" b="1" i="0" u="none" strike="noStrike">
                  <a:solidFill>
                    <a:schemeClr val="bg1"/>
                  </a:solidFill>
                  <a:latin typeface="Arial"/>
                  <a:ea typeface="+mn-ea"/>
                  <a:cs typeface="Arial"/>
                </a:rPr>
                <a:pPr marL="0" indent="0" algn="l"/>
                <a:t>22.8%</a:t>
              </a:fld>
              <a:endParaRPr lang="en-IN" sz="2000" b="1">
                <a:solidFill>
                  <a:schemeClr val="bg1"/>
                </a:solidFill>
                <a:latin typeface="Arial" panose="020B0604020202020204" pitchFamily="34" charset="0"/>
                <a:ea typeface="+mn-ea"/>
                <a:cs typeface="Arial" panose="020B0604020202020204" pitchFamily="34" charset="0"/>
              </a:endParaRPr>
            </a:p>
          </xdr:txBody>
        </xdr:sp>
        <xdr:sp macro="" textlink="'Pivot Tables'!W41">
          <xdr:nvSpPr>
            <xdr:cNvPr id="226" name="TextBox 225">
              <a:extLst>
                <a:ext uri="{FF2B5EF4-FFF2-40B4-BE49-F238E27FC236}">
                  <a16:creationId xmlns:a16="http://schemas.microsoft.com/office/drawing/2014/main" id="{0D178883-5F34-92A2-312B-9233436630B0}"/>
                </a:ext>
              </a:extLst>
            </xdr:cNvPr>
            <xdr:cNvSpPr txBox="1"/>
          </xdr:nvSpPr>
          <xdr:spPr>
            <a:xfrm>
              <a:off x="5018888" y="6133653"/>
              <a:ext cx="1301227"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r>
                <a:rPr lang="en-US" sz="1800" b="1" i="0" u="none" strike="noStrike">
                  <a:solidFill>
                    <a:schemeClr val="bg1"/>
                  </a:solidFill>
                  <a:latin typeface="Arial"/>
                  <a:ea typeface="+mn-ea"/>
                  <a:cs typeface="Arial"/>
                </a:rPr>
                <a:t>$</a:t>
              </a:r>
              <a:fld id="{1F71A50A-856E-4E54-AF52-DE6DED62C2E9}" type="TxLink">
                <a:rPr lang="en-US" sz="1800" b="1" i="0" u="none" strike="noStrike">
                  <a:solidFill>
                    <a:schemeClr val="bg1"/>
                  </a:solidFill>
                  <a:latin typeface="Arial"/>
                  <a:ea typeface="+mn-ea"/>
                  <a:cs typeface="Arial"/>
                </a:rPr>
                <a:pPr marL="0" indent="0" algn="l"/>
                <a:t> 2,66,623 </a:t>
              </a:fld>
              <a:endParaRPr lang="en-IN" sz="1800" b="1">
                <a:solidFill>
                  <a:schemeClr val="bg1"/>
                </a:solidFill>
                <a:latin typeface="Arial" panose="020B0604020202020204" pitchFamily="34" charset="0"/>
                <a:ea typeface="+mn-ea"/>
                <a:cs typeface="Arial" panose="020B0604020202020204" pitchFamily="34" charset="0"/>
              </a:endParaRPr>
            </a:p>
          </xdr:txBody>
        </xdr:sp>
        <xdr:sp macro="" textlink="'Pivot Tables'!W39">
          <xdr:nvSpPr>
            <xdr:cNvPr id="227" name="TextBox 226">
              <a:extLst>
                <a:ext uri="{FF2B5EF4-FFF2-40B4-BE49-F238E27FC236}">
                  <a16:creationId xmlns:a16="http://schemas.microsoft.com/office/drawing/2014/main" id="{BF170448-4320-23F9-425F-7BC410498E20}"/>
                </a:ext>
              </a:extLst>
            </xdr:cNvPr>
            <xdr:cNvSpPr txBox="1"/>
          </xdr:nvSpPr>
          <xdr:spPr>
            <a:xfrm>
              <a:off x="5009923" y="5882644"/>
              <a:ext cx="1301227" cy="26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3A87249F-5BC3-40FB-8592-A5C3E8A0CD0D}" type="TxLink">
                <a:rPr lang="en-US" sz="1100" b="1" i="0" u="none" strike="noStrike">
                  <a:solidFill>
                    <a:schemeClr val="bg1"/>
                  </a:solidFill>
                  <a:latin typeface="Arial"/>
                  <a:ea typeface="+mn-ea"/>
                  <a:cs typeface="Arial"/>
                </a:rPr>
                <a:pPr marL="0" indent="0" algn="l"/>
                <a:t>Total Taxes</a:t>
              </a:fld>
              <a:endParaRPr lang="en-IN" sz="2000" b="1">
                <a:solidFill>
                  <a:schemeClr val="bg1"/>
                </a:solidFill>
                <a:latin typeface="Arial" panose="020B0604020202020204" pitchFamily="34" charset="0"/>
                <a:ea typeface="+mn-ea"/>
                <a:cs typeface="Arial" panose="020B0604020202020204" pitchFamily="34" charset="0"/>
              </a:endParaRPr>
            </a:p>
          </xdr:txBody>
        </xdr:sp>
      </xdr:grpSp>
    </xdr:grpSp>
    <xdr:clientData/>
  </xdr:twoCellAnchor>
  <xdr:twoCellAnchor>
    <xdr:from>
      <xdr:col>13</xdr:col>
      <xdr:colOff>412728</xdr:colOff>
      <xdr:row>16</xdr:row>
      <xdr:rowOff>177193</xdr:rowOff>
    </xdr:from>
    <xdr:to>
      <xdr:col>15</xdr:col>
      <xdr:colOff>396797</xdr:colOff>
      <xdr:row>19</xdr:row>
      <xdr:rowOff>6748</xdr:rowOff>
    </xdr:to>
    <xdr:grpSp>
      <xdr:nvGrpSpPr>
        <xdr:cNvPr id="88" name="Group 87">
          <a:extLst>
            <a:ext uri="{FF2B5EF4-FFF2-40B4-BE49-F238E27FC236}">
              <a16:creationId xmlns:a16="http://schemas.microsoft.com/office/drawing/2014/main" id="{57423F6D-1D53-742A-8263-1BDF57DDF2B9}"/>
            </a:ext>
          </a:extLst>
        </xdr:cNvPr>
        <xdr:cNvGrpSpPr/>
      </xdr:nvGrpSpPr>
      <xdr:grpSpPr>
        <a:xfrm>
          <a:off x="8337528" y="3103273"/>
          <a:ext cx="1203269" cy="378195"/>
          <a:chOff x="4854631" y="2006965"/>
          <a:chExt cx="1203269" cy="376051"/>
        </a:xfrm>
      </xdr:grpSpPr>
      <xdr:grpSp>
        <xdr:nvGrpSpPr>
          <xdr:cNvPr id="89" name="Group 88">
            <a:extLst>
              <a:ext uri="{FF2B5EF4-FFF2-40B4-BE49-F238E27FC236}">
                <a16:creationId xmlns:a16="http://schemas.microsoft.com/office/drawing/2014/main" id="{1441354E-2E43-AB78-367C-6128C142CA44}"/>
              </a:ext>
            </a:extLst>
          </xdr:cNvPr>
          <xdr:cNvGrpSpPr/>
        </xdr:nvGrpSpPr>
        <xdr:grpSpPr>
          <a:xfrm>
            <a:off x="4854631" y="2006965"/>
            <a:ext cx="1203269" cy="331074"/>
            <a:chOff x="4854631" y="2015143"/>
            <a:chExt cx="1203269" cy="331817"/>
          </a:xfrm>
        </xdr:grpSpPr>
        <xdr:sp macro="" textlink="">
          <xdr:nvSpPr>
            <xdr:cNvPr id="92" name="Rectangle: Rounded Corners 91">
              <a:extLst>
                <a:ext uri="{FF2B5EF4-FFF2-40B4-BE49-F238E27FC236}">
                  <a16:creationId xmlns:a16="http://schemas.microsoft.com/office/drawing/2014/main" id="{FC014BCD-B6D8-F2D3-2F2C-D1FF588A2ADB}"/>
                </a:ext>
              </a:extLst>
            </xdr:cNvPr>
            <xdr:cNvSpPr/>
          </xdr:nvSpPr>
          <xdr:spPr>
            <a:xfrm>
              <a:off x="4854631" y="2015143"/>
              <a:ext cx="1203269" cy="331817"/>
            </a:xfrm>
            <a:prstGeom prst="roundRect">
              <a:avLst/>
            </a:prstGeom>
            <a:solidFill>
              <a:srgbClr val="070E0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3" name="Rectangle: Rounded Corners 92">
              <a:extLst>
                <a:ext uri="{FF2B5EF4-FFF2-40B4-BE49-F238E27FC236}">
                  <a16:creationId xmlns:a16="http://schemas.microsoft.com/office/drawing/2014/main" id="{0BD518F3-2B9E-E4B8-12B3-AF594E2FFFAA}"/>
                </a:ext>
              </a:extLst>
            </xdr:cNvPr>
            <xdr:cNvSpPr/>
          </xdr:nvSpPr>
          <xdr:spPr>
            <a:xfrm>
              <a:off x="4907971" y="2064673"/>
              <a:ext cx="234000" cy="232757"/>
            </a:xfrm>
            <a:prstGeom prst="roundRect">
              <a:avLst/>
            </a:prstGeom>
            <a:solidFill>
              <a:srgbClr val="FFC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94" name="Graphic 93" descr="Factory with solid fill">
              <a:extLst>
                <a:ext uri="{FF2B5EF4-FFF2-40B4-BE49-F238E27FC236}">
                  <a16:creationId xmlns:a16="http://schemas.microsoft.com/office/drawing/2014/main" id="{F9251A50-11C9-0126-CF7A-11DCF4C3FA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914900" y="2080260"/>
              <a:ext cx="216000" cy="216000"/>
            </a:xfrm>
            <a:prstGeom prst="rect">
              <a:avLst/>
            </a:prstGeom>
          </xdr:spPr>
        </xdr:pic>
      </xdr:grpSp>
      <xdr:sp macro="" textlink="'Pivot Tables'!H42">
        <xdr:nvSpPr>
          <xdr:cNvPr id="90" name="TextBox 89">
            <a:extLst>
              <a:ext uri="{FF2B5EF4-FFF2-40B4-BE49-F238E27FC236}">
                <a16:creationId xmlns:a16="http://schemas.microsoft.com/office/drawing/2014/main" id="{5B0E47F7-61AE-179A-D741-1C0D2663CC13}"/>
              </a:ext>
            </a:extLst>
          </xdr:cNvPr>
          <xdr:cNvSpPr txBox="1"/>
        </xdr:nvSpPr>
        <xdr:spPr>
          <a:xfrm>
            <a:off x="5129036" y="2007057"/>
            <a:ext cx="611257" cy="162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E1410811-FFD8-4D7C-A608-682D60703036}" type="TxLink">
              <a:rPr lang="en-US" sz="1100" b="0" i="0" u="none" strike="noStrike">
                <a:solidFill>
                  <a:schemeClr val="bg1"/>
                </a:solidFill>
                <a:latin typeface="Calibri"/>
                <a:ea typeface="Calibri"/>
                <a:cs typeface="Calibri"/>
              </a:rPr>
              <a:pPr marL="0" indent="0" algn="l"/>
              <a:t>Egypt</a:t>
            </a:fld>
            <a:endParaRPr lang="en-IN" sz="2400">
              <a:solidFill>
                <a:schemeClr val="bg1"/>
              </a:solidFill>
              <a:latin typeface="Arial" panose="020B0604020202020204" pitchFamily="34" charset="0"/>
              <a:ea typeface="+mn-ea"/>
              <a:cs typeface="Arial" panose="020B0604020202020204" pitchFamily="34" charset="0"/>
            </a:endParaRPr>
          </a:p>
        </xdr:txBody>
      </xdr:sp>
      <xdr:sp macro="" textlink="'Pivot Tables'!J42">
        <xdr:nvSpPr>
          <xdr:cNvPr id="91" name="TextBox 90">
            <a:extLst>
              <a:ext uri="{FF2B5EF4-FFF2-40B4-BE49-F238E27FC236}">
                <a16:creationId xmlns:a16="http://schemas.microsoft.com/office/drawing/2014/main" id="{B14287EB-3F4D-F40C-901F-1619DA890997}"/>
              </a:ext>
            </a:extLst>
          </xdr:cNvPr>
          <xdr:cNvSpPr txBox="1"/>
        </xdr:nvSpPr>
        <xdr:spPr>
          <a:xfrm>
            <a:off x="5082540" y="2087322"/>
            <a:ext cx="861060" cy="295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345BB95-4405-422D-BD74-02F0060E6A13}" type="TxLink">
              <a:rPr lang="en-US" sz="1100" b="0" i="0" u="none" strike="noStrike">
                <a:solidFill>
                  <a:schemeClr val="bg1"/>
                </a:solidFill>
                <a:latin typeface="Arial"/>
                <a:ea typeface="+mn-ea"/>
                <a:cs typeface="Arial"/>
              </a:rPr>
              <a:pPr marL="0" indent="0" algn="l"/>
              <a:t> 3,65,892 </a:t>
            </a:fld>
            <a:endParaRPr lang="en-IN" sz="2800">
              <a:solidFill>
                <a:schemeClr val="bg1"/>
              </a:solidFill>
              <a:latin typeface="Arial" panose="020B0604020202020204" pitchFamily="34" charset="0"/>
              <a:ea typeface="+mn-ea"/>
              <a:cs typeface="Arial" panose="020B0604020202020204" pitchFamily="34" charset="0"/>
            </a:endParaRPr>
          </a:p>
        </xdr:txBody>
      </xdr:sp>
    </xdr:grpSp>
    <xdr:clientData/>
  </xdr:twoCellAnchor>
  <xdr:twoCellAnchor>
    <xdr:from>
      <xdr:col>13</xdr:col>
      <xdr:colOff>202606</xdr:colOff>
      <xdr:row>31</xdr:row>
      <xdr:rowOff>8068</xdr:rowOff>
    </xdr:from>
    <xdr:to>
      <xdr:col>14</xdr:col>
      <xdr:colOff>41241</xdr:colOff>
      <xdr:row>36</xdr:row>
      <xdr:rowOff>47598</xdr:rowOff>
    </xdr:to>
    <xdr:graphicFrame macro="">
      <xdr:nvGraphicFramePr>
        <xdr:cNvPr id="233" name="Chart 232">
          <a:extLst>
            <a:ext uri="{FF2B5EF4-FFF2-40B4-BE49-F238E27FC236}">
              <a16:creationId xmlns:a16="http://schemas.microsoft.com/office/drawing/2014/main" id="{789A8A45-6A4A-481A-80EE-C6BA4EEB9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575310</xdr:colOff>
      <xdr:row>19</xdr:row>
      <xdr:rowOff>110490</xdr:rowOff>
    </xdr:from>
    <xdr:to>
      <xdr:col>7</xdr:col>
      <xdr:colOff>506730</xdr:colOff>
      <xdr:row>19</xdr:row>
      <xdr:rowOff>156209</xdr:rowOff>
    </xdr:to>
    <xdr:sp macro="" textlink="'Pivot Tables'!N79">
      <xdr:nvSpPr>
        <xdr:cNvPr id="126" name="TextBox 125">
          <a:extLst>
            <a:ext uri="{FF2B5EF4-FFF2-40B4-BE49-F238E27FC236}">
              <a16:creationId xmlns:a16="http://schemas.microsoft.com/office/drawing/2014/main" id="{8CFE9240-10C6-8581-1118-F2D691CE4545}"/>
            </a:ext>
          </a:extLst>
        </xdr:cNvPr>
        <xdr:cNvSpPr txBox="1"/>
      </xdr:nvSpPr>
      <xdr:spPr>
        <a:xfrm rot="18346001">
          <a:off x="4480560" y="2057400"/>
          <a:ext cx="45719"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CAABFCD-6203-4F0C-BD74-B53976DE69C9}" type="TxLink">
            <a:rPr lang="en-US" sz="16600" b="0" i="0" u="none" strike="noStrike">
              <a:solidFill>
                <a:schemeClr val="bg1"/>
              </a:solidFill>
              <a:latin typeface="Calibri"/>
              <a:ea typeface="Calibri"/>
              <a:cs typeface="Calibri"/>
            </a:rPr>
            <a:pPr algn="ctr"/>
            <a:t>ꓲ</a:t>
          </a:fld>
          <a:endParaRPr lang="en-IN" sz="16600" b="1">
            <a:solidFill>
              <a:schemeClr val="bg1"/>
            </a:solidFill>
          </a:endParaRPr>
        </a:p>
      </xdr:txBody>
    </xdr:sp>
    <xdr:clientData/>
  </xdr:twoCellAnchor>
  <xdr:twoCellAnchor>
    <xdr:from>
      <xdr:col>6</xdr:col>
      <xdr:colOff>575310</xdr:colOff>
      <xdr:row>24</xdr:row>
      <xdr:rowOff>41911</xdr:rowOff>
    </xdr:from>
    <xdr:to>
      <xdr:col>7</xdr:col>
      <xdr:colOff>506730</xdr:colOff>
      <xdr:row>24</xdr:row>
      <xdr:rowOff>87630</xdr:rowOff>
    </xdr:to>
    <xdr:sp macro="" textlink="'Pivot Tables'!N78">
      <xdr:nvSpPr>
        <xdr:cNvPr id="128" name="TextBox 127">
          <a:extLst>
            <a:ext uri="{FF2B5EF4-FFF2-40B4-BE49-F238E27FC236}">
              <a16:creationId xmlns:a16="http://schemas.microsoft.com/office/drawing/2014/main" id="{5545B387-E74A-CBA2-C1F9-9E43019AB083}"/>
            </a:ext>
          </a:extLst>
        </xdr:cNvPr>
        <xdr:cNvSpPr txBox="1"/>
      </xdr:nvSpPr>
      <xdr:spPr>
        <a:xfrm rot="3498123">
          <a:off x="4480560" y="2903221"/>
          <a:ext cx="45719"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9B360B9-2A25-4620-B311-BFA45B7CC235}" type="TxLink">
            <a:rPr lang="en-US" sz="16600" b="0" i="0" u="none" strike="noStrike">
              <a:solidFill>
                <a:schemeClr val="bg1"/>
              </a:solidFill>
              <a:latin typeface="Calibri"/>
              <a:ea typeface="Calibri"/>
              <a:cs typeface="Calibri"/>
            </a:rPr>
            <a:pPr algn="ctr"/>
            <a:t> </a:t>
          </a:fld>
          <a:endParaRPr lang="en-IN" sz="16600" b="1">
            <a:solidFill>
              <a:schemeClr val="bg1"/>
            </a:solidFill>
          </a:endParaRPr>
        </a:p>
      </xdr:txBody>
    </xdr:sp>
    <xdr:clientData/>
  </xdr:twoCellAnchor>
  <xdr:twoCellAnchor>
    <xdr:from>
      <xdr:col>1</xdr:col>
      <xdr:colOff>476987</xdr:colOff>
      <xdr:row>26</xdr:row>
      <xdr:rowOff>90276</xdr:rowOff>
    </xdr:from>
    <xdr:to>
      <xdr:col>4</xdr:col>
      <xdr:colOff>340187</xdr:colOff>
      <xdr:row>26</xdr:row>
      <xdr:rowOff>135995</xdr:rowOff>
    </xdr:to>
    <xdr:sp macro="" textlink="'Pivot Tables'!N74">
      <xdr:nvSpPr>
        <xdr:cNvPr id="124" name="TextBox 123">
          <a:extLst>
            <a:ext uri="{FF2B5EF4-FFF2-40B4-BE49-F238E27FC236}">
              <a16:creationId xmlns:a16="http://schemas.microsoft.com/office/drawing/2014/main" id="{9B375E28-9D56-FDDB-B0A6-88601BFCE7B5}"/>
            </a:ext>
          </a:extLst>
        </xdr:cNvPr>
        <xdr:cNvSpPr txBox="1"/>
      </xdr:nvSpPr>
      <xdr:spPr>
        <a:xfrm rot="7891409">
          <a:off x="1909727" y="2741856"/>
          <a:ext cx="45719" cy="169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A1BB664-7C9B-4D00-B0D1-FAF2A94916D3}" type="TxLink">
            <a:rPr lang="en-US" sz="32000" b="0" i="0" u="none" strike="noStrike">
              <a:solidFill>
                <a:schemeClr val="bg1"/>
              </a:solidFill>
              <a:latin typeface="Calibri"/>
              <a:ea typeface="Calibri"/>
              <a:cs typeface="Calibri"/>
            </a:rPr>
            <a:pPr algn="ctr"/>
            <a:t> </a:t>
          </a:fld>
          <a:endParaRPr lang="en-IN" sz="32000" b="1">
            <a:solidFill>
              <a:schemeClr val="bg1"/>
            </a:solidFill>
          </a:endParaRPr>
        </a:p>
      </xdr:txBody>
    </xdr:sp>
    <xdr:clientData/>
  </xdr:twoCellAnchor>
  <xdr:twoCellAnchor>
    <xdr:from>
      <xdr:col>1</xdr:col>
      <xdr:colOff>469365</xdr:colOff>
      <xdr:row>17</xdr:row>
      <xdr:rowOff>67419</xdr:rowOff>
    </xdr:from>
    <xdr:to>
      <xdr:col>4</xdr:col>
      <xdr:colOff>332565</xdr:colOff>
      <xdr:row>17</xdr:row>
      <xdr:rowOff>113138</xdr:rowOff>
    </xdr:to>
    <xdr:sp macro="" textlink="'Pivot Tables'!N73">
      <xdr:nvSpPr>
        <xdr:cNvPr id="122" name="TextBox 121">
          <a:extLst>
            <a:ext uri="{FF2B5EF4-FFF2-40B4-BE49-F238E27FC236}">
              <a16:creationId xmlns:a16="http://schemas.microsoft.com/office/drawing/2014/main" id="{C9D973EA-E49C-49C6-B008-FB5B08492346}"/>
            </a:ext>
          </a:extLst>
        </xdr:cNvPr>
        <xdr:cNvSpPr txBox="1"/>
      </xdr:nvSpPr>
      <xdr:spPr>
        <a:xfrm rot="2829816">
          <a:off x="1902105" y="1073079"/>
          <a:ext cx="45719" cy="169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5524B7-BA75-4235-A73E-D5A7E4909964}" type="TxLink">
            <a:rPr lang="en-US" sz="32000" b="0" i="0" u="none" strike="noStrike">
              <a:solidFill>
                <a:schemeClr val="bg1"/>
              </a:solidFill>
              <a:latin typeface="Calibri"/>
              <a:ea typeface="Calibri"/>
              <a:cs typeface="Calibri"/>
            </a:rPr>
            <a:pPr algn="ctr"/>
            <a:t>ꓲ</a:t>
          </a:fld>
          <a:endParaRPr lang="en-IN" sz="32000" b="1">
            <a:solidFill>
              <a:schemeClr val="bg1"/>
            </a:solidFill>
          </a:endParaRPr>
        </a:p>
      </xdr:txBody>
    </xdr:sp>
    <xdr:clientData/>
  </xdr:twoCellAnchor>
  <xdr:twoCellAnchor>
    <xdr:from>
      <xdr:col>5</xdr:col>
      <xdr:colOff>15558</xdr:colOff>
      <xdr:row>19</xdr:row>
      <xdr:rowOff>91632</xdr:rowOff>
    </xdr:from>
    <xdr:to>
      <xdr:col>6</xdr:col>
      <xdr:colOff>75961</xdr:colOff>
      <xdr:row>19</xdr:row>
      <xdr:rowOff>137351</xdr:rowOff>
    </xdr:to>
    <xdr:sp macro="" textlink="'Pivot Tables'!N79">
      <xdr:nvSpPr>
        <xdr:cNvPr id="123" name="TextBox 122">
          <a:extLst>
            <a:ext uri="{FF2B5EF4-FFF2-40B4-BE49-F238E27FC236}">
              <a16:creationId xmlns:a16="http://schemas.microsoft.com/office/drawing/2014/main" id="{69668108-9750-2EC9-B45D-95890CBF9992}"/>
            </a:ext>
          </a:extLst>
        </xdr:cNvPr>
        <xdr:cNvSpPr txBox="1"/>
      </xdr:nvSpPr>
      <xdr:spPr>
        <a:xfrm rot="3254693" flipH="1">
          <a:off x="3375700" y="1974050"/>
          <a:ext cx="45719" cy="670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CB0575C-905A-46B5-83BE-E8A972047E44}" type="TxLink">
            <a:rPr lang="en-US" sz="16600" b="0" i="0" u="none" strike="noStrike">
              <a:solidFill>
                <a:schemeClr val="bg1"/>
              </a:solidFill>
              <a:latin typeface="Calibri"/>
              <a:ea typeface="Calibri"/>
              <a:cs typeface="Calibri"/>
            </a:rPr>
            <a:pPr algn="ctr"/>
            <a:t>ꓲ</a:t>
          </a:fld>
          <a:endParaRPr lang="en-IN" sz="16600" b="1">
            <a:solidFill>
              <a:schemeClr val="bg1"/>
            </a:solidFill>
          </a:endParaRPr>
        </a:p>
      </xdr:txBody>
    </xdr:sp>
    <xdr:clientData/>
  </xdr:twoCellAnchor>
  <xdr:twoCellAnchor>
    <xdr:from>
      <xdr:col>5</xdr:col>
      <xdr:colOff>318</xdr:colOff>
      <xdr:row>24</xdr:row>
      <xdr:rowOff>38293</xdr:rowOff>
    </xdr:from>
    <xdr:to>
      <xdr:col>6</xdr:col>
      <xdr:colOff>60721</xdr:colOff>
      <xdr:row>24</xdr:row>
      <xdr:rowOff>84012</xdr:rowOff>
    </xdr:to>
    <xdr:sp macro="" textlink="'Pivot Tables'!N78">
      <xdr:nvSpPr>
        <xdr:cNvPr id="125" name="TextBox 124">
          <a:extLst>
            <a:ext uri="{FF2B5EF4-FFF2-40B4-BE49-F238E27FC236}">
              <a16:creationId xmlns:a16="http://schemas.microsoft.com/office/drawing/2014/main" id="{BEA2058F-B5A5-BC78-1604-3B95017F31C0}"/>
            </a:ext>
          </a:extLst>
        </xdr:cNvPr>
        <xdr:cNvSpPr txBox="1"/>
      </xdr:nvSpPr>
      <xdr:spPr>
        <a:xfrm rot="7495041" flipH="1">
          <a:off x="3360460" y="2835111"/>
          <a:ext cx="45719" cy="6700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EA0D666-2933-4541-9647-7F659FBE2CFA}" type="TxLink">
            <a:rPr lang="en-US" sz="16600" b="0" i="0" u="none" strike="noStrike">
              <a:solidFill>
                <a:schemeClr val="bg1"/>
              </a:solidFill>
              <a:latin typeface="Calibri"/>
              <a:ea typeface="Calibri"/>
              <a:cs typeface="Calibri"/>
            </a:rPr>
            <a:pPr algn="ctr"/>
            <a:t> </a:t>
          </a:fld>
          <a:endParaRPr lang="en-IN" sz="16600" b="1">
            <a:solidFill>
              <a:schemeClr val="bg1"/>
            </a:solidFill>
          </a:endParaRPr>
        </a:p>
      </xdr:txBody>
    </xdr:sp>
    <xdr:clientData/>
  </xdr:twoCellAnchor>
  <xdr:twoCellAnchor>
    <xdr:from>
      <xdr:col>4</xdr:col>
      <xdr:colOff>381000</xdr:colOff>
      <xdr:row>24</xdr:row>
      <xdr:rowOff>38100</xdr:rowOff>
    </xdr:from>
    <xdr:to>
      <xdr:col>4</xdr:col>
      <xdr:colOff>426719</xdr:colOff>
      <xdr:row>29</xdr:row>
      <xdr:rowOff>23700</xdr:rowOff>
    </xdr:to>
    <xdr:sp macro="" textlink="'Pivot Tables'!N74">
      <xdr:nvSpPr>
        <xdr:cNvPr id="114" name="TextBox 113">
          <a:extLst>
            <a:ext uri="{FF2B5EF4-FFF2-40B4-BE49-F238E27FC236}">
              <a16:creationId xmlns:a16="http://schemas.microsoft.com/office/drawing/2014/main" id="{BE8F4214-1751-EA94-91D1-6713544E2982}"/>
            </a:ext>
          </a:extLst>
        </xdr:cNvPr>
        <xdr:cNvSpPr txBox="1"/>
      </xdr:nvSpPr>
      <xdr:spPr>
        <a:xfrm>
          <a:off x="2819400" y="3147060"/>
          <a:ext cx="45719" cy="90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D41A562-8D6F-4D45-ACDB-0C6BDC72227C}" type="TxLink">
            <a:rPr lang="en-US" sz="16600" b="0" i="0" u="none" strike="noStrike">
              <a:solidFill>
                <a:schemeClr val="bg1"/>
              </a:solidFill>
              <a:latin typeface="Calibri"/>
              <a:ea typeface="Calibri"/>
              <a:cs typeface="Calibri"/>
            </a:rPr>
            <a:pPr algn="ctr"/>
            <a:t> </a:t>
          </a:fld>
          <a:endParaRPr lang="en-IN" sz="16600" b="1">
            <a:solidFill>
              <a:schemeClr val="bg1"/>
            </a:solidFill>
          </a:endParaRPr>
        </a:p>
      </xdr:txBody>
    </xdr:sp>
    <xdr:clientData/>
  </xdr:twoCellAnchor>
  <xdr:twoCellAnchor>
    <xdr:from>
      <xdr:col>4</xdr:col>
      <xdr:colOff>419100</xdr:colOff>
      <xdr:row>14</xdr:row>
      <xdr:rowOff>83820</xdr:rowOff>
    </xdr:from>
    <xdr:to>
      <xdr:col>4</xdr:col>
      <xdr:colOff>455100</xdr:colOff>
      <xdr:row>19</xdr:row>
      <xdr:rowOff>177420</xdr:rowOff>
    </xdr:to>
    <xdr:sp macro="" textlink="'Pivot Tables'!N73">
      <xdr:nvSpPr>
        <xdr:cNvPr id="108" name="TextBox 107">
          <a:extLst>
            <a:ext uri="{FF2B5EF4-FFF2-40B4-BE49-F238E27FC236}">
              <a16:creationId xmlns:a16="http://schemas.microsoft.com/office/drawing/2014/main" id="{9EA24697-B572-8AD3-B36A-8CF5B0330331}"/>
            </a:ext>
          </a:extLst>
        </xdr:cNvPr>
        <xdr:cNvSpPr txBox="1"/>
      </xdr:nvSpPr>
      <xdr:spPr>
        <a:xfrm>
          <a:off x="2857500" y="1363980"/>
          <a:ext cx="36000" cy="10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8489DE9-B8E0-4CD5-812B-B80FC497A38D}" type="TxLink">
            <a:rPr lang="en-US" sz="16600" b="0" i="0" u="none" strike="noStrike">
              <a:solidFill>
                <a:schemeClr val="bg1"/>
              </a:solidFill>
              <a:latin typeface="Calibri"/>
              <a:ea typeface="Calibri"/>
              <a:cs typeface="Calibri"/>
            </a:rPr>
            <a:pPr algn="ctr"/>
            <a:t>ꓲ</a:t>
          </a:fld>
          <a:endParaRPr lang="en-IN" sz="16600" b="1">
            <a:solidFill>
              <a:schemeClr val="bg1"/>
            </a:solidFill>
          </a:endParaRPr>
        </a:p>
      </xdr:txBody>
    </xdr:sp>
    <xdr:clientData/>
  </xdr:twoCellAnchor>
  <xdr:twoCellAnchor>
    <xdr:from>
      <xdr:col>0</xdr:col>
      <xdr:colOff>0</xdr:colOff>
      <xdr:row>0</xdr:row>
      <xdr:rowOff>0</xdr:rowOff>
    </xdr:from>
    <xdr:to>
      <xdr:col>23</xdr:col>
      <xdr:colOff>426720</xdr:colOff>
      <xdr:row>1</xdr:row>
      <xdr:rowOff>114300</xdr:rowOff>
    </xdr:to>
    <xdr:grpSp>
      <xdr:nvGrpSpPr>
        <xdr:cNvPr id="2" name="Group 1">
          <a:extLst>
            <a:ext uri="{FF2B5EF4-FFF2-40B4-BE49-F238E27FC236}">
              <a16:creationId xmlns:a16="http://schemas.microsoft.com/office/drawing/2014/main" id="{D5E28A2D-86E6-48BD-86E8-CA785B3BD3FE}"/>
            </a:ext>
          </a:extLst>
        </xdr:cNvPr>
        <xdr:cNvGrpSpPr/>
      </xdr:nvGrpSpPr>
      <xdr:grpSpPr>
        <a:xfrm>
          <a:off x="0" y="0"/>
          <a:ext cx="14447520" cy="297180"/>
          <a:chOff x="7620" y="22860"/>
          <a:chExt cx="14447520" cy="297180"/>
        </a:xfrm>
      </xdr:grpSpPr>
      <xdr:sp macro="" textlink="">
        <xdr:nvSpPr>
          <xdr:cNvPr id="3" name="Rectangle 2">
            <a:extLst>
              <a:ext uri="{FF2B5EF4-FFF2-40B4-BE49-F238E27FC236}">
                <a16:creationId xmlns:a16="http://schemas.microsoft.com/office/drawing/2014/main" id="{F2A5C5E0-DF6D-6C64-34B9-5086CA9053BE}"/>
              </a:ext>
            </a:extLst>
          </xdr:cNvPr>
          <xdr:cNvSpPr/>
        </xdr:nvSpPr>
        <xdr:spPr>
          <a:xfrm>
            <a:off x="7620" y="30480"/>
            <a:ext cx="14447520" cy="289560"/>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Graphic 3" descr="Presentation with bar chart with solid fill">
            <a:extLst>
              <a:ext uri="{FF2B5EF4-FFF2-40B4-BE49-F238E27FC236}">
                <a16:creationId xmlns:a16="http://schemas.microsoft.com/office/drawing/2014/main" id="{4DDBF99E-D589-F649-7535-B6BB242CE58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4780" y="30480"/>
            <a:ext cx="281940" cy="281940"/>
          </a:xfrm>
          <a:prstGeom prst="rect">
            <a:avLst/>
          </a:prstGeom>
        </xdr:spPr>
      </xdr:pic>
      <xdr:sp macro="" textlink="">
        <xdr:nvSpPr>
          <xdr:cNvPr id="5" name="TextBox 4">
            <a:extLst>
              <a:ext uri="{FF2B5EF4-FFF2-40B4-BE49-F238E27FC236}">
                <a16:creationId xmlns:a16="http://schemas.microsoft.com/office/drawing/2014/main" id="{A8B2390F-FC68-70B5-8EE9-2575D7BBF989}"/>
              </a:ext>
            </a:extLst>
          </xdr:cNvPr>
          <xdr:cNvSpPr txBox="1"/>
        </xdr:nvSpPr>
        <xdr:spPr>
          <a:xfrm>
            <a:off x="274320" y="5715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Hitesh Ranga</a:t>
            </a:r>
          </a:p>
        </xdr:txBody>
      </xdr:sp>
      <xdr:sp macro="" textlink="">
        <xdr:nvSpPr>
          <xdr:cNvPr id="6" name="TextBox 5">
            <a:hlinkClick xmlns:r="http://schemas.openxmlformats.org/officeDocument/2006/relationships" r:id="rId3"/>
            <a:extLst>
              <a:ext uri="{FF2B5EF4-FFF2-40B4-BE49-F238E27FC236}">
                <a16:creationId xmlns:a16="http://schemas.microsoft.com/office/drawing/2014/main" id="{2F53434D-B36D-6019-50F9-A788C41DAC00}"/>
              </a:ext>
            </a:extLst>
          </xdr:cNvPr>
          <xdr:cNvSpPr txBox="1"/>
        </xdr:nvSpPr>
        <xdr:spPr>
          <a:xfrm>
            <a:off x="4312920" y="5715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Linkedin</a:t>
            </a:r>
          </a:p>
        </xdr:txBody>
      </xdr:sp>
      <xdr:sp macro="" textlink="">
        <xdr:nvSpPr>
          <xdr:cNvPr id="7" name="TextBox 6">
            <a:hlinkClick xmlns:r="http://schemas.openxmlformats.org/officeDocument/2006/relationships" r:id="rId4" tooltip="Geographically"/>
            <a:extLst>
              <a:ext uri="{FF2B5EF4-FFF2-40B4-BE49-F238E27FC236}">
                <a16:creationId xmlns:a16="http://schemas.microsoft.com/office/drawing/2014/main" id="{EABD1C4F-41AC-C77F-37B6-AC5E18F8BCF0}"/>
              </a:ext>
            </a:extLst>
          </xdr:cNvPr>
          <xdr:cNvSpPr txBox="1"/>
        </xdr:nvSpPr>
        <xdr:spPr>
          <a:xfrm>
            <a:off x="1058164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Geographically</a:t>
            </a:r>
          </a:p>
        </xdr:txBody>
      </xdr:sp>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06E5B492-75C6-1E83-F0D9-51F084F080EA}"/>
              </a:ext>
            </a:extLst>
          </xdr:cNvPr>
          <xdr:cNvSpPr txBox="1"/>
        </xdr:nvSpPr>
        <xdr:spPr>
          <a:xfrm>
            <a:off x="1172972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Sales</a:t>
            </a:r>
            <a:r>
              <a:rPr lang="en-IN" sz="1200" baseline="0">
                <a:solidFill>
                  <a:schemeClr val="bg1"/>
                </a:solidFill>
                <a:latin typeface="Arial" panose="020B0604020202020204" pitchFamily="34" charset="0"/>
                <a:cs typeface="Arial" panose="020B0604020202020204" pitchFamily="34" charset="0"/>
              </a:rPr>
              <a:t> Process</a:t>
            </a:r>
            <a:endParaRPr lang="en-IN" sz="1200">
              <a:solidFill>
                <a:schemeClr val="bg1"/>
              </a:solidFill>
              <a:latin typeface="Arial" panose="020B0604020202020204" pitchFamily="34" charset="0"/>
              <a:cs typeface="Arial" panose="020B0604020202020204" pitchFamily="34" charset="0"/>
            </a:endParaRPr>
          </a:p>
        </xdr:txBody>
      </xdr:sp>
      <xdr:sp macro="" textlink="">
        <xdr:nvSpPr>
          <xdr:cNvPr id="9" name="TextBox 8">
            <a:hlinkClick xmlns:r="http://schemas.openxmlformats.org/officeDocument/2006/relationships" r:id="rId6" tooltip="Project Status"/>
            <a:extLst>
              <a:ext uri="{FF2B5EF4-FFF2-40B4-BE49-F238E27FC236}">
                <a16:creationId xmlns:a16="http://schemas.microsoft.com/office/drawing/2014/main" id="{CB4181D3-30C2-2AC9-BAEB-C52D7D791D37}"/>
              </a:ext>
            </a:extLst>
          </xdr:cNvPr>
          <xdr:cNvSpPr txBox="1"/>
        </xdr:nvSpPr>
        <xdr:spPr>
          <a:xfrm>
            <a:off x="1287780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Projects</a:t>
            </a:r>
            <a:r>
              <a:rPr lang="en-IN" sz="1200" baseline="0">
                <a:solidFill>
                  <a:schemeClr val="bg1"/>
                </a:solidFill>
                <a:latin typeface="Arial" panose="020B0604020202020204" pitchFamily="34" charset="0"/>
                <a:cs typeface="Arial" panose="020B0604020202020204" pitchFamily="34" charset="0"/>
              </a:rPr>
              <a:t> Status</a:t>
            </a:r>
            <a:endParaRPr lang="en-IN" sz="1200">
              <a:solidFill>
                <a:schemeClr val="bg1"/>
              </a:solidFill>
              <a:latin typeface="Arial" panose="020B0604020202020204" pitchFamily="34" charset="0"/>
              <a:cs typeface="Arial" panose="020B0604020202020204" pitchFamily="34" charset="0"/>
            </a:endParaRPr>
          </a:p>
        </xdr:txBody>
      </xdr:sp>
      <xdr:sp macro="" textlink="">
        <xdr:nvSpPr>
          <xdr:cNvPr id="10" name="TextBox 9">
            <a:hlinkClick xmlns:r="http://schemas.openxmlformats.org/officeDocument/2006/relationships" r:id="rId7" tooltip="Income Source"/>
            <a:extLst>
              <a:ext uri="{FF2B5EF4-FFF2-40B4-BE49-F238E27FC236}">
                <a16:creationId xmlns:a16="http://schemas.microsoft.com/office/drawing/2014/main" id="{5B746EEF-8ABD-20EA-B7A3-1EF8A6A5E165}"/>
              </a:ext>
            </a:extLst>
          </xdr:cNvPr>
          <xdr:cNvSpPr txBox="1"/>
        </xdr:nvSpPr>
        <xdr:spPr>
          <a:xfrm>
            <a:off x="9326880" y="22860"/>
            <a:ext cx="13639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Income Sources</a:t>
            </a:r>
          </a:p>
        </xdr:txBody>
      </xdr:sp>
      <xdr:sp macro="" textlink="">
        <xdr:nvSpPr>
          <xdr:cNvPr id="11" name="Rectangle: Rounded Corners 10">
            <a:extLst>
              <a:ext uri="{FF2B5EF4-FFF2-40B4-BE49-F238E27FC236}">
                <a16:creationId xmlns:a16="http://schemas.microsoft.com/office/drawing/2014/main" id="{686A3B43-02A5-9DE2-B928-1498E656B9A1}"/>
              </a:ext>
            </a:extLst>
          </xdr:cNvPr>
          <xdr:cNvSpPr/>
        </xdr:nvSpPr>
        <xdr:spPr>
          <a:xfrm>
            <a:off x="11871960" y="243840"/>
            <a:ext cx="350520"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2" name="Graphic 11" descr="Connections with solid fill">
            <a:extLst>
              <a:ext uri="{FF2B5EF4-FFF2-40B4-BE49-F238E27FC236}">
                <a16:creationId xmlns:a16="http://schemas.microsoft.com/office/drawing/2014/main" id="{AEE15675-8B1A-070D-B984-31713BF2C35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373880" y="49530"/>
            <a:ext cx="243840" cy="243840"/>
          </a:xfrm>
          <a:prstGeom prst="rect">
            <a:avLst/>
          </a:prstGeom>
        </xdr:spPr>
      </xdr:pic>
    </xdr:grpSp>
    <xdr:clientData/>
  </xdr:twoCellAnchor>
  <xdr:twoCellAnchor>
    <xdr:from>
      <xdr:col>15</xdr:col>
      <xdr:colOff>372090</xdr:colOff>
      <xdr:row>12</xdr:row>
      <xdr:rowOff>134048</xdr:rowOff>
    </xdr:from>
    <xdr:to>
      <xdr:col>21</xdr:col>
      <xdr:colOff>379710</xdr:colOff>
      <xdr:row>31</xdr:row>
      <xdr:rowOff>8152</xdr:rowOff>
    </xdr:to>
    <xdr:graphicFrame macro="">
      <xdr:nvGraphicFramePr>
        <xdr:cNvPr id="13" name="Chart 12">
          <a:extLst>
            <a:ext uri="{FF2B5EF4-FFF2-40B4-BE49-F238E27FC236}">
              <a16:creationId xmlns:a16="http://schemas.microsoft.com/office/drawing/2014/main" id="{1E6A9E89-BEC8-4ED0-8066-9BDC8AA38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500100</xdr:colOff>
      <xdr:row>12</xdr:row>
      <xdr:rowOff>89310</xdr:rowOff>
    </xdr:from>
    <xdr:to>
      <xdr:col>21</xdr:col>
      <xdr:colOff>251700</xdr:colOff>
      <xdr:row>31</xdr:row>
      <xdr:rowOff>22410</xdr:rowOff>
    </xdr:to>
    <xdr:sp macro="" textlink="">
      <xdr:nvSpPr>
        <xdr:cNvPr id="14" name="Circle: Hollow 13">
          <a:extLst>
            <a:ext uri="{FF2B5EF4-FFF2-40B4-BE49-F238E27FC236}">
              <a16:creationId xmlns:a16="http://schemas.microsoft.com/office/drawing/2014/main" id="{F013D491-B55D-B5C5-FE66-6239D6634B3B}"/>
            </a:ext>
          </a:extLst>
        </xdr:cNvPr>
        <xdr:cNvSpPr/>
      </xdr:nvSpPr>
      <xdr:spPr>
        <a:xfrm>
          <a:off x="9644100" y="2466750"/>
          <a:ext cx="3409200" cy="3407820"/>
        </a:xfrm>
        <a:prstGeom prst="donut">
          <a:avLst>
            <a:gd name="adj" fmla="val 3521"/>
          </a:avLst>
        </a:prstGeom>
        <a:solidFill>
          <a:schemeClr val="bg2">
            <a:lumMod val="1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15</xdr:col>
      <xdr:colOff>44700</xdr:colOff>
      <xdr:row>10</xdr:row>
      <xdr:rowOff>14220</xdr:rowOff>
    </xdr:from>
    <xdr:to>
      <xdr:col>22</xdr:col>
      <xdr:colOff>97500</xdr:colOff>
      <xdr:row>33</xdr:row>
      <xdr:rowOff>127980</xdr:rowOff>
    </xdr:to>
    <xdr:sp macro="" textlink="">
      <xdr:nvSpPr>
        <xdr:cNvPr id="15" name="Oval 14">
          <a:extLst>
            <a:ext uri="{FF2B5EF4-FFF2-40B4-BE49-F238E27FC236}">
              <a16:creationId xmlns:a16="http://schemas.microsoft.com/office/drawing/2014/main" id="{B21424DB-776B-1016-6807-1C7C787B911A}"/>
            </a:ext>
          </a:extLst>
        </xdr:cNvPr>
        <xdr:cNvSpPr/>
      </xdr:nvSpPr>
      <xdr:spPr>
        <a:xfrm>
          <a:off x="9188700" y="2025900"/>
          <a:ext cx="4320000" cy="4320000"/>
        </a:xfrm>
        <a:prstGeom prst="ellipse">
          <a:avLst/>
        </a:prstGeom>
        <a:noFill/>
        <a:ln w="25400">
          <a:solidFill>
            <a:schemeClr val="accent1">
              <a:shade val="15000"/>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114300</xdr:colOff>
      <xdr:row>7</xdr:row>
      <xdr:rowOff>22860</xdr:rowOff>
    </xdr:from>
    <xdr:to>
      <xdr:col>23</xdr:col>
      <xdr:colOff>27900</xdr:colOff>
      <xdr:row>36</xdr:row>
      <xdr:rowOff>119340</xdr:rowOff>
    </xdr:to>
    <xdr:sp macro="" textlink="">
      <xdr:nvSpPr>
        <xdr:cNvPr id="16" name="Oval 15">
          <a:extLst>
            <a:ext uri="{FF2B5EF4-FFF2-40B4-BE49-F238E27FC236}">
              <a16:creationId xmlns:a16="http://schemas.microsoft.com/office/drawing/2014/main" id="{4D6D460C-A2A8-A8F7-B3E2-57FB014F6BBC}"/>
            </a:ext>
          </a:extLst>
        </xdr:cNvPr>
        <xdr:cNvSpPr/>
      </xdr:nvSpPr>
      <xdr:spPr>
        <a:xfrm>
          <a:off x="8648700" y="1485900"/>
          <a:ext cx="5400000" cy="5400000"/>
        </a:xfrm>
        <a:prstGeom prst="ellipse">
          <a:avLst/>
        </a:prstGeom>
        <a:noFill/>
        <a:ln w="25400">
          <a:solidFill>
            <a:schemeClr val="accent1">
              <a:shade val="15000"/>
              <a:alpha val="3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121920</xdr:colOff>
      <xdr:row>20</xdr:row>
      <xdr:rowOff>91440</xdr:rowOff>
    </xdr:from>
    <xdr:to>
      <xdr:col>2</xdr:col>
      <xdr:colOff>83820</xdr:colOff>
      <xdr:row>23</xdr:row>
      <xdr:rowOff>114300</xdr:rowOff>
    </xdr:to>
    <xdr:sp macro="" textlink="">
      <xdr:nvSpPr>
        <xdr:cNvPr id="17" name="Oval 16">
          <a:extLst>
            <a:ext uri="{FF2B5EF4-FFF2-40B4-BE49-F238E27FC236}">
              <a16:creationId xmlns:a16="http://schemas.microsoft.com/office/drawing/2014/main" id="{16DDE368-B907-90BC-CB9A-A3762C8FD70C}"/>
            </a:ext>
          </a:extLst>
        </xdr:cNvPr>
        <xdr:cNvSpPr/>
      </xdr:nvSpPr>
      <xdr:spPr>
        <a:xfrm>
          <a:off x="731520" y="2468880"/>
          <a:ext cx="571500" cy="571500"/>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137160</xdr:colOff>
      <xdr:row>20</xdr:row>
      <xdr:rowOff>91440</xdr:rowOff>
    </xdr:from>
    <xdr:to>
      <xdr:col>5</xdr:col>
      <xdr:colOff>99060</xdr:colOff>
      <xdr:row>23</xdr:row>
      <xdr:rowOff>114300</xdr:rowOff>
    </xdr:to>
    <xdr:sp macro="" textlink="">
      <xdr:nvSpPr>
        <xdr:cNvPr id="18" name="Oval 17">
          <a:extLst>
            <a:ext uri="{FF2B5EF4-FFF2-40B4-BE49-F238E27FC236}">
              <a16:creationId xmlns:a16="http://schemas.microsoft.com/office/drawing/2014/main" id="{5BBC0B49-EAFF-005F-3C60-727AE400317C}"/>
            </a:ext>
          </a:extLst>
        </xdr:cNvPr>
        <xdr:cNvSpPr/>
      </xdr:nvSpPr>
      <xdr:spPr>
        <a:xfrm>
          <a:off x="2575560" y="2468880"/>
          <a:ext cx="571500" cy="571500"/>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137160</xdr:colOff>
      <xdr:row>11</xdr:row>
      <xdr:rowOff>45720</xdr:rowOff>
    </xdr:from>
    <xdr:to>
      <xdr:col>5</xdr:col>
      <xdr:colOff>99060</xdr:colOff>
      <xdr:row>14</xdr:row>
      <xdr:rowOff>68580</xdr:rowOff>
    </xdr:to>
    <xdr:sp macro="" textlink="">
      <xdr:nvSpPr>
        <xdr:cNvPr id="19" name="Oval 18">
          <a:extLst>
            <a:ext uri="{FF2B5EF4-FFF2-40B4-BE49-F238E27FC236}">
              <a16:creationId xmlns:a16="http://schemas.microsoft.com/office/drawing/2014/main" id="{7E6BF6FE-D6E1-351E-EE8C-3F0D2186736B}"/>
            </a:ext>
          </a:extLst>
        </xdr:cNvPr>
        <xdr:cNvSpPr/>
      </xdr:nvSpPr>
      <xdr:spPr>
        <a:xfrm>
          <a:off x="2575560" y="777240"/>
          <a:ext cx="571500" cy="571500"/>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137160</xdr:colOff>
      <xdr:row>29</xdr:row>
      <xdr:rowOff>121920</xdr:rowOff>
    </xdr:from>
    <xdr:to>
      <xdr:col>5</xdr:col>
      <xdr:colOff>99060</xdr:colOff>
      <xdr:row>32</xdr:row>
      <xdr:rowOff>144780</xdr:rowOff>
    </xdr:to>
    <xdr:sp macro="" textlink="">
      <xdr:nvSpPr>
        <xdr:cNvPr id="20" name="Oval 19">
          <a:extLst>
            <a:ext uri="{FF2B5EF4-FFF2-40B4-BE49-F238E27FC236}">
              <a16:creationId xmlns:a16="http://schemas.microsoft.com/office/drawing/2014/main" id="{A8FD2C66-2895-1F2B-D625-D80BCC82C572}"/>
            </a:ext>
          </a:extLst>
        </xdr:cNvPr>
        <xdr:cNvSpPr/>
      </xdr:nvSpPr>
      <xdr:spPr>
        <a:xfrm>
          <a:off x="2575560" y="4145280"/>
          <a:ext cx="571500" cy="571500"/>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126</xdr:colOff>
      <xdr:row>13</xdr:row>
      <xdr:rowOff>167766</xdr:rowOff>
    </xdr:from>
    <xdr:to>
      <xdr:col>4</xdr:col>
      <xdr:colOff>220854</xdr:colOff>
      <xdr:row>20</xdr:row>
      <xdr:rowOff>175134</xdr:rowOff>
    </xdr:to>
    <xdr:cxnSp macro="">
      <xdr:nvCxnSpPr>
        <xdr:cNvPr id="22" name="Straight Connector 21">
          <a:extLst>
            <a:ext uri="{FF2B5EF4-FFF2-40B4-BE49-F238E27FC236}">
              <a16:creationId xmlns:a16="http://schemas.microsoft.com/office/drawing/2014/main" id="{B1DC00BE-7A4C-A402-B1BF-96FB606F1E0C}"/>
            </a:ext>
          </a:extLst>
        </xdr:cNvPr>
        <xdr:cNvCxnSpPr>
          <a:cxnSpLocks/>
          <a:stCxn id="19" idx="3"/>
          <a:endCxn id="17" idx="7"/>
        </xdr:cNvCxnSpPr>
      </xdr:nvCxnSpPr>
      <xdr:spPr>
        <a:xfrm flipH="1">
          <a:off x="1219326" y="1265046"/>
          <a:ext cx="1439928" cy="128752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126</xdr:colOff>
      <xdr:row>23</xdr:row>
      <xdr:rowOff>30606</xdr:rowOff>
    </xdr:from>
    <xdr:to>
      <xdr:col>4</xdr:col>
      <xdr:colOff>220854</xdr:colOff>
      <xdr:row>30</xdr:row>
      <xdr:rowOff>22734</xdr:rowOff>
    </xdr:to>
    <xdr:cxnSp macro="">
      <xdr:nvCxnSpPr>
        <xdr:cNvPr id="25" name="Straight Connector 24">
          <a:extLst>
            <a:ext uri="{FF2B5EF4-FFF2-40B4-BE49-F238E27FC236}">
              <a16:creationId xmlns:a16="http://schemas.microsoft.com/office/drawing/2014/main" id="{7DE00B83-E106-44D4-A939-0AB26425D80A}"/>
            </a:ext>
          </a:extLst>
        </xdr:cNvPr>
        <xdr:cNvCxnSpPr>
          <a:cxnSpLocks/>
          <a:stCxn id="20" idx="1"/>
          <a:endCxn id="17" idx="5"/>
        </xdr:cNvCxnSpPr>
      </xdr:nvCxnSpPr>
      <xdr:spPr>
        <a:xfrm flipH="1" flipV="1">
          <a:off x="1219326" y="2956686"/>
          <a:ext cx="1439928" cy="127228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83820</xdr:colOff>
      <xdr:row>22</xdr:row>
      <xdr:rowOff>11430</xdr:rowOff>
    </xdr:from>
    <xdr:to>
      <xdr:col>4</xdr:col>
      <xdr:colOff>137160</xdr:colOff>
      <xdr:row>22</xdr:row>
      <xdr:rowOff>11430</xdr:rowOff>
    </xdr:to>
    <xdr:cxnSp macro="">
      <xdr:nvCxnSpPr>
        <xdr:cNvPr id="26" name="Straight Connector 25">
          <a:extLst>
            <a:ext uri="{FF2B5EF4-FFF2-40B4-BE49-F238E27FC236}">
              <a16:creationId xmlns:a16="http://schemas.microsoft.com/office/drawing/2014/main" id="{C188609E-FD8E-4B6C-81FA-454DADEB4332}"/>
            </a:ext>
          </a:extLst>
        </xdr:cNvPr>
        <xdr:cNvCxnSpPr>
          <a:stCxn id="18" idx="2"/>
          <a:endCxn id="17" idx="6"/>
        </xdr:cNvCxnSpPr>
      </xdr:nvCxnSpPr>
      <xdr:spPr>
        <a:xfrm flipH="1">
          <a:off x="1303020" y="2754630"/>
          <a:ext cx="1272540" cy="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422910</xdr:colOff>
      <xdr:row>14</xdr:row>
      <xdr:rowOff>68580</xdr:rowOff>
    </xdr:from>
    <xdr:to>
      <xdr:col>4</xdr:col>
      <xdr:colOff>422910</xdr:colOff>
      <xdr:row>20</xdr:row>
      <xdr:rowOff>91440</xdr:rowOff>
    </xdr:to>
    <xdr:cxnSp macro="">
      <xdr:nvCxnSpPr>
        <xdr:cNvPr id="27" name="Straight Connector 26">
          <a:extLst>
            <a:ext uri="{FF2B5EF4-FFF2-40B4-BE49-F238E27FC236}">
              <a16:creationId xmlns:a16="http://schemas.microsoft.com/office/drawing/2014/main" id="{EC9ECA20-E499-4FDB-A981-11C6CA6D7514}"/>
            </a:ext>
          </a:extLst>
        </xdr:cNvPr>
        <xdr:cNvCxnSpPr>
          <a:stCxn id="19" idx="4"/>
          <a:endCxn id="18" idx="0"/>
        </xdr:cNvCxnSpPr>
      </xdr:nvCxnSpPr>
      <xdr:spPr>
        <a:xfrm>
          <a:off x="2861310" y="1348740"/>
          <a:ext cx="0" cy="112014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422910</xdr:colOff>
      <xdr:row>23</xdr:row>
      <xdr:rowOff>114300</xdr:rowOff>
    </xdr:from>
    <xdr:to>
      <xdr:col>4</xdr:col>
      <xdr:colOff>422910</xdr:colOff>
      <xdr:row>29</xdr:row>
      <xdr:rowOff>121920</xdr:rowOff>
    </xdr:to>
    <xdr:cxnSp macro="">
      <xdr:nvCxnSpPr>
        <xdr:cNvPr id="32" name="Straight Connector 31">
          <a:extLst>
            <a:ext uri="{FF2B5EF4-FFF2-40B4-BE49-F238E27FC236}">
              <a16:creationId xmlns:a16="http://schemas.microsoft.com/office/drawing/2014/main" id="{A2FAEDD8-4095-4B05-A7BC-F1D0DEE04A03}"/>
            </a:ext>
          </a:extLst>
        </xdr:cNvPr>
        <xdr:cNvCxnSpPr>
          <a:stCxn id="18" idx="4"/>
          <a:endCxn id="20" idx="0"/>
        </xdr:cNvCxnSpPr>
      </xdr:nvCxnSpPr>
      <xdr:spPr>
        <a:xfrm>
          <a:off x="2861310" y="3040380"/>
          <a:ext cx="0" cy="110490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15366</xdr:colOff>
      <xdr:row>18</xdr:row>
      <xdr:rowOff>76326</xdr:rowOff>
    </xdr:from>
    <xdr:to>
      <xdr:col>6</xdr:col>
      <xdr:colOff>98934</xdr:colOff>
      <xdr:row>20</xdr:row>
      <xdr:rowOff>175134</xdr:rowOff>
    </xdr:to>
    <xdr:cxnSp macro="">
      <xdr:nvCxnSpPr>
        <xdr:cNvPr id="35" name="Straight Connector 34">
          <a:extLst>
            <a:ext uri="{FF2B5EF4-FFF2-40B4-BE49-F238E27FC236}">
              <a16:creationId xmlns:a16="http://schemas.microsoft.com/office/drawing/2014/main" id="{AD293EE5-9A1A-4E94-9AC2-2BC9BEB5A916}"/>
            </a:ext>
          </a:extLst>
        </xdr:cNvPr>
        <xdr:cNvCxnSpPr>
          <a:stCxn id="42" idx="3"/>
          <a:endCxn id="18" idx="7"/>
        </xdr:cNvCxnSpPr>
      </xdr:nvCxnSpPr>
      <xdr:spPr>
        <a:xfrm flipH="1">
          <a:off x="3063366" y="2088006"/>
          <a:ext cx="693168" cy="46456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373380</xdr:colOff>
      <xdr:row>25</xdr:row>
      <xdr:rowOff>38100</xdr:rowOff>
    </xdr:from>
    <xdr:to>
      <xdr:col>10</xdr:col>
      <xdr:colOff>335280</xdr:colOff>
      <xdr:row>28</xdr:row>
      <xdr:rowOff>60960</xdr:rowOff>
    </xdr:to>
    <xdr:sp macro="" textlink="">
      <xdr:nvSpPr>
        <xdr:cNvPr id="38" name="Oval 37">
          <a:extLst>
            <a:ext uri="{FF2B5EF4-FFF2-40B4-BE49-F238E27FC236}">
              <a16:creationId xmlns:a16="http://schemas.microsoft.com/office/drawing/2014/main" id="{92575B1F-82A4-4920-A05B-2204BB02BCFD}"/>
            </a:ext>
          </a:extLst>
        </xdr:cNvPr>
        <xdr:cNvSpPr/>
      </xdr:nvSpPr>
      <xdr:spPr>
        <a:xfrm>
          <a:off x="5859780" y="3329940"/>
          <a:ext cx="571500" cy="571500"/>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365760</xdr:colOff>
      <xdr:row>15</xdr:row>
      <xdr:rowOff>137160</xdr:rowOff>
    </xdr:from>
    <xdr:to>
      <xdr:col>10</xdr:col>
      <xdr:colOff>327660</xdr:colOff>
      <xdr:row>18</xdr:row>
      <xdr:rowOff>160020</xdr:rowOff>
    </xdr:to>
    <xdr:sp macro="" textlink="">
      <xdr:nvSpPr>
        <xdr:cNvPr id="39" name="Oval 38">
          <a:extLst>
            <a:ext uri="{FF2B5EF4-FFF2-40B4-BE49-F238E27FC236}">
              <a16:creationId xmlns:a16="http://schemas.microsoft.com/office/drawing/2014/main" id="{24124785-E81D-4070-8FAC-29A1B567282B}"/>
            </a:ext>
          </a:extLst>
        </xdr:cNvPr>
        <xdr:cNvSpPr/>
      </xdr:nvSpPr>
      <xdr:spPr>
        <a:xfrm>
          <a:off x="5852160" y="1600200"/>
          <a:ext cx="571500" cy="571500"/>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495300</xdr:colOff>
      <xdr:row>20</xdr:row>
      <xdr:rowOff>91440</xdr:rowOff>
    </xdr:from>
    <xdr:to>
      <xdr:col>8</xdr:col>
      <xdr:colOff>457200</xdr:colOff>
      <xdr:row>23</xdr:row>
      <xdr:rowOff>114300</xdr:rowOff>
    </xdr:to>
    <xdr:sp macro="" textlink="">
      <xdr:nvSpPr>
        <xdr:cNvPr id="40" name="Oval 39">
          <a:extLst>
            <a:ext uri="{FF2B5EF4-FFF2-40B4-BE49-F238E27FC236}">
              <a16:creationId xmlns:a16="http://schemas.microsoft.com/office/drawing/2014/main" id="{60204FDF-BAAC-4DE5-9FD6-FCAE719DF578}"/>
            </a:ext>
          </a:extLst>
        </xdr:cNvPr>
        <xdr:cNvSpPr/>
      </xdr:nvSpPr>
      <xdr:spPr>
        <a:xfrm>
          <a:off x="4762500" y="2468880"/>
          <a:ext cx="571500" cy="571500"/>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15240</xdr:colOff>
      <xdr:row>25</xdr:row>
      <xdr:rowOff>38100</xdr:rowOff>
    </xdr:from>
    <xdr:to>
      <xdr:col>6</xdr:col>
      <xdr:colOff>586740</xdr:colOff>
      <xdr:row>28</xdr:row>
      <xdr:rowOff>60960</xdr:rowOff>
    </xdr:to>
    <xdr:sp macro="" textlink="">
      <xdr:nvSpPr>
        <xdr:cNvPr id="41" name="Oval 40">
          <a:extLst>
            <a:ext uri="{FF2B5EF4-FFF2-40B4-BE49-F238E27FC236}">
              <a16:creationId xmlns:a16="http://schemas.microsoft.com/office/drawing/2014/main" id="{E9876FFA-461F-499C-B392-76F3B8464578}"/>
            </a:ext>
          </a:extLst>
        </xdr:cNvPr>
        <xdr:cNvSpPr/>
      </xdr:nvSpPr>
      <xdr:spPr>
        <a:xfrm>
          <a:off x="3672840" y="3329940"/>
          <a:ext cx="571500" cy="571500"/>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15240</xdr:colOff>
      <xdr:row>15</xdr:row>
      <xdr:rowOff>137160</xdr:rowOff>
    </xdr:from>
    <xdr:to>
      <xdr:col>6</xdr:col>
      <xdr:colOff>586740</xdr:colOff>
      <xdr:row>18</xdr:row>
      <xdr:rowOff>160020</xdr:rowOff>
    </xdr:to>
    <xdr:sp macro="" textlink="">
      <xdr:nvSpPr>
        <xdr:cNvPr id="42" name="Oval 41">
          <a:extLst>
            <a:ext uri="{FF2B5EF4-FFF2-40B4-BE49-F238E27FC236}">
              <a16:creationId xmlns:a16="http://schemas.microsoft.com/office/drawing/2014/main" id="{FE3E08E3-D811-42A3-9B18-851BCE2CAD95}"/>
            </a:ext>
          </a:extLst>
        </xdr:cNvPr>
        <xdr:cNvSpPr/>
      </xdr:nvSpPr>
      <xdr:spPr>
        <a:xfrm>
          <a:off x="3672840" y="1600200"/>
          <a:ext cx="571500" cy="571500"/>
        </a:xfrm>
        <a:prstGeom prst="ellipse">
          <a:avLst/>
        </a:prstGeom>
        <a:noFill/>
        <a:ln w="6350">
          <a:solidFill>
            <a:schemeClr val="bg1">
              <a:alpha val="42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15366</xdr:colOff>
      <xdr:row>23</xdr:row>
      <xdr:rowOff>30606</xdr:rowOff>
    </xdr:from>
    <xdr:to>
      <xdr:col>6</xdr:col>
      <xdr:colOff>98934</xdr:colOff>
      <xdr:row>25</xdr:row>
      <xdr:rowOff>121794</xdr:rowOff>
    </xdr:to>
    <xdr:cxnSp macro="">
      <xdr:nvCxnSpPr>
        <xdr:cNvPr id="43" name="Straight Connector 42">
          <a:extLst>
            <a:ext uri="{FF2B5EF4-FFF2-40B4-BE49-F238E27FC236}">
              <a16:creationId xmlns:a16="http://schemas.microsoft.com/office/drawing/2014/main" id="{8F2BCE27-DB82-4CE5-9607-A829A1F6D6A6}"/>
            </a:ext>
          </a:extLst>
        </xdr:cNvPr>
        <xdr:cNvCxnSpPr>
          <a:stCxn id="18" idx="5"/>
          <a:endCxn id="41" idx="1"/>
        </xdr:cNvCxnSpPr>
      </xdr:nvCxnSpPr>
      <xdr:spPr>
        <a:xfrm>
          <a:off x="3063366" y="2956686"/>
          <a:ext cx="693168" cy="45694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503046</xdr:colOff>
      <xdr:row>18</xdr:row>
      <xdr:rowOff>76326</xdr:rowOff>
    </xdr:from>
    <xdr:to>
      <xdr:col>7</xdr:col>
      <xdr:colOff>578994</xdr:colOff>
      <xdr:row>20</xdr:row>
      <xdr:rowOff>175134</xdr:rowOff>
    </xdr:to>
    <xdr:cxnSp macro="">
      <xdr:nvCxnSpPr>
        <xdr:cNvPr id="44" name="Straight Connector 43">
          <a:extLst>
            <a:ext uri="{FF2B5EF4-FFF2-40B4-BE49-F238E27FC236}">
              <a16:creationId xmlns:a16="http://schemas.microsoft.com/office/drawing/2014/main" id="{DC502FF6-C735-498D-A67B-31C821697919}"/>
            </a:ext>
          </a:extLst>
        </xdr:cNvPr>
        <xdr:cNvCxnSpPr>
          <a:stCxn id="42" idx="5"/>
          <a:endCxn id="40" idx="1"/>
        </xdr:cNvCxnSpPr>
      </xdr:nvCxnSpPr>
      <xdr:spPr>
        <a:xfrm>
          <a:off x="4160646" y="2088006"/>
          <a:ext cx="685548" cy="46456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503046</xdr:colOff>
      <xdr:row>23</xdr:row>
      <xdr:rowOff>30606</xdr:rowOff>
    </xdr:from>
    <xdr:to>
      <xdr:col>7</xdr:col>
      <xdr:colOff>578994</xdr:colOff>
      <xdr:row>25</xdr:row>
      <xdr:rowOff>121794</xdr:rowOff>
    </xdr:to>
    <xdr:cxnSp macro="">
      <xdr:nvCxnSpPr>
        <xdr:cNvPr id="45" name="Straight Connector 44">
          <a:extLst>
            <a:ext uri="{FF2B5EF4-FFF2-40B4-BE49-F238E27FC236}">
              <a16:creationId xmlns:a16="http://schemas.microsoft.com/office/drawing/2014/main" id="{255E3AF4-1CB1-4AAF-A9F6-98631F7D508F}"/>
            </a:ext>
          </a:extLst>
        </xdr:cNvPr>
        <xdr:cNvCxnSpPr>
          <a:stCxn id="41" idx="7"/>
          <a:endCxn id="40" idx="3"/>
        </xdr:cNvCxnSpPr>
      </xdr:nvCxnSpPr>
      <xdr:spPr>
        <a:xfrm flipV="1">
          <a:off x="4160646" y="2956686"/>
          <a:ext cx="685548" cy="45694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373506</xdr:colOff>
      <xdr:row>18</xdr:row>
      <xdr:rowOff>76326</xdr:rowOff>
    </xdr:from>
    <xdr:to>
      <xdr:col>9</xdr:col>
      <xdr:colOff>449454</xdr:colOff>
      <xdr:row>20</xdr:row>
      <xdr:rowOff>175134</xdr:rowOff>
    </xdr:to>
    <xdr:cxnSp macro="">
      <xdr:nvCxnSpPr>
        <xdr:cNvPr id="46" name="Straight Connector 45">
          <a:extLst>
            <a:ext uri="{FF2B5EF4-FFF2-40B4-BE49-F238E27FC236}">
              <a16:creationId xmlns:a16="http://schemas.microsoft.com/office/drawing/2014/main" id="{4D996655-4077-42C3-BB5A-5D4252F8F3F8}"/>
            </a:ext>
          </a:extLst>
        </xdr:cNvPr>
        <xdr:cNvCxnSpPr>
          <a:stCxn id="40" idx="7"/>
          <a:endCxn id="39" idx="3"/>
        </xdr:cNvCxnSpPr>
      </xdr:nvCxnSpPr>
      <xdr:spPr>
        <a:xfrm flipV="1">
          <a:off x="5250306" y="2088006"/>
          <a:ext cx="685548" cy="46456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99060</xdr:colOff>
      <xdr:row>22</xdr:row>
      <xdr:rowOff>11430</xdr:rowOff>
    </xdr:from>
    <xdr:to>
      <xdr:col>7</xdr:col>
      <xdr:colOff>495300</xdr:colOff>
      <xdr:row>22</xdr:row>
      <xdr:rowOff>11430</xdr:rowOff>
    </xdr:to>
    <xdr:cxnSp macro="">
      <xdr:nvCxnSpPr>
        <xdr:cNvPr id="47" name="Straight Connector 46">
          <a:extLst>
            <a:ext uri="{FF2B5EF4-FFF2-40B4-BE49-F238E27FC236}">
              <a16:creationId xmlns:a16="http://schemas.microsoft.com/office/drawing/2014/main" id="{69E8E9A6-4ACF-4BED-9E72-0FACAB48186C}"/>
            </a:ext>
          </a:extLst>
        </xdr:cNvPr>
        <xdr:cNvCxnSpPr>
          <a:stCxn id="18" idx="6"/>
          <a:endCxn id="40" idx="2"/>
        </xdr:cNvCxnSpPr>
      </xdr:nvCxnSpPr>
      <xdr:spPr>
        <a:xfrm>
          <a:off x="3147060" y="2754630"/>
          <a:ext cx="1615440" cy="0"/>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373506</xdr:colOff>
      <xdr:row>23</xdr:row>
      <xdr:rowOff>30606</xdr:rowOff>
    </xdr:from>
    <xdr:to>
      <xdr:col>9</xdr:col>
      <xdr:colOff>457074</xdr:colOff>
      <xdr:row>25</xdr:row>
      <xdr:rowOff>121794</xdr:rowOff>
    </xdr:to>
    <xdr:cxnSp macro="">
      <xdr:nvCxnSpPr>
        <xdr:cNvPr id="48" name="Straight Connector 47">
          <a:extLst>
            <a:ext uri="{FF2B5EF4-FFF2-40B4-BE49-F238E27FC236}">
              <a16:creationId xmlns:a16="http://schemas.microsoft.com/office/drawing/2014/main" id="{02CA953E-2E03-44E3-9069-85E53EB39707}"/>
            </a:ext>
          </a:extLst>
        </xdr:cNvPr>
        <xdr:cNvCxnSpPr>
          <a:stCxn id="40" idx="5"/>
          <a:endCxn id="38" idx="1"/>
        </xdr:cNvCxnSpPr>
      </xdr:nvCxnSpPr>
      <xdr:spPr>
        <a:xfrm>
          <a:off x="5250306" y="2956686"/>
          <a:ext cx="693168" cy="456948"/>
        </a:xfrm>
        <a:prstGeom prst="line">
          <a:avLst/>
        </a:prstGeom>
        <a:ln>
          <a:solidFill>
            <a:schemeClr val="bg1">
              <a:alpha val="42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601980</xdr:colOff>
      <xdr:row>24</xdr:row>
      <xdr:rowOff>137160</xdr:rowOff>
    </xdr:from>
    <xdr:to>
      <xdr:col>2</xdr:col>
      <xdr:colOff>190500</xdr:colOff>
      <xdr:row>26</xdr:row>
      <xdr:rowOff>76200</xdr:rowOff>
    </xdr:to>
    <xdr:sp macro="" textlink="">
      <xdr:nvSpPr>
        <xdr:cNvPr id="65" name="TextBox 64">
          <a:extLst>
            <a:ext uri="{FF2B5EF4-FFF2-40B4-BE49-F238E27FC236}">
              <a16:creationId xmlns:a16="http://schemas.microsoft.com/office/drawing/2014/main" id="{58D81958-F791-F2F6-E2A3-DE00E1DA6333}"/>
            </a:ext>
          </a:extLst>
        </xdr:cNvPr>
        <xdr:cNvSpPr txBox="1"/>
      </xdr:nvSpPr>
      <xdr:spPr>
        <a:xfrm>
          <a:off x="601980" y="3246120"/>
          <a:ext cx="8077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Customers</a:t>
          </a:r>
        </a:p>
      </xdr:txBody>
    </xdr:sp>
    <xdr:clientData/>
  </xdr:twoCellAnchor>
  <xdr:twoCellAnchor>
    <xdr:from>
      <xdr:col>4</xdr:col>
      <xdr:colOff>15240</xdr:colOff>
      <xdr:row>8</xdr:row>
      <xdr:rowOff>125506</xdr:rowOff>
    </xdr:from>
    <xdr:to>
      <xdr:col>5</xdr:col>
      <xdr:colOff>213360</xdr:colOff>
      <xdr:row>10</xdr:row>
      <xdr:rowOff>60960</xdr:rowOff>
    </xdr:to>
    <xdr:sp macro="" textlink="">
      <xdr:nvSpPr>
        <xdr:cNvPr id="66" name="TextBox 65">
          <a:extLst>
            <a:ext uri="{FF2B5EF4-FFF2-40B4-BE49-F238E27FC236}">
              <a16:creationId xmlns:a16="http://schemas.microsoft.com/office/drawing/2014/main" id="{EB289C3E-392E-458B-AF0A-F3AB13E8F0EF}"/>
            </a:ext>
          </a:extLst>
        </xdr:cNvPr>
        <xdr:cNvSpPr txBox="1"/>
      </xdr:nvSpPr>
      <xdr:spPr>
        <a:xfrm>
          <a:off x="2453640" y="1739153"/>
          <a:ext cx="807720" cy="2940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Branches</a:t>
          </a:r>
        </a:p>
      </xdr:txBody>
    </xdr:sp>
    <xdr:clientData/>
  </xdr:twoCellAnchor>
  <xdr:twoCellAnchor>
    <xdr:from>
      <xdr:col>5</xdr:col>
      <xdr:colOff>487680</xdr:colOff>
      <xdr:row>29</xdr:row>
      <xdr:rowOff>167640</xdr:rowOff>
    </xdr:from>
    <xdr:to>
      <xdr:col>7</xdr:col>
      <xdr:colOff>76200</xdr:colOff>
      <xdr:row>31</xdr:row>
      <xdr:rowOff>106680</xdr:rowOff>
    </xdr:to>
    <xdr:sp macro="" textlink="">
      <xdr:nvSpPr>
        <xdr:cNvPr id="67" name="TextBox 66">
          <a:extLst>
            <a:ext uri="{FF2B5EF4-FFF2-40B4-BE49-F238E27FC236}">
              <a16:creationId xmlns:a16="http://schemas.microsoft.com/office/drawing/2014/main" id="{907F4EF0-F003-4B11-B050-91C0E750F040}"/>
            </a:ext>
          </a:extLst>
        </xdr:cNvPr>
        <xdr:cNvSpPr txBox="1"/>
      </xdr:nvSpPr>
      <xdr:spPr>
        <a:xfrm>
          <a:off x="3535680" y="4191000"/>
          <a:ext cx="8077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Cash</a:t>
          </a:r>
        </a:p>
      </xdr:txBody>
    </xdr:sp>
    <xdr:clientData/>
  </xdr:twoCellAnchor>
  <xdr:twoCellAnchor>
    <xdr:from>
      <xdr:col>5</xdr:col>
      <xdr:colOff>472440</xdr:colOff>
      <xdr:row>12</xdr:row>
      <xdr:rowOff>152400</xdr:rowOff>
    </xdr:from>
    <xdr:to>
      <xdr:col>7</xdr:col>
      <xdr:colOff>198120</xdr:colOff>
      <xdr:row>14</xdr:row>
      <xdr:rowOff>91440</xdr:rowOff>
    </xdr:to>
    <xdr:sp macro="" textlink="">
      <xdr:nvSpPr>
        <xdr:cNvPr id="68" name="TextBox 67">
          <a:extLst>
            <a:ext uri="{FF2B5EF4-FFF2-40B4-BE49-F238E27FC236}">
              <a16:creationId xmlns:a16="http://schemas.microsoft.com/office/drawing/2014/main" id="{28B2EE6A-DA7D-4843-A40F-95B2B5039C99}"/>
            </a:ext>
          </a:extLst>
        </xdr:cNvPr>
        <xdr:cNvSpPr txBox="1"/>
      </xdr:nvSpPr>
      <xdr:spPr>
        <a:xfrm>
          <a:off x="3520440" y="1066800"/>
          <a:ext cx="9448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Credit Card</a:t>
          </a:r>
        </a:p>
      </xdr:txBody>
    </xdr:sp>
    <xdr:clientData/>
  </xdr:twoCellAnchor>
  <xdr:twoCellAnchor>
    <xdr:from>
      <xdr:col>9</xdr:col>
      <xdr:colOff>152400</xdr:colOff>
      <xdr:row>11</xdr:row>
      <xdr:rowOff>114300</xdr:rowOff>
    </xdr:from>
    <xdr:to>
      <xdr:col>10</xdr:col>
      <xdr:colOff>571500</xdr:colOff>
      <xdr:row>14</xdr:row>
      <xdr:rowOff>106680</xdr:rowOff>
    </xdr:to>
    <xdr:sp macro="" textlink="">
      <xdr:nvSpPr>
        <xdr:cNvPr id="70" name="TextBox 69">
          <a:extLst>
            <a:ext uri="{FF2B5EF4-FFF2-40B4-BE49-F238E27FC236}">
              <a16:creationId xmlns:a16="http://schemas.microsoft.com/office/drawing/2014/main" id="{15E3010C-7E44-4FBC-90C0-A358301A7758}"/>
            </a:ext>
          </a:extLst>
        </xdr:cNvPr>
        <xdr:cNvSpPr txBox="1"/>
      </xdr:nvSpPr>
      <xdr:spPr>
        <a:xfrm>
          <a:off x="5638800" y="845820"/>
          <a:ext cx="10287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Register Customer info</a:t>
          </a:r>
        </a:p>
      </xdr:txBody>
    </xdr:sp>
    <xdr:clientData/>
  </xdr:twoCellAnchor>
  <xdr:twoCellAnchor>
    <xdr:from>
      <xdr:col>9</xdr:col>
      <xdr:colOff>152400</xdr:colOff>
      <xdr:row>29</xdr:row>
      <xdr:rowOff>129540</xdr:rowOff>
    </xdr:from>
    <xdr:to>
      <xdr:col>10</xdr:col>
      <xdr:colOff>571500</xdr:colOff>
      <xdr:row>32</xdr:row>
      <xdr:rowOff>121920</xdr:rowOff>
    </xdr:to>
    <xdr:sp macro="" textlink="">
      <xdr:nvSpPr>
        <xdr:cNvPr id="75" name="TextBox 74">
          <a:extLst>
            <a:ext uri="{FF2B5EF4-FFF2-40B4-BE49-F238E27FC236}">
              <a16:creationId xmlns:a16="http://schemas.microsoft.com/office/drawing/2014/main" id="{BD0451A0-5C37-88D6-D9AA-952EF60B5D87}"/>
            </a:ext>
          </a:extLst>
        </xdr:cNvPr>
        <xdr:cNvSpPr txBox="1"/>
      </xdr:nvSpPr>
      <xdr:spPr>
        <a:xfrm>
          <a:off x="5638800" y="4152900"/>
          <a:ext cx="10287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Non Register Customer info</a:t>
          </a:r>
        </a:p>
      </xdr:txBody>
    </xdr:sp>
    <xdr:clientData/>
  </xdr:twoCellAnchor>
  <xdr:twoCellAnchor>
    <xdr:from>
      <xdr:col>11</xdr:col>
      <xdr:colOff>396240</xdr:colOff>
      <xdr:row>17</xdr:row>
      <xdr:rowOff>83820</xdr:rowOff>
    </xdr:from>
    <xdr:to>
      <xdr:col>13</xdr:col>
      <xdr:colOff>121920</xdr:colOff>
      <xdr:row>19</xdr:row>
      <xdr:rowOff>22860</xdr:rowOff>
    </xdr:to>
    <xdr:sp macro="" textlink="">
      <xdr:nvSpPr>
        <xdr:cNvPr id="76" name="TextBox 75">
          <a:extLst>
            <a:ext uri="{FF2B5EF4-FFF2-40B4-BE49-F238E27FC236}">
              <a16:creationId xmlns:a16="http://schemas.microsoft.com/office/drawing/2014/main" id="{B0F10E63-484F-58D9-3A13-C9EF8F8F9F84}"/>
            </a:ext>
          </a:extLst>
        </xdr:cNvPr>
        <xdr:cNvSpPr txBox="1"/>
      </xdr:nvSpPr>
      <xdr:spPr>
        <a:xfrm>
          <a:off x="7101840" y="1912620"/>
          <a:ext cx="9448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Paid Orders</a:t>
          </a:r>
        </a:p>
      </xdr:txBody>
    </xdr:sp>
    <xdr:clientData/>
  </xdr:twoCellAnchor>
  <xdr:twoCellAnchor editAs="oneCell">
    <xdr:from>
      <xdr:col>12</xdr:col>
      <xdr:colOff>99060</xdr:colOff>
      <xdr:row>21</xdr:row>
      <xdr:rowOff>7620</xdr:rowOff>
    </xdr:from>
    <xdr:to>
      <xdr:col>12</xdr:col>
      <xdr:colOff>441960</xdr:colOff>
      <xdr:row>22</xdr:row>
      <xdr:rowOff>167640</xdr:rowOff>
    </xdr:to>
    <xdr:pic>
      <xdr:nvPicPr>
        <xdr:cNvPr id="78" name="Graphic 77" descr="Shopping cart with solid fill">
          <a:extLst>
            <a:ext uri="{FF2B5EF4-FFF2-40B4-BE49-F238E27FC236}">
              <a16:creationId xmlns:a16="http://schemas.microsoft.com/office/drawing/2014/main" id="{F7FB9943-30A6-7F3E-8E47-0B25672B0CC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414260" y="2567940"/>
          <a:ext cx="342900" cy="342900"/>
        </a:xfrm>
        <a:prstGeom prst="rect">
          <a:avLst/>
        </a:prstGeom>
      </xdr:spPr>
    </xdr:pic>
    <xdr:clientData/>
  </xdr:twoCellAnchor>
  <xdr:twoCellAnchor editAs="oneCell">
    <xdr:from>
      <xdr:col>1</xdr:col>
      <xdr:colOff>228600</xdr:colOff>
      <xdr:row>21</xdr:row>
      <xdr:rowOff>22860</xdr:rowOff>
    </xdr:from>
    <xdr:to>
      <xdr:col>1</xdr:col>
      <xdr:colOff>594360</xdr:colOff>
      <xdr:row>23</xdr:row>
      <xdr:rowOff>22860</xdr:rowOff>
    </xdr:to>
    <xdr:pic>
      <xdr:nvPicPr>
        <xdr:cNvPr id="80" name="Graphic 79" descr="Target Audience with solid fill">
          <a:extLst>
            <a:ext uri="{FF2B5EF4-FFF2-40B4-BE49-F238E27FC236}">
              <a16:creationId xmlns:a16="http://schemas.microsoft.com/office/drawing/2014/main" id="{BE7ED348-D12C-16F9-8E9B-47F64F47CE9E}"/>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38200" y="2583180"/>
          <a:ext cx="365760" cy="365760"/>
        </a:xfrm>
        <a:prstGeom prst="rect">
          <a:avLst/>
        </a:prstGeom>
      </xdr:spPr>
    </xdr:pic>
    <xdr:clientData/>
  </xdr:twoCellAnchor>
  <xdr:twoCellAnchor editAs="oneCell">
    <xdr:from>
      <xdr:col>4</xdr:col>
      <xdr:colOff>251460</xdr:colOff>
      <xdr:row>11</xdr:row>
      <xdr:rowOff>129540</xdr:rowOff>
    </xdr:from>
    <xdr:to>
      <xdr:col>4</xdr:col>
      <xdr:colOff>594360</xdr:colOff>
      <xdr:row>13</xdr:row>
      <xdr:rowOff>106680</xdr:rowOff>
    </xdr:to>
    <xdr:pic>
      <xdr:nvPicPr>
        <xdr:cNvPr id="82" name="Graphic 81" descr="Home with solid fill">
          <a:extLst>
            <a:ext uri="{FF2B5EF4-FFF2-40B4-BE49-F238E27FC236}">
              <a16:creationId xmlns:a16="http://schemas.microsoft.com/office/drawing/2014/main" id="{5511D680-96C8-5BAC-C16F-A1B5DF4891DA}"/>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689860" y="861060"/>
          <a:ext cx="342900" cy="342900"/>
        </a:xfrm>
        <a:prstGeom prst="rect">
          <a:avLst/>
        </a:prstGeom>
      </xdr:spPr>
    </xdr:pic>
    <xdr:clientData/>
  </xdr:twoCellAnchor>
  <xdr:twoCellAnchor editAs="oneCell">
    <xdr:from>
      <xdr:col>6</xdr:col>
      <xdr:colOff>137160</xdr:colOff>
      <xdr:row>25</xdr:row>
      <xdr:rowOff>137160</xdr:rowOff>
    </xdr:from>
    <xdr:to>
      <xdr:col>6</xdr:col>
      <xdr:colOff>487680</xdr:colOff>
      <xdr:row>27</xdr:row>
      <xdr:rowOff>121920</xdr:rowOff>
    </xdr:to>
    <xdr:pic>
      <xdr:nvPicPr>
        <xdr:cNvPr id="84" name="Graphic 83" descr="Money with solid fill">
          <a:extLst>
            <a:ext uri="{FF2B5EF4-FFF2-40B4-BE49-F238E27FC236}">
              <a16:creationId xmlns:a16="http://schemas.microsoft.com/office/drawing/2014/main" id="{927B91C6-DC27-FD32-DF8E-DA838BF72C90}"/>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3794760" y="3429000"/>
          <a:ext cx="350520" cy="350520"/>
        </a:xfrm>
        <a:prstGeom prst="rect">
          <a:avLst/>
        </a:prstGeom>
      </xdr:spPr>
    </xdr:pic>
    <xdr:clientData/>
  </xdr:twoCellAnchor>
  <xdr:twoCellAnchor editAs="oneCell">
    <xdr:from>
      <xdr:col>9</xdr:col>
      <xdr:colOff>480060</xdr:colOff>
      <xdr:row>16</xdr:row>
      <xdr:rowOff>60960</xdr:rowOff>
    </xdr:from>
    <xdr:to>
      <xdr:col>10</xdr:col>
      <xdr:colOff>220980</xdr:colOff>
      <xdr:row>18</xdr:row>
      <xdr:rowOff>45720</xdr:rowOff>
    </xdr:to>
    <xdr:pic>
      <xdr:nvPicPr>
        <xdr:cNvPr id="86" name="Graphic 85" descr="User with solid fill">
          <a:extLst>
            <a:ext uri="{FF2B5EF4-FFF2-40B4-BE49-F238E27FC236}">
              <a16:creationId xmlns:a16="http://schemas.microsoft.com/office/drawing/2014/main" id="{E52E8464-8229-9711-BA97-98BDEEDCE1F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5966460" y="1706880"/>
          <a:ext cx="350520" cy="350520"/>
        </a:xfrm>
        <a:prstGeom prst="rect">
          <a:avLst/>
        </a:prstGeom>
      </xdr:spPr>
    </xdr:pic>
    <xdr:clientData/>
  </xdr:twoCellAnchor>
  <xdr:twoCellAnchor editAs="oneCell">
    <xdr:from>
      <xdr:col>9</xdr:col>
      <xdr:colOff>487680</xdr:colOff>
      <xdr:row>25</xdr:row>
      <xdr:rowOff>152400</xdr:rowOff>
    </xdr:from>
    <xdr:to>
      <xdr:col>10</xdr:col>
      <xdr:colOff>228600</xdr:colOff>
      <xdr:row>27</xdr:row>
      <xdr:rowOff>137160</xdr:rowOff>
    </xdr:to>
    <xdr:pic>
      <xdr:nvPicPr>
        <xdr:cNvPr id="87" name="Graphic 86" descr="User with solid fill">
          <a:extLst>
            <a:ext uri="{FF2B5EF4-FFF2-40B4-BE49-F238E27FC236}">
              <a16:creationId xmlns:a16="http://schemas.microsoft.com/office/drawing/2014/main" id="{47CADCB6-16A8-23D5-DE92-C19DA50BE295}"/>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5974080" y="3444240"/>
          <a:ext cx="350520" cy="350520"/>
        </a:xfrm>
        <a:prstGeom prst="rect">
          <a:avLst/>
        </a:prstGeom>
      </xdr:spPr>
    </xdr:pic>
    <xdr:clientData/>
  </xdr:twoCellAnchor>
  <xdr:twoCellAnchor editAs="oneCell">
    <xdr:from>
      <xdr:col>9</xdr:col>
      <xdr:colOff>457200</xdr:colOff>
      <xdr:row>25</xdr:row>
      <xdr:rowOff>129540</xdr:rowOff>
    </xdr:from>
    <xdr:to>
      <xdr:col>10</xdr:col>
      <xdr:colOff>266700</xdr:colOff>
      <xdr:row>28</xdr:row>
      <xdr:rowOff>0</xdr:rowOff>
    </xdr:to>
    <xdr:pic>
      <xdr:nvPicPr>
        <xdr:cNvPr id="89" name="Graphic 88" descr="Close with solid fill">
          <a:extLst>
            <a:ext uri="{FF2B5EF4-FFF2-40B4-BE49-F238E27FC236}">
              <a16:creationId xmlns:a16="http://schemas.microsoft.com/office/drawing/2014/main" id="{9FFF33DF-C673-808A-734E-BCF9919349AA}"/>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5943600" y="3421380"/>
          <a:ext cx="419100" cy="419100"/>
        </a:xfrm>
        <a:prstGeom prst="rect">
          <a:avLst/>
        </a:prstGeom>
      </xdr:spPr>
    </xdr:pic>
    <xdr:clientData/>
  </xdr:twoCellAnchor>
  <xdr:twoCellAnchor editAs="oneCell">
    <xdr:from>
      <xdr:col>6</xdr:col>
      <xdr:colOff>129540</xdr:colOff>
      <xdr:row>16</xdr:row>
      <xdr:rowOff>60960</xdr:rowOff>
    </xdr:from>
    <xdr:to>
      <xdr:col>6</xdr:col>
      <xdr:colOff>487680</xdr:colOff>
      <xdr:row>18</xdr:row>
      <xdr:rowOff>53340</xdr:rowOff>
    </xdr:to>
    <xdr:pic>
      <xdr:nvPicPr>
        <xdr:cNvPr id="91" name="Graphic 90" descr="Dollar with solid fill">
          <a:extLst>
            <a:ext uri="{FF2B5EF4-FFF2-40B4-BE49-F238E27FC236}">
              <a16:creationId xmlns:a16="http://schemas.microsoft.com/office/drawing/2014/main" id="{8546DF3E-1D08-F2F0-C307-7AB47ED52E93}"/>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3787140" y="1706880"/>
          <a:ext cx="358140" cy="358140"/>
        </a:xfrm>
        <a:prstGeom prst="rect">
          <a:avLst/>
        </a:prstGeom>
      </xdr:spPr>
    </xdr:pic>
    <xdr:clientData/>
  </xdr:twoCellAnchor>
  <xdr:twoCellAnchor editAs="oneCell">
    <xdr:from>
      <xdr:col>4</xdr:col>
      <xdr:colOff>251460</xdr:colOff>
      <xdr:row>30</xdr:row>
      <xdr:rowOff>53340</xdr:rowOff>
    </xdr:from>
    <xdr:to>
      <xdr:col>4</xdr:col>
      <xdr:colOff>586740</xdr:colOff>
      <xdr:row>32</xdr:row>
      <xdr:rowOff>22860</xdr:rowOff>
    </xdr:to>
    <xdr:pic>
      <xdr:nvPicPr>
        <xdr:cNvPr id="93" name="Graphic 92" descr="Internet with solid fill">
          <a:extLst>
            <a:ext uri="{FF2B5EF4-FFF2-40B4-BE49-F238E27FC236}">
              <a16:creationId xmlns:a16="http://schemas.microsoft.com/office/drawing/2014/main" id="{868FC1B1-58D5-34B7-4B7C-AB0B24143A55}"/>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a:off x="2689860" y="4259580"/>
          <a:ext cx="335280" cy="335280"/>
        </a:xfrm>
        <a:prstGeom prst="rect">
          <a:avLst/>
        </a:prstGeom>
      </xdr:spPr>
    </xdr:pic>
    <xdr:clientData/>
  </xdr:twoCellAnchor>
  <xdr:twoCellAnchor editAs="oneCell">
    <xdr:from>
      <xdr:col>4</xdr:col>
      <xdr:colOff>259080</xdr:colOff>
      <xdr:row>21</xdr:row>
      <xdr:rowOff>7620</xdr:rowOff>
    </xdr:from>
    <xdr:to>
      <xdr:col>4</xdr:col>
      <xdr:colOff>594360</xdr:colOff>
      <xdr:row>22</xdr:row>
      <xdr:rowOff>160020</xdr:rowOff>
    </xdr:to>
    <xdr:pic>
      <xdr:nvPicPr>
        <xdr:cNvPr id="95" name="Graphic 94" descr="Bank with solid fill">
          <a:extLst>
            <a:ext uri="{FF2B5EF4-FFF2-40B4-BE49-F238E27FC236}">
              <a16:creationId xmlns:a16="http://schemas.microsoft.com/office/drawing/2014/main" id="{8F0E0E2B-10B6-67CE-E0C1-EBBD04174705}"/>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2697480" y="2567940"/>
          <a:ext cx="335280" cy="335280"/>
        </a:xfrm>
        <a:prstGeom prst="rect">
          <a:avLst/>
        </a:prstGeom>
      </xdr:spPr>
    </xdr:pic>
    <xdr:clientData/>
  </xdr:twoCellAnchor>
  <xdr:twoCellAnchor editAs="oneCell">
    <xdr:from>
      <xdr:col>8</xdr:col>
      <xdr:colOff>0</xdr:colOff>
      <xdr:row>21</xdr:row>
      <xdr:rowOff>22860</xdr:rowOff>
    </xdr:from>
    <xdr:to>
      <xdr:col>8</xdr:col>
      <xdr:colOff>342900</xdr:colOff>
      <xdr:row>23</xdr:row>
      <xdr:rowOff>0</xdr:rowOff>
    </xdr:to>
    <xdr:pic>
      <xdr:nvPicPr>
        <xdr:cNvPr id="97" name="Graphic 96" descr="Document with solid fill">
          <a:extLst>
            <a:ext uri="{FF2B5EF4-FFF2-40B4-BE49-F238E27FC236}">
              <a16:creationId xmlns:a16="http://schemas.microsoft.com/office/drawing/2014/main" id="{90394D94-C6CC-72C2-FF63-1449BD4C60FC}"/>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a:off x="4876800" y="2583180"/>
          <a:ext cx="342900" cy="342900"/>
        </a:xfrm>
        <a:prstGeom prst="rect">
          <a:avLst/>
        </a:prstGeom>
      </xdr:spPr>
    </xdr:pic>
    <xdr:clientData/>
  </xdr:twoCellAnchor>
  <xdr:twoCellAnchor>
    <xdr:from>
      <xdr:col>0</xdr:col>
      <xdr:colOff>419100</xdr:colOff>
      <xdr:row>17</xdr:row>
      <xdr:rowOff>68580</xdr:rowOff>
    </xdr:from>
    <xdr:to>
      <xdr:col>2</xdr:col>
      <xdr:colOff>419100</xdr:colOff>
      <xdr:row>25</xdr:row>
      <xdr:rowOff>106680</xdr:rowOff>
    </xdr:to>
    <xdr:sp macro="" textlink="">
      <xdr:nvSpPr>
        <xdr:cNvPr id="98" name="TextBox 97">
          <a:extLst>
            <a:ext uri="{FF2B5EF4-FFF2-40B4-BE49-F238E27FC236}">
              <a16:creationId xmlns:a16="http://schemas.microsoft.com/office/drawing/2014/main" id="{CD000C5A-E38E-A025-E0FF-C1CF1EC6E59B}"/>
            </a:ext>
          </a:extLst>
        </xdr:cNvPr>
        <xdr:cNvSpPr txBox="1"/>
      </xdr:nvSpPr>
      <xdr:spPr>
        <a:xfrm>
          <a:off x="419100" y="1897380"/>
          <a:ext cx="1219200" cy="1501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rPr>
            <a:t>○</a:t>
          </a:r>
          <a:endParaRPr lang="en-IN" sz="13200">
            <a:solidFill>
              <a:schemeClr val="bg1"/>
            </a:solidFill>
            <a:effectLst>
              <a:glow rad="63500">
                <a:srgbClr val="194AFE">
                  <a:alpha val="40000"/>
                </a:srgbClr>
              </a:glow>
              <a:outerShdw blurRad="177800" sx="114000" sy="114000" algn="ctr" rotWithShape="0">
                <a:srgbClr val="194AFE"/>
              </a:outerShdw>
            </a:effectLst>
            <a:latin typeface="+mj-lt"/>
          </a:endParaRPr>
        </a:p>
      </xdr:txBody>
    </xdr:sp>
    <xdr:clientData/>
  </xdr:twoCellAnchor>
  <xdr:twoCellAnchor>
    <xdr:from>
      <xdr:col>3</xdr:col>
      <xdr:colOff>426720</xdr:colOff>
      <xdr:row>17</xdr:row>
      <xdr:rowOff>68580</xdr:rowOff>
    </xdr:from>
    <xdr:to>
      <xdr:col>5</xdr:col>
      <xdr:colOff>426720</xdr:colOff>
      <xdr:row>25</xdr:row>
      <xdr:rowOff>106680</xdr:rowOff>
    </xdr:to>
    <xdr:sp macro="" textlink="">
      <xdr:nvSpPr>
        <xdr:cNvPr id="99" name="TextBox 98">
          <a:extLst>
            <a:ext uri="{FF2B5EF4-FFF2-40B4-BE49-F238E27FC236}">
              <a16:creationId xmlns:a16="http://schemas.microsoft.com/office/drawing/2014/main" id="{1C6E8523-05A1-ED5E-6558-D290BBD16A8B}"/>
            </a:ext>
          </a:extLst>
        </xdr:cNvPr>
        <xdr:cNvSpPr txBox="1"/>
      </xdr:nvSpPr>
      <xdr:spPr>
        <a:xfrm>
          <a:off x="2255520" y="1897380"/>
          <a:ext cx="1219200" cy="1501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rPr>
            <a:t>○</a:t>
          </a:r>
          <a:endParaRPr lang="en-IN" sz="13200">
            <a:solidFill>
              <a:schemeClr val="bg1"/>
            </a:solidFill>
            <a:effectLst>
              <a:glow rad="63500">
                <a:srgbClr val="194AFE">
                  <a:alpha val="40000"/>
                </a:srgbClr>
              </a:glow>
              <a:outerShdw blurRad="177800" sx="114000" sy="114000" algn="ctr" rotWithShape="0">
                <a:srgbClr val="194AFE"/>
              </a:outerShdw>
            </a:effectLst>
            <a:latin typeface="+mj-lt"/>
          </a:endParaRPr>
        </a:p>
      </xdr:txBody>
    </xdr:sp>
    <xdr:clientData/>
  </xdr:twoCellAnchor>
  <xdr:twoCellAnchor>
    <xdr:from>
      <xdr:col>7</xdr:col>
      <xdr:colOff>175260</xdr:colOff>
      <xdr:row>17</xdr:row>
      <xdr:rowOff>68580</xdr:rowOff>
    </xdr:from>
    <xdr:to>
      <xdr:col>9</xdr:col>
      <xdr:colOff>175260</xdr:colOff>
      <xdr:row>25</xdr:row>
      <xdr:rowOff>106680</xdr:rowOff>
    </xdr:to>
    <xdr:sp macro="" textlink="">
      <xdr:nvSpPr>
        <xdr:cNvPr id="100" name="TextBox 99">
          <a:extLst>
            <a:ext uri="{FF2B5EF4-FFF2-40B4-BE49-F238E27FC236}">
              <a16:creationId xmlns:a16="http://schemas.microsoft.com/office/drawing/2014/main" id="{F503702E-6946-932D-A982-28675F16073F}"/>
            </a:ext>
          </a:extLst>
        </xdr:cNvPr>
        <xdr:cNvSpPr txBox="1"/>
      </xdr:nvSpPr>
      <xdr:spPr>
        <a:xfrm>
          <a:off x="4442460" y="1897380"/>
          <a:ext cx="1219200" cy="1501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rPr>
            <a:t>○</a:t>
          </a:r>
          <a:endParaRPr lang="en-IN" sz="13200">
            <a:solidFill>
              <a:schemeClr val="bg1"/>
            </a:solidFill>
            <a:effectLst>
              <a:glow rad="63500">
                <a:srgbClr val="194AFE">
                  <a:alpha val="40000"/>
                </a:srgbClr>
              </a:glow>
              <a:outerShdw blurRad="177800" sx="114000" sy="114000" algn="ctr" rotWithShape="0">
                <a:srgbClr val="194AFE"/>
              </a:outerShdw>
            </a:effectLst>
            <a:latin typeface="+mj-lt"/>
          </a:endParaRPr>
        </a:p>
      </xdr:txBody>
    </xdr:sp>
    <xdr:clientData/>
  </xdr:twoCellAnchor>
  <xdr:twoCellAnchor>
    <xdr:from>
      <xdr:col>11</xdr:col>
      <xdr:colOff>274320</xdr:colOff>
      <xdr:row>17</xdr:row>
      <xdr:rowOff>30480</xdr:rowOff>
    </xdr:from>
    <xdr:to>
      <xdr:col>13</xdr:col>
      <xdr:colOff>274320</xdr:colOff>
      <xdr:row>25</xdr:row>
      <xdr:rowOff>91440</xdr:rowOff>
    </xdr:to>
    <xdr:sp macro="" textlink="">
      <xdr:nvSpPr>
        <xdr:cNvPr id="101" name="TextBox 100">
          <a:extLst>
            <a:ext uri="{FF2B5EF4-FFF2-40B4-BE49-F238E27FC236}">
              <a16:creationId xmlns:a16="http://schemas.microsoft.com/office/drawing/2014/main" id="{E48A6373-27AB-B40F-0187-3D7AB28CE6F2}"/>
            </a:ext>
          </a:extLst>
        </xdr:cNvPr>
        <xdr:cNvSpPr txBox="1"/>
      </xdr:nvSpPr>
      <xdr:spPr>
        <a:xfrm>
          <a:off x="6979920" y="1859280"/>
          <a:ext cx="1219200" cy="152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rPr>
            <a:t>○</a:t>
          </a:r>
          <a:endParaRPr lang="en-IN" sz="13200">
            <a:solidFill>
              <a:schemeClr val="bg1"/>
            </a:solidFill>
            <a:effectLst>
              <a:glow rad="63500">
                <a:srgbClr val="194AFE">
                  <a:alpha val="40000"/>
                </a:srgbClr>
              </a:glow>
              <a:outerShdw blurRad="177800" sx="114000" sy="114000" algn="ctr" rotWithShape="0">
                <a:srgbClr val="194AFE"/>
              </a:outerShdw>
            </a:effectLst>
            <a:latin typeface="+mj-lt"/>
          </a:endParaRPr>
        </a:p>
      </xdr:txBody>
    </xdr:sp>
    <xdr:clientData/>
  </xdr:twoCellAnchor>
  <xdr:twoCellAnchor>
    <xdr:from>
      <xdr:col>8</xdr:col>
      <xdr:colOff>518160</xdr:colOff>
      <xdr:row>22</xdr:row>
      <xdr:rowOff>3810</xdr:rowOff>
    </xdr:from>
    <xdr:to>
      <xdr:col>11</xdr:col>
      <xdr:colOff>480060</xdr:colOff>
      <xdr:row>22</xdr:row>
      <xdr:rowOff>3810</xdr:rowOff>
    </xdr:to>
    <xdr:cxnSp macro="">
      <xdr:nvCxnSpPr>
        <xdr:cNvPr id="105" name="Straight Connector 104">
          <a:extLst>
            <a:ext uri="{FF2B5EF4-FFF2-40B4-BE49-F238E27FC236}">
              <a16:creationId xmlns:a16="http://schemas.microsoft.com/office/drawing/2014/main" id="{D73207AA-6270-42CA-ABA1-CFD35DCD450B}"/>
            </a:ext>
          </a:extLst>
        </xdr:cNvPr>
        <xdr:cNvCxnSpPr/>
      </xdr:nvCxnSpPr>
      <xdr:spPr>
        <a:xfrm>
          <a:off x="5394960" y="2747010"/>
          <a:ext cx="1790700" cy="0"/>
        </a:xfrm>
        <a:prstGeom prst="line">
          <a:avLst/>
        </a:prstGeom>
        <a:ln w="38100">
          <a:solidFill>
            <a:schemeClr val="bg1">
              <a:alpha val="76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xdr:colOff>
      <xdr:row>33</xdr:row>
      <xdr:rowOff>60960</xdr:rowOff>
    </xdr:from>
    <xdr:to>
      <xdr:col>5</xdr:col>
      <xdr:colOff>213360</xdr:colOff>
      <xdr:row>35</xdr:row>
      <xdr:rowOff>0</xdr:rowOff>
    </xdr:to>
    <xdr:sp macro="" textlink="">
      <xdr:nvSpPr>
        <xdr:cNvPr id="107" name="TextBox 106">
          <a:extLst>
            <a:ext uri="{FF2B5EF4-FFF2-40B4-BE49-F238E27FC236}">
              <a16:creationId xmlns:a16="http://schemas.microsoft.com/office/drawing/2014/main" id="{436CD47E-FFB1-D7FB-84D8-F83E6D416914}"/>
            </a:ext>
          </a:extLst>
        </xdr:cNvPr>
        <xdr:cNvSpPr txBox="1"/>
      </xdr:nvSpPr>
      <xdr:spPr>
        <a:xfrm>
          <a:off x="2453640" y="6096000"/>
          <a:ext cx="8077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solidFill>
                <a:schemeClr val="bg1"/>
              </a:solidFill>
            </a:rPr>
            <a:t>Website</a:t>
          </a:r>
        </a:p>
      </xdr:txBody>
    </xdr:sp>
    <xdr:clientData/>
  </xdr:twoCellAnchor>
  <xdr:twoCellAnchor>
    <xdr:from>
      <xdr:col>3</xdr:col>
      <xdr:colOff>480060</xdr:colOff>
      <xdr:row>9</xdr:row>
      <xdr:rowOff>91440</xdr:rowOff>
    </xdr:from>
    <xdr:to>
      <xdr:col>5</xdr:col>
      <xdr:colOff>373380</xdr:colOff>
      <xdr:row>17</xdr:row>
      <xdr:rowOff>175260</xdr:rowOff>
    </xdr:to>
    <xdr:sp macro="" textlink="'Pivot Tables'!O73">
      <xdr:nvSpPr>
        <xdr:cNvPr id="110" name="TextBox 109">
          <a:extLst>
            <a:ext uri="{FF2B5EF4-FFF2-40B4-BE49-F238E27FC236}">
              <a16:creationId xmlns:a16="http://schemas.microsoft.com/office/drawing/2014/main" id="{38F0CB52-6E87-E0FD-0C2A-F39322FD1613}"/>
            </a:ext>
          </a:extLst>
        </xdr:cNvPr>
        <xdr:cNvSpPr txBox="1"/>
      </xdr:nvSpPr>
      <xdr:spPr>
        <a:xfrm>
          <a:off x="2308860" y="457200"/>
          <a:ext cx="1112520" cy="154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6F6022D1-C9B3-4296-9985-F22C33F0D74F}" type="TxLink">
            <a:rPr lang="en-US"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rPr>
            <a:pPr marL="0" indent="0" algn="ctr"/>
            <a:t>○</a:t>
          </a:fld>
          <a:endParaRPr lang="en-IN"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endParaRPr>
        </a:p>
      </xdr:txBody>
    </xdr:sp>
    <xdr:clientData/>
  </xdr:twoCellAnchor>
  <xdr:twoCellAnchor>
    <xdr:from>
      <xdr:col>3</xdr:col>
      <xdr:colOff>480060</xdr:colOff>
      <xdr:row>27</xdr:row>
      <xdr:rowOff>175260</xdr:rowOff>
    </xdr:from>
    <xdr:to>
      <xdr:col>5</xdr:col>
      <xdr:colOff>373380</xdr:colOff>
      <xdr:row>36</xdr:row>
      <xdr:rowOff>76200</xdr:rowOff>
    </xdr:to>
    <xdr:sp macro="" textlink="'Pivot Tables'!O74">
      <xdr:nvSpPr>
        <xdr:cNvPr id="111" name="TextBox 110">
          <a:extLst>
            <a:ext uri="{FF2B5EF4-FFF2-40B4-BE49-F238E27FC236}">
              <a16:creationId xmlns:a16="http://schemas.microsoft.com/office/drawing/2014/main" id="{7DA468E8-90B8-4007-9428-855E83CA7F71}"/>
            </a:ext>
          </a:extLst>
        </xdr:cNvPr>
        <xdr:cNvSpPr txBox="1"/>
      </xdr:nvSpPr>
      <xdr:spPr>
        <a:xfrm>
          <a:off x="2308860" y="5113020"/>
          <a:ext cx="1112520" cy="154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82E553EF-FCD6-4B01-9A3C-7373B0CA63A4}" type="TxLink">
            <a:rPr lang="en-US"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rPr>
            <a:pPr marL="0" indent="0" algn="ctr"/>
            <a:t> </a:t>
          </a:fld>
          <a:endParaRPr lang="en-IN"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endParaRPr>
        </a:p>
      </xdr:txBody>
    </xdr:sp>
    <xdr:clientData/>
  </xdr:twoCellAnchor>
  <xdr:twoCellAnchor>
    <xdr:from>
      <xdr:col>5</xdr:col>
      <xdr:colOff>358140</xdr:colOff>
      <xdr:row>23</xdr:row>
      <xdr:rowOff>91440</xdr:rowOff>
    </xdr:from>
    <xdr:to>
      <xdr:col>7</xdr:col>
      <xdr:colOff>251460</xdr:colOff>
      <xdr:row>31</xdr:row>
      <xdr:rowOff>175260</xdr:rowOff>
    </xdr:to>
    <xdr:sp macro="" textlink="'Pivot Tables'!O78">
      <xdr:nvSpPr>
        <xdr:cNvPr id="121" name="TextBox 120">
          <a:extLst>
            <a:ext uri="{FF2B5EF4-FFF2-40B4-BE49-F238E27FC236}">
              <a16:creationId xmlns:a16="http://schemas.microsoft.com/office/drawing/2014/main" id="{5D558221-B98D-4E30-9437-3AF24308A91F}"/>
            </a:ext>
          </a:extLst>
        </xdr:cNvPr>
        <xdr:cNvSpPr txBox="1"/>
      </xdr:nvSpPr>
      <xdr:spPr>
        <a:xfrm>
          <a:off x="3406140" y="3017520"/>
          <a:ext cx="1112520" cy="154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0F51AD93-6E0A-4E00-80C8-B302143D211F}" type="TxLink">
            <a:rPr lang="en-US"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rPr>
            <a:pPr marL="0" indent="0" algn="ctr"/>
            <a:t> </a:t>
          </a:fld>
          <a:endParaRPr lang="en-IN"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endParaRPr>
        </a:p>
      </xdr:txBody>
    </xdr:sp>
    <xdr:clientData/>
  </xdr:twoCellAnchor>
  <xdr:twoCellAnchor>
    <xdr:from>
      <xdr:col>5</xdr:col>
      <xdr:colOff>365760</xdr:colOff>
      <xdr:row>14</xdr:row>
      <xdr:rowOff>22860</xdr:rowOff>
    </xdr:from>
    <xdr:to>
      <xdr:col>7</xdr:col>
      <xdr:colOff>259080</xdr:colOff>
      <xdr:row>22</xdr:row>
      <xdr:rowOff>106680</xdr:rowOff>
    </xdr:to>
    <xdr:sp macro="" textlink="'Pivot Tables'!O79">
      <xdr:nvSpPr>
        <xdr:cNvPr id="120" name="TextBox 119">
          <a:extLst>
            <a:ext uri="{FF2B5EF4-FFF2-40B4-BE49-F238E27FC236}">
              <a16:creationId xmlns:a16="http://schemas.microsoft.com/office/drawing/2014/main" id="{08995A31-ABE4-4A8E-947C-4E5F9F6AABD6}"/>
            </a:ext>
          </a:extLst>
        </xdr:cNvPr>
        <xdr:cNvSpPr txBox="1"/>
      </xdr:nvSpPr>
      <xdr:spPr>
        <a:xfrm>
          <a:off x="3413760" y="1303020"/>
          <a:ext cx="1112520" cy="15468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1DE26B87-FDB0-4AEB-B3A5-AAAFBD65469B}" type="TxLink">
            <a:rPr lang="en-US"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rPr>
            <a:pPr marL="0" indent="0" algn="ctr"/>
            <a:t>○</a:t>
          </a:fld>
          <a:endParaRPr lang="en-IN"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endParaRPr>
        </a:p>
      </xdr:txBody>
    </xdr:sp>
    <xdr:clientData/>
  </xdr:twoCellAnchor>
  <xdr:twoCellAnchor>
    <xdr:from>
      <xdr:col>8</xdr:col>
      <xdr:colOff>397646</xdr:colOff>
      <xdr:row>19</xdr:row>
      <xdr:rowOff>101980</xdr:rowOff>
    </xdr:from>
    <xdr:to>
      <xdr:col>9</xdr:col>
      <xdr:colOff>400046</xdr:colOff>
      <xdr:row>19</xdr:row>
      <xdr:rowOff>147699</xdr:rowOff>
    </xdr:to>
    <xdr:sp macro="" textlink="'Pivot Tables'!N86">
      <xdr:nvSpPr>
        <xdr:cNvPr id="130" name="TextBox 129">
          <a:extLst>
            <a:ext uri="{FF2B5EF4-FFF2-40B4-BE49-F238E27FC236}">
              <a16:creationId xmlns:a16="http://schemas.microsoft.com/office/drawing/2014/main" id="{5CBA7819-0E40-EB8F-5B04-B6E77E223F2F}"/>
            </a:ext>
          </a:extLst>
        </xdr:cNvPr>
        <xdr:cNvSpPr txBox="1"/>
      </xdr:nvSpPr>
      <xdr:spPr>
        <a:xfrm rot="3105115">
          <a:off x="5557586" y="2013400"/>
          <a:ext cx="45719"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4876EB-41DC-48B7-B9C7-42B52903A827}" type="TxLink">
            <a:rPr lang="en-US" sz="16600" b="0" i="0" u="none" strike="noStrike">
              <a:solidFill>
                <a:schemeClr val="bg1"/>
              </a:solidFill>
              <a:latin typeface="Calibri"/>
              <a:ea typeface="Calibri"/>
              <a:cs typeface="Calibri"/>
            </a:rPr>
            <a:pPr algn="ctr"/>
            <a:t> </a:t>
          </a:fld>
          <a:endParaRPr lang="en-IN" sz="16600" b="1">
            <a:solidFill>
              <a:schemeClr val="bg1"/>
            </a:solidFill>
          </a:endParaRPr>
        </a:p>
      </xdr:txBody>
    </xdr:sp>
    <xdr:clientData/>
  </xdr:twoCellAnchor>
  <xdr:twoCellAnchor>
    <xdr:from>
      <xdr:col>8</xdr:col>
      <xdr:colOff>443366</xdr:colOff>
      <xdr:row>24</xdr:row>
      <xdr:rowOff>48639</xdr:rowOff>
    </xdr:from>
    <xdr:to>
      <xdr:col>9</xdr:col>
      <xdr:colOff>445766</xdr:colOff>
      <xdr:row>24</xdr:row>
      <xdr:rowOff>94358</xdr:rowOff>
    </xdr:to>
    <xdr:sp macro="" textlink="'Pivot Tables'!N85">
      <xdr:nvSpPr>
        <xdr:cNvPr id="132" name="TextBox 131">
          <a:extLst>
            <a:ext uri="{FF2B5EF4-FFF2-40B4-BE49-F238E27FC236}">
              <a16:creationId xmlns:a16="http://schemas.microsoft.com/office/drawing/2014/main" id="{71C64A27-8F3C-2466-41DE-354678D2E121}"/>
            </a:ext>
          </a:extLst>
        </xdr:cNvPr>
        <xdr:cNvSpPr txBox="1"/>
      </xdr:nvSpPr>
      <xdr:spPr>
        <a:xfrm rot="7448290">
          <a:off x="5603306" y="2874459"/>
          <a:ext cx="45719" cy="61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F963404-1F91-4271-A909-F1CEB2749F77}" type="TxLink">
            <a:rPr lang="en-US" sz="16600" b="0" i="0" u="none" strike="noStrike">
              <a:solidFill>
                <a:schemeClr val="bg1"/>
              </a:solidFill>
              <a:latin typeface="Calibri"/>
              <a:ea typeface="Calibri"/>
              <a:cs typeface="Calibri"/>
            </a:rPr>
            <a:pPr algn="ctr"/>
            <a:t>ꓲ</a:t>
          </a:fld>
          <a:endParaRPr lang="en-IN" sz="16600" b="1">
            <a:solidFill>
              <a:schemeClr val="bg1"/>
            </a:solidFill>
          </a:endParaRPr>
        </a:p>
      </xdr:txBody>
    </xdr:sp>
    <xdr:clientData/>
  </xdr:twoCellAnchor>
  <xdr:twoCellAnchor>
    <xdr:from>
      <xdr:col>8</xdr:col>
      <xdr:colOff>472440</xdr:colOff>
      <xdr:row>24</xdr:row>
      <xdr:rowOff>7620</xdr:rowOff>
    </xdr:from>
    <xdr:to>
      <xdr:col>11</xdr:col>
      <xdr:colOff>243840</xdr:colOff>
      <xdr:row>32</xdr:row>
      <xdr:rowOff>15240</xdr:rowOff>
    </xdr:to>
    <xdr:sp macro="" textlink="'Pivot Tables'!O85">
      <xdr:nvSpPr>
        <xdr:cNvPr id="127" name="TextBox 126">
          <a:extLst>
            <a:ext uri="{FF2B5EF4-FFF2-40B4-BE49-F238E27FC236}">
              <a16:creationId xmlns:a16="http://schemas.microsoft.com/office/drawing/2014/main" id="{AE687F4D-5BDA-4291-B445-D96FA04310FB}"/>
            </a:ext>
          </a:extLst>
        </xdr:cNvPr>
        <xdr:cNvSpPr txBox="1"/>
      </xdr:nvSpPr>
      <xdr:spPr>
        <a:xfrm>
          <a:off x="5349240" y="3116580"/>
          <a:ext cx="1600200" cy="1470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CAC333E7-3266-4816-9B2D-5ABB1F7F9A14}" type="TxLink">
            <a:rPr lang="en-US"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rPr>
            <a:pPr marL="0" indent="0" algn="ctr"/>
            <a:t>○</a:t>
          </a:fld>
          <a:endParaRPr lang="en-IN"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endParaRPr>
        </a:p>
      </xdr:txBody>
    </xdr:sp>
    <xdr:clientData/>
  </xdr:twoCellAnchor>
  <xdr:twoCellAnchor>
    <xdr:from>
      <xdr:col>9</xdr:col>
      <xdr:colOff>99060</xdr:colOff>
      <xdr:row>13</xdr:row>
      <xdr:rowOff>76200</xdr:rowOff>
    </xdr:from>
    <xdr:to>
      <xdr:col>11</xdr:col>
      <xdr:colOff>0</xdr:colOff>
      <xdr:row>22</xdr:row>
      <xdr:rowOff>106680</xdr:rowOff>
    </xdr:to>
    <xdr:sp macro="" textlink="'Pivot Tables'!O86">
      <xdr:nvSpPr>
        <xdr:cNvPr id="129" name="TextBox 128">
          <a:extLst>
            <a:ext uri="{FF2B5EF4-FFF2-40B4-BE49-F238E27FC236}">
              <a16:creationId xmlns:a16="http://schemas.microsoft.com/office/drawing/2014/main" id="{7408098A-B9A3-C901-2911-E837649C4B62}"/>
            </a:ext>
          </a:extLst>
        </xdr:cNvPr>
        <xdr:cNvSpPr txBox="1"/>
      </xdr:nvSpPr>
      <xdr:spPr>
        <a:xfrm>
          <a:off x="5585460" y="1173480"/>
          <a:ext cx="1120140" cy="167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23F009A1-15BB-4407-BD97-AF79A52A9DEC}" type="TxLink">
            <a:rPr lang="en-US"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rPr>
            <a:pPr marL="0" indent="0" algn="ctr"/>
            <a:t> </a:t>
          </a:fld>
          <a:endParaRPr lang="en-IN" sz="13200">
            <a:solidFill>
              <a:schemeClr val="bg1"/>
            </a:solidFill>
            <a:effectLst>
              <a:glow rad="63500">
                <a:srgbClr val="194AFE">
                  <a:alpha val="40000"/>
                </a:srgbClr>
              </a:glow>
              <a:outerShdw blurRad="177800" sx="114000" sy="114000" algn="ctr" rotWithShape="0">
                <a:srgbClr val="194AFE"/>
              </a:outerShdw>
            </a:effectLst>
            <a:latin typeface="+mj-lt"/>
            <a:ea typeface="Calibri" panose="020F0502020204030204" pitchFamily="34" charset="0"/>
            <a:cs typeface="Calibri" panose="020F0502020204030204" pitchFamily="34" charset="0"/>
          </a:endParaRPr>
        </a:p>
      </xdr:txBody>
    </xdr:sp>
    <xdr:clientData/>
  </xdr:twoCellAnchor>
  <xdr:twoCellAnchor editAs="oneCell">
    <xdr:from>
      <xdr:col>3</xdr:col>
      <xdr:colOff>425120</xdr:colOff>
      <xdr:row>4</xdr:row>
      <xdr:rowOff>149006</xdr:rowOff>
    </xdr:from>
    <xdr:to>
      <xdr:col>8</xdr:col>
      <xdr:colOff>516560</xdr:colOff>
      <xdr:row>7</xdr:row>
      <xdr:rowOff>15433</xdr:rowOff>
    </xdr:to>
    <mc:AlternateContent xmlns:mc="http://schemas.openxmlformats.org/markup-compatibility/2006" xmlns:a14="http://schemas.microsoft.com/office/drawing/2010/main">
      <mc:Choice Requires="a14">
        <xdr:graphicFrame macro="">
          <xdr:nvGraphicFramePr>
            <xdr:cNvPr id="21" name="Year 4">
              <a:extLst>
                <a:ext uri="{FF2B5EF4-FFF2-40B4-BE49-F238E27FC236}">
                  <a16:creationId xmlns:a16="http://schemas.microsoft.com/office/drawing/2014/main" id="{E409BA46-5E02-467B-8EA7-3A0410576FEF}"/>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2253920" y="880526"/>
              <a:ext cx="3139440" cy="415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481148</xdr:colOff>
      <xdr:row>7</xdr:row>
      <xdr:rowOff>0</xdr:rowOff>
    </xdr:from>
    <xdr:to>
      <xdr:col>5</xdr:col>
      <xdr:colOff>290648</xdr:colOff>
      <xdr:row>9</xdr:row>
      <xdr:rowOff>166552</xdr:rowOff>
    </xdr:to>
    <xdr:sp macro="" textlink="'Pivot Tables'!P73">
      <xdr:nvSpPr>
        <xdr:cNvPr id="24" name="TextBox 23">
          <a:extLst>
            <a:ext uri="{FF2B5EF4-FFF2-40B4-BE49-F238E27FC236}">
              <a16:creationId xmlns:a16="http://schemas.microsoft.com/office/drawing/2014/main" id="{AD60281E-DA9D-5B8F-84D8-6955C4169A53}"/>
            </a:ext>
          </a:extLst>
        </xdr:cNvPr>
        <xdr:cNvSpPr txBox="1"/>
      </xdr:nvSpPr>
      <xdr:spPr>
        <a:xfrm>
          <a:off x="2309948" y="1469572"/>
          <a:ext cx="1028700" cy="547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0B51B61-867A-4671-86AF-3A9397AC218E}" type="TxLink">
            <a:rPr lang="en-US" sz="1100" b="0" i="0" u="none" strike="noStrike">
              <a:solidFill>
                <a:schemeClr val="bg1"/>
              </a:solidFill>
              <a:latin typeface="Arial"/>
              <a:cs typeface="Arial"/>
            </a:rPr>
            <a:pPr algn="ctr"/>
            <a:t>411</a:t>
          </a:fld>
          <a:endParaRPr lang="en-IN" sz="1100" b="1">
            <a:solidFill>
              <a:schemeClr val="bg1"/>
            </a:solidFill>
          </a:endParaRPr>
        </a:p>
      </xdr:txBody>
    </xdr:sp>
    <xdr:clientData/>
  </xdr:twoCellAnchor>
  <xdr:twoCellAnchor>
    <xdr:from>
      <xdr:col>3</xdr:col>
      <xdr:colOff>508363</xdr:colOff>
      <xdr:row>34</xdr:row>
      <xdr:rowOff>3266</xdr:rowOff>
    </xdr:from>
    <xdr:to>
      <xdr:col>5</xdr:col>
      <xdr:colOff>317863</xdr:colOff>
      <xdr:row>35</xdr:row>
      <xdr:rowOff>164375</xdr:rowOff>
    </xdr:to>
    <xdr:sp macro="" textlink="'Pivot Tables'!P74">
      <xdr:nvSpPr>
        <xdr:cNvPr id="28" name="TextBox 27">
          <a:extLst>
            <a:ext uri="{FF2B5EF4-FFF2-40B4-BE49-F238E27FC236}">
              <a16:creationId xmlns:a16="http://schemas.microsoft.com/office/drawing/2014/main" id="{2496C629-F157-09F2-319F-AE0EBFEDC5AD}"/>
            </a:ext>
          </a:extLst>
        </xdr:cNvPr>
        <xdr:cNvSpPr txBox="1"/>
      </xdr:nvSpPr>
      <xdr:spPr>
        <a:xfrm>
          <a:off x="2337163" y="6221186"/>
          <a:ext cx="1028700" cy="343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DA4DA5C-0B5C-453E-A4D3-0F2C187C3853}" type="TxLink">
            <a:rPr lang="en-US" sz="1100" b="0" i="0" u="none" strike="noStrike">
              <a:solidFill>
                <a:schemeClr val="bg1"/>
              </a:solidFill>
              <a:latin typeface="Arial"/>
              <a:cs typeface="Arial"/>
            </a:rPr>
            <a:pPr algn="ctr"/>
            <a:t>353</a:t>
          </a:fld>
          <a:endParaRPr lang="en-IN" sz="1100" b="1">
            <a:solidFill>
              <a:schemeClr val="bg1"/>
            </a:solidFill>
          </a:endParaRPr>
        </a:p>
      </xdr:txBody>
    </xdr:sp>
    <xdr:clientData/>
  </xdr:twoCellAnchor>
  <xdr:twoCellAnchor>
    <xdr:from>
      <xdr:col>5</xdr:col>
      <xdr:colOff>372291</xdr:colOff>
      <xdr:row>31</xdr:row>
      <xdr:rowOff>65315</xdr:rowOff>
    </xdr:from>
    <xdr:to>
      <xdr:col>7</xdr:col>
      <xdr:colOff>181791</xdr:colOff>
      <xdr:row>32</xdr:row>
      <xdr:rowOff>174172</xdr:rowOff>
    </xdr:to>
    <xdr:sp macro="" textlink="'Pivot Tables'!P78">
      <xdr:nvSpPr>
        <xdr:cNvPr id="29" name="TextBox 28">
          <a:extLst>
            <a:ext uri="{FF2B5EF4-FFF2-40B4-BE49-F238E27FC236}">
              <a16:creationId xmlns:a16="http://schemas.microsoft.com/office/drawing/2014/main" id="{6A6A48A8-8EC0-28C0-0609-3ADFA81D0E06}"/>
            </a:ext>
          </a:extLst>
        </xdr:cNvPr>
        <xdr:cNvSpPr txBox="1"/>
      </xdr:nvSpPr>
      <xdr:spPr>
        <a:xfrm>
          <a:off x="3420291" y="5987144"/>
          <a:ext cx="1028700" cy="2939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CC69E53-7D27-40F1-9D54-FBE3AE19859E}" type="TxLink">
            <a:rPr lang="en-US" sz="1100" b="0" i="0" u="none" strike="noStrike">
              <a:solidFill>
                <a:schemeClr val="bg1"/>
              </a:solidFill>
              <a:latin typeface="Arial"/>
              <a:cs typeface="Arial"/>
            </a:rPr>
            <a:pPr algn="ctr"/>
            <a:t>254</a:t>
          </a:fld>
          <a:endParaRPr lang="en-IN" sz="1100" b="1">
            <a:solidFill>
              <a:schemeClr val="bg1"/>
            </a:solidFill>
          </a:endParaRPr>
        </a:p>
      </xdr:txBody>
    </xdr:sp>
    <xdr:clientData/>
  </xdr:twoCellAnchor>
  <xdr:twoCellAnchor>
    <xdr:from>
      <xdr:col>9</xdr:col>
      <xdr:colOff>154577</xdr:colOff>
      <xdr:row>32</xdr:row>
      <xdr:rowOff>10886</xdr:rowOff>
    </xdr:from>
    <xdr:to>
      <xdr:col>10</xdr:col>
      <xdr:colOff>573677</xdr:colOff>
      <xdr:row>33</xdr:row>
      <xdr:rowOff>141515</xdr:rowOff>
    </xdr:to>
    <xdr:sp macro="" textlink="'Pivot Tables'!P85">
      <xdr:nvSpPr>
        <xdr:cNvPr id="30" name="TextBox 29">
          <a:extLst>
            <a:ext uri="{FF2B5EF4-FFF2-40B4-BE49-F238E27FC236}">
              <a16:creationId xmlns:a16="http://schemas.microsoft.com/office/drawing/2014/main" id="{48D8CD37-9334-C016-EF9D-4E20B1E39345}"/>
            </a:ext>
          </a:extLst>
        </xdr:cNvPr>
        <xdr:cNvSpPr txBox="1"/>
      </xdr:nvSpPr>
      <xdr:spPr>
        <a:xfrm>
          <a:off x="5640977" y="6117772"/>
          <a:ext cx="1028700" cy="3156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6404133-15A6-435A-A030-6AF81458ECA8}" type="TxLink">
            <a:rPr lang="en-US" sz="1100" b="0" i="0" u="none" strike="noStrike">
              <a:solidFill>
                <a:schemeClr val="bg1"/>
              </a:solidFill>
              <a:latin typeface="Arial"/>
              <a:cs typeface="Arial"/>
            </a:rPr>
            <a:pPr algn="ctr"/>
            <a:t>407</a:t>
          </a:fld>
          <a:endParaRPr lang="en-IN" sz="1100" b="1">
            <a:solidFill>
              <a:schemeClr val="bg1"/>
            </a:solidFill>
          </a:endParaRPr>
        </a:p>
      </xdr:txBody>
    </xdr:sp>
    <xdr:clientData/>
  </xdr:twoCellAnchor>
  <xdr:twoCellAnchor>
    <xdr:from>
      <xdr:col>9</xdr:col>
      <xdr:colOff>121920</xdr:colOff>
      <xdr:row>10</xdr:row>
      <xdr:rowOff>76199</xdr:rowOff>
    </xdr:from>
    <xdr:to>
      <xdr:col>10</xdr:col>
      <xdr:colOff>541020</xdr:colOff>
      <xdr:row>12</xdr:row>
      <xdr:rowOff>25036</xdr:rowOff>
    </xdr:to>
    <xdr:sp macro="" textlink="'Pivot Tables'!P86">
      <xdr:nvSpPr>
        <xdr:cNvPr id="31" name="TextBox 30">
          <a:extLst>
            <a:ext uri="{FF2B5EF4-FFF2-40B4-BE49-F238E27FC236}">
              <a16:creationId xmlns:a16="http://schemas.microsoft.com/office/drawing/2014/main" id="{AC5138DF-B91C-3681-9D4A-7F7CAB7E8A81}"/>
            </a:ext>
          </a:extLst>
        </xdr:cNvPr>
        <xdr:cNvSpPr txBox="1"/>
      </xdr:nvSpPr>
      <xdr:spPr>
        <a:xfrm>
          <a:off x="5608320" y="2111828"/>
          <a:ext cx="1028700" cy="318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A196654-1D68-4EE1-AC40-720D0E43801E}" type="TxLink">
            <a:rPr lang="en-US" sz="1100" b="0" i="0" u="none" strike="noStrike">
              <a:solidFill>
                <a:schemeClr val="bg1"/>
              </a:solidFill>
              <a:latin typeface="Arial"/>
              <a:cs typeface="Arial"/>
            </a:rPr>
            <a:pPr algn="ctr"/>
            <a:t>357</a:t>
          </a:fld>
          <a:endParaRPr lang="en-IN" sz="1100" b="1">
            <a:solidFill>
              <a:schemeClr val="bg1"/>
            </a:solidFill>
          </a:endParaRPr>
        </a:p>
      </xdr:txBody>
    </xdr:sp>
    <xdr:clientData/>
  </xdr:twoCellAnchor>
  <xdr:twoCellAnchor>
    <xdr:from>
      <xdr:col>5</xdr:col>
      <xdr:colOff>404949</xdr:colOff>
      <xdr:row>11</xdr:row>
      <xdr:rowOff>87085</xdr:rowOff>
    </xdr:from>
    <xdr:to>
      <xdr:col>7</xdr:col>
      <xdr:colOff>214449</xdr:colOff>
      <xdr:row>13</xdr:row>
      <xdr:rowOff>46808</xdr:rowOff>
    </xdr:to>
    <xdr:sp macro="" textlink="'Pivot Tables'!P79">
      <xdr:nvSpPr>
        <xdr:cNvPr id="33" name="TextBox 32">
          <a:extLst>
            <a:ext uri="{FF2B5EF4-FFF2-40B4-BE49-F238E27FC236}">
              <a16:creationId xmlns:a16="http://schemas.microsoft.com/office/drawing/2014/main" id="{F96A795C-EAC9-CC45-A18C-646DE625B5C6}"/>
            </a:ext>
          </a:extLst>
        </xdr:cNvPr>
        <xdr:cNvSpPr txBox="1"/>
      </xdr:nvSpPr>
      <xdr:spPr>
        <a:xfrm>
          <a:off x="3452949" y="2307771"/>
          <a:ext cx="1028700" cy="3298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791437A-70B2-4437-9908-9C66CFEB6883}" type="TxLink">
            <a:rPr lang="en-US" sz="1100" b="0" i="0" u="none" strike="noStrike">
              <a:solidFill>
                <a:schemeClr val="bg1"/>
              </a:solidFill>
              <a:latin typeface="Arial"/>
              <a:cs typeface="Arial"/>
            </a:rPr>
            <a:pPr algn="ctr"/>
            <a:t>510</a:t>
          </a:fld>
          <a:endParaRPr lang="en-IN" sz="1100" b="1">
            <a:solidFill>
              <a:schemeClr val="bg1"/>
            </a:solidFill>
          </a:endParaRPr>
        </a:p>
      </xdr:txBody>
    </xdr:sp>
    <xdr:clientData/>
  </xdr:twoCellAnchor>
  <xdr:twoCellAnchor>
    <xdr:from>
      <xdr:col>0</xdr:col>
      <xdr:colOff>448491</xdr:colOff>
      <xdr:row>25</xdr:row>
      <xdr:rowOff>76201</xdr:rowOff>
    </xdr:from>
    <xdr:to>
      <xdr:col>2</xdr:col>
      <xdr:colOff>257991</xdr:colOff>
      <xdr:row>28</xdr:row>
      <xdr:rowOff>68581</xdr:rowOff>
    </xdr:to>
    <xdr:sp macro="" textlink="'Pivot Tables'!K87">
      <xdr:nvSpPr>
        <xdr:cNvPr id="34" name="TextBox 33">
          <a:extLst>
            <a:ext uri="{FF2B5EF4-FFF2-40B4-BE49-F238E27FC236}">
              <a16:creationId xmlns:a16="http://schemas.microsoft.com/office/drawing/2014/main" id="{109CF826-2142-0752-9297-A59CD3C3ADC3}"/>
            </a:ext>
          </a:extLst>
        </xdr:cNvPr>
        <xdr:cNvSpPr txBox="1"/>
      </xdr:nvSpPr>
      <xdr:spPr>
        <a:xfrm>
          <a:off x="448491" y="4887687"/>
          <a:ext cx="1028700" cy="547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A9D32B-7733-49BE-8362-978D32EC4D1A}" type="TxLink">
            <a:rPr lang="en-US" sz="1100" b="0" i="0" u="none" strike="noStrike">
              <a:solidFill>
                <a:schemeClr val="bg1"/>
              </a:solidFill>
              <a:latin typeface="Calibri"/>
              <a:ea typeface="Calibri"/>
              <a:cs typeface="Calibri"/>
            </a:rPr>
            <a:pPr algn="ctr"/>
            <a:t> 764 </a:t>
          </a:fld>
          <a:endParaRPr lang="en-IN" sz="1100" b="1">
            <a:solidFill>
              <a:schemeClr val="bg1"/>
            </a:solidFill>
          </a:endParaRPr>
        </a:p>
      </xdr:txBody>
    </xdr:sp>
    <xdr:clientData/>
  </xdr:twoCellAnchor>
  <xdr:twoCellAnchor>
    <xdr:from>
      <xdr:col>17</xdr:col>
      <xdr:colOff>182880</xdr:colOff>
      <xdr:row>19</xdr:row>
      <xdr:rowOff>182879</xdr:rowOff>
    </xdr:from>
    <xdr:to>
      <xdr:col>19</xdr:col>
      <xdr:colOff>594360</xdr:colOff>
      <xdr:row>21</xdr:row>
      <xdr:rowOff>131716</xdr:rowOff>
    </xdr:to>
    <xdr:sp macro="" textlink="">
      <xdr:nvSpPr>
        <xdr:cNvPr id="37" name="TextBox 36">
          <a:extLst>
            <a:ext uri="{FF2B5EF4-FFF2-40B4-BE49-F238E27FC236}">
              <a16:creationId xmlns:a16="http://schemas.microsoft.com/office/drawing/2014/main" id="{A85CF0E4-6FFA-9BD1-C477-404994256005}"/>
            </a:ext>
          </a:extLst>
        </xdr:cNvPr>
        <xdr:cNvSpPr txBox="1"/>
      </xdr:nvSpPr>
      <xdr:spPr>
        <a:xfrm>
          <a:off x="10546080" y="3840479"/>
          <a:ext cx="1630680" cy="314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i="0" u="none" strike="noStrike">
              <a:solidFill>
                <a:schemeClr val="bg1"/>
              </a:solidFill>
              <a:latin typeface="Arial"/>
              <a:cs typeface="Arial"/>
            </a:rPr>
            <a:t>Financial</a:t>
          </a:r>
          <a:r>
            <a:rPr lang="en-US" sz="1200" b="0" i="0" u="none" strike="noStrike" baseline="0">
              <a:solidFill>
                <a:schemeClr val="bg1"/>
              </a:solidFill>
              <a:latin typeface="Arial"/>
              <a:cs typeface="Arial"/>
            </a:rPr>
            <a:t> Statistics</a:t>
          </a:r>
        </a:p>
        <a:p>
          <a:pPr algn="ctr"/>
          <a:endParaRPr lang="en-US" sz="1200" b="0" i="0" u="none" strike="noStrike">
            <a:solidFill>
              <a:schemeClr val="bg1"/>
            </a:solidFill>
            <a:latin typeface="Arial"/>
            <a:cs typeface="Arial"/>
          </a:endParaRPr>
        </a:p>
      </xdr:txBody>
    </xdr:sp>
    <xdr:clientData/>
  </xdr:twoCellAnchor>
  <xdr:twoCellAnchor>
    <xdr:from>
      <xdr:col>17</xdr:col>
      <xdr:colOff>60960</xdr:colOff>
      <xdr:row>21</xdr:row>
      <xdr:rowOff>114299</xdr:rowOff>
    </xdr:from>
    <xdr:to>
      <xdr:col>20</xdr:col>
      <xdr:colOff>121920</xdr:colOff>
      <xdr:row>23</xdr:row>
      <xdr:rowOff>63136</xdr:rowOff>
    </xdr:to>
    <xdr:sp macro="" textlink="'Pivot Tables'!N91">
      <xdr:nvSpPr>
        <xdr:cNvPr id="49" name="TextBox 48">
          <a:extLst>
            <a:ext uri="{FF2B5EF4-FFF2-40B4-BE49-F238E27FC236}">
              <a16:creationId xmlns:a16="http://schemas.microsoft.com/office/drawing/2014/main" id="{C3CCE781-8D1C-0A32-BD18-A1EEFEBB2F70}"/>
            </a:ext>
          </a:extLst>
        </xdr:cNvPr>
        <xdr:cNvSpPr txBox="1"/>
      </xdr:nvSpPr>
      <xdr:spPr>
        <a:xfrm>
          <a:off x="10424160" y="4137659"/>
          <a:ext cx="1889760" cy="314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b="0" i="0" u="none" strike="noStrike">
              <a:solidFill>
                <a:schemeClr val="bg1"/>
              </a:solidFill>
              <a:latin typeface="Calibri"/>
              <a:ea typeface="Calibri"/>
              <a:cs typeface="Calibri"/>
            </a:rPr>
            <a:t>$</a:t>
          </a:r>
          <a:fld id="{E0CAA55B-AC31-4D62-9215-33008EED5BC7}" type="TxLink">
            <a:rPr lang="en-US" sz="3000" b="0" i="0" u="none" strike="noStrike">
              <a:solidFill>
                <a:schemeClr val="bg1"/>
              </a:solidFill>
              <a:latin typeface="Calibri"/>
              <a:ea typeface="Calibri"/>
              <a:cs typeface="Calibri"/>
            </a:rPr>
            <a:pPr algn="ctr"/>
            <a:t> 3,21,585 </a:t>
          </a:fld>
          <a:endParaRPr lang="en-US" sz="3000" b="1" i="0" u="none" strike="noStrike">
            <a:solidFill>
              <a:schemeClr val="bg1"/>
            </a:solidFill>
            <a:latin typeface="Bahnschrift Light SemiCondensed" panose="020B0502040204020203" pitchFamily="34" charset="0"/>
            <a:cs typeface="Arial"/>
          </a:endParaRPr>
        </a:p>
      </xdr:txBody>
    </xdr:sp>
    <xdr:clientData/>
  </xdr:twoCellAnchor>
  <xdr:twoCellAnchor>
    <xdr:from>
      <xdr:col>17</xdr:col>
      <xdr:colOff>84909</xdr:colOff>
      <xdr:row>7</xdr:row>
      <xdr:rowOff>0</xdr:rowOff>
    </xdr:from>
    <xdr:to>
      <xdr:col>19</xdr:col>
      <xdr:colOff>496389</xdr:colOff>
      <xdr:row>8</xdr:row>
      <xdr:rowOff>131715</xdr:rowOff>
    </xdr:to>
    <xdr:sp macro="" textlink="">
      <xdr:nvSpPr>
        <xdr:cNvPr id="50" name="TextBox 49">
          <a:extLst>
            <a:ext uri="{FF2B5EF4-FFF2-40B4-BE49-F238E27FC236}">
              <a16:creationId xmlns:a16="http://schemas.microsoft.com/office/drawing/2014/main" id="{3560FAFE-0C24-191F-56AF-4E16F8D1627E}"/>
            </a:ext>
          </a:extLst>
        </xdr:cNvPr>
        <xdr:cNvSpPr txBox="1"/>
      </xdr:nvSpPr>
      <xdr:spPr>
        <a:xfrm>
          <a:off x="10448109" y="1463039"/>
          <a:ext cx="1630680" cy="3145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solidFill>
              <a:latin typeface="Arial"/>
              <a:cs typeface="Arial"/>
            </a:rPr>
            <a:t>Branch</a:t>
          </a:r>
          <a:endParaRPr lang="en-US" sz="1400" b="0" i="0" u="none" strike="noStrike" baseline="0">
            <a:solidFill>
              <a:schemeClr val="bg1"/>
            </a:solidFill>
            <a:latin typeface="Arial"/>
            <a:cs typeface="Arial"/>
          </a:endParaRPr>
        </a:p>
        <a:p>
          <a:pPr algn="ctr"/>
          <a:endParaRPr lang="en-US" sz="1400" b="0" i="0" u="none" strike="noStrike">
            <a:solidFill>
              <a:schemeClr val="bg1"/>
            </a:solidFill>
            <a:latin typeface="Arial"/>
            <a:cs typeface="Arial"/>
          </a:endParaRPr>
        </a:p>
      </xdr:txBody>
    </xdr:sp>
    <xdr:clientData/>
  </xdr:twoCellAnchor>
  <xdr:twoCellAnchor>
    <xdr:from>
      <xdr:col>13</xdr:col>
      <xdr:colOff>596539</xdr:colOff>
      <xdr:row>28</xdr:row>
      <xdr:rowOff>108857</xdr:rowOff>
    </xdr:from>
    <xdr:to>
      <xdr:col>16</xdr:col>
      <xdr:colOff>398419</xdr:colOff>
      <xdr:row>30</xdr:row>
      <xdr:rowOff>55516</xdr:rowOff>
    </xdr:to>
    <xdr:sp macro="" textlink="">
      <xdr:nvSpPr>
        <xdr:cNvPr id="51" name="TextBox 50">
          <a:extLst>
            <a:ext uri="{FF2B5EF4-FFF2-40B4-BE49-F238E27FC236}">
              <a16:creationId xmlns:a16="http://schemas.microsoft.com/office/drawing/2014/main" id="{4358221C-D548-9B0A-3234-B09A6D4ACDB2}"/>
            </a:ext>
          </a:extLst>
        </xdr:cNvPr>
        <xdr:cNvSpPr txBox="1"/>
      </xdr:nvSpPr>
      <xdr:spPr>
        <a:xfrm>
          <a:off x="8521339" y="5412377"/>
          <a:ext cx="1630680" cy="312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solidFill>
              <a:latin typeface="Arial"/>
              <a:cs typeface="Arial"/>
            </a:rPr>
            <a:t>Download</a:t>
          </a:r>
        </a:p>
      </xdr:txBody>
    </xdr:sp>
    <xdr:clientData/>
  </xdr:twoCellAnchor>
  <xdr:twoCellAnchor>
    <xdr:from>
      <xdr:col>20</xdr:col>
      <xdr:colOff>335280</xdr:colOff>
      <xdr:row>28</xdr:row>
      <xdr:rowOff>87084</xdr:rowOff>
    </xdr:from>
    <xdr:to>
      <xdr:col>23</xdr:col>
      <xdr:colOff>137160</xdr:colOff>
      <xdr:row>30</xdr:row>
      <xdr:rowOff>33743</xdr:rowOff>
    </xdr:to>
    <xdr:sp macro="" textlink="">
      <xdr:nvSpPr>
        <xdr:cNvPr id="52" name="TextBox 51">
          <a:extLst>
            <a:ext uri="{FF2B5EF4-FFF2-40B4-BE49-F238E27FC236}">
              <a16:creationId xmlns:a16="http://schemas.microsoft.com/office/drawing/2014/main" id="{67853A31-A2BE-E8F2-FA65-BA86F552525E}"/>
            </a:ext>
          </a:extLst>
        </xdr:cNvPr>
        <xdr:cNvSpPr txBox="1"/>
      </xdr:nvSpPr>
      <xdr:spPr>
        <a:xfrm>
          <a:off x="12527280" y="5390604"/>
          <a:ext cx="1630680" cy="312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0" i="0" u="none" strike="noStrike">
              <a:solidFill>
                <a:schemeClr val="bg1"/>
              </a:solidFill>
              <a:latin typeface="Arial"/>
              <a:cs typeface="Arial"/>
            </a:rPr>
            <a:t>Shipment</a:t>
          </a:r>
          <a:endParaRPr lang="en-US" sz="1400" b="0" i="0" u="none" strike="noStrike" baseline="0">
            <a:solidFill>
              <a:schemeClr val="bg1"/>
            </a:solidFill>
            <a:latin typeface="Arial"/>
            <a:cs typeface="Arial"/>
          </a:endParaRPr>
        </a:p>
        <a:p>
          <a:pPr algn="ctr"/>
          <a:endParaRPr lang="en-US" sz="1400" b="0" i="0" u="none" strike="noStrike">
            <a:solidFill>
              <a:schemeClr val="bg1"/>
            </a:solidFill>
            <a:latin typeface="Arial"/>
            <a:cs typeface="Arial"/>
          </a:endParaRPr>
        </a:p>
      </xdr:txBody>
    </xdr:sp>
    <xdr:clientData/>
  </xdr:twoCellAnchor>
  <xdr:twoCellAnchor>
    <xdr:from>
      <xdr:col>17</xdr:col>
      <xdr:colOff>84909</xdr:colOff>
      <xdr:row>8</xdr:row>
      <xdr:rowOff>21767</xdr:rowOff>
    </xdr:from>
    <xdr:to>
      <xdr:col>19</xdr:col>
      <xdr:colOff>496389</xdr:colOff>
      <xdr:row>9</xdr:row>
      <xdr:rowOff>151307</xdr:rowOff>
    </xdr:to>
    <xdr:sp macro="" textlink="'Pivot Tables'!S73">
      <xdr:nvSpPr>
        <xdr:cNvPr id="53" name="TextBox 52">
          <a:extLst>
            <a:ext uri="{FF2B5EF4-FFF2-40B4-BE49-F238E27FC236}">
              <a16:creationId xmlns:a16="http://schemas.microsoft.com/office/drawing/2014/main" id="{E2770792-A1F4-746B-548B-9014748998DF}"/>
            </a:ext>
          </a:extLst>
        </xdr:cNvPr>
        <xdr:cNvSpPr txBox="1"/>
      </xdr:nvSpPr>
      <xdr:spPr>
        <a:xfrm>
          <a:off x="10448109" y="1667687"/>
          <a:ext cx="16306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0" i="0" u="none" strike="noStrike">
              <a:solidFill>
                <a:schemeClr val="bg1"/>
              </a:solidFill>
              <a:latin typeface="Calibri"/>
              <a:ea typeface="Calibri"/>
              <a:cs typeface="Calibri"/>
            </a:rPr>
            <a:t>$</a:t>
          </a:r>
          <a:fld id="{26E11F5E-4F16-4F2A-B512-245212ABB270}" type="TxLink">
            <a:rPr lang="en-US" sz="2000" b="0" i="0" u="none" strike="noStrike">
              <a:solidFill>
                <a:schemeClr val="bg1"/>
              </a:solidFill>
              <a:latin typeface="Calibri"/>
              <a:ea typeface="Calibri"/>
              <a:cs typeface="Calibri"/>
            </a:rPr>
            <a:pPr algn="ctr"/>
            <a:t> 92,150 </a:t>
          </a:fld>
          <a:endParaRPr lang="en-US" sz="2000" b="0" i="0" u="none" strike="noStrike">
            <a:solidFill>
              <a:schemeClr val="bg1"/>
            </a:solidFill>
            <a:latin typeface="Bahnschrift SemiLight SemiConde" panose="020B0502040204020203" pitchFamily="34" charset="0"/>
            <a:cs typeface="Arial"/>
          </a:endParaRPr>
        </a:p>
      </xdr:txBody>
    </xdr:sp>
    <xdr:clientData/>
  </xdr:twoCellAnchor>
  <xdr:twoCellAnchor>
    <xdr:from>
      <xdr:col>14</xdr:col>
      <xdr:colOff>8709</xdr:colOff>
      <xdr:row>29</xdr:row>
      <xdr:rowOff>150220</xdr:rowOff>
    </xdr:from>
    <xdr:to>
      <xdr:col>16</xdr:col>
      <xdr:colOff>420189</xdr:colOff>
      <xdr:row>31</xdr:row>
      <xdr:rowOff>99057</xdr:rowOff>
    </xdr:to>
    <xdr:sp macro="" textlink="'Pivot Tables'!S74">
      <xdr:nvSpPr>
        <xdr:cNvPr id="58" name="TextBox 57">
          <a:extLst>
            <a:ext uri="{FF2B5EF4-FFF2-40B4-BE49-F238E27FC236}">
              <a16:creationId xmlns:a16="http://schemas.microsoft.com/office/drawing/2014/main" id="{51CD6177-C9B0-70F0-397D-10E685F061E1}"/>
            </a:ext>
          </a:extLst>
        </xdr:cNvPr>
        <xdr:cNvSpPr txBox="1"/>
      </xdr:nvSpPr>
      <xdr:spPr>
        <a:xfrm>
          <a:off x="8543109" y="5636620"/>
          <a:ext cx="1630680" cy="3145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0" i="0" u="none" strike="noStrike">
              <a:solidFill>
                <a:schemeClr val="bg1"/>
              </a:solidFill>
              <a:latin typeface="Calibri"/>
              <a:ea typeface="Calibri"/>
              <a:cs typeface="Calibri"/>
            </a:rPr>
            <a:t>$</a:t>
          </a:r>
          <a:fld id="{588E0655-DD8D-4D66-AE87-C6794B1D6548}" type="TxLink">
            <a:rPr lang="en-US" sz="2000" b="0" i="0" u="none" strike="noStrike">
              <a:solidFill>
                <a:schemeClr val="bg1"/>
              </a:solidFill>
              <a:latin typeface="Calibri"/>
              <a:ea typeface="Calibri"/>
              <a:cs typeface="Calibri"/>
            </a:rPr>
            <a:pPr algn="ctr"/>
            <a:t> 96,640 </a:t>
          </a:fld>
          <a:endParaRPr lang="en-US" sz="2000" b="0" i="0" u="none" strike="noStrike">
            <a:solidFill>
              <a:schemeClr val="bg1"/>
            </a:solidFill>
            <a:latin typeface="Bahnschrift SemiLight SemiConde" panose="020B0502040204020203" pitchFamily="34" charset="0"/>
            <a:cs typeface="Arial"/>
          </a:endParaRPr>
        </a:p>
      </xdr:txBody>
    </xdr:sp>
    <xdr:clientData/>
  </xdr:twoCellAnchor>
  <xdr:twoCellAnchor>
    <xdr:from>
      <xdr:col>20</xdr:col>
      <xdr:colOff>324395</xdr:colOff>
      <xdr:row>29</xdr:row>
      <xdr:rowOff>130626</xdr:rowOff>
    </xdr:from>
    <xdr:to>
      <xdr:col>23</xdr:col>
      <xdr:colOff>126275</xdr:colOff>
      <xdr:row>31</xdr:row>
      <xdr:rowOff>77286</xdr:rowOff>
    </xdr:to>
    <xdr:sp macro="" textlink="'Pivot Tables'!S75">
      <xdr:nvSpPr>
        <xdr:cNvPr id="59" name="TextBox 58">
          <a:extLst>
            <a:ext uri="{FF2B5EF4-FFF2-40B4-BE49-F238E27FC236}">
              <a16:creationId xmlns:a16="http://schemas.microsoft.com/office/drawing/2014/main" id="{52355B56-8E2A-252B-1A04-7E4C8A54D636}"/>
            </a:ext>
          </a:extLst>
        </xdr:cNvPr>
        <xdr:cNvSpPr txBox="1"/>
      </xdr:nvSpPr>
      <xdr:spPr>
        <a:xfrm>
          <a:off x="12516395" y="5617026"/>
          <a:ext cx="16306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0" i="0" u="none" strike="noStrike">
              <a:solidFill>
                <a:schemeClr val="bg1"/>
              </a:solidFill>
              <a:latin typeface="Calibri"/>
              <a:ea typeface="Calibri"/>
              <a:cs typeface="Calibri"/>
            </a:rPr>
            <a:t>$</a:t>
          </a:r>
          <a:fld id="{7FD301D7-9211-4E44-B928-8C5715EAA292}" type="TxLink">
            <a:rPr lang="en-US" sz="2000" b="0" i="0" u="none" strike="noStrike">
              <a:solidFill>
                <a:schemeClr val="bg1"/>
              </a:solidFill>
              <a:latin typeface="Calibri"/>
              <a:ea typeface="Calibri"/>
              <a:cs typeface="Calibri"/>
            </a:rPr>
            <a:pPr algn="ctr"/>
            <a:t> 1,32,795 </a:t>
          </a:fld>
          <a:endParaRPr lang="en-US" sz="2000" b="0" i="0" u="none" strike="noStrike">
            <a:solidFill>
              <a:schemeClr val="bg1"/>
            </a:solidFill>
            <a:latin typeface="Bahnschrift SemiLight Condensed" panose="020B0502040204020203" pitchFamily="34" charset="0"/>
            <a:cs typeface="Arial"/>
          </a:endParaRPr>
        </a:p>
      </xdr:txBody>
    </xdr:sp>
    <xdr:clientData/>
  </xdr:twoCellAnchor>
  <xdr:twoCellAnchor>
    <xdr:from>
      <xdr:col>1</xdr:col>
      <xdr:colOff>129540</xdr:colOff>
      <xdr:row>2</xdr:row>
      <xdr:rowOff>91440</xdr:rowOff>
    </xdr:from>
    <xdr:to>
      <xdr:col>3</xdr:col>
      <xdr:colOff>365760</xdr:colOff>
      <xdr:row>4</xdr:row>
      <xdr:rowOff>121920</xdr:rowOff>
    </xdr:to>
    <xdr:sp macro="" textlink="">
      <xdr:nvSpPr>
        <xdr:cNvPr id="60" name="Rectangle: Rounded Corners 59">
          <a:extLst>
            <a:ext uri="{FF2B5EF4-FFF2-40B4-BE49-F238E27FC236}">
              <a16:creationId xmlns:a16="http://schemas.microsoft.com/office/drawing/2014/main" id="{A7D4BB07-21B6-110D-8266-3B330C1B868E}"/>
            </a:ext>
          </a:extLst>
        </xdr:cNvPr>
        <xdr:cNvSpPr/>
      </xdr:nvSpPr>
      <xdr:spPr>
        <a:xfrm>
          <a:off x="739140" y="457200"/>
          <a:ext cx="1455420" cy="39624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solidFill>
                <a:schemeClr val="bg1"/>
              </a:solidFill>
            </a:rPr>
            <a:t>Sales Process</a:t>
          </a:r>
        </a:p>
      </xdr:txBody>
    </xdr:sp>
    <xdr:clientData/>
  </xdr:twoCellAnchor>
  <xdr:twoCellAnchor>
    <xdr:from>
      <xdr:col>3</xdr:col>
      <xdr:colOff>403860</xdr:colOff>
      <xdr:row>1</xdr:row>
      <xdr:rowOff>152400</xdr:rowOff>
    </xdr:from>
    <xdr:to>
      <xdr:col>10</xdr:col>
      <xdr:colOff>266700</xdr:colOff>
      <xdr:row>5</xdr:row>
      <xdr:rowOff>62753</xdr:rowOff>
    </xdr:to>
    <xdr:sp macro="" textlink="">
      <xdr:nvSpPr>
        <xdr:cNvPr id="61" name="TextBox 60">
          <a:extLst>
            <a:ext uri="{FF2B5EF4-FFF2-40B4-BE49-F238E27FC236}">
              <a16:creationId xmlns:a16="http://schemas.microsoft.com/office/drawing/2014/main" id="{4D7FD68D-5A10-C3BE-0BBB-A56927102ABC}"/>
            </a:ext>
          </a:extLst>
        </xdr:cNvPr>
        <xdr:cNvSpPr txBox="1"/>
      </xdr:nvSpPr>
      <xdr:spPr>
        <a:xfrm>
          <a:off x="2232660" y="331694"/>
          <a:ext cx="4130040" cy="627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solidFill>
                <a:schemeClr val="bg1"/>
              </a:solidFill>
            </a:rPr>
            <a:t>set of repeatable steps that a sales takes to</a:t>
          </a:r>
          <a:r>
            <a:rPr lang="en-IN" sz="1100" b="1" baseline="0">
              <a:solidFill>
                <a:schemeClr val="bg1"/>
              </a:solidFill>
            </a:rPr>
            <a:t> take a prospective buyer from the early stage of awareness to a closed sale</a:t>
          </a:r>
          <a:endParaRPr lang="en-IN" sz="1100" b="1">
            <a:solidFill>
              <a:schemeClr val="bg1"/>
            </a:solidFill>
          </a:endParaRPr>
        </a:p>
      </xdr:txBody>
    </xdr:sp>
    <xdr:clientData/>
  </xdr:twoCellAnchor>
  <xdr:twoCellAnchor>
    <xdr:from>
      <xdr:col>18</xdr:col>
      <xdr:colOff>62112</xdr:colOff>
      <xdr:row>1</xdr:row>
      <xdr:rowOff>138315</xdr:rowOff>
    </xdr:from>
    <xdr:to>
      <xdr:col>23</xdr:col>
      <xdr:colOff>375877</xdr:colOff>
      <xdr:row>7</xdr:row>
      <xdr:rowOff>0</xdr:rowOff>
    </xdr:to>
    <xdr:graphicFrame macro="">
      <xdr:nvGraphicFramePr>
        <xdr:cNvPr id="62" name="Chart 61">
          <a:extLst>
            <a:ext uri="{FF2B5EF4-FFF2-40B4-BE49-F238E27FC236}">
              <a16:creationId xmlns:a16="http://schemas.microsoft.com/office/drawing/2014/main" id="{358F6DE5-597D-4074-BAFD-F22487039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10</xdr:col>
      <xdr:colOff>289560</xdr:colOff>
      <xdr:row>2</xdr:row>
      <xdr:rowOff>22860</xdr:rowOff>
    </xdr:from>
    <xdr:to>
      <xdr:col>11</xdr:col>
      <xdr:colOff>547552</xdr:colOff>
      <xdr:row>7</xdr:row>
      <xdr:rowOff>0</xdr:rowOff>
    </xdr:to>
    <xdr:graphicFrame macro="">
      <xdr:nvGraphicFramePr>
        <xdr:cNvPr id="63" name="Chart 62">
          <a:extLst>
            <a:ext uri="{FF2B5EF4-FFF2-40B4-BE49-F238E27FC236}">
              <a16:creationId xmlns:a16="http://schemas.microsoft.com/office/drawing/2014/main" id="{8A10EB77-AEE3-4D10-B1E8-4C8135A9E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11</xdr:col>
      <xdr:colOff>446314</xdr:colOff>
      <xdr:row>1</xdr:row>
      <xdr:rowOff>174172</xdr:rowOff>
    </xdr:from>
    <xdr:to>
      <xdr:col>17</xdr:col>
      <xdr:colOff>172714</xdr:colOff>
      <xdr:row>7</xdr:row>
      <xdr:rowOff>0</xdr:rowOff>
    </xdr:to>
    <xdr:graphicFrame macro="">
      <xdr:nvGraphicFramePr>
        <xdr:cNvPr id="64" name="Chart 63">
          <a:extLst>
            <a:ext uri="{FF2B5EF4-FFF2-40B4-BE49-F238E27FC236}">
              <a16:creationId xmlns:a16="http://schemas.microsoft.com/office/drawing/2014/main" id="{4AE35C5C-D6D6-4C96-A76F-87E7338602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3</xdr:row>
      <xdr:rowOff>62753</xdr:rowOff>
    </xdr:from>
    <xdr:to>
      <xdr:col>1</xdr:col>
      <xdr:colOff>484094</xdr:colOff>
      <xdr:row>6</xdr:row>
      <xdr:rowOff>170328</xdr:rowOff>
    </xdr:to>
    <xdr:sp macro="" textlink="">
      <xdr:nvSpPr>
        <xdr:cNvPr id="101" name="Rectangle 100">
          <a:extLst>
            <a:ext uri="{FF2B5EF4-FFF2-40B4-BE49-F238E27FC236}">
              <a16:creationId xmlns:a16="http://schemas.microsoft.com/office/drawing/2014/main" id="{9F1B9FA0-D03B-AACA-9AFE-0B243487A00E}"/>
            </a:ext>
          </a:extLst>
        </xdr:cNvPr>
        <xdr:cNvSpPr/>
      </xdr:nvSpPr>
      <xdr:spPr>
        <a:xfrm>
          <a:off x="0" y="600635"/>
          <a:ext cx="1093694" cy="645458"/>
        </a:xfrm>
        <a:prstGeom prst="rect">
          <a:avLst/>
        </a:prstGeom>
        <a:gradFill flip="none" rotWithShape="1">
          <a:gsLst>
            <a:gs pos="33000">
              <a:schemeClr val="tx1">
                <a:lumMod val="85000"/>
                <a:lumOff val="15000"/>
              </a:schemeClr>
            </a:gs>
            <a:gs pos="74000">
              <a:schemeClr val="tx1"/>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23</xdr:col>
      <xdr:colOff>426720</xdr:colOff>
      <xdr:row>1</xdr:row>
      <xdr:rowOff>114300</xdr:rowOff>
    </xdr:to>
    <xdr:grpSp>
      <xdr:nvGrpSpPr>
        <xdr:cNvPr id="2" name="Group 1">
          <a:extLst>
            <a:ext uri="{FF2B5EF4-FFF2-40B4-BE49-F238E27FC236}">
              <a16:creationId xmlns:a16="http://schemas.microsoft.com/office/drawing/2014/main" id="{65AE8A23-E670-4FE6-87BE-C534D60440AC}"/>
            </a:ext>
          </a:extLst>
        </xdr:cNvPr>
        <xdr:cNvGrpSpPr/>
      </xdr:nvGrpSpPr>
      <xdr:grpSpPr>
        <a:xfrm>
          <a:off x="0" y="0"/>
          <a:ext cx="14447520" cy="297180"/>
          <a:chOff x="7620" y="22860"/>
          <a:chExt cx="14447520" cy="297180"/>
        </a:xfrm>
      </xdr:grpSpPr>
      <xdr:sp macro="" textlink="">
        <xdr:nvSpPr>
          <xdr:cNvPr id="3" name="Rectangle 2">
            <a:extLst>
              <a:ext uri="{FF2B5EF4-FFF2-40B4-BE49-F238E27FC236}">
                <a16:creationId xmlns:a16="http://schemas.microsoft.com/office/drawing/2014/main" id="{6865A665-D9E5-FEF3-6CA8-C3FB48E4313F}"/>
              </a:ext>
            </a:extLst>
          </xdr:cNvPr>
          <xdr:cNvSpPr/>
        </xdr:nvSpPr>
        <xdr:spPr>
          <a:xfrm>
            <a:off x="7620" y="30480"/>
            <a:ext cx="14447520" cy="289560"/>
          </a:xfrm>
          <a:prstGeom prst="rect">
            <a:avLst/>
          </a:prstGeom>
          <a:solidFill>
            <a:srgbClr val="1D1D3C"/>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4" name="Graphic 3" descr="Presentation with bar chart with solid fill">
            <a:extLst>
              <a:ext uri="{FF2B5EF4-FFF2-40B4-BE49-F238E27FC236}">
                <a16:creationId xmlns:a16="http://schemas.microsoft.com/office/drawing/2014/main" id="{298C1CBB-5861-6E76-2948-898A8685E15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44780" y="30480"/>
            <a:ext cx="281940" cy="281940"/>
          </a:xfrm>
          <a:prstGeom prst="rect">
            <a:avLst/>
          </a:prstGeom>
        </xdr:spPr>
      </xdr:pic>
      <xdr:sp macro="" textlink="">
        <xdr:nvSpPr>
          <xdr:cNvPr id="5" name="TextBox 4">
            <a:extLst>
              <a:ext uri="{FF2B5EF4-FFF2-40B4-BE49-F238E27FC236}">
                <a16:creationId xmlns:a16="http://schemas.microsoft.com/office/drawing/2014/main" id="{BC6C55A4-2558-2553-11F6-A471F284F440}"/>
              </a:ext>
            </a:extLst>
          </xdr:cNvPr>
          <xdr:cNvSpPr txBox="1"/>
        </xdr:nvSpPr>
        <xdr:spPr>
          <a:xfrm>
            <a:off x="274320" y="5715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Hitesh Ranga</a:t>
            </a:r>
          </a:p>
        </xdr:txBody>
      </xdr:sp>
      <xdr:sp macro="" textlink="">
        <xdr:nvSpPr>
          <xdr:cNvPr id="6" name="TextBox 5">
            <a:hlinkClick xmlns:r="http://schemas.openxmlformats.org/officeDocument/2006/relationships" r:id="rId3"/>
            <a:extLst>
              <a:ext uri="{FF2B5EF4-FFF2-40B4-BE49-F238E27FC236}">
                <a16:creationId xmlns:a16="http://schemas.microsoft.com/office/drawing/2014/main" id="{33904F92-7EA7-C92F-5AF1-2D19D96E349E}"/>
              </a:ext>
            </a:extLst>
          </xdr:cNvPr>
          <xdr:cNvSpPr txBox="1"/>
        </xdr:nvSpPr>
        <xdr:spPr>
          <a:xfrm>
            <a:off x="4312920" y="5715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Linkedin</a:t>
            </a:r>
          </a:p>
        </xdr:txBody>
      </xdr:sp>
      <xdr:sp macro="" textlink="">
        <xdr:nvSpPr>
          <xdr:cNvPr id="7" name="TextBox 6">
            <a:hlinkClick xmlns:r="http://schemas.openxmlformats.org/officeDocument/2006/relationships" r:id="rId4" tooltip="Geographically"/>
            <a:extLst>
              <a:ext uri="{FF2B5EF4-FFF2-40B4-BE49-F238E27FC236}">
                <a16:creationId xmlns:a16="http://schemas.microsoft.com/office/drawing/2014/main" id="{BBB56C14-30E5-6CAE-1545-8141DFDD8ABE}"/>
              </a:ext>
            </a:extLst>
          </xdr:cNvPr>
          <xdr:cNvSpPr txBox="1"/>
        </xdr:nvSpPr>
        <xdr:spPr>
          <a:xfrm>
            <a:off x="1058164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Geographically</a:t>
            </a:r>
          </a:p>
        </xdr:txBody>
      </xdr:sp>
      <xdr:sp macro="" textlink="">
        <xdr:nvSpPr>
          <xdr:cNvPr id="8" name="TextBox 7">
            <a:hlinkClick xmlns:r="http://schemas.openxmlformats.org/officeDocument/2006/relationships" r:id="rId5" tooltip="Sales Process"/>
            <a:extLst>
              <a:ext uri="{FF2B5EF4-FFF2-40B4-BE49-F238E27FC236}">
                <a16:creationId xmlns:a16="http://schemas.microsoft.com/office/drawing/2014/main" id="{650B5E0D-D7C8-1FEF-A99C-7A54F2EC70AF}"/>
              </a:ext>
            </a:extLst>
          </xdr:cNvPr>
          <xdr:cNvSpPr txBox="1"/>
        </xdr:nvSpPr>
        <xdr:spPr>
          <a:xfrm>
            <a:off x="1172972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Sales</a:t>
            </a:r>
            <a:r>
              <a:rPr lang="en-IN" sz="1200" baseline="0">
                <a:solidFill>
                  <a:schemeClr val="bg1"/>
                </a:solidFill>
                <a:latin typeface="Arial" panose="020B0604020202020204" pitchFamily="34" charset="0"/>
                <a:cs typeface="Arial" panose="020B0604020202020204" pitchFamily="34" charset="0"/>
              </a:rPr>
              <a:t> Process</a:t>
            </a:r>
            <a:endParaRPr lang="en-IN" sz="1200">
              <a:solidFill>
                <a:schemeClr val="bg1"/>
              </a:solidFill>
              <a:latin typeface="Arial" panose="020B0604020202020204" pitchFamily="34" charset="0"/>
              <a:cs typeface="Arial" panose="020B0604020202020204" pitchFamily="34" charset="0"/>
            </a:endParaRPr>
          </a:p>
        </xdr:txBody>
      </xdr:sp>
      <xdr:sp macro="" textlink="">
        <xdr:nvSpPr>
          <xdr:cNvPr id="9" name="TextBox 8">
            <a:hlinkClick xmlns:r="http://schemas.openxmlformats.org/officeDocument/2006/relationships" r:id="rId6" tooltip="Project Status"/>
            <a:extLst>
              <a:ext uri="{FF2B5EF4-FFF2-40B4-BE49-F238E27FC236}">
                <a16:creationId xmlns:a16="http://schemas.microsoft.com/office/drawing/2014/main" id="{3EEDABCD-1FCD-E011-5976-0B19BB56D9DE}"/>
              </a:ext>
            </a:extLst>
          </xdr:cNvPr>
          <xdr:cNvSpPr txBox="1"/>
        </xdr:nvSpPr>
        <xdr:spPr>
          <a:xfrm>
            <a:off x="12877800" y="34290"/>
            <a:ext cx="12573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Projects</a:t>
            </a:r>
            <a:r>
              <a:rPr lang="en-IN" sz="1200" baseline="0">
                <a:solidFill>
                  <a:schemeClr val="bg1"/>
                </a:solidFill>
                <a:latin typeface="Arial" panose="020B0604020202020204" pitchFamily="34" charset="0"/>
                <a:cs typeface="Arial" panose="020B0604020202020204" pitchFamily="34" charset="0"/>
              </a:rPr>
              <a:t> Status</a:t>
            </a:r>
            <a:endParaRPr lang="en-IN" sz="1200">
              <a:solidFill>
                <a:schemeClr val="bg1"/>
              </a:solidFill>
              <a:latin typeface="Arial" panose="020B0604020202020204" pitchFamily="34" charset="0"/>
              <a:cs typeface="Arial" panose="020B0604020202020204" pitchFamily="34" charset="0"/>
            </a:endParaRPr>
          </a:p>
        </xdr:txBody>
      </xdr:sp>
      <xdr:sp macro="" textlink="">
        <xdr:nvSpPr>
          <xdr:cNvPr id="10" name="TextBox 9">
            <a:hlinkClick xmlns:r="http://schemas.openxmlformats.org/officeDocument/2006/relationships" r:id="rId7" tooltip="Income Source"/>
            <a:extLst>
              <a:ext uri="{FF2B5EF4-FFF2-40B4-BE49-F238E27FC236}">
                <a16:creationId xmlns:a16="http://schemas.microsoft.com/office/drawing/2014/main" id="{9B950A6A-58CB-D217-4B05-2409321FD097}"/>
              </a:ext>
            </a:extLst>
          </xdr:cNvPr>
          <xdr:cNvSpPr txBox="1"/>
        </xdr:nvSpPr>
        <xdr:spPr>
          <a:xfrm>
            <a:off x="9326880" y="22860"/>
            <a:ext cx="13639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solidFill>
                  <a:schemeClr val="bg1"/>
                </a:solidFill>
                <a:latin typeface="Arial" panose="020B0604020202020204" pitchFamily="34" charset="0"/>
                <a:cs typeface="Arial" panose="020B0604020202020204" pitchFamily="34" charset="0"/>
              </a:rPr>
              <a:t>Income Sources</a:t>
            </a:r>
          </a:p>
        </xdr:txBody>
      </xdr:sp>
      <xdr:sp macro="" textlink="">
        <xdr:nvSpPr>
          <xdr:cNvPr id="11" name="Rectangle: Rounded Corners 10">
            <a:extLst>
              <a:ext uri="{FF2B5EF4-FFF2-40B4-BE49-F238E27FC236}">
                <a16:creationId xmlns:a16="http://schemas.microsoft.com/office/drawing/2014/main" id="{80537EEC-2816-A316-65E3-6C5E8BDF13D7}"/>
              </a:ext>
            </a:extLst>
          </xdr:cNvPr>
          <xdr:cNvSpPr/>
        </xdr:nvSpPr>
        <xdr:spPr>
          <a:xfrm>
            <a:off x="12984480" y="243840"/>
            <a:ext cx="350520" cy="45720"/>
          </a:xfrm>
          <a:prstGeom prst="roundRect">
            <a:avLst>
              <a:gd name="adj" fmla="val 50000"/>
            </a:avLst>
          </a:prstGeom>
          <a:solidFill>
            <a:srgbClr val="194AFE"/>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2" name="Graphic 11" descr="Connections with solid fill">
            <a:extLst>
              <a:ext uri="{FF2B5EF4-FFF2-40B4-BE49-F238E27FC236}">
                <a16:creationId xmlns:a16="http://schemas.microsoft.com/office/drawing/2014/main" id="{C3659338-B4D1-10B6-6704-D50C7384B14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373880" y="49530"/>
            <a:ext cx="243840" cy="243840"/>
          </a:xfrm>
          <a:prstGeom prst="rect">
            <a:avLst/>
          </a:prstGeom>
        </xdr:spPr>
      </xdr:pic>
    </xdr:grpSp>
    <xdr:clientData/>
  </xdr:twoCellAnchor>
  <xdr:twoCellAnchor>
    <xdr:from>
      <xdr:col>0</xdr:col>
      <xdr:colOff>327660</xdr:colOff>
      <xdr:row>3</xdr:row>
      <xdr:rowOff>0</xdr:rowOff>
    </xdr:from>
    <xdr:to>
      <xdr:col>4</xdr:col>
      <xdr:colOff>129540</xdr:colOff>
      <xdr:row>4</xdr:row>
      <xdr:rowOff>144780</xdr:rowOff>
    </xdr:to>
    <xdr:sp macro="" textlink="">
      <xdr:nvSpPr>
        <xdr:cNvPr id="29" name="TextBox 28">
          <a:extLst>
            <a:ext uri="{FF2B5EF4-FFF2-40B4-BE49-F238E27FC236}">
              <a16:creationId xmlns:a16="http://schemas.microsoft.com/office/drawing/2014/main" id="{57BC9637-929E-0B11-8E77-9FD15BC1EC86}"/>
            </a:ext>
          </a:extLst>
        </xdr:cNvPr>
        <xdr:cNvSpPr txBox="1"/>
      </xdr:nvSpPr>
      <xdr:spPr>
        <a:xfrm>
          <a:off x="327660" y="548640"/>
          <a:ext cx="22402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Anuaaly</a:t>
          </a:r>
          <a:r>
            <a:rPr lang="en-IN" sz="1400" baseline="0">
              <a:solidFill>
                <a:schemeClr val="bg1"/>
              </a:solidFill>
            </a:rPr>
            <a:t> Financial Statistics</a:t>
          </a:r>
          <a:endParaRPr lang="en-IN" sz="1400">
            <a:solidFill>
              <a:schemeClr val="bg1"/>
            </a:solidFill>
          </a:endParaRPr>
        </a:p>
      </xdr:txBody>
    </xdr:sp>
    <xdr:clientData/>
  </xdr:twoCellAnchor>
  <xdr:twoCellAnchor>
    <xdr:from>
      <xdr:col>11</xdr:col>
      <xdr:colOff>167640</xdr:colOff>
      <xdr:row>1</xdr:row>
      <xdr:rowOff>167640</xdr:rowOff>
    </xdr:from>
    <xdr:to>
      <xdr:col>13</xdr:col>
      <xdr:colOff>327660</xdr:colOff>
      <xdr:row>3</xdr:row>
      <xdr:rowOff>7620</xdr:rowOff>
    </xdr:to>
    <xdr:sp macro="" textlink="">
      <xdr:nvSpPr>
        <xdr:cNvPr id="31" name="TextBox 30">
          <a:extLst>
            <a:ext uri="{FF2B5EF4-FFF2-40B4-BE49-F238E27FC236}">
              <a16:creationId xmlns:a16="http://schemas.microsoft.com/office/drawing/2014/main" id="{446FA475-7497-1DE0-6E55-066F94B5B495}"/>
            </a:ext>
          </a:extLst>
        </xdr:cNvPr>
        <xdr:cNvSpPr txBox="1"/>
      </xdr:nvSpPr>
      <xdr:spPr>
        <a:xfrm>
          <a:off x="6873240" y="350520"/>
          <a:ext cx="1379220" cy="205740"/>
        </a:xfrm>
        <a:prstGeom prst="rect">
          <a:avLst/>
        </a:prstGeom>
        <a:solidFill>
          <a:schemeClr val="tx1">
            <a:lumMod val="85000"/>
            <a:lumOff val="1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solidFill>
                <a:schemeClr val="bg1"/>
              </a:solidFill>
            </a:rPr>
            <a:t>Project</a:t>
          </a:r>
          <a:r>
            <a:rPr lang="en-IN" sz="1100" baseline="0">
              <a:solidFill>
                <a:schemeClr val="bg1"/>
              </a:solidFill>
            </a:rPr>
            <a:t> Status</a:t>
          </a:r>
        </a:p>
      </xdr:txBody>
    </xdr:sp>
    <xdr:clientData/>
  </xdr:twoCellAnchor>
  <xdr:twoCellAnchor>
    <xdr:from>
      <xdr:col>0</xdr:col>
      <xdr:colOff>297180</xdr:colOff>
      <xdr:row>3</xdr:row>
      <xdr:rowOff>121920</xdr:rowOff>
    </xdr:from>
    <xdr:to>
      <xdr:col>11</xdr:col>
      <xdr:colOff>327660</xdr:colOff>
      <xdr:row>7</xdr:row>
      <xdr:rowOff>60960</xdr:rowOff>
    </xdr:to>
    <xdr:sp macro="" textlink="">
      <xdr:nvSpPr>
        <xdr:cNvPr id="59" name="TextBox 58">
          <a:extLst>
            <a:ext uri="{FF2B5EF4-FFF2-40B4-BE49-F238E27FC236}">
              <a16:creationId xmlns:a16="http://schemas.microsoft.com/office/drawing/2014/main" id="{054911A6-0719-182E-107E-5118663124DF}"/>
            </a:ext>
          </a:extLst>
        </xdr:cNvPr>
        <xdr:cNvSpPr txBox="1"/>
      </xdr:nvSpPr>
      <xdr:spPr>
        <a:xfrm>
          <a:off x="297180" y="670560"/>
          <a:ext cx="673608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3600">
              <a:solidFill>
                <a:schemeClr val="bg1"/>
              </a:solidFill>
            </a:rPr>
            <a:t>Project</a:t>
          </a:r>
          <a:r>
            <a:rPr lang="en-IN" sz="3600" baseline="0">
              <a:solidFill>
                <a:schemeClr val="bg1"/>
              </a:solidFill>
            </a:rPr>
            <a:t> Status Reporting</a:t>
          </a:r>
          <a:endParaRPr lang="en-IN" sz="3600">
            <a:solidFill>
              <a:schemeClr val="bg1"/>
            </a:solidFill>
          </a:endParaRPr>
        </a:p>
      </xdr:txBody>
    </xdr:sp>
    <xdr:clientData/>
  </xdr:twoCellAnchor>
  <xdr:twoCellAnchor>
    <xdr:from>
      <xdr:col>1</xdr:col>
      <xdr:colOff>373380</xdr:colOff>
      <xdr:row>6</xdr:row>
      <xdr:rowOff>0</xdr:rowOff>
    </xdr:from>
    <xdr:to>
      <xdr:col>19</xdr:col>
      <xdr:colOff>263840</xdr:colOff>
      <xdr:row>33</xdr:row>
      <xdr:rowOff>24542</xdr:rowOff>
    </xdr:to>
    <xdr:grpSp>
      <xdr:nvGrpSpPr>
        <xdr:cNvPr id="102" name="Group 101">
          <a:extLst>
            <a:ext uri="{FF2B5EF4-FFF2-40B4-BE49-F238E27FC236}">
              <a16:creationId xmlns:a16="http://schemas.microsoft.com/office/drawing/2014/main" id="{7FC19CCC-0D62-2653-3AD5-359D2BC35C25}"/>
            </a:ext>
          </a:extLst>
        </xdr:cNvPr>
        <xdr:cNvGrpSpPr/>
      </xdr:nvGrpSpPr>
      <xdr:grpSpPr>
        <a:xfrm>
          <a:off x="982980" y="1097280"/>
          <a:ext cx="10863260" cy="4962302"/>
          <a:chOff x="1165860" y="1097280"/>
          <a:chExt cx="10863260" cy="4962302"/>
        </a:xfrm>
      </xdr:grpSpPr>
      <xdr:grpSp>
        <xdr:nvGrpSpPr>
          <xdr:cNvPr id="13" name="Group 12">
            <a:extLst>
              <a:ext uri="{FF2B5EF4-FFF2-40B4-BE49-F238E27FC236}">
                <a16:creationId xmlns:a16="http://schemas.microsoft.com/office/drawing/2014/main" id="{1D89FEBB-94BD-99C7-B2BD-A7D9744749A9}"/>
              </a:ext>
            </a:extLst>
          </xdr:cNvPr>
          <xdr:cNvGrpSpPr/>
        </xdr:nvGrpSpPr>
        <xdr:grpSpPr>
          <a:xfrm>
            <a:off x="1165860" y="1097280"/>
            <a:ext cx="10863260" cy="4962302"/>
            <a:chOff x="431152" y="860023"/>
            <a:chExt cx="10863260" cy="5389022"/>
          </a:xfrm>
        </xdr:grpSpPr>
        <xdr:sp macro="" textlink="">
          <xdr:nvSpPr>
            <xdr:cNvPr id="14" name="Wave 13">
              <a:extLst>
                <a:ext uri="{FF2B5EF4-FFF2-40B4-BE49-F238E27FC236}">
                  <a16:creationId xmlns:a16="http://schemas.microsoft.com/office/drawing/2014/main" id="{483FCE11-A4BD-6F02-45A7-F373A7ED4A18}"/>
                </a:ext>
              </a:extLst>
            </xdr:cNvPr>
            <xdr:cNvSpPr/>
          </xdr:nvSpPr>
          <xdr:spPr>
            <a:xfrm rot="1783376">
              <a:off x="1899789" y="4333075"/>
              <a:ext cx="3485818" cy="724779"/>
            </a:xfrm>
            <a:prstGeom prst="wave">
              <a:avLst>
                <a:gd name="adj1" fmla="val 20000"/>
                <a:gd name="adj2" fmla="val 0"/>
              </a:avLst>
            </a:prstGeom>
            <a:gradFill flip="none" rotWithShape="1">
              <a:gsLst>
                <a:gs pos="86000">
                  <a:srgbClr val="FF6C8F"/>
                </a:gs>
                <a:gs pos="26000">
                  <a:srgbClr val="55D9FB"/>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5" name="Wave 14">
              <a:extLst>
                <a:ext uri="{FF2B5EF4-FFF2-40B4-BE49-F238E27FC236}">
                  <a16:creationId xmlns:a16="http://schemas.microsoft.com/office/drawing/2014/main" id="{040E14AD-2DC9-F5CF-203D-EF3B37AED17D}"/>
                </a:ext>
              </a:extLst>
            </xdr:cNvPr>
            <xdr:cNvSpPr/>
          </xdr:nvSpPr>
          <xdr:spPr>
            <a:xfrm rot="19730819" flipV="1">
              <a:off x="2079477" y="2031220"/>
              <a:ext cx="3227869" cy="724779"/>
            </a:xfrm>
            <a:prstGeom prst="wave">
              <a:avLst>
                <a:gd name="adj1" fmla="val 20000"/>
                <a:gd name="adj2" fmla="val 0"/>
              </a:avLst>
            </a:prstGeom>
            <a:gradFill flip="none" rotWithShape="1">
              <a:gsLst>
                <a:gs pos="86000">
                  <a:srgbClr val="FF6C8F"/>
                </a:gs>
                <a:gs pos="26000">
                  <a:srgbClr val="55D9FB"/>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6" name="Wave 15">
              <a:extLst>
                <a:ext uri="{FF2B5EF4-FFF2-40B4-BE49-F238E27FC236}">
                  <a16:creationId xmlns:a16="http://schemas.microsoft.com/office/drawing/2014/main" id="{A45D27FE-4249-3637-2AD3-29604C699FDD}"/>
                </a:ext>
              </a:extLst>
            </xdr:cNvPr>
            <xdr:cNvSpPr/>
          </xdr:nvSpPr>
          <xdr:spPr>
            <a:xfrm rot="195830" flipV="1">
              <a:off x="2265265" y="3106275"/>
              <a:ext cx="2809875" cy="724779"/>
            </a:xfrm>
            <a:prstGeom prst="wave">
              <a:avLst>
                <a:gd name="adj1" fmla="val 20000"/>
                <a:gd name="adj2" fmla="val 0"/>
              </a:avLst>
            </a:prstGeom>
            <a:gradFill flip="none" rotWithShape="1">
              <a:gsLst>
                <a:gs pos="86000">
                  <a:srgbClr val="FF6C8F"/>
                </a:gs>
                <a:gs pos="26000">
                  <a:srgbClr val="55D9FB"/>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7" name="Rectangle: Rounded Corners 16">
              <a:extLst>
                <a:ext uri="{FF2B5EF4-FFF2-40B4-BE49-F238E27FC236}">
                  <a16:creationId xmlns:a16="http://schemas.microsoft.com/office/drawing/2014/main" id="{63C91DB4-502B-090D-8FD7-02AB9F941DFF}"/>
                </a:ext>
              </a:extLst>
            </xdr:cNvPr>
            <xdr:cNvSpPr/>
          </xdr:nvSpPr>
          <xdr:spPr>
            <a:xfrm>
              <a:off x="431152" y="2803072"/>
              <a:ext cx="2155372" cy="1455576"/>
            </a:xfrm>
            <a:prstGeom prst="roundRect">
              <a:avLst/>
            </a:prstGeom>
            <a:solidFill>
              <a:schemeClr val="bg1"/>
            </a:soli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8" name="Wave 17">
              <a:extLst>
                <a:ext uri="{FF2B5EF4-FFF2-40B4-BE49-F238E27FC236}">
                  <a16:creationId xmlns:a16="http://schemas.microsoft.com/office/drawing/2014/main" id="{BE85B0AE-9821-9F1A-C6ED-BD76C306AD38}"/>
                </a:ext>
              </a:extLst>
            </xdr:cNvPr>
            <xdr:cNvSpPr/>
          </xdr:nvSpPr>
          <xdr:spPr>
            <a:xfrm rot="19327483" flipV="1">
              <a:off x="5744126" y="2364810"/>
              <a:ext cx="4145496" cy="724779"/>
            </a:xfrm>
            <a:prstGeom prst="wave">
              <a:avLst>
                <a:gd name="adj1" fmla="val 20000"/>
                <a:gd name="adj2" fmla="val 0"/>
              </a:avLst>
            </a:prstGeom>
            <a:gradFill flip="none" rotWithShape="1">
              <a:gsLst>
                <a:gs pos="30000">
                  <a:srgbClr val="FF5D84"/>
                </a:gs>
                <a:gs pos="83000">
                  <a:srgbClr val="0F49FB"/>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19" name="Wave 18">
              <a:extLst>
                <a:ext uri="{FF2B5EF4-FFF2-40B4-BE49-F238E27FC236}">
                  <a16:creationId xmlns:a16="http://schemas.microsoft.com/office/drawing/2014/main" id="{C6DE7792-50F1-8F87-EFE3-CC52AEB2CC0C}"/>
                </a:ext>
              </a:extLst>
            </xdr:cNvPr>
            <xdr:cNvSpPr/>
          </xdr:nvSpPr>
          <xdr:spPr>
            <a:xfrm flipV="1">
              <a:off x="6955671" y="1167532"/>
              <a:ext cx="2331204" cy="724779"/>
            </a:xfrm>
            <a:prstGeom prst="wave">
              <a:avLst>
                <a:gd name="adj1" fmla="val 20000"/>
                <a:gd name="adj2" fmla="val 0"/>
              </a:avLst>
            </a:prstGeom>
            <a:gradFill flip="none" rotWithShape="1">
              <a:gsLst>
                <a:gs pos="30000">
                  <a:srgbClr val="FF5D84"/>
                </a:gs>
                <a:gs pos="83000">
                  <a:srgbClr val="0F49FB"/>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0" name="Rectangle: Rounded Corners 19">
              <a:extLst>
                <a:ext uri="{FF2B5EF4-FFF2-40B4-BE49-F238E27FC236}">
                  <a16:creationId xmlns:a16="http://schemas.microsoft.com/office/drawing/2014/main" id="{3BF5099E-CBB9-19CF-3271-EBF5E873FD70}"/>
                </a:ext>
              </a:extLst>
            </xdr:cNvPr>
            <xdr:cNvSpPr/>
          </xdr:nvSpPr>
          <xdr:spPr>
            <a:xfrm>
              <a:off x="9139040" y="860023"/>
              <a:ext cx="2155372" cy="1455576"/>
            </a:xfrm>
            <a:prstGeom prst="roundRect">
              <a:avLst/>
            </a:prstGeom>
            <a:gradFill flip="none" rotWithShape="1">
              <a:gsLst>
                <a:gs pos="77000">
                  <a:srgbClr val="B23DD1"/>
                </a:gs>
                <a:gs pos="25000">
                  <a:srgbClr val="0F49FB"/>
                </a:gs>
              </a:gsLst>
              <a:lin ang="2700000" scaled="1"/>
              <a:tileRect/>
            </a:gra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1" name="Wave 20">
              <a:extLst>
                <a:ext uri="{FF2B5EF4-FFF2-40B4-BE49-F238E27FC236}">
                  <a16:creationId xmlns:a16="http://schemas.microsoft.com/office/drawing/2014/main" id="{6BC0C932-C093-C302-2973-4F51B1F0A5A1}"/>
                </a:ext>
              </a:extLst>
            </xdr:cNvPr>
            <xdr:cNvSpPr/>
          </xdr:nvSpPr>
          <xdr:spPr>
            <a:xfrm rot="2272517">
              <a:off x="6455873" y="4237596"/>
              <a:ext cx="3194927" cy="724779"/>
            </a:xfrm>
            <a:prstGeom prst="wave">
              <a:avLst>
                <a:gd name="adj1" fmla="val 20000"/>
                <a:gd name="adj2" fmla="val 0"/>
              </a:avLst>
            </a:prstGeom>
            <a:gradFill flip="none" rotWithShape="1">
              <a:gsLst>
                <a:gs pos="30000">
                  <a:srgbClr val="FF5D84"/>
                </a:gs>
                <a:gs pos="83000">
                  <a:srgbClr val="0F49FB"/>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2" name="Rectangle: Rounded Corners 21">
              <a:extLst>
                <a:ext uri="{FF2B5EF4-FFF2-40B4-BE49-F238E27FC236}">
                  <a16:creationId xmlns:a16="http://schemas.microsoft.com/office/drawing/2014/main" id="{C212F46E-B3E6-21BF-1335-0C763720A610}"/>
                </a:ext>
              </a:extLst>
            </xdr:cNvPr>
            <xdr:cNvSpPr/>
          </xdr:nvSpPr>
          <xdr:spPr>
            <a:xfrm>
              <a:off x="4935373" y="2803072"/>
              <a:ext cx="2155372" cy="1455576"/>
            </a:xfrm>
            <a:prstGeom prst="roundRect">
              <a:avLst/>
            </a:prstGeom>
            <a:gradFill>
              <a:gsLst>
                <a:gs pos="20000">
                  <a:srgbClr val="FF6C8F"/>
                </a:gs>
                <a:gs pos="81000">
                  <a:srgbClr val="F387DE"/>
                </a:gs>
              </a:gsLst>
              <a:lin ang="0" scaled="1"/>
            </a:gra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3" name="Rectangle: Rounded Corners 22">
              <a:extLst>
                <a:ext uri="{FF2B5EF4-FFF2-40B4-BE49-F238E27FC236}">
                  <a16:creationId xmlns:a16="http://schemas.microsoft.com/office/drawing/2014/main" id="{51BF50D0-240D-2B60-296C-45678C5E3929}"/>
                </a:ext>
              </a:extLst>
            </xdr:cNvPr>
            <xdr:cNvSpPr/>
          </xdr:nvSpPr>
          <xdr:spPr>
            <a:xfrm>
              <a:off x="9139040" y="4793469"/>
              <a:ext cx="2155372" cy="1455576"/>
            </a:xfrm>
            <a:prstGeom prst="roundRect">
              <a:avLst/>
            </a:prstGeom>
            <a:gradFill flip="none" rotWithShape="1">
              <a:gsLst>
                <a:gs pos="77000">
                  <a:srgbClr val="B23DD1"/>
                </a:gs>
                <a:gs pos="10000">
                  <a:srgbClr val="0F49FB"/>
                </a:gs>
              </a:gsLst>
              <a:lin ang="2700000" scaled="1"/>
              <a:tileRect/>
            </a:gra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4" name="Wave 23">
              <a:extLst>
                <a:ext uri="{FF2B5EF4-FFF2-40B4-BE49-F238E27FC236}">
                  <a16:creationId xmlns:a16="http://schemas.microsoft.com/office/drawing/2014/main" id="{23D6FE82-A84A-59B4-D415-3F5958F279CF}"/>
                </a:ext>
              </a:extLst>
            </xdr:cNvPr>
            <xdr:cNvSpPr/>
          </xdr:nvSpPr>
          <xdr:spPr>
            <a:xfrm rot="2272517">
              <a:off x="6484342" y="2325639"/>
              <a:ext cx="3194927" cy="724779"/>
            </a:xfrm>
            <a:prstGeom prst="wave">
              <a:avLst>
                <a:gd name="adj1" fmla="val 20000"/>
                <a:gd name="adj2" fmla="val 0"/>
              </a:avLst>
            </a:prstGeom>
            <a:gradFill flip="none" rotWithShape="1">
              <a:gsLst>
                <a:gs pos="30000">
                  <a:srgbClr val="FF5D84"/>
                </a:gs>
                <a:gs pos="83000">
                  <a:srgbClr val="0F49FB"/>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5" name="Wave 24">
              <a:extLst>
                <a:ext uri="{FF2B5EF4-FFF2-40B4-BE49-F238E27FC236}">
                  <a16:creationId xmlns:a16="http://schemas.microsoft.com/office/drawing/2014/main" id="{649BC719-3618-1FAC-B8B0-A9A7A304F546}"/>
                </a:ext>
              </a:extLst>
            </xdr:cNvPr>
            <xdr:cNvSpPr/>
          </xdr:nvSpPr>
          <xdr:spPr>
            <a:xfrm rot="19327483" flipV="1">
              <a:off x="6077497" y="4163668"/>
              <a:ext cx="4145496" cy="724779"/>
            </a:xfrm>
            <a:prstGeom prst="wave">
              <a:avLst>
                <a:gd name="adj1" fmla="val 20000"/>
                <a:gd name="adj2" fmla="val 0"/>
              </a:avLst>
            </a:prstGeom>
            <a:gradFill flip="none" rotWithShape="1">
              <a:gsLst>
                <a:gs pos="30000">
                  <a:srgbClr val="FF5D84"/>
                </a:gs>
                <a:gs pos="83000">
                  <a:srgbClr val="0F49FB"/>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6" name="Rectangle: Rounded Corners 25">
              <a:extLst>
                <a:ext uri="{FF2B5EF4-FFF2-40B4-BE49-F238E27FC236}">
                  <a16:creationId xmlns:a16="http://schemas.microsoft.com/office/drawing/2014/main" id="{A7C1BDA1-56B3-039E-F30A-EA86F507FB33}"/>
                </a:ext>
              </a:extLst>
            </xdr:cNvPr>
            <xdr:cNvSpPr/>
          </xdr:nvSpPr>
          <xdr:spPr>
            <a:xfrm>
              <a:off x="9139040" y="2803072"/>
              <a:ext cx="2155372" cy="1455576"/>
            </a:xfrm>
            <a:prstGeom prst="roundRect">
              <a:avLst/>
            </a:prstGeom>
            <a:gradFill flip="none" rotWithShape="1">
              <a:gsLst>
                <a:gs pos="77000">
                  <a:srgbClr val="B23DD1"/>
                </a:gs>
                <a:gs pos="10000">
                  <a:srgbClr val="0F49FB"/>
                </a:gs>
              </a:gsLst>
              <a:lin ang="2700000" scaled="1"/>
              <a:tileRect/>
            </a:gra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7" name="Rectangle: Rounded Corners 26">
              <a:extLst>
                <a:ext uri="{FF2B5EF4-FFF2-40B4-BE49-F238E27FC236}">
                  <a16:creationId xmlns:a16="http://schemas.microsoft.com/office/drawing/2014/main" id="{FBF89EE6-1FB2-2D0B-233C-61B25BC135B8}"/>
                </a:ext>
              </a:extLst>
            </xdr:cNvPr>
            <xdr:cNvSpPr/>
          </xdr:nvSpPr>
          <xdr:spPr>
            <a:xfrm>
              <a:off x="4935373" y="860023"/>
              <a:ext cx="2155372" cy="1455576"/>
            </a:xfrm>
            <a:prstGeom prst="roundRect">
              <a:avLst/>
            </a:prstGeom>
            <a:gradFill>
              <a:gsLst>
                <a:gs pos="20000">
                  <a:srgbClr val="FF6C8F"/>
                </a:gs>
                <a:gs pos="81000">
                  <a:srgbClr val="F387DE"/>
                </a:gs>
              </a:gsLst>
              <a:lin ang="0" scaled="1"/>
            </a:gra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28" name="Rectangle: Rounded Corners 27">
              <a:extLst>
                <a:ext uri="{FF2B5EF4-FFF2-40B4-BE49-F238E27FC236}">
                  <a16:creationId xmlns:a16="http://schemas.microsoft.com/office/drawing/2014/main" id="{6A6804DC-9B37-F274-5F35-6932D6578C86}"/>
                </a:ext>
              </a:extLst>
            </xdr:cNvPr>
            <xdr:cNvSpPr/>
          </xdr:nvSpPr>
          <xdr:spPr>
            <a:xfrm>
              <a:off x="4935373" y="4793469"/>
              <a:ext cx="2155372" cy="1455576"/>
            </a:xfrm>
            <a:prstGeom prst="roundRect">
              <a:avLst/>
            </a:prstGeom>
            <a:gradFill>
              <a:gsLst>
                <a:gs pos="20000">
                  <a:srgbClr val="FF6C8F"/>
                </a:gs>
                <a:gs pos="81000">
                  <a:srgbClr val="F387DE"/>
                </a:gs>
              </a:gsLst>
              <a:lin ang="0" scaled="1"/>
            </a:gradFill>
            <a:ln>
              <a:noFill/>
            </a:ln>
            <a:effectLst>
              <a:outerShdw blurRad="152400" dist="127000" dir="5400000" algn="t" rotWithShape="0">
                <a:prstClr val="black">
                  <a:alpha val="9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sp macro="" textlink="">
        <xdr:nvSpPr>
          <xdr:cNvPr id="39" name="TextBox 38">
            <a:extLst>
              <a:ext uri="{FF2B5EF4-FFF2-40B4-BE49-F238E27FC236}">
                <a16:creationId xmlns:a16="http://schemas.microsoft.com/office/drawing/2014/main" id="{7486097C-49AA-7D02-DF1B-6B51ED665B2E}"/>
              </a:ext>
            </a:extLst>
          </xdr:cNvPr>
          <xdr:cNvSpPr txBox="1"/>
        </xdr:nvSpPr>
        <xdr:spPr>
          <a:xfrm>
            <a:off x="1287780" y="3802380"/>
            <a:ext cx="1379220" cy="3276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200"/>
              <a:t>Increased by 120%</a:t>
            </a:r>
          </a:p>
        </xdr:txBody>
      </xdr:sp>
      <xdr:sp macro="" textlink="">
        <xdr:nvSpPr>
          <xdr:cNvPr id="38" name="TextBox 37">
            <a:extLst>
              <a:ext uri="{FF2B5EF4-FFF2-40B4-BE49-F238E27FC236}">
                <a16:creationId xmlns:a16="http://schemas.microsoft.com/office/drawing/2014/main" id="{04C0CC9D-FA19-B645-24C8-477D772B4188}"/>
              </a:ext>
            </a:extLst>
          </xdr:cNvPr>
          <xdr:cNvSpPr txBox="1"/>
        </xdr:nvSpPr>
        <xdr:spPr>
          <a:xfrm>
            <a:off x="1280160" y="3604260"/>
            <a:ext cx="13792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800"/>
              <a:t>Finance</a:t>
            </a:r>
          </a:p>
        </xdr:txBody>
      </xdr:sp>
      <xdr:pic>
        <xdr:nvPicPr>
          <xdr:cNvPr id="61" name="Graphic 60" descr="Bank with solid fill">
            <a:extLst>
              <a:ext uri="{FF2B5EF4-FFF2-40B4-BE49-F238E27FC236}">
                <a16:creationId xmlns:a16="http://schemas.microsoft.com/office/drawing/2014/main" id="{FE39DFFC-BFF8-AB3B-0697-6C903093C51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325880" y="2956560"/>
            <a:ext cx="441960" cy="441960"/>
          </a:xfrm>
          <a:prstGeom prst="rect">
            <a:avLst/>
          </a:prstGeom>
        </xdr:spPr>
      </xdr:pic>
      <xdr:grpSp>
        <xdr:nvGrpSpPr>
          <xdr:cNvPr id="65" name="Group 64">
            <a:extLst>
              <a:ext uri="{FF2B5EF4-FFF2-40B4-BE49-F238E27FC236}">
                <a16:creationId xmlns:a16="http://schemas.microsoft.com/office/drawing/2014/main" id="{A2918DC8-1C34-107F-05F6-DB495C1E41ED}"/>
              </a:ext>
            </a:extLst>
          </xdr:cNvPr>
          <xdr:cNvGrpSpPr/>
        </xdr:nvGrpSpPr>
        <xdr:grpSpPr>
          <a:xfrm>
            <a:off x="5707380" y="1203960"/>
            <a:ext cx="1889760" cy="1150620"/>
            <a:chOff x="5707380" y="1203960"/>
            <a:chExt cx="1889760" cy="1150620"/>
          </a:xfrm>
        </xdr:grpSpPr>
        <xdr:sp macro="" textlink="">
          <xdr:nvSpPr>
            <xdr:cNvPr id="62" name="TextBox 61">
              <a:extLst>
                <a:ext uri="{FF2B5EF4-FFF2-40B4-BE49-F238E27FC236}">
                  <a16:creationId xmlns:a16="http://schemas.microsoft.com/office/drawing/2014/main" id="{FBFA3D30-1FD4-FC9A-C520-6372A3DE0605}"/>
                </a:ext>
              </a:extLst>
            </xdr:cNvPr>
            <xdr:cNvSpPr txBox="1"/>
          </xdr:nvSpPr>
          <xdr:spPr>
            <a:xfrm>
              <a:off x="5707380" y="120396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Investments</a:t>
              </a:r>
            </a:p>
          </xdr:txBody>
        </xdr:sp>
        <xdr:sp macro="" textlink="">
          <xdr:nvSpPr>
            <xdr:cNvPr id="63" name="TextBox 62">
              <a:extLst>
                <a:ext uri="{FF2B5EF4-FFF2-40B4-BE49-F238E27FC236}">
                  <a16:creationId xmlns:a16="http://schemas.microsoft.com/office/drawing/2014/main" id="{E97FD997-CD3D-396F-66F0-C1332460A5E6}"/>
                </a:ext>
              </a:extLst>
            </xdr:cNvPr>
            <xdr:cNvSpPr txBox="1"/>
          </xdr:nvSpPr>
          <xdr:spPr>
            <a:xfrm>
              <a:off x="5707380" y="175260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800">
                  <a:solidFill>
                    <a:schemeClr val="bg1"/>
                  </a:solidFill>
                </a:rPr>
                <a:t>125,937</a:t>
              </a:r>
            </a:p>
          </xdr:txBody>
        </xdr:sp>
        <xdr:sp macro="" textlink="">
          <xdr:nvSpPr>
            <xdr:cNvPr id="64" name="TextBox 63">
              <a:extLst>
                <a:ext uri="{FF2B5EF4-FFF2-40B4-BE49-F238E27FC236}">
                  <a16:creationId xmlns:a16="http://schemas.microsoft.com/office/drawing/2014/main" id="{FA40A614-9074-0577-9C27-B914F8C3BCAB}"/>
                </a:ext>
              </a:extLst>
            </xdr:cNvPr>
            <xdr:cNvSpPr txBox="1"/>
          </xdr:nvSpPr>
          <xdr:spPr>
            <a:xfrm>
              <a:off x="5707380" y="2026920"/>
              <a:ext cx="18897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20% monthly increased</a:t>
              </a:r>
            </a:p>
          </xdr:txBody>
        </xdr:sp>
      </xdr:grpSp>
      <xdr:grpSp>
        <xdr:nvGrpSpPr>
          <xdr:cNvPr id="66" name="Group 65">
            <a:extLst>
              <a:ext uri="{FF2B5EF4-FFF2-40B4-BE49-F238E27FC236}">
                <a16:creationId xmlns:a16="http://schemas.microsoft.com/office/drawing/2014/main" id="{CB938881-C2F5-D044-71E7-F19E99FE4968}"/>
              </a:ext>
            </a:extLst>
          </xdr:cNvPr>
          <xdr:cNvGrpSpPr/>
        </xdr:nvGrpSpPr>
        <xdr:grpSpPr>
          <a:xfrm>
            <a:off x="5707380" y="3002280"/>
            <a:ext cx="1950720" cy="1150620"/>
            <a:chOff x="5707380" y="1203960"/>
            <a:chExt cx="1950720" cy="1150620"/>
          </a:xfrm>
        </xdr:grpSpPr>
        <xdr:sp macro="" textlink="">
          <xdr:nvSpPr>
            <xdr:cNvPr id="67" name="TextBox 66">
              <a:extLst>
                <a:ext uri="{FF2B5EF4-FFF2-40B4-BE49-F238E27FC236}">
                  <a16:creationId xmlns:a16="http://schemas.microsoft.com/office/drawing/2014/main" id="{AC84408D-77A9-1867-8470-7B280B8E2291}"/>
                </a:ext>
              </a:extLst>
            </xdr:cNvPr>
            <xdr:cNvSpPr txBox="1"/>
          </xdr:nvSpPr>
          <xdr:spPr>
            <a:xfrm>
              <a:off x="5707380" y="120396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Projects</a:t>
              </a:r>
            </a:p>
          </xdr:txBody>
        </xdr:sp>
        <xdr:sp macro="" textlink="">
          <xdr:nvSpPr>
            <xdr:cNvPr id="68" name="TextBox 67">
              <a:extLst>
                <a:ext uri="{FF2B5EF4-FFF2-40B4-BE49-F238E27FC236}">
                  <a16:creationId xmlns:a16="http://schemas.microsoft.com/office/drawing/2014/main" id="{E51F8C69-057D-F9A8-5A80-253BE9B37391}"/>
                </a:ext>
              </a:extLst>
            </xdr:cNvPr>
            <xdr:cNvSpPr txBox="1"/>
          </xdr:nvSpPr>
          <xdr:spPr>
            <a:xfrm>
              <a:off x="5707380" y="175260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800">
                  <a:solidFill>
                    <a:schemeClr val="bg1"/>
                  </a:solidFill>
                </a:rPr>
                <a:t>523,137</a:t>
              </a:r>
            </a:p>
          </xdr:txBody>
        </xdr:sp>
        <xdr:sp macro="" textlink="">
          <xdr:nvSpPr>
            <xdr:cNvPr id="69" name="TextBox 68">
              <a:extLst>
                <a:ext uri="{FF2B5EF4-FFF2-40B4-BE49-F238E27FC236}">
                  <a16:creationId xmlns:a16="http://schemas.microsoft.com/office/drawing/2014/main" id="{03882E14-ADFC-089B-91FC-FDBDC3A1B108}"/>
                </a:ext>
              </a:extLst>
            </xdr:cNvPr>
            <xdr:cNvSpPr txBox="1"/>
          </xdr:nvSpPr>
          <xdr:spPr>
            <a:xfrm>
              <a:off x="5707380" y="2026920"/>
              <a:ext cx="195072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37% Quaterly increased</a:t>
              </a:r>
            </a:p>
          </xdr:txBody>
        </xdr:sp>
      </xdr:grpSp>
      <xdr:grpSp>
        <xdr:nvGrpSpPr>
          <xdr:cNvPr id="70" name="Group 69">
            <a:extLst>
              <a:ext uri="{FF2B5EF4-FFF2-40B4-BE49-F238E27FC236}">
                <a16:creationId xmlns:a16="http://schemas.microsoft.com/office/drawing/2014/main" id="{D74F7E91-BECE-467A-A719-E381E71D8FCE}"/>
              </a:ext>
            </a:extLst>
          </xdr:cNvPr>
          <xdr:cNvGrpSpPr/>
        </xdr:nvGrpSpPr>
        <xdr:grpSpPr>
          <a:xfrm>
            <a:off x="5707380" y="4800600"/>
            <a:ext cx="1889760" cy="1150620"/>
            <a:chOff x="5707380" y="1203960"/>
            <a:chExt cx="1889760" cy="1150620"/>
          </a:xfrm>
        </xdr:grpSpPr>
        <xdr:sp macro="" textlink="">
          <xdr:nvSpPr>
            <xdr:cNvPr id="71" name="TextBox 70">
              <a:extLst>
                <a:ext uri="{FF2B5EF4-FFF2-40B4-BE49-F238E27FC236}">
                  <a16:creationId xmlns:a16="http://schemas.microsoft.com/office/drawing/2014/main" id="{E3D8D335-C98B-43C8-2C21-56CA503C9C60}"/>
                </a:ext>
              </a:extLst>
            </xdr:cNvPr>
            <xdr:cNvSpPr txBox="1"/>
          </xdr:nvSpPr>
          <xdr:spPr>
            <a:xfrm>
              <a:off x="5707380" y="120396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Sales</a:t>
              </a:r>
            </a:p>
          </xdr:txBody>
        </xdr:sp>
        <xdr:sp macro="" textlink="">
          <xdr:nvSpPr>
            <xdr:cNvPr id="72" name="TextBox 71">
              <a:extLst>
                <a:ext uri="{FF2B5EF4-FFF2-40B4-BE49-F238E27FC236}">
                  <a16:creationId xmlns:a16="http://schemas.microsoft.com/office/drawing/2014/main" id="{39D2D5D3-50E5-EF27-289A-18A10096F81A}"/>
                </a:ext>
              </a:extLst>
            </xdr:cNvPr>
            <xdr:cNvSpPr txBox="1"/>
          </xdr:nvSpPr>
          <xdr:spPr>
            <a:xfrm>
              <a:off x="5707380" y="175260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800">
                  <a:solidFill>
                    <a:schemeClr val="bg1"/>
                  </a:solidFill>
                </a:rPr>
                <a:t>834,268</a:t>
              </a:r>
            </a:p>
          </xdr:txBody>
        </xdr:sp>
        <xdr:sp macro="" textlink="">
          <xdr:nvSpPr>
            <xdr:cNvPr id="73" name="TextBox 72">
              <a:extLst>
                <a:ext uri="{FF2B5EF4-FFF2-40B4-BE49-F238E27FC236}">
                  <a16:creationId xmlns:a16="http://schemas.microsoft.com/office/drawing/2014/main" id="{CDF0B7CA-12BB-AC77-92A5-EC9089494C43}"/>
                </a:ext>
              </a:extLst>
            </xdr:cNvPr>
            <xdr:cNvSpPr txBox="1"/>
          </xdr:nvSpPr>
          <xdr:spPr>
            <a:xfrm>
              <a:off x="5707380" y="2026920"/>
              <a:ext cx="18897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38% Yearly increased</a:t>
              </a:r>
            </a:p>
          </xdr:txBody>
        </xdr:sp>
      </xdr:grpSp>
      <xdr:grpSp>
        <xdr:nvGrpSpPr>
          <xdr:cNvPr id="74" name="Group 73">
            <a:extLst>
              <a:ext uri="{FF2B5EF4-FFF2-40B4-BE49-F238E27FC236}">
                <a16:creationId xmlns:a16="http://schemas.microsoft.com/office/drawing/2014/main" id="{4A01C1C5-1E5A-D404-875B-69EFD2EA1F10}"/>
              </a:ext>
            </a:extLst>
          </xdr:cNvPr>
          <xdr:cNvGrpSpPr/>
        </xdr:nvGrpSpPr>
        <xdr:grpSpPr>
          <a:xfrm>
            <a:off x="9974580" y="1203960"/>
            <a:ext cx="1889760" cy="1150620"/>
            <a:chOff x="5707380" y="1203960"/>
            <a:chExt cx="1889760" cy="1150620"/>
          </a:xfrm>
        </xdr:grpSpPr>
        <xdr:sp macro="" textlink="">
          <xdr:nvSpPr>
            <xdr:cNvPr id="75" name="TextBox 74">
              <a:extLst>
                <a:ext uri="{FF2B5EF4-FFF2-40B4-BE49-F238E27FC236}">
                  <a16:creationId xmlns:a16="http://schemas.microsoft.com/office/drawing/2014/main" id="{4B988979-B0D1-7AD9-4288-91F94019B9EC}"/>
                </a:ext>
              </a:extLst>
            </xdr:cNvPr>
            <xdr:cNvSpPr txBox="1"/>
          </xdr:nvSpPr>
          <xdr:spPr>
            <a:xfrm>
              <a:off x="5707380" y="120396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Department</a:t>
              </a:r>
            </a:p>
          </xdr:txBody>
        </xdr:sp>
        <xdr:sp macro="" textlink="">
          <xdr:nvSpPr>
            <xdr:cNvPr id="76" name="TextBox 75">
              <a:extLst>
                <a:ext uri="{FF2B5EF4-FFF2-40B4-BE49-F238E27FC236}">
                  <a16:creationId xmlns:a16="http://schemas.microsoft.com/office/drawing/2014/main" id="{1D0C63E1-3305-DA8B-8BD3-57A3FAD01579}"/>
                </a:ext>
              </a:extLst>
            </xdr:cNvPr>
            <xdr:cNvSpPr txBox="1"/>
          </xdr:nvSpPr>
          <xdr:spPr>
            <a:xfrm>
              <a:off x="5707380" y="175260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800">
                  <a:solidFill>
                    <a:schemeClr val="bg1"/>
                  </a:solidFill>
                </a:rPr>
                <a:t>723,839</a:t>
              </a:r>
            </a:p>
          </xdr:txBody>
        </xdr:sp>
        <xdr:sp macro="" textlink="">
          <xdr:nvSpPr>
            <xdr:cNvPr id="77" name="TextBox 76">
              <a:extLst>
                <a:ext uri="{FF2B5EF4-FFF2-40B4-BE49-F238E27FC236}">
                  <a16:creationId xmlns:a16="http://schemas.microsoft.com/office/drawing/2014/main" id="{2A94D0DE-2661-1276-A01C-00C3D206FDA3}"/>
                </a:ext>
              </a:extLst>
            </xdr:cNvPr>
            <xdr:cNvSpPr txBox="1"/>
          </xdr:nvSpPr>
          <xdr:spPr>
            <a:xfrm>
              <a:off x="5707380" y="2026920"/>
              <a:ext cx="18897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40% Yearly increased</a:t>
              </a:r>
            </a:p>
          </xdr:txBody>
        </xdr:sp>
      </xdr:grpSp>
      <xdr:grpSp>
        <xdr:nvGrpSpPr>
          <xdr:cNvPr id="78" name="Group 77">
            <a:extLst>
              <a:ext uri="{FF2B5EF4-FFF2-40B4-BE49-F238E27FC236}">
                <a16:creationId xmlns:a16="http://schemas.microsoft.com/office/drawing/2014/main" id="{647151E1-3B0F-12DF-48DF-4EE042C53FBF}"/>
              </a:ext>
            </a:extLst>
          </xdr:cNvPr>
          <xdr:cNvGrpSpPr/>
        </xdr:nvGrpSpPr>
        <xdr:grpSpPr>
          <a:xfrm>
            <a:off x="9974580" y="3002280"/>
            <a:ext cx="1889760" cy="1150620"/>
            <a:chOff x="5707380" y="1203960"/>
            <a:chExt cx="1889760" cy="1150620"/>
          </a:xfrm>
        </xdr:grpSpPr>
        <xdr:sp macro="" textlink="">
          <xdr:nvSpPr>
            <xdr:cNvPr id="79" name="TextBox 78">
              <a:extLst>
                <a:ext uri="{FF2B5EF4-FFF2-40B4-BE49-F238E27FC236}">
                  <a16:creationId xmlns:a16="http://schemas.microsoft.com/office/drawing/2014/main" id="{F5EA108C-9A26-406B-5874-F50A07DB877A}"/>
                </a:ext>
              </a:extLst>
            </xdr:cNvPr>
            <xdr:cNvSpPr txBox="1"/>
          </xdr:nvSpPr>
          <xdr:spPr>
            <a:xfrm>
              <a:off x="5707380" y="120396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Technical</a:t>
              </a:r>
            </a:p>
          </xdr:txBody>
        </xdr:sp>
        <xdr:sp macro="" textlink="">
          <xdr:nvSpPr>
            <xdr:cNvPr id="80" name="TextBox 79">
              <a:extLst>
                <a:ext uri="{FF2B5EF4-FFF2-40B4-BE49-F238E27FC236}">
                  <a16:creationId xmlns:a16="http://schemas.microsoft.com/office/drawing/2014/main" id="{7B06F428-6C67-324E-7AB9-A85C172A5BEF}"/>
                </a:ext>
              </a:extLst>
            </xdr:cNvPr>
            <xdr:cNvSpPr txBox="1"/>
          </xdr:nvSpPr>
          <xdr:spPr>
            <a:xfrm>
              <a:off x="5707380" y="175260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800">
                  <a:solidFill>
                    <a:schemeClr val="bg1"/>
                  </a:solidFill>
                </a:rPr>
                <a:t>153,937</a:t>
              </a:r>
            </a:p>
          </xdr:txBody>
        </xdr:sp>
        <xdr:sp macro="" textlink="">
          <xdr:nvSpPr>
            <xdr:cNvPr id="81" name="TextBox 80">
              <a:extLst>
                <a:ext uri="{FF2B5EF4-FFF2-40B4-BE49-F238E27FC236}">
                  <a16:creationId xmlns:a16="http://schemas.microsoft.com/office/drawing/2014/main" id="{1AFF8177-5127-CD6F-A9A9-C0EBD0779C0D}"/>
                </a:ext>
              </a:extLst>
            </xdr:cNvPr>
            <xdr:cNvSpPr txBox="1"/>
          </xdr:nvSpPr>
          <xdr:spPr>
            <a:xfrm>
              <a:off x="5707380" y="2026920"/>
              <a:ext cx="18897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24% monthly increased</a:t>
              </a:r>
            </a:p>
          </xdr:txBody>
        </xdr:sp>
      </xdr:grpSp>
      <xdr:grpSp>
        <xdr:nvGrpSpPr>
          <xdr:cNvPr id="82" name="Group 81">
            <a:extLst>
              <a:ext uri="{FF2B5EF4-FFF2-40B4-BE49-F238E27FC236}">
                <a16:creationId xmlns:a16="http://schemas.microsoft.com/office/drawing/2014/main" id="{9C18AA8E-74FF-5E21-C920-BFF18D8B4713}"/>
              </a:ext>
            </a:extLst>
          </xdr:cNvPr>
          <xdr:cNvGrpSpPr/>
        </xdr:nvGrpSpPr>
        <xdr:grpSpPr>
          <a:xfrm>
            <a:off x="9974580" y="4800600"/>
            <a:ext cx="1889760" cy="1150620"/>
            <a:chOff x="5707380" y="1203960"/>
            <a:chExt cx="1889760" cy="1150620"/>
          </a:xfrm>
        </xdr:grpSpPr>
        <xdr:sp macro="" textlink="">
          <xdr:nvSpPr>
            <xdr:cNvPr id="83" name="TextBox 82">
              <a:extLst>
                <a:ext uri="{FF2B5EF4-FFF2-40B4-BE49-F238E27FC236}">
                  <a16:creationId xmlns:a16="http://schemas.microsoft.com/office/drawing/2014/main" id="{0DDFF693-F3E3-15E2-C474-E5DBDCFD01E3}"/>
                </a:ext>
              </a:extLst>
            </xdr:cNvPr>
            <xdr:cNvSpPr txBox="1"/>
          </xdr:nvSpPr>
          <xdr:spPr>
            <a:xfrm>
              <a:off x="5707380" y="120396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License</a:t>
              </a:r>
            </a:p>
          </xdr:txBody>
        </xdr:sp>
        <xdr:sp macro="" textlink="">
          <xdr:nvSpPr>
            <xdr:cNvPr id="84" name="TextBox 83">
              <a:extLst>
                <a:ext uri="{FF2B5EF4-FFF2-40B4-BE49-F238E27FC236}">
                  <a16:creationId xmlns:a16="http://schemas.microsoft.com/office/drawing/2014/main" id="{D93BB0A6-8E9B-08FD-FE2E-A52F67E487A4}"/>
                </a:ext>
              </a:extLst>
            </xdr:cNvPr>
            <xdr:cNvSpPr txBox="1"/>
          </xdr:nvSpPr>
          <xdr:spPr>
            <a:xfrm>
              <a:off x="5707380" y="1752600"/>
              <a:ext cx="136398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2800">
                  <a:solidFill>
                    <a:schemeClr val="bg1"/>
                  </a:solidFill>
                </a:rPr>
                <a:t>383,130</a:t>
              </a:r>
            </a:p>
          </xdr:txBody>
        </xdr:sp>
        <xdr:sp macro="" textlink="">
          <xdr:nvSpPr>
            <xdr:cNvPr id="85" name="TextBox 84">
              <a:extLst>
                <a:ext uri="{FF2B5EF4-FFF2-40B4-BE49-F238E27FC236}">
                  <a16:creationId xmlns:a16="http://schemas.microsoft.com/office/drawing/2014/main" id="{25F5144A-4B01-9DE2-3D19-75EE18AC427D}"/>
                </a:ext>
              </a:extLst>
            </xdr:cNvPr>
            <xdr:cNvSpPr txBox="1"/>
          </xdr:nvSpPr>
          <xdr:spPr>
            <a:xfrm>
              <a:off x="5707380" y="2026920"/>
              <a:ext cx="1889760" cy="3276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400">
                  <a:solidFill>
                    <a:schemeClr val="bg1"/>
                  </a:solidFill>
                </a:rPr>
                <a:t>20% monthly increased</a:t>
              </a:r>
            </a:p>
          </xdr:txBody>
        </xdr:sp>
      </xdr:grpSp>
    </xdr:grpSp>
    <xdr:clientData/>
  </xdr:twoCellAnchor>
  <xdr:twoCellAnchor>
    <xdr:from>
      <xdr:col>20</xdr:col>
      <xdr:colOff>404757</xdr:colOff>
      <xdr:row>8</xdr:row>
      <xdr:rowOff>152399</xdr:rowOff>
    </xdr:from>
    <xdr:to>
      <xdr:col>22</xdr:col>
      <xdr:colOff>426721</xdr:colOff>
      <xdr:row>10</xdr:row>
      <xdr:rowOff>117885</xdr:rowOff>
    </xdr:to>
    <xdr:sp macro="" textlink="">
      <xdr:nvSpPr>
        <xdr:cNvPr id="86" name="TextBox 85">
          <a:extLst>
            <a:ext uri="{FF2B5EF4-FFF2-40B4-BE49-F238E27FC236}">
              <a16:creationId xmlns:a16="http://schemas.microsoft.com/office/drawing/2014/main" id="{228F7A60-72CD-B23A-EC79-AD286A1F2DD3}"/>
            </a:ext>
          </a:extLst>
        </xdr:cNvPr>
        <xdr:cNvSpPr txBox="1"/>
      </xdr:nvSpPr>
      <xdr:spPr>
        <a:xfrm>
          <a:off x="12596757" y="1615439"/>
          <a:ext cx="1241164" cy="331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Current Status</a:t>
          </a:r>
        </a:p>
      </xdr:txBody>
    </xdr:sp>
    <xdr:clientData/>
  </xdr:twoCellAnchor>
  <xdr:twoCellAnchor>
    <xdr:from>
      <xdr:col>19</xdr:col>
      <xdr:colOff>590775</xdr:colOff>
      <xdr:row>10</xdr:row>
      <xdr:rowOff>161364</xdr:rowOff>
    </xdr:from>
    <xdr:to>
      <xdr:col>23</xdr:col>
      <xdr:colOff>240703</xdr:colOff>
      <xdr:row>12</xdr:row>
      <xdr:rowOff>126850</xdr:rowOff>
    </xdr:to>
    <xdr:sp macro="" textlink="">
      <xdr:nvSpPr>
        <xdr:cNvPr id="87" name="TextBox 86">
          <a:extLst>
            <a:ext uri="{FF2B5EF4-FFF2-40B4-BE49-F238E27FC236}">
              <a16:creationId xmlns:a16="http://schemas.microsoft.com/office/drawing/2014/main" id="{A762BBDD-A9BF-B9F6-55C6-7CDF2A117119}"/>
            </a:ext>
          </a:extLst>
        </xdr:cNvPr>
        <xdr:cNvSpPr txBox="1"/>
      </xdr:nvSpPr>
      <xdr:spPr>
        <a:xfrm>
          <a:off x="12173175" y="1990164"/>
          <a:ext cx="2088328" cy="331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solidFill>
            </a:rPr>
            <a:t>158,432,231</a:t>
          </a:r>
        </a:p>
      </xdr:txBody>
    </xdr:sp>
    <xdr:clientData/>
  </xdr:twoCellAnchor>
  <xdr:twoCellAnchor>
    <xdr:from>
      <xdr:col>20</xdr:col>
      <xdr:colOff>404757</xdr:colOff>
      <xdr:row>18</xdr:row>
      <xdr:rowOff>89647</xdr:rowOff>
    </xdr:from>
    <xdr:to>
      <xdr:col>22</xdr:col>
      <xdr:colOff>426721</xdr:colOff>
      <xdr:row>20</xdr:row>
      <xdr:rowOff>55133</xdr:rowOff>
    </xdr:to>
    <xdr:sp macro="" textlink="">
      <xdr:nvSpPr>
        <xdr:cNvPr id="88" name="TextBox 87">
          <a:extLst>
            <a:ext uri="{FF2B5EF4-FFF2-40B4-BE49-F238E27FC236}">
              <a16:creationId xmlns:a16="http://schemas.microsoft.com/office/drawing/2014/main" id="{4581265F-D516-752D-0B3E-17593B7F6806}"/>
            </a:ext>
          </a:extLst>
        </xdr:cNvPr>
        <xdr:cNvSpPr txBox="1"/>
      </xdr:nvSpPr>
      <xdr:spPr>
        <a:xfrm>
          <a:off x="12596757" y="3381487"/>
          <a:ext cx="1241164" cy="331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Total Projects</a:t>
          </a:r>
        </a:p>
      </xdr:txBody>
    </xdr:sp>
    <xdr:clientData/>
  </xdr:twoCellAnchor>
  <xdr:twoCellAnchor>
    <xdr:from>
      <xdr:col>19</xdr:col>
      <xdr:colOff>590775</xdr:colOff>
      <xdr:row>20</xdr:row>
      <xdr:rowOff>71718</xdr:rowOff>
    </xdr:from>
    <xdr:to>
      <xdr:col>23</xdr:col>
      <xdr:colOff>240703</xdr:colOff>
      <xdr:row>22</xdr:row>
      <xdr:rowOff>37203</xdr:rowOff>
    </xdr:to>
    <xdr:sp macro="" textlink="">
      <xdr:nvSpPr>
        <xdr:cNvPr id="89" name="TextBox 88">
          <a:extLst>
            <a:ext uri="{FF2B5EF4-FFF2-40B4-BE49-F238E27FC236}">
              <a16:creationId xmlns:a16="http://schemas.microsoft.com/office/drawing/2014/main" id="{BE719227-3954-9D4C-39C5-4664B5B5781A}"/>
            </a:ext>
          </a:extLst>
        </xdr:cNvPr>
        <xdr:cNvSpPr txBox="1"/>
      </xdr:nvSpPr>
      <xdr:spPr>
        <a:xfrm>
          <a:off x="12173175" y="3729318"/>
          <a:ext cx="2088328" cy="331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solidFill>
            </a:rPr>
            <a:t>753,430</a:t>
          </a:r>
        </a:p>
      </xdr:txBody>
    </xdr:sp>
    <xdr:clientData/>
  </xdr:twoCellAnchor>
  <xdr:twoCellAnchor>
    <xdr:from>
      <xdr:col>20</xdr:col>
      <xdr:colOff>404757</xdr:colOff>
      <xdr:row>28</xdr:row>
      <xdr:rowOff>152400</xdr:rowOff>
    </xdr:from>
    <xdr:to>
      <xdr:col>22</xdr:col>
      <xdr:colOff>426721</xdr:colOff>
      <xdr:row>30</xdr:row>
      <xdr:rowOff>117885</xdr:rowOff>
    </xdr:to>
    <xdr:sp macro="" textlink="">
      <xdr:nvSpPr>
        <xdr:cNvPr id="90" name="TextBox 89">
          <a:extLst>
            <a:ext uri="{FF2B5EF4-FFF2-40B4-BE49-F238E27FC236}">
              <a16:creationId xmlns:a16="http://schemas.microsoft.com/office/drawing/2014/main" id="{1E3E5CCC-EAF8-A497-2E0B-92353DAE1941}"/>
            </a:ext>
          </a:extLst>
        </xdr:cNvPr>
        <xdr:cNvSpPr txBox="1"/>
      </xdr:nvSpPr>
      <xdr:spPr>
        <a:xfrm>
          <a:off x="12596757" y="5273040"/>
          <a:ext cx="1241164" cy="3312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bg1"/>
              </a:solidFill>
            </a:rPr>
            <a:t>Saving</a:t>
          </a:r>
        </a:p>
      </xdr:txBody>
    </xdr:sp>
    <xdr:clientData/>
  </xdr:twoCellAnchor>
  <xdr:twoCellAnchor>
    <xdr:from>
      <xdr:col>19</xdr:col>
      <xdr:colOff>590775</xdr:colOff>
      <xdr:row>30</xdr:row>
      <xdr:rowOff>134470</xdr:rowOff>
    </xdr:from>
    <xdr:to>
      <xdr:col>23</xdr:col>
      <xdr:colOff>240703</xdr:colOff>
      <xdr:row>32</xdr:row>
      <xdr:rowOff>99956</xdr:rowOff>
    </xdr:to>
    <xdr:sp macro="" textlink="">
      <xdr:nvSpPr>
        <xdr:cNvPr id="91" name="TextBox 90">
          <a:extLst>
            <a:ext uri="{FF2B5EF4-FFF2-40B4-BE49-F238E27FC236}">
              <a16:creationId xmlns:a16="http://schemas.microsoft.com/office/drawing/2014/main" id="{6E794835-FB7B-AD95-7744-4228EDD66094}"/>
            </a:ext>
          </a:extLst>
        </xdr:cNvPr>
        <xdr:cNvSpPr txBox="1"/>
      </xdr:nvSpPr>
      <xdr:spPr>
        <a:xfrm>
          <a:off x="12173175" y="5620870"/>
          <a:ext cx="2088328" cy="331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a:solidFill>
                <a:schemeClr val="bg1"/>
              </a:solidFill>
            </a:rPr>
            <a:t>32%</a:t>
          </a:r>
        </a:p>
      </xdr:txBody>
    </xdr:sp>
    <xdr:clientData/>
  </xdr:twoCellAnchor>
  <xdr:twoCellAnchor editAs="oneCell">
    <xdr:from>
      <xdr:col>21</xdr:col>
      <xdr:colOff>143438</xdr:colOff>
      <xdr:row>6</xdr:row>
      <xdr:rowOff>89646</xdr:rowOff>
    </xdr:from>
    <xdr:to>
      <xdr:col>22</xdr:col>
      <xdr:colOff>1</xdr:colOff>
      <xdr:row>9</xdr:row>
      <xdr:rowOff>17927</xdr:rowOff>
    </xdr:to>
    <xdr:pic>
      <xdr:nvPicPr>
        <xdr:cNvPr id="96" name="Graphic 95" descr="Pie chart with solid fill">
          <a:extLst>
            <a:ext uri="{FF2B5EF4-FFF2-40B4-BE49-F238E27FC236}">
              <a16:creationId xmlns:a16="http://schemas.microsoft.com/office/drawing/2014/main" id="{BDB24946-0787-25F9-6133-20027A86645A}"/>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2945038" y="1165411"/>
          <a:ext cx="466163" cy="466163"/>
        </a:xfrm>
        <a:prstGeom prst="rect">
          <a:avLst/>
        </a:prstGeom>
      </xdr:spPr>
    </xdr:pic>
    <xdr:clientData/>
  </xdr:twoCellAnchor>
  <xdr:twoCellAnchor editAs="oneCell">
    <xdr:from>
      <xdr:col>21</xdr:col>
      <xdr:colOff>71719</xdr:colOff>
      <xdr:row>15</xdr:row>
      <xdr:rowOff>155634</xdr:rowOff>
    </xdr:from>
    <xdr:to>
      <xdr:col>22</xdr:col>
      <xdr:colOff>50554</xdr:colOff>
      <xdr:row>19</xdr:row>
      <xdr:rowOff>26893</xdr:rowOff>
    </xdr:to>
    <xdr:pic>
      <xdr:nvPicPr>
        <xdr:cNvPr id="98" name="Graphic 97" descr="Single gear with solid fill">
          <a:extLst>
            <a:ext uri="{FF2B5EF4-FFF2-40B4-BE49-F238E27FC236}">
              <a16:creationId xmlns:a16="http://schemas.microsoft.com/office/drawing/2014/main" id="{B3CBD1AB-AE9B-13FA-F8E4-33B3BC0A04E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873319" y="2845046"/>
          <a:ext cx="588435" cy="588435"/>
        </a:xfrm>
        <a:prstGeom prst="rect">
          <a:avLst/>
        </a:prstGeom>
      </xdr:spPr>
    </xdr:pic>
    <xdr:clientData/>
  </xdr:twoCellAnchor>
  <xdr:twoCellAnchor editAs="oneCell">
    <xdr:from>
      <xdr:col>21</xdr:col>
      <xdr:colOff>161366</xdr:colOff>
      <xdr:row>26</xdr:row>
      <xdr:rowOff>75686</xdr:rowOff>
    </xdr:from>
    <xdr:to>
      <xdr:col>22</xdr:col>
      <xdr:colOff>40855</xdr:colOff>
      <xdr:row>29</xdr:row>
      <xdr:rowOff>26893</xdr:rowOff>
    </xdr:to>
    <xdr:pic>
      <xdr:nvPicPr>
        <xdr:cNvPr id="100" name="Graphic 99" descr="Research with solid fill">
          <a:extLst>
            <a:ext uri="{FF2B5EF4-FFF2-40B4-BE49-F238E27FC236}">
              <a16:creationId xmlns:a16="http://schemas.microsoft.com/office/drawing/2014/main" id="{8272FE37-9CAA-ED70-1795-39F7AFA9F8DF}"/>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2962966" y="4737333"/>
          <a:ext cx="489089" cy="48908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SH RANGA" refreshedDate="45163.110496296293" createdVersion="8" refreshedVersion="8" minRefreshableVersion="3" recordCount="900" xr:uid="{C6C8F8EF-84E0-4D6B-AF71-1DFDDD912AE4}">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84774796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SH RANGA" refreshedDate="45165.328498148148" createdVersion="8" refreshedVersion="8" minRefreshableVersion="3" recordCount="30" xr:uid="{0DA7EE1E-EDAF-4511-8A29-C16063044FCB}">
  <cacheSource type="worksheet">
    <worksheetSource name="Map"/>
  </cacheSource>
  <cacheFields count="4">
    <cacheField name="Year" numFmtId="0">
      <sharedItems containsSemiMixedTypes="0" containsString="0" containsNumber="1" containsInteger="1" minValue="2020" maxValue="2024" count="5">
        <n v="2020"/>
        <n v="2021"/>
        <n v="2022"/>
        <n v="2023"/>
        <n v="2024"/>
      </sharedItems>
    </cacheField>
    <cacheField name="Country" numFmtId="0">
      <sharedItems count="6">
        <s v="Egypt"/>
        <s v="USA"/>
        <s v="Russia"/>
        <s v="United Kingdom"/>
        <s v="Brazil"/>
        <s v="Canada"/>
      </sharedItems>
    </cacheField>
    <cacheField name="Amount" numFmtId="1">
      <sharedItems containsSemiMixedTypes="0" containsString="0" containsNumber="1" containsInteger="1" minValue="62240" maxValue="387584"/>
    </cacheField>
    <cacheField name="Target" numFmtId="1">
      <sharedItems containsSemiMixedTypes="0" containsString="0" containsNumber="1" minValue="90151.200000000041" maxValue="700000"/>
    </cacheField>
  </cacheFields>
  <extLst>
    <ext xmlns:x14="http://schemas.microsoft.com/office/spreadsheetml/2009/9/main" uri="{725AE2AE-9491-48be-B2B4-4EB974FC3084}">
      <x14:pivotCacheDefinition pivotCacheId="104403744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TESH RANGA" refreshedDate="45166.92451759259" createdVersion="8" refreshedVersion="8" minRefreshableVersion="3" recordCount="3115" xr:uid="{59C5B00B-8989-486B-A9A7-2CC500F28CE1}">
  <cacheSource type="worksheet">
    <worksheetSource name="Table_1"/>
  </cacheSource>
  <cacheFields count="11">
    <cacheField name="Order Number" numFmtId="0">
      <sharedItems/>
    </cacheField>
    <cacheField name="Year" numFmtId="0">
      <sharedItems containsSemiMixedTypes="0" containsString="0" containsNumber="1" containsInteger="1" minValue="2020" maxValue="2024" count="5">
        <n v="2020"/>
        <n v="2021"/>
        <n v="2022"/>
        <n v="2023"/>
        <n v="2024"/>
      </sharedItems>
    </cacheField>
    <cacheField name="Month" numFmtId="0">
      <sharedItems/>
    </cacheField>
    <cacheField name="POS" numFmtId="0">
      <sharedItems count="2">
        <s v="Website"/>
        <s v="Branches"/>
      </sharedItems>
    </cacheField>
    <cacheField name="Payment Method" numFmtId="0">
      <sharedItems count="2">
        <s v="Credit Card"/>
        <s v="Cash on Delivery"/>
      </sharedItems>
    </cacheField>
    <cacheField name="Assembly Stage" numFmtId="0">
      <sharedItems/>
    </cacheField>
    <cacheField name="Registration Status" numFmtId="0">
      <sharedItems count="2">
        <s v="Register Customer info"/>
        <s v="Non-Registered Customer info"/>
      </sharedItems>
    </cacheField>
    <cacheField name="Sale Status" numFmtId="0">
      <sharedItems count="2">
        <s v="Paid"/>
        <s v="Refunded"/>
      </sharedItems>
    </cacheField>
    <cacheField name="Delivery Type" numFmtId="0">
      <sharedItems count="3">
        <s v="Shipment"/>
        <s v="Download"/>
        <s v="Branch "/>
      </sharedItems>
    </cacheField>
    <cacheField name="Amount" numFmtId="0">
      <sharedItems containsSemiMixedTypes="0" containsString="0" containsNumber="1" containsInteger="1" minValue="127" maxValue="1111"/>
    </cacheField>
    <cacheField name="Target" numFmtId="0">
      <sharedItems containsSemiMixedTypes="0" containsString="0" containsNumber="1" minValue="174.07999999999998" maxValue="1588.73"/>
    </cacheField>
  </cacheFields>
  <extLst>
    <ext xmlns:x14="http://schemas.microsoft.com/office/spreadsheetml/2009/9/main" uri="{725AE2AE-9491-48be-B2B4-4EB974FC3084}">
      <x14:pivotCacheDefinition pivotCacheId="501351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64236"/>
    <n v="501558.1999999999"/>
  </r>
  <r>
    <x v="0"/>
    <x v="1"/>
    <n v="197480"/>
    <n v="360897.68000000005"/>
  </r>
  <r>
    <x v="0"/>
    <x v="2"/>
    <n v="187412"/>
    <n v="227490.12000000002"/>
  </r>
  <r>
    <x v="0"/>
    <x v="3"/>
    <n v="167840"/>
    <n v="281795.8000000001"/>
  </r>
  <r>
    <x v="0"/>
    <x v="4"/>
    <n v="126472"/>
    <n v="206264.59999999995"/>
  </r>
  <r>
    <x v="0"/>
    <x v="5"/>
    <n v="125960"/>
    <n v="202419.35999999975"/>
  </r>
  <r>
    <x v="1"/>
    <x v="0"/>
    <n v="342724"/>
    <n v="509978.03999999992"/>
  </r>
  <r>
    <x v="1"/>
    <x v="1"/>
    <n v="238460"/>
    <n v="280188.47999999992"/>
  </r>
  <r>
    <x v="1"/>
    <x v="2"/>
    <n v="231288"/>
    <n v="209586.52000000019"/>
  </r>
  <r>
    <x v="1"/>
    <x v="3"/>
    <n v="210228"/>
    <n v="273633.36"/>
  </r>
  <r>
    <x v="1"/>
    <x v="5"/>
    <n v="135984"/>
    <n v="204158.23999999973"/>
  </r>
  <r>
    <x v="1"/>
    <x v="4"/>
    <n v="128888"/>
    <n v="275347.0400000001"/>
  </r>
  <r>
    <x v="2"/>
    <x v="0"/>
    <n v="365892"/>
    <n v="524449.6399999999"/>
  </r>
  <r>
    <x v="2"/>
    <x v="2"/>
    <n v="188312"/>
    <n v="201424.08000000007"/>
  </r>
  <r>
    <x v="2"/>
    <x v="1"/>
    <n v="387584"/>
    <n v="700000"/>
  </r>
  <r>
    <x v="2"/>
    <x v="3"/>
    <n v="178572"/>
    <n v="255357.95999999996"/>
  </r>
  <r>
    <x v="2"/>
    <x v="4"/>
    <n v="127296"/>
    <n v="181256.00000000003"/>
  </r>
  <r>
    <x v="2"/>
    <x v="5"/>
    <n v="125136"/>
    <n v="199811.0399999998"/>
  </r>
  <r>
    <x v="3"/>
    <x v="0"/>
    <n v="204528"/>
    <n v="292475.04000000004"/>
  </r>
  <r>
    <x v="3"/>
    <x v="3"/>
    <n v="129304"/>
    <n v="184904.72"/>
  </r>
  <r>
    <x v="3"/>
    <x v="1"/>
    <n v="127904"/>
    <n v="182902.72000000003"/>
  </r>
  <r>
    <x v="3"/>
    <x v="2"/>
    <n v="219404"/>
    <n v="212626.8"/>
  </r>
  <r>
    <x v="3"/>
    <x v="5"/>
    <n v="73912"/>
    <n v="130072.80000000012"/>
  </r>
  <r>
    <x v="3"/>
    <x v="4"/>
    <n v="71992"/>
    <n v="104238.15999999999"/>
  </r>
  <r>
    <x v="4"/>
    <x v="0"/>
    <n v="190380"/>
    <n v="272243.39999999997"/>
  </r>
  <r>
    <x v="4"/>
    <x v="2"/>
    <n v="112620"/>
    <n v="107044.07999999994"/>
  </r>
  <r>
    <x v="4"/>
    <x v="1"/>
    <n v="109940"/>
    <n v="157214.20000000007"/>
  </r>
  <r>
    <x v="4"/>
    <x v="3"/>
    <n v="106948"/>
    <n v="152935.63999999998"/>
  </r>
  <r>
    <x v="4"/>
    <x v="5"/>
    <n v="62256"/>
    <n v="100660.56000000013"/>
  </r>
  <r>
    <x v="4"/>
    <x v="4"/>
    <n v="62240"/>
    <n v="90151.20000000004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5">
  <r>
    <s v="AD01-9361"/>
    <x v="0"/>
    <s v="Apr"/>
    <x v="0"/>
    <x v="0"/>
    <s v="Order assembled"/>
    <x v="0"/>
    <x v="0"/>
    <x v="0"/>
    <n v="350"/>
    <n v="500.5"/>
  </r>
  <r>
    <s v="AD01-9361"/>
    <x v="0"/>
    <s v="Apr"/>
    <x v="0"/>
    <x v="0"/>
    <s v="Order assembled"/>
    <x v="0"/>
    <x v="0"/>
    <x v="0"/>
    <n v="344"/>
    <n v="491.91999999999996"/>
  </r>
  <r>
    <s v="AD01-9362"/>
    <x v="0"/>
    <s v="Apr"/>
    <x v="0"/>
    <x v="0"/>
    <s v="Order assembled"/>
    <x v="0"/>
    <x v="0"/>
    <x v="1"/>
    <n v="236"/>
    <n v="337.48"/>
  </r>
  <r>
    <s v="AD01-9362"/>
    <x v="0"/>
    <s v="Apr"/>
    <x v="0"/>
    <x v="0"/>
    <s v="Order assembled"/>
    <x v="0"/>
    <x v="0"/>
    <x v="1"/>
    <n v="284"/>
    <n v="406.12"/>
  </r>
  <r>
    <s v="AD01-9364"/>
    <x v="0"/>
    <s v="Apr"/>
    <x v="0"/>
    <x v="0"/>
    <s v="Order assembled"/>
    <x v="0"/>
    <x v="0"/>
    <x v="1"/>
    <n v="238"/>
    <n v="340.34000000000003"/>
  </r>
  <r>
    <s v="AD01-9361"/>
    <x v="0"/>
    <s v="Apr"/>
    <x v="0"/>
    <x v="0"/>
    <s v="Order assembled"/>
    <x v="0"/>
    <x v="0"/>
    <x v="1"/>
    <n v="280"/>
    <n v="400.4"/>
  </r>
  <r>
    <s v="AD01-9361"/>
    <x v="0"/>
    <s v="Apr"/>
    <x v="0"/>
    <x v="0"/>
    <s v="Order assembled"/>
    <x v="0"/>
    <x v="0"/>
    <x v="1"/>
    <n v="208"/>
    <n v="297.44"/>
  </r>
  <r>
    <s v="AD01-9362"/>
    <x v="0"/>
    <s v="Apr"/>
    <x v="0"/>
    <x v="0"/>
    <s v="Order assembled"/>
    <x v="0"/>
    <x v="0"/>
    <x v="0"/>
    <n v="354"/>
    <n v="526.24"/>
  </r>
  <r>
    <s v="AD01-9361"/>
    <x v="0"/>
    <s v="Apr"/>
    <x v="0"/>
    <x v="0"/>
    <s v="Order assembled"/>
    <x v="0"/>
    <x v="0"/>
    <x v="0"/>
    <n v="348"/>
    <n v="526.24"/>
  </r>
  <r>
    <s v="AD01-9364"/>
    <x v="0"/>
    <s v="Apr"/>
    <x v="0"/>
    <x v="0"/>
    <s v="Order assembled"/>
    <x v="0"/>
    <x v="0"/>
    <x v="0"/>
    <n v="342"/>
    <n v="526.24"/>
  </r>
  <r>
    <s v="AD01-9363"/>
    <x v="0"/>
    <s v="Apr"/>
    <x v="0"/>
    <x v="0"/>
    <s v="Order assembled"/>
    <x v="0"/>
    <x v="0"/>
    <x v="1"/>
    <n v="677"/>
    <n v="968.11"/>
  </r>
  <r>
    <s v="AD01-9364"/>
    <x v="0"/>
    <s v="Apr"/>
    <x v="0"/>
    <x v="0"/>
    <s v="Order assembled"/>
    <x v="0"/>
    <x v="0"/>
    <x v="1"/>
    <n v="710"/>
    <n v="1015.3"/>
  </r>
  <r>
    <s v="AD01-9362"/>
    <x v="0"/>
    <s v="Apr"/>
    <x v="0"/>
    <x v="0"/>
    <s v="Order assembled"/>
    <x v="0"/>
    <x v="0"/>
    <x v="1"/>
    <n v="763"/>
    <n v="1091.0899999999999"/>
  </r>
  <r>
    <s v="AD01-9362"/>
    <x v="0"/>
    <s v="Apr"/>
    <x v="0"/>
    <x v="0"/>
    <s v="Order assembled"/>
    <x v="0"/>
    <x v="0"/>
    <x v="0"/>
    <n v="351"/>
    <n v="501.93"/>
  </r>
  <r>
    <s v="AD01-9364"/>
    <x v="0"/>
    <s v="Apr"/>
    <x v="0"/>
    <x v="0"/>
    <s v="Order assembled"/>
    <x v="0"/>
    <x v="0"/>
    <x v="0"/>
    <n v="345"/>
    <n v="493.35"/>
  </r>
  <r>
    <s v="AD01-9361"/>
    <x v="0"/>
    <s v="Apr"/>
    <x v="0"/>
    <x v="0"/>
    <s v="Order assembled"/>
    <x v="0"/>
    <x v="0"/>
    <x v="0"/>
    <n v="339"/>
    <n v="484.77"/>
  </r>
  <r>
    <s v="AD01-9362"/>
    <x v="0"/>
    <s v="Apr"/>
    <x v="0"/>
    <x v="0"/>
    <s v="Order assembled"/>
    <x v="0"/>
    <x v="0"/>
    <x v="1"/>
    <n v="237"/>
    <n v="338.90999999999997"/>
  </r>
  <r>
    <s v="AD01-9362"/>
    <x v="0"/>
    <s v="Apr"/>
    <x v="0"/>
    <x v="0"/>
    <s v="Order assembled"/>
    <x v="0"/>
    <x v="0"/>
    <x v="1"/>
    <n v="749"/>
    <n v="526.24"/>
  </r>
  <r>
    <s v="AD01-9363"/>
    <x v="0"/>
    <s v="Apr"/>
    <x v="0"/>
    <x v="0"/>
    <s v="Order assembled"/>
    <x v="0"/>
    <x v="0"/>
    <x v="1"/>
    <n v="803"/>
    <n v="526.24"/>
  </r>
  <r>
    <s v="AD01-9361"/>
    <x v="0"/>
    <s v="Apr"/>
    <x v="0"/>
    <x v="0"/>
    <s v="Order assembled"/>
    <x v="0"/>
    <x v="0"/>
    <x v="1"/>
    <n v="235"/>
    <n v="336.05"/>
  </r>
  <r>
    <s v="AD01-9361"/>
    <x v="0"/>
    <s v="Apr"/>
    <x v="0"/>
    <x v="0"/>
    <s v="Order assembled"/>
    <x v="0"/>
    <x v="0"/>
    <x v="1"/>
    <n v="283"/>
    <n v="404.69"/>
  </r>
  <r>
    <s v="AD01-9364"/>
    <x v="0"/>
    <s v="Apr"/>
    <x v="0"/>
    <x v="0"/>
    <s v="Order assembled"/>
    <x v="0"/>
    <x v="0"/>
    <x v="1"/>
    <n v="211"/>
    <n v="301.73"/>
  </r>
  <r>
    <s v="AD01-9361"/>
    <x v="0"/>
    <s v="Apr"/>
    <x v="0"/>
    <x v="0"/>
    <s v="Order assembled"/>
    <x v="0"/>
    <x v="0"/>
    <x v="0"/>
    <n v="876"/>
    <n v="1252.68"/>
  </r>
  <r>
    <s v="AD01-9361"/>
    <x v="0"/>
    <s v="Apr"/>
    <x v="0"/>
    <x v="0"/>
    <s v="Order assembled"/>
    <x v="0"/>
    <x v="0"/>
    <x v="0"/>
    <n v="877"/>
    <n v="1254.1100000000001"/>
  </r>
  <r>
    <s v="AD01-9361"/>
    <x v="0"/>
    <s v="Apr"/>
    <x v="0"/>
    <x v="0"/>
    <s v="Order assembled"/>
    <x v="0"/>
    <x v="0"/>
    <x v="0"/>
    <n v="878"/>
    <n v="1255.54"/>
  </r>
  <r>
    <s v="AD01-9364"/>
    <x v="0"/>
    <s v="Apr"/>
    <x v="0"/>
    <x v="0"/>
    <s v="Order assembled"/>
    <x v="0"/>
    <x v="0"/>
    <x v="1"/>
    <n v="281"/>
    <n v="401.83"/>
  </r>
  <r>
    <s v="AD01-9362"/>
    <x v="0"/>
    <s v="Apr"/>
    <x v="0"/>
    <x v="0"/>
    <s v="Order assembled"/>
    <x v="0"/>
    <x v="0"/>
    <x v="1"/>
    <n v="772"/>
    <n v="1103.96"/>
  </r>
  <r>
    <s v="AD01-9361"/>
    <x v="0"/>
    <s v="Aug"/>
    <x v="0"/>
    <x v="0"/>
    <s v="Order assembled"/>
    <x v="0"/>
    <x v="0"/>
    <x v="0"/>
    <n v="290"/>
    <n v="414.7"/>
  </r>
  <r>
    <s v="AD01-9361"/>
    <x v="0"/>
    <s v="Aug"/>
    <x v="0"/>
    <x v="0"/>
    <s v="Order assembled"/>
    <x v="0"/>
    <x v="0"/>
    <x v="0"/>
    <n v="284"/>
    <n v="406.12"/>
  </r>
  <r>
    <s v="AD01-9365"/>
    <x v="0"/>
    <s v="Aug"/>
    <x v="0"/>
    <x v="0"/>
    <s v="Order assembled"/>
    <x v="0"/>
    <x v="0"/>
    <x v="0"/>
    <n v="278"/>
    <n v="397.53999999999996"/>
  </r>
  <r>
    <s v="AD01-9362"/>
    <x v="0"/>
    <s v="Aug"/>
    <x v="0"/>
    <x v="0"/>
    <s v="Order assembled"/>
    <x v="0"/>
    <x v="0"/>
    <x v="1"/>
    <n v="212"/>
    <n v="303.15999999999997"/>
  </r>
  <r>
    <s v="AD01-9361"/>
    <x v="0"/>
    <s v="Aug"/>
    <x v="0"/>
    <x v="0"/>
    <s v="Order assembled"/>
    <x v="0"/>
    <x v="0"/>
    <x v="1"/>
    <n v="260"/>
    <n v="371.8"/>
  </r>
  <r>
    <s v="AD01-9361"/>
    <x v="0"/>
    <s v="Aug"/>
    <x v="0"/>
    <x v="0"/>
    <s v="Order assembled"/>
    <x v="0"/>
    <x v="0"/>
    <x v="1"/>
    <n v="188"/>
    <n v="268.84000000000003"/>
  </r>
  <r>
    <s v="AD01-9364"/>
    <x v="0"/>
    <s v="Aug"/>
    <x v="0"/>
    <x v="0"/>
    <s v="Order assembled"/>
    <x v="0"/>
    <x v="0"/>
    <x v="1"/>
    <n v="214"/>
    <n v="306.02"/>
  </r>
  <r>
    <s v="AD01-9362"/>
    <x v="0"/>
    <s v="Aug"/>
    <x v="0"/>
    <x v="0"/>
    <s v="Order assembled"/>
    <x v="0"/>
    <x v="0"/>
    <x v="1"/>
    <n v="262"/>
    <n v="374.65999999999997"/>
  </r>
  <r>
    <s v="AD01-9364"/>
    <x v="0"/>
    <s v="Aug"/>
    <x v="0"/>
    <x v="0"/>
    <s v="Order assembled"/>
    <x v="0"/>
    <x v="0"/>
    <x v="1"/>
    <n v="190"/>
    <n v="271.7"/>
  </r>
  <r>
    <s v="AD01-9363"/>
    <x v="0"/>
    <s v="Aug"/>
    <x v="0"/>
    <x v="0"/>
    <s v="Order assembled"/>
    <x v="0"/>
    <x v="0"/>
    <x v="1"/>
    <n v="288"/>
    <n v="526.24"/>
  </r>
  <r>
    <s v="AD01-9364"/>
    <x v="0"/>
    <s v="Aug"/>
    <x v="0"/>
    <x v="0"/>
    <s v="Order assembled"/>
    <x v="0"/>
    <x v="0"/>
    <x v="1"/>
    <n v="282"/>
    <n v="526.24"/>
  </r>
  <r>
    <s v="AD01-9361"/>
    <x v="0"/>
    <s v="Aug"/>
    <x v="0"/>
    <x v="0"/>
    <s v="Order assembled"/>
    <x v="0"/>
    <x v="0"/>
    <x v="1"/>
    <n v="276"/>
    <n v="526.24"/>
  </r>
  <r>
    <s v="AD01-9361"/>
    <x v="0"/>
    <s v="Aug"/>
    <x v="0"/>
    <x v="0"/>
    <s v="Order assembled"/>
    <x v="0"/>
    <x v="0"/>
    <x v="1"/>
    <n v="680"/>
    <n v="972.4"/>
  </r>
  <r>
    <s v="AD01-9364"/>
    <x v="0"/>
    <s v="Aug"/>
    <x v="0"/>
    <x v="0"/>
    <s v="Order assembled"/>
    <x v="0"/>
    <x v="0"/>
    <x v="1"/>
    <n v="767"/>
    <n v="1096.81"/>
  </r>
  <r>
    <s v="AD01-9362"/>
    <x v="0"/>
    <s v="Aug"/>
    <x v="0"/>
    <x v="0"/>
    <s v="Order assembled"/>
    <x v="0"/>
    <x v="0"/>
    <x v="1"/>
    <n v="285"/>
    <n v="407.55"/>
  </r>
  <r>
    <s v="AD01-9361"/>
    <x v="0"/>
    <s v="Aug"/>
    <x v="0"/>
    <x v="0"/>
    <s v="Order assembled"/>
    <x v="0"/>
    <x v="0"/>
    <x v="1"/>
    <n v="279"/>
    <n v="398.97"/>
  </r>
  <r>
    <s v="AD01-9364"/>
    <x v="0"/>
    <s v="Aug"/>
    <x v="0"/>
    <x v="0"/>
    <s v="Order assembled"/>
    <x v="0"/>
    <x v="0"/>
    <x v="1"/>
    <n v="213"/>
    <n v="304.59000000000003"/>
  </r>
  <r>
    <s v="AD01-9364"/>
    <x v="0"/>
    <s v="Aug"/>
    <x v="0"/>
    <x v="0"/>
    <s v="Order assembled"/>
    <x v="0"/>
    <x v="0"/>
    <x v="1"/>
    <n v="753"/>
    <n v="526.24"/>
  </r>
  <r>
    <s v="AD01-9361"/>
    <x v="0"/>
    <s v="Aug"/>
    <x v="0"/>
    <x v="0"/>
    <s v="Order assembled"/>
    <x v="0"/>
    <x v="0"/>
    <x v="1"/>
    <n v="806"/>
    <n v="526.24"/>
  </r>
  <r>
    <s v="AD01-9364"/>
    <x v="0"/>
    <s v="Aug"/>
    <x v="0"/>
    <x v="0"/>
    <s v="Order assembled"/>
    <x v="0"/>
    <x v="0"/>
    <x v="1"/>
    <n v="217"/>
    <n v="310.31"/>
  </r>
  <r>
    <s v="AD01-9361"/>
    <x v="0"/>
    <s v="Aug"/>
    <x v="0"/>
    <x v="0"/>
    <s v="Order assembled"/>
    <x v="0"/>
    <x v="0"/>
    <x v="1"/>
    <n v="259"/>
    <n v="370.37"/>
  </r>
  <r>
    <s v="AD01-9364"/>
    <x v="0"/>
    <s v="Aug"/>
    <x v="0"/>
    <x v="0"/>
    <s v="Order assembled"/>
    <x v="0"/>
    <x v="0"/>
    <x v="1"/>
    <n v="187"/>
    <n v="267.40999999999997"/>
  </r>
  <r>
    <s v="AD01-9361"/>
    <x v="0"/>
    <s v="Aug"/>
    <x v="0"/>
    <x v="0"/>
    <s v="Order assembled"/>
    <x v="0"/>
    <x v="0"/>
    <x v="0"/>
    <n v="287"/>
    <n v="410.40999999999997"/>
  </r>
  <r>
    <s v="AD01-9362"/>
    <x v="0"/>
    <s v="Aug"/>
    <x v="0"/>
    <x v="0"/>
    <s v="Order assembled"/>
    <x v="1"/>
    <x v="0"/>
    <x v="0"/>
    <n v="281"/>
    <n v="401.83"/>
  </r>
  <r>
    <s v="AD01-9362"/>
    <x v="0"/>
    <s v="Aug"/>
    <x v="0"/>
    <x v="0"/>
    <s v="Order assembled"/>
    <x v="1"/>
    <x v="0"/>
    <x v="0"/>
    <n v="275"/>
    <n v="393.25"/>
  </r>
  <r>
    <s v="AD01-9361"/>
    <x v="0"/>
    <s v="Aug"/>
    <x v="0"/>
    <x v="0"/>
    <s v="Order assembled"/>
    <x v="1"/>
    <x v="0"/>
    <x v="1"/>
    <n v="215"/>
    <n v="307.45"/>
  </r>
  <r>
    <s v="AD01-9363"/>
    <x v="0"/>
    <s v="Aug"/>
    <x v="0"/>
    <x v="0"/>
    <s v="Order assembled"/>
    <x v="1"/>
    <x v="0"/>
    <x v="1"/>
    <n v="263"/>
    <n v="376.09000000000003"/>
  </r>
  <r>
    <s v="AD01-9362"/>
    <x v="0"/>
    <s v="Aug"/>
    <x v="0"/>
    <x v="0"/>
    <s v="Order assembled"/>
    <x v="1"/>
    <x v="0"/>
    <x v="1"/>
    <n v="776"/>
    <n v="1109.68"/>
  </r>
  <r>
    <s v="AD01-9361"/>
    <x v="0"/>
    <s v="Dec"/>
    <x v="0"/>
    <x v="0"/>
    <s v="Order assembled"/>
    <x v="1"/>
    <x v="0"/>
    <x v="0"/>
    <n v="224"/>
    <n v="526.24"/>
  </r>
  <r>
    <s v="AD01-9361"/>
    <x v="0"/>
    <s v="Dec"/>
    <x v="0"/>
    <x v="0"/>
    <s v="Order assembled"/>
    <x v="1"/>
    <x v="0"/>
    <x v="0"/>
    <n v="218"/>
    <n v="526.24"/>
  </r>
  <r>
    <s v="AD01-9361"/>
    <x v="0"/>
    <s v="Dec"/>
    <x v="0"/>
    <x v="0"/>
    <s v="Order assembled"/>
    <x v="1"/>
    <x v="0"/>
    <x v="0"/>
    <n v="212"/>
    <n v="526.24"/>
  </r>
  <r>
    <s v="AD01-9361"/>
    <x v="0"/>
    <s v="Dec"/>
    <x v="0"/>
    <x v="0"/>
    <s v="Order assembled"/>
    <x v="1"/>
    <x v="0"/>
    <x v="1"/>
    <n v="194"/>
    <n v="277.42"/>
  </r>
  <r>
    <s v="AD01-9362"/>
    <x v="0"/>
    <s v="Dec"/>
    <x v="0"/>
    <x v="0"/>
    <s v="Order assembled"/>
    <x v="1"/>
    <x v="0"/>
    <x v="1"/>
    <n v="242"/>
    <n v="346.06"/>
  </r>
  <r>
    <s v="AD01-9362"/>
    <x v="0"/>
    <s v="Dec"/>
    <x v="0"/>
    <x v="0"/>
    <s v="Order assembled"/>
    <x v="1"/>
    <x v="0"/>
    <x v="1"/>
    <n v="164"/>
    <n v="234.51999999999998"/>
  </r>
  <r>
    <s v="AD01-9364"/>
    <x v="0"/>
    <s v="Dec"/>
    <x v="0"/>
    <x v="0"/>
    <s v="Order assembled"/>
    <x v="1"/>
    <x v="0"/>
    <x v="1"/>
    <n v="238"/>
    <n v="340.34000000000003"/>
  </r>
  <r>
    <s v="AD01-9361"/>
    <x v="0"/>
    <s v="Dec"/>
    <x v="0"/>
    <x v="0"/>
    <s v="Order assembled"/>
    <x v="1"/>
    <x v="0"/>
    <x v="1"/>
    <n v="166"/>
    <n v="237.38"/>
  </r>
  <r>
    <s v="AD01-9364"/>
    <x v="0"/>
    <s v="Dec"/>
    <x v="0"/>
    <x v="0"/>
    <s v="Order assembled"/>
    <x v="1"/>
    <x v="0"/>
    <x v="0"/>
    <n v="222"/>
    <n v="526.24"/>
  </r>
  <r>
    <s v="AD01-9361"/>
    <x v="0"/>
    <s v="Dec"/>
    <x v="0"/>
    <x v="0"/>
    <s v="Order assembled"/>
    <x v="1"/>
    <x v="0"/>
    <x v="0"/>
    <n v="216"/>
    <n v="526.24"/>
  </r>
  <r>
    <s v="AD01-9362"/>
    <x v="0"/>
    <s v="Dec"/>
    <x v="0"/>
    <x v="0"/>
    <s v="Order assembled"/>
    <x v="1"/>
    <x v="0"/>
    <x v="1"/>
    <n v="684"/>
    <n v="978.12"/>
  </r>
  <r>
    <s v="AD01-9363"/>
    <x v="0"/>
    <s v="Dec"/>
    <x v="0"/>
    <x v="0"/>
    <s v="Order assembled"/>
    <x v="1"/>
    <x v="0"/>
    <x v="1"/>
    <n v="717"/>
    <n v="1025.31"/>
  </r>
  <r>
    <s v="AD01-9362"/>
    <x v="0"/>
    <s v="Dec"/>
    <x v="0"/>
    <x v="0"/>
    <s v="Order assembled"/>
    <x v="1"/>
    <x v="0"/>
    <x v="1"/>
    <n v="770"/>
    <n v="1101.0999999999999"/>
  </r>
  <r>
    <s v="AD01-9362"/>
    <x v="0"/>
    <s v="Dec"/>
    <x v="0"/>
    <x v="0"/>
    <s v="Order assembled"/>
    <x v="1"/>
    <x v="0"/>
    <x v="0"/>
    <n v="225"/>
    <n v="321.75"/>
  </r>
  <r>
    <s v="AD01-9363"/>
    <x v="0"/>
    <s v="Dec"/>
    <x v="0"/>
    <x v="0"/>
    <s v="Order assembled"/>
    <x v="1"/>
    <x v="0"/>
    <x v="0"/>
    <n v="219"/>
    <n v="313.17"/>
  </r>
  <r>
    <s v="AD01-9364"/>
    <x v="0"/>
    <s v="Dec"/>
    <x v="0"/>
    <x v="0"/>
    <s v="Order assembled"/>
    <x v="1"/>
    <x v="0"/>
    <x v="0"/>
    <n v="213"/>
    <n v="304.59000000000003"/>
  </r>
  <r>
    <s v="AD01-9362"/>
    <x v="0"/>
    <s v="Dec"/>
    <x v="0"/>
    <x v="0"/>
    <s v="Order assembled"/>
    <x v="1"/>
    <x v="0"/>
    <x v="1"/>
    <n v="195"/>
    <n v="278.85000000000002"/>
  </r>
  <r>
    <s v="AD01-9362"/>
    <x v="0"/>
    <s v="Dec"/>
    <x v="0"/>
    <x v="0"/>
    <s v="Order assembled"/>
    <x v="1"/>
    <x v="0"/>
    <x v="1"/>
    <n v="810"/>
    <n v="526.24"/>
  </r>
  <r>
    <s v="AD01-9361"/>
    <x v="0"/>
    <s v="Dec"/>
    <x v="0"/>
    <x v="0"/>
    <s v="Order assembled"/>
    <x v="1"/>
    <x v="0"/>
    <x v="1"/>
    <n v="193"/>
    <n v="275.99"/>
  </r>
  <r>
    <s v="AD01-9364"/>
    <x v="0"/>
    <s v="Dec"/>
    <x v="0"/>
    <x v="0"/>
    <s v="Order assembled"/>
    <x v="1"/>
    <x v="0"/>
    <x v="1"/>
    <n v="241"/>
    <n v="344.63"/>
  </r>
  <r>
    <s v="AD01-9361"/>
    <x v="0"/>
    <s v="Dec"/>
    <x v="0"/>
    <x v="0"/>
    <s v="Order assembled"/>
    <x v="1"/>
    <x v="0"/>
    <x v="0"/>
    <n v="221"/>
    <n v="316.02999999999997"/>
  </r>
  <r>
    <s v="AD01-9362"/>
    <x v="0"/>
    <s v="Dec"/>
    <x v="0"/>
    <x v="0"/>
    <s v="Order assembled"/>
    <x v="1"/>
    <x v="0"/>
    <x v="0"/>
    <n v="215"/>
    <n v="307.45"/>
  </r>
  <r>
    <s v="AD01-9362"/>
    <x v="0"/>
    <s v="Dec"/>
    <x v="0"/>
    <x v="0"/>
    <s v="Order assembled"/>
    <x v="1"/>
    <x v="0"/>
    <x v="1"/>
    <n v="191"/>
    <n v="273.13"/>
  </r>
  <r>
    <s v="AD01-9361"/>
    <x v="0"/>
    <s v="Dec"/>
    <x v="0"/>
    <x v="0"/>
    <s v="Order assembled"/>
    <x v="1"/>
    <x v="0"/>
    <x v="1"/>
    <n v="239"/>
    <n v="341.77"/>
  </r>
  <r>
    <s v="AD01-9361"/>
    <x v="0"/>
    <s v="Dec"/>
    <x v="0"/>
    <x v="0"/>
    <s v="Order assembled"/>
    <x v="1"/>
    <x v="0"/>
    <x v="1"/>
    <n v="779"/>
    <n v="1113.97"/>
  </r>
  <r>
    <s v="AD01-9362"/>
    <x v="0"/>
    <s v="Feb"/>
    <x v="0"/>
    <x v="0"/>
    <s v="Order assembled"/>
    <x v="1"/>
    <x v="0"/>
    <x v="1"/>
    <n v="248"/>
    <n v="354.64"/>
  </r>
  <r>
    <s v="AD01-9364"/>
    <x v="0"/>
    <s v="Feb"/>
    <x v="0"/>
    <x v="0"/>
    <s v="Order assembled"/>
    <x v="1"/>
    <x v="0"/>
    <x v="1"/>
    <n v="218"/>
    <n v="311.74"/>
  </r>
  <r>
    <s v="AD01-9362"/>
    <x v="0"/>
    <s v="Feb"/>
    <x v="0"/>
    <x v="0"/>
    <s v="Order assembled"/>
    <x v="1"/>
    <x v="0"/>
    <x v="1"/>
    <n v="244"/>
    <n v="348.92"/>
  </r>
  <r>
    <s v="AD01-9364"/>
    <x v="0"/>
    <s v="Feb"/>
    <x v="0"/>
    <x v="0"/>
    <s v="Order assembled"/>
    <x v="1"/>
    <x v="0"/>
    <x v="1"/>
    <n v="292"/>
    <n v="417.56"/>
  </r>
  <r>
    <s v="AD01-9362"/>
    <x v="0"/>
    <s v="Feb"/>
    <x v="0"/>
    <x v="0"/>
    <s v="Order assembled"/>
    <x v="1"/>
    <x v="0"/>
    <x v="1"/>
    <n v="220"/>
    <n v="314.60000000000002"/>
  </r>
  <r>
    <s v="AD01-9364"/>
    <x v="0"/>
    <s v="Feb"/>
    <x v="0"/>
    <x v="0"/>
    <s v="Order assembled"/>
    <x v="1"/>
    <x v="0"/>
    <x v="1"/>
    <n v="675"/>
    <n v="965.25"/>
  </r>
  <r>
    <s v="AD01-9362"/>
    <x v="0"/>
    <s v="Feb"/>
    <x v="0"/>
    <x v="0"/>
    <s v="Order assembled"/>
    <x v="1"/>
    <x v="0"/>
    <x v="1"/>
    <n v="708"/>
    <n v="1012.44"/>
  </r>
  <r>
    <s v="AD01-9361"/>
    <x v="0"/>
    <s v="Feb"/>
    <x v="0"/>
    <x v="0"/>
    <s v="Order assembled"/>
    <x v="1"/>
    <x v="0"/>
    <x v="1"/>
    <n v="761"/>
    <n v="1088.23"/>
  </r>
  <r>
    <s v="AD01-9361"/>
    <x v="0"/>
    <s v="Feb"/>
    <x v="0"/>
    <x v="0"/>
    <s v="Order assembled"/>
    <x v="1"/>
    <x v="0"/>
    <x v="1"/>
    <n v="249"/>
    <n v="356.07"/>
  </r>
  <r>
    <s v="AD01-9362"/>
    <x v="0"/>
    <s v="Feb"/>
    <x v="0"/>
    <x v="0"/>
    <s v="Order assembled"/>
    <x v="1"/>
    <x v="0"/>
    <x v="1"/>
    <n v="748"/>
    <n v="526.24"/>
  </r>
  <r>
    <s v="AD01-9364"/>
    <x v="0"/>
    <s v="Feb"/>
    <x v="0"/>
    <x v="0"/>
    <s v="Order assembled"/>
    <x v="1"/>
    <x v="0"/>
    <x v="1"/>
    <n v="801"/>
    <n v="526.24"/>
  </r>
  <r>
    <s v="AD01-9362"/>
    <x v="0"/>
    <s v="Feb"/>
    <x v="0"/>
    <x v="0"/>
    <s v="Order assembled"/>
    <x v="1"/>
    <x v="0"/>
    <x v="1"/>
    <n v="247"/>
    <n v="353.21"/>
  </r>
  <r>
    <s v="AD01-9362"/>
    <x v="0"/>
    <s v="Feb"/>
    <x v="0"/>
    <x v="0"/>
    <s v="Order assembled"/>
    <x v="1"/>
    <x v="0"/>
    <x v="1"/>
    <n v="295"/>
    <n v="421.85"/>
  </r>
  <r>
    <s v="AD01-9362"/>
    <x v="0"/>
    <s v="Feb"/>
    <x v="0"/>
    <x v="0"/>
    <s v="Order assembled"/>
    <x v="1"/>
    <x v="0"/>
    <x v="1"/>
    <n v="217"/>
    <n v="310.31"/>
  </r>
  <r>
    <s v="AD01-9364"/>
    <x v="0"/>
    <s v="Feb"/>
    <x v="0"/>
    <x v="0"/>
    <s v="Order assembled"/>
    <x v="1"/>
    <x v="0"/>
    <x v="1"/>
    <n v="245"/>
    <n v="350.35"/>
  </r>
  <r>
    <s v="AD01-9361"/>
    <x v="0"/>
    <s v="Feb"/>
    <x v="0"/>
    <x v="0"/>
    <s v="Order assembled"/>
    <x v="1"/>
    <x v="0"/>
    <x v="1"/>
    <n v="293"/>
    <n v="418.99"/>
  </r>
  <r>
    <s v="AD01-9362"/>
    <x v="0"/>
    <s v="Feb"/>
    <x v="0"/>
    <x v="0"/>
    <s v="Order assembled"/>
    <x v="1"/>
    <x v="0"/>
    <x v="1"/>
    <n v="770"/>
    <n v="1101.0999999999999"/>
  </r>
  <r>
    <s v="AD01-9361"/>
    <x v="0"/>
    <s v="Jan"/>
    <x v="0"/>
    <x v="0"/>
    <s v="Order assembled"/>
    <x v="1"/>
    <x v="0"/>
    <x v="1"/>
    <n v="254"/>
    <n v="388.62"/>
  </r>
  <r>
    <s v="AD01-9361"/>
    <x v="0"/>
    <s v="Jan"/>
    <x v="0"/>
    <x v="0"/>
    <s v="Order assembled"/>
    <x v="1"/>
    <x v="0"/>
    <x v="1"/>
    <n v="296"/>
    <n v="423.28"/>
  </r>
  <r>
    <s v="AD01-9364"/>
    <x v="0"/>
    <s v="Jan"/>
    <x v="0"/>
    <x v="0"/>
    <s v="Order assembled"/>
    <x v="1"/>
    <x v="0"/>
    <x v="1"/>
    <n v="224"/>
    <n v="320.32"/>
  </r>
  <r>
    <s v="AD01-9362"/>
    <x v="0"/>
    <s v="Jan"/>
    <x v="0"/>
    <x v="0"/>
    <s v="Order assembled"/>
    <x v="1"/>
    <x v="0"/>
    <x v="0"/>
    <n v="370"/>
    <n v="529.1"/>
  </r>
  <r>
    <s v="AD01-9362"/>
    <x v="0"/>
    <s v="Jan"/>
    <x v="0"/>
    <x v="0"/>
    <s v="Order assembled"/>
    <x v="1"/>
    <x v="0"/>
    <x v="1"/>
    <n v="250"/>
    <n v="357.5"/>
  </r>
  <r>
    <s v="AD01-9362"/>
    <x v="0"/>
    <s v="Jan"/>
    <x v="0"/>
    <x v="0"/>
    <s v="Order assembled"/>
    <x v="1"/>
    <x v="0"/>
    <x v="1"/>
    <n v="298"/>
    <n v="426.14"/>
  </r>
  <r>
    <s v="AD01-9364"/>
    <x v="0"/>
    <s v="Jan"/>
    <x v="0"/>
    <x v="0"/>
    <s v="Order assembled"/>
    <x v="1"/>
    <x v="0"/>
    <x v="1"/>
    <n v="226"/>
    <n v="323.18"/>
  </r>
  <r>
    <s v="AD01-9364"/>
    <x v="0"/>
    <s v="Jan"/>
    <x v="0"/>
    <x v="0"/>
    <s v="Order assembled"/>
    <x v="1"/>
    <x v="0"/>
    <x v="0"/>
    <n v="372"/>
    <n v="526.24"/>
  </r>
  <r>
    <s v="AD01-9363"/>
    <x v="0"/>
    <s v="Jan"/>
    <x v="0"/>
    <x v="0"/>
    <s v="Order assembled"/>
    <x v="1"/>
    <x v="0"/>
    <x v="1"/>
    <n v="674"/>
    <n v="963.81999999999994"/>
  </r>
  <r>
    <s v="AD01-9364"/>
    <x v="0"/>
    <s v="Jan"/>
    <x v="0"/>
    <x v="0"/>
    <s v="Order assembled"/>
    <x v="1"/>
    <x v="0"/>
    <x v="1"/>
    <n v="707"/>
    <n v="1011.01"/>
  </r>
  <r>
    <s v="AD01-9361"/>
    <x v="0"/>
    <s v="Jan"/>
    <x v="0"/>
    <x v="0"/>
    <s v="Order assembled"/>
    <x v="1"/>
    <x v="0"/>
    <x v="1"/>
    <n v="747"/>
    <n v="526.24"/>
  </r>
  <r>
    <s v="AD01-9363"/>
    <x v="0"/>
    <s v="Jan"/>
    <x v="0"/>
    <x v="0"/>
    <s v="Order assembled"/>
    <x v="1"/>
    <x v="0"/>
    <x v="1"/>
    <n v="800"/>
    <n v="526.24"/>
  </r>
  <r>
    <s v="AD01-9364"/>
    <x v="0"/>
    <s v="Jan"/>
    <x v="0"/>
    <x v="0"/>
    <s v="Order assembled"/>
    <x v="1"/>
    <x v="0"/>
    <x v="1"/>
    <n v="253"/>
    <n v="361.78999999999996"/>
  </r>
  <r>
    <s v="AD01-9362"/>
    <x v="0"/>
    <s v="Jan"/>
    <x v="0"/>
    <x v="0"/>
    <s v="Order assembled"/>
    <x v="1"/>
    <x v="0"/>
    <x v="1"/>
    <n v="223"/>
    <n v="318.89"/>
  </r>
  <r>
    <s v="AD01-9361"/>
    <x v="0"/>
    <s v="Jan"/>
    <x v="0"/>
    <x v="0"/>
    <s v="Order assembled"/>
    <x v="1"/>
    <x v="0"/>
    <x v="0"/>
    <n v="873"/>
    <n v="1248.3899999999999"/>
  </r>
  <r>
    <s v="AD01-9364"/>
    <x v="0"/>
    <s v="Jan"/>
    <x v="0"/>
    <x v="0"/>
    <s v="Order assembled"/>
    <x v="1"/>
    <x v="0"/>
    <x v="1"/>
    <n v="251"/>
    <n v="358.93"/>
  </r>
  <r>
    <s v="AD01-9361"/>
    <x v="0"/>
    <s v="Jan"/>
    <x v="0"/>
    <x v="0"/>
    <s v="Order assembled"/>
    <x v="1"/>
    <x v="0"/>
    <x v="1"/>
    <n v="299"/>
    <n v="427.57"/>
  </r>
  <r>
    <s v="AD01-9361"/>
    <x v="0"/>
    <s v="Jan"/>
    <x v="0"/>
    <x v="0"/>
    <s v="Order assembled"/>
    <x v="1"/>
    <x v="0"/>
    <x v="1"/>
    <n v="769"/>
    <n v="1099.67"/>
  </r>
  <r>
    <s v="AD01-9361"/>
    <x v="0"/>
    <s v="Jul"/>
    <x v="0"/>
    <x v="0"/>
    <s v="Order assembled"/>
    <x v="1"/>
    <x v="0"/>
    <x v="0"/>
    <n v="302"/>
    <n v="431.86"/>
  </r>
  <r>
    <s v="AD01-9362"/>
    <x v="0"/>
    <s v="Jul"/>
    <x v="0"/>
    <x v="0"/>
    <s v="Order assembled"/>
    <x v="1"/>
    <x v="0"/>
    <x v="0"/>
    <n v="296"/>
    <n v="423.28"/>
  </r>
  <r>
    <s v="AD01-9362"/>
    <x v="0"/>
    <s v="Jul"/>
    <x v="0"/>
    <x v="0"/>
    <s v="Order assembled"/>
    <x v="1"/>
    <x v="0"/>
    <x v="1"/>
    <n v="218"/>
    <n v="311.74"/>
  </r>
  <r>
    <s v="AD01-9361"/>
    <x v="0"/>
    <s v="Jul"/>
    <x v="0"/>
    <x v="0"/>
    <s v="Order assembled"/>
    <x v="1"/>
    <x v="0"/>
    <x v="1"/>
    <n v="266"/>
    <n v="380.38"/>
  </r>
  <r>
    <s v="AD01-9362"/>
    <x v="0"/>
    <s v="Jul"/>
    <x v="0"/>
    <x v="0"/>
    <s v="Order assembled"/>
    <x v="1"/>
    <x v="0"/>
    <x v="1"/>
    <n v="194"/>
    <n v="277.42"/>
  </r>
  <r>
    <s v="AD01-9361"/>
    <x v="0"/>
    <s v="Jul"/>
    <x v="0"/>
    <x v="0"/>
    <s v="Order assembled"/>
    <x v="1"/>
    <x v="0"/>
    <x v="1"/>
    <n v="220"/>
    <n v="314.60000000000002"/>
  </r>
  <r>
    <s v="AD01-9361"/>
    <x v="0"/>
    <s v="Jul"/>
    <x v="0"/>
    <x v="0"/>
    <s v="Order assembled"/>
    <x v="1"/>
    <x v="0"/>
    <x v="1"/>
    <n v="268"/>
    <n v="383.24"/>
  </r>
  <r>
    <s v="AD01-9362"/>
    <x v="0"/>
    <s v="Jul"/>
    <x v="0"/>
    <x v="0"/>
    <s v="Order assembled"/>
    <x v="1"/>
    <x v="0"/>
    <x v="1"/>
    <n v="306"/>
    <n v="526.24"/>
  </r>
  <r>
    <s v="AD01-9364"/>
    <x v="0"/>
    <s v="Jul"/>
    <x v="0"/>
    <x v="0"/>
    <s v="Order assembled"/>
    <x v="1"/>
    <x v="0"/>
    <x v="1"/>
    <n v="300"/>
    <n v="526.24"/>
  </r>
  <r>
    <s v="AD01-9362"/>
    <x v="0"/>
    <s v="Jul"/>
    <x v="0"/>
    <x v="0"/>
    <s v="Order assembled"/>
    <x v="1"/>
    <x v="0"/>
    <x v="1"/>
    <n v="294"/>
    <n v="526.24"/>
  </r>
  <r>
    <s v="AD01-9362"/>
    <x v="0"/>
    <s v="Jul"/>
    <x v="0"/>
    <x v="0"/>
    <s v="Order assembled"/>
    <x v="1"/>
    <x v="0"/>
    <x v="1"/>
    <n v="679"/>
    <n v="970.97"/>
  </r>
  <r>
    <s v="AD01-9362"/>
    <x v="0"/>
    <s v="Jul"/>
    <x v="0"/>
    <x v="0"/>
    <s v="Order assembled"/>
    <x v="1"/>
    <x v="0"/>
    <x v="1"/>
    <n v="713"/>
    <n v="1019.5899999999999"/>
  </r>
  <r>
    <s v="AD01-9364"/>
    <x v="0"/>
    <s v="Jul"/>
    <x v="0"/>
    <x v="0"/>
    <s v="Order assembled"/>
    <x v="1"/>
    <x v="0"/>
    <x v="1"/>
    <n v="766"/>
    <n v="1095.3800000000001"/>
  </r>
  <r>
    <s v="AD01-9361"/>
    <x v="0"/>
    <s v="Jul"/>
    <x v="0"/>
    <x v="0"/>
    <s v="Order assembled"/>
    <x v="1"/>
    <x v="0"/>
    <x v="1"/>
    <n v="303"/>
    <n v="433.28999999999996"/>
  </r>
  <r>
    <s v="AD01-9361"/>
    <x v="0"/>
    <s v="Jul"/>
    <x v="0"/>
    <x v="0"/>
    <s v="Order assembled"/>
    <x v="1"/>
    <x v="0"/>
    <x v="1"/>
    <n v="297"/>
    <n v="424.71"/>
  </r>
  <r>
    <s v="AD01-9362"/>
    <x v="0"/>
    <s v="Jul"/>
    <x v="0"/>
    <x v="0"/>
    <s v="Order assembled"/>
    <x v="1"/>
    <x v="0"/>
    <x v="1"/>
    <n v="291"/>
    <n v="416.13"/>
  </r>
  <r>
    <s v="AD01-9364"/>
    <x v="0"/>
    <s v="Jul"/>
    <x v="0"/>
    <x v="0"/>
    <s v="Order assembled"/>
    <x v="1"/>
    <x v="0"/>
    <x v="1"/>
    <n v="219"/>
    <n v="313.17"/>
  </r>
  <r>
    <s v="AD01-9364"/>
    <x v="0"/>
    <s v="Jul"/>
    <x v="0"/>
    <x v="0"/>
    <s v="Order assembled"/>
    <x v="1"/>
    <x v="0"/>
    <x v="1"/>
    <n v="752"/>
    <n v="526.24"/>
  </r>
  <r>
    <s v="AD01-9362"/>
    <x v="0"/>
    <s v="Jul"/>
    <x v="0"/>
    <x v="0"/>
    <s v="Order assembled"/>
    <x v="1"/>
    <x v="0"/>
    <x v="1"/>
    <n v="805"/>
    <n v="526.24"/>
  </r>
  <r>
    <s v="AD01-9362"/>
    <x v="0"/>
    <s v="Jul"/>
    <x v="0"/>
    <x v="0"/>
    <s v="Order assembled"/>
    <x v="1"/>
    <x v="0"/>
    <x v="1"/>
    <n v="265"/>
    <n v="378.95"/>
  </r>
  <r>
    <s v="AD01-9361"/>
    <x v="0"/>
    <s v="Jul"/>
    <x v="0"/>
    <x v="0"/>
    <s v="Order assembled"/>
    <x v="1"/>
    <x v="0"/>
    <x v="1"/>
    <n v="193"/>
    <n v="275.99"/>
  </r>
  <r>
    <s v="AD01-9364"/>
    <x v="0"/>
    <s v="Jul"/>
    <x v="0"/>
    <x v="0"/>
    <s v="Order assembled"/>
    <x v="1"/>
    <x v="0"/>
    <x v="0"/>
    <n v="884"/>
    <n v="1264.1199999999999"/>
  </r>
  <r>
    <s v="AD01-9362"/>
    <x v="0"/>
    <s v="Jul"/>
    <x v="0"/>
    <x v="0"/>
    <s v="Order assembled"/>
    <x v="1"/>
    <x v="0"/>
    <x v="0"/>
    <n v="885"/>
    <n v="1265.55"/>
  </r>
  <r>
    <s v="AD01-9362"/>
    <x v="0"/>
    <s v="Jul"/>
    <x v="0"/>
    <x v="0"/>
    <s v="Order assembled"/>
    <x v="1"/>
    <x v="0"/>
    <x v="0"/>
    <n v="886"/>
    <n v="1266.98"/>
  </r>
  <r>
    <s v="AD01-9362"/>
    <x v="0"/>
    <s v="Jul"/>
    <x v="0"/>
    <x v="0"/>
    <s v="Order assembled"/>
    <x v="1"/>
    <x v="0"/>
    <x v="1"/>
    <n v="221"/>
    <n v="316.02999999999997"/>
  </r>
  <r>
    <s v="AD01-9362"/>
    <x v="0"/>
    <s v="Jul"/>
    <x v="0"/>
    <x v="0"/>
    <s v="Order assembled"/>
    <x v="1"/>
    <x v="0"/>
    <x v="1"/>
    <n v="269"/>
    <n v="384.67"/>
  </r>
  <r>
    <s v="AD01-9362"/>
    <x v="0"/>
    <s v="Jul"/>
    <x v="0"/>
    <x v="0"/>
    <s v="Order assembled"/>
    <x v="1"/>
    <x v="0"/>
    <x v="1"/>
    <n v="775"/>
    <n v="1108.25"/>
  </r>
  <r>
    <s v="AD01-9361"/>
    <x v="0"/>
    <s v="Jun"/>
    <x v="0"/>
    <x v="0"/>
    <s v="Order assembled"/>
    <x v="1"/>
    <x v="0"/>
    <x v="0"/>
    <n v="320"/>
    <n v="457.6"/>
  </r>
  <r>
    <s v="AD01-9362"/>
    <x v="0"/>
    <s v="Jun"/>
    <x v="0"/>
    <x v="0"/>
    <s v="Order assembled"/>
    <x v="1"/>
    <x v="0"/>
    <x v="0"/>
    <n v="314"/>
    <n v="449.02"/>
  </r>
  <r>
    <s v="AD01-9361"/>
    <x v="0"/>
    <s v="Jun"/>
    <x v="0"/>
    <x v="0"/>
    <s v="Order assembled"/>
    <x v="1"/>
    <x v="0"/>
    <x v="0"/>
    <n v="308"/>
    <n v="440.44"/>
  </r>
  <r>
    <s v="AD01-9362"/>
    <x v="0"/>
    <s v="Jun"/>
    <x v="0"/>
    <x v="0"/>
    <s v="Order assembled"/>
    <x v="1"/>
    <x v="0"/>
    <x v="1"/>
    <n v="224"/>
    <n v="320.32"/>
  </r>
  <r>
    <s v="AD01-9361"/>
    <x v="0"/>
    <s v="Jun"/>
    <x v="0"/>
    <x v="0"/>
    <s v="Order assembled"/>
    <x v="1"/>
    <x v="0"/>
    <x v="1"/>
    <n v="272"/>
    <n v="388.96"/>
  </r>
  <r>
    <s v="AD01-9364"/>
    <x v="0"/>
    <s v="Jun"/>
    <x v="0"/>
    <x v="0"/>
    <s v="Order assembled"/>
    <x v="1"/>
    <x v="0"/>
    <x v="1"/>
    <n v="200"/>
    <n v="286"/>
  </r>
  <r>
    <s v="AD01-9362"/>
    <x v="0"/>
    <s v="Jun"/>
    <x v="0"/>
    <x v="0"/>
    <s v="Order assembled"/>
    <x v="1"/>
    <x v="0"/>
    <x v="1"/>
    <n v="226"/>
    <n v="323.18"/>
  </r>
  <r>
    <s v="AD01-9362"/>
    <x v="0"/>
    <s v="Jun"/>
    <x v="0"/>
    <x v="0"/>
    <s v="Order assembled"/>
    <x v="1"/>
    <x v="0"/>
    <x v="1"/>
    <n v="274"/>
    <n v="391.82"/>
  </r>
  <r>
    <s v="AD01-9362"/>
    <x v="0"/>
    <s v="Jun"/>
    <x v="0"/>
    <x v="0"/>
    <s v="Order assembled"/>
    <x v="1"/>
    <x v="0"/>
    <x v="1"/>
    <n v="196"/>
    <n v="280.27999999999997"/>
  </r>
  <r>
    <s v="AD01-9361"/>
    <x v="0"/>
    <s v="Jun"/>
    <x v="0"/>
    <x v="0"/>
    <s v="Order assembled"/>
    <x v="1"/>
    <x v="0"/>
    <x v="1"/>
    <n v="318"/>
    <n v="526.24"/>
  </r>
  <r>
    <s v="AD01-9365"/>
    <x v="0"/>
    <s v="Jun"/>
    <x v="0"/>
    <x v="0"/>
    <s v="Order assembled"/>
    <x v="1"/>
    <x v="0"/>
    <x v="1"/>
    <n v="312"/>
    <n v="526.24"/>
  </r>
  <r>
    <s v="AD01-9364"/>
    <x v="0"/>
    <s v="Jun"/>
    <x v="0"/>
    <x v="0"/>
    <s v="Order assembled"/>
    <x v="1"/>
    <x v="0"/>
    <x v="1"/>
    <n v="712"/>
    <n v="1018.16"/>
  </r>
  <r>
    <s v="AD01-9361"/>
    <x v="0"/>
    <s v="Jun"/>
    <x v="0"/>
    <x v="0"/>
    <s v="Order assembled"/>
    <x v="1"/>
    <x v="0"/>
    <x v="1"/>
    <n v="765"/>
    <n v="1093.95"/>
  </r>
  <r>
    <s v="AD01-9362"/>
    <x v="0"/>
    <s v="Jun"/>
    <x v="0"/>
    <x v="0"/>
    <s v="Order assembled"/>
    <x v="1"/>
    <x v="0"/>
    <x v="0"/>
    <n v="321"/>
    <n v="459.03"/>
  </r>
  <r>
    <s v="AD01-9361"/>
    <x v="0"/>
    <s v="Jun"/>
    <x v="0"/>
    <x v="0"/>
    <s v="Order assembled"/>
    <x v="1"/>
    <x v="0"/>
    <x v="1"/>
    <n v="315"/>
    <n v="450.45"/>
  </r>
  <r>
    <s v="AD01-9364"/>
    <x v="0"/>
    <s v="Jun"/>
    <x v="0"/>
    <x v="0"/>
    <s v="Order assembled"/>
    <x v="1"/>
    <x v="0"/>
    <x v="1"/>
    <n v="309"/>
    <n v="441.87"/>
  </r>
  <r>
    <s v="AD01-9361"/>
    <x v="0"/>
    <s v="Jun"/>
    <x v="0"/>
    <x v="0"/>
    <s v="Order assembled"/>
    <x v="1"/>
    <x v="0"/>
    <x v="1"/>
    <n v="225"/>
    <n v="321.75"/>
  </r>
  <r>
    <s v="AD01-9361"/>
    <x v="0"/>
    <s v="Jun"/>
    <x v="0"/>
    <x v="0"/>
    <s v="Order assembled"/>
    <x v="1"/>
    <x v="0"/>
    <x v="1"/>
    <n v="751"/>
    <n v="526.24"/>
  </r>
  <r>
    <s v="AD01-9362"/>
    <x v="0"/>
    <s v="Jun"/>
    <x v="0"/>
    <x v="0"/>
    <s v="Order assembled"/>
    <x v="1"/>
    <x v="0"/>
    <x v="1"/>
    <n v="223"/>
    <n v="318.89"/>
  </r>
  <r>
    <s v="AD01-9365"/>
    <x v="0"/>
    <s v="Jun"/>
    <x v="0"/>
    <x v="0"/>
    <s v="Order assembled"/>
    <x v="1"/>
    <x v="0"/>
    <x v="1"/>
    <n v="271"/>
    <n v="387.53"/>
  </r>
  <r>
    <s v="AD01-9362"/>
    <x v="0"/>
    <s v="Jun"/>
    <x v="0"/>
    <x v="0"/>
    <s v="Order assembled"/>
    <x v="1"/>
    <x v="0"/>
    <x v="1"/>
    <n v="199"/>
    <n v="284.57"/>
  </r>
  <r>
    <s v="AD01-9364"/>
    <x v="0"/>
    <s v="Jun"/>
    <x v="0"/>
    <x v="0"/>
    <s v="Order assembled"/>
    <x v="1"/>
    <x v="0"/>
    <x v="0"/>
    <n v="882"/>
    <n v="1261.26"/>
  </r>
  <r>
    <s v="AD01-9361"/>
    <x v="0"/>
    <s v="Jun"/>
    <x v="0"/>
    <x v="0"/>
    <s v="Order assembled"/>
    <x v="1"/>
    <x v="0"/>
    <x v="0"/>
    <n v="883"/>
    <n v="1262.69"/>
  </r>
  <r>
    <s v="AD01-9364"/>
    <x v="0"/>
    <s v="Jun"/>
    <x v="0"/>
    <x v="0"/>
    <s v="Order assembled"/>
    <x v="1"/>
    <x v="0"/>
    <x v="1"/>
    <n v="227"/>
    <n v="324.61"/>
  </r>
  <r>
    <s v="AD01-9362"/>
    <x v="0"/>
    <s v="Jun"/>
    <x v="0"/>
    <x v="0"/>
    <s v="Order assembled"/>
    <x v="1"/>
    <x v="0"/>
    <x v="1"/>
    <n v="774"/>
    <n v="1106.82"/>
  </r>
  <r>
    <s v="AD01-9364"/>
    <x v="0"/>
    <s v="Mar"/>
    <x v="0"/>
    <x v="0"/>
    <s v="Order assembled"/>
    <x v="1"/>
    <x v="0"/>
    <x v="1"/>
    <n v="368"/>
    <n v="526.24"/>
  </r>
  <r>
    <s v="AD01-9364"/>
    <x v="0"/>
    <s v="Mar"/>
    <x v="0"/>
    <x v="0"/>
    <s v="Order assembled"/>
    <x v="1"/>
    <x v="0"/>
    <x v="0"/>
    <n v="362"/>
    <n v="517.66"/>
  </r>
  <r>
    <s v="AD01-9364"/>
    <x v="0"/>
    <s v="Mar"/>
    <x v="0"/>
    <x v="0"/>
    <s v="Order assembled"/>
    <x v="1"/>
    <x v="0"/>
    <x v="0"/>
    <n v="356"/>
    <n v="509.08"/>
  </r>
  <r>
    <s v="AD01-9363"/>
    <x v="0"/>
    <s v="Mar"/>
    <x v="0"/>
    <x v="0"/>
    <s v="Order assembled"/>
    <x v="1"/>
    <x v="0"/>
    <x v="1"/>
    <n v="242"/>
    <n v="346.06"/>
  </r>
  <r>
    <s v="AD01-9361"/>
    <x v="0"/>
    <s v="Mar"/>
    <x v="0"/>
    <x v="0"/>
    <s v="Order assembled"/>
    <x v="1"/>
    <x v="0"/>
    <x v="1"/>
    <n v="290"/>
    <n v="414.7"/>
  </r>
  <r>
    <s v="AD01-9362"/>
    <x v="0"/>
    <s v="Mar"/>
    <x v="0"/>
    <x v="0"/>
    <s v="Order assembled"/>
    <x v="1"/>
    <x v="0"/>
    <x v="1"/>
    <n v="212"/>
    <n v="303.15999999999997"/>
  </r>
  <r>
    <s v="AD01-9365"/>
    <x v="0"/>
    <s v="Mar"/>
    <x v="0"/>
    <x v="0"/>
    <s v="Order assembled"/>
    <x v="1"/>
    <x v="0"/>
    <x v="1"/>
    <n v="286"/>
    <n v="408.98"/>
  </r>
  <r>
    <s v="AD01-9363"/>
    <x v="0"/>
    <s v="Mar"/>
    <x v="0"/>
    <x v="0"/>
    <s v="Order assembled"/>
    <x v="1"/>
    <x v="0"/>
    <x v="1"/>
    <n v="214"/>
    <n v="306.02"/>
  </r>
  <r>
    <s v="AD01-9362"/>
    <x v="0"/>
    <s v="Mar"/>
    <x v="0"/>
    <x v="0"/>
    <s v="Order assembled"/>
    <x v="1"/>
    <x v="0"/>
    <x v="1"/>
    <n v="366"/>
    <n v="526.24"/>
  </r>
  <r>
    <s v="AD01-9362"/>
    <x v="0"/>
    <s v="Mar"/>
    <x v="0"/>
    <x v="0"/>
    <s v="Order assembled"/>
    <x v="1"/>
    <x v="0"/>
    <x v="0"/>
    <n v="360"/>
    <n v="526.24"/>
  </r>
  <r>
    <s v="AD01-9364"/>
    <x v="0"/>
    <s v="Mar"/>
    <x v="0"/>
    <x v="0"/>
    <s v="Order assembled"/>
    <x v="1"/>
    <x v="0"/>
    <x v="1"/>
    <n v="676"/>
    <n v="966.68000000000006"/>
  </r>
  <r>
    <s v="AD01-9364"/>
    <x v="0"/>
    <s v="Mar"/>
    <x v="0"/>
    <x v="0"/>
    <s v="Order assembled"/>
    <x v="1"/>
    <x v="0"/>
    <x v="1"/>
    <n v="709"/>
    <n v="1013.87"/>
  </r>
  <r>
    <s v="AD01-9361"/>
    <x v="0"/>
    <s v="Mar"/>
    <x v="0"/>
    <x v="0"/>
    <s v="Order assembled"/>
    <x v="1"/>
    <x v="0"/>
    <x v="1"/>
    <n v="762"/>
    <n v="1089.6599999999999"/>
  </r>
  <r>
    <s v="AD01-9361"/>
    <x v="0"/>
    <s v="Mar"/>
    <x v="0"/>
    <x v="0"/>
    <s v="Order assembled"/>
    <x v="1"/>
    <x v="0"/>
    <x v="1"/>
    <n v="369"/>
    <n v="527.66999999999996"/>
  </r>
  <r>
    <s v="AD01-9364"/>
    <x v="0"/>
    <s v="Mar"/>
    <x v="0"/>
    <x v="0"/>
    <s v="Order assembled"/>
    <x v="1"/>
    <x v="0"/>
    <x v="1"/>
    <n v="363"/>
    <n v="519.09"/>
  </r>
  <r>
    <s v="AD01-9365"/>
    <x v="0"/>
    <s v="Mar"/>
    <x v="0"/>
    <x v="0"/>
    <s v="Order assembled"/>
    <x v="1"/>
    <x v="0"/>
    <x v="0"/>
    <n v="357"/>
    <n v="510.51"/>
  </r>
  <r>
    <s v="AD01-9361"/>
    <x v="0"/>
    <s v="Mar"/>
    <x v="0"/>
    <x v="0"/>
    <s v="Order assembled"/>
    <x v="1"/>
    <x v="0"/>
    <x v="1"/>
    <n v="243"/>
    <n v="347.49"/>
  </r>
  <r>
    <s v="AD01-9364"/>
    <x v="0"/>
    <s v="Mar"/>
    <x v="0"/>
    <x v="0"/>
    <s v="Order assembled"/>
    <x v="1"/>
    <x v="0"/>
    <x v="1"/>
    <n v="802"/>
    <n v="526.24"/>
  </r>
  <r>
    <s v="AD01-9363"/>
    <x v="0"/>
    <s v="Mar"/>
    <x v="0"/>
    <x v="0"/>
    <s v="Order assembled"/>
    <x v="1"/>
    <x v="0"/>
    <x v="1"/>
    <n v="241"/>
    <n v="344.63"/>
  </r>
  <r>
    <s v="AD01-9362"/>
    <x v="0"/>
    <s v="Mar"/>
    <x v="0"/>
    <x v="0"/>
    <s v="Order assembled"/>
    <x v="1"/>
    <x v="0"/>
    <x v="1"/>
    <n v="289"/>
    <n v="413.27"/>
  </r>
  <r>
    <s v="AD01-9364"/>
    <x v="0"/>
    <s v="Mar"/>
    <x v="0"/>
    <x v="0"/>
    <s v="Order assembled"/>
    <x v="1"/>
    <x v="0"/>
    <x v="1"/>
    <n v="874"/>
    <n v="1249.82"/>
  </r>
  <r>
    <s v="AD01-9361"/>
    <x v="0"/>
    <s v="Mar"/>
    <x v="0"/>
    <x v="0"/>
    <s v="Order assembled"/>
    <x v="1"/>
    <x v="0"/>
    <x v="0"/>
    <n v="875"/>
    <n v="1251.25"/>
  </r>
  <r>
    <s v="AD01-9362"/>
    <x v="0"/>
    <s v="Mar"/>
    <x v="0"/>
    <x v="0"/>
    <s v="Order assembled"/>
    <x v="1"/>
    <x v="0"/>
    <x v="1"/>
    <n v="239"/>
    <n v="341.77"/>
  </r>
  <r>
    <s v="AD01-9362"/>
    <x v="0"/>
    <s v="Mar"/>
    <x v="0"/>
    <x v="0"/>
    <s v="Order assembled"/>
    <x v="1"/>
    <x v="0"/>
    <x v="1"/>
    <n v="287"/>
    <n v="410.40999999999997"/>
  </r>
  <r>
    <s v="AD01-9363"/>
    <x v="0"/>
    <s v="Mar"/>
    <x v="0"/>
    <x v="0"/>
    <s v="Order assembled"/>
    <x v="1"/>
    <x v="0"/>
    <x v="1"/>
    <n v="771"/>
    <n v="1102.53"/>
  </r>
  <r>
    <s v="AD01-9361"/>
    <x v="0"/>
    <s v="May"/>
    <x v="0"/>
    <x v="0"/>
    <s v="Order assembled"/>
    <x v="1"/>
    <x v="0"/>
    <x v="0"/>
    <n v="338"/>
    <n v="483.34000000000003"/>
  </r>
  <r>
    <s v="AD01-9361"/>
    <x v="0"/>
    <s v="May"/>
    <x v="0"/>
    <x v="0"/>
    <s v="Order assembled"/>
    <x v="1"/>
    <x v="0"/>
    <x v="0"/>
    <n v="332"/>
    <n v="474.76"/>
  </r>
  <r>
    <s v="AD01-9362"/>
    <x v="0"/>
    <s v="May"/>
    <x v="0"/>
    <x v="0"/>
    <s v="Order assembled"/>
    <x v="1"/>
    <x v="0"/>
    <x v="0"/>
    <n v="326"/>
    <n v="466.18"/>
  </r>
  <r>
    <s v="AD01-9362"/>
    <x v="0"/>
    <s v="May"/>
    <x v="0"/>
    <x v="0"/>
    <s v="Order assembled"/>
    <x v="1"/>
    <x v="0"/>
    <x v="1"/>
    <n v="230"/>
    <n v="328.9"/>
  </r>
  <r>
    <s v="AD01-9364"/>
    <x v="0"/>
    <s v="May"/>
    <x v="0"/>
    <x v="0"/>
    <s v="Order assembled"/>
    <x v="1"/>
    <x v="0"/>
    <x v="1"/>
    <n v="278"/>
    <n v="397.53999999999996"/>
  </r>
  <r>
    <s v="AD01-9362"/>
    <x v="0"/>
    <s v="May"/>
    <x v="0"/>
    <x v="0"/>
    <s v="Order assembled"/>
    <x v="1"/>
    <x v="0"/>
    <x v="1"/>
    <n v="206"/>
    <n v="294.58"/>
  </r>
  <r>
    <s v="AD01-9361"/>
    <x v="0"/>
    <s v="May"/>
    <x v="0"/>
    <x v="0"/>
    <s v="Order assembled"/>
    <x v="1"/>
    <x v="0"/>
    <x v="1"/>
    <n v="232"/>
    <n v="331.76"/>
  </r>
  <r>
    <s v="AD01-9361"/>
    <x v="0"/>
    <s v="May"/>
    <x v="0"/>
    <x v="0"/>
    <s v="Order assembled"/>
    <x v="1"/>
    <x v="0"/>
    <x v="1"/>
    <n v="202"/>
    <n v="288.86"/>
  </r>
  <r>
    <s v="AD01-9364"/>
    <x v="0"/>
    <s v="May"/>
    <x v="0"/>
    <x v="0"/>
    <s v="Order assembled"/>
    <x v="1"/>
    <x v="0"/>
    <x v="0"/>
    <n v="336"/>
    <n v="526.24"/>
  </r>
  <r>
    <s v="AD01-9362"/>
    <x v="0"/>
    <s v="May"/>
    <x v="0"/>
    <x v="0"/>
    <s v="Order assembled"/>
    <x v="1"/>
    <x v="0"/>
    <x v="0"/>
    <n v="330"/>
    <n v="526.24"/>
  </r>
  <r>
    <s v="AD01-9361"/>
    <x v="0"/>
    <s v="May"/>
    <x v="0"/>
    <x v="0"/>
    <s v="Order assembled"/>
    <x v="1"/>
    <x v="0"/>
    <x v="0"/>
    <n v="324"/>
    <n v="526.24"/>
  </r>
  <r>
    <s v="AD01-9362"/>
    <x v="0"/>
    <s v="May"/>
    <x v="0"/>
    <x v="0"/>
    <s v="Order assembled"/>
    <x v="1"/>
    <x v="0"/>
    <x v="1"/>
    <n v="678"/>
    <n v="969.54"/>
  </r>
  <r>
    <s v="AD01-9364"/>
    <x v="0"/>
    <s v="May"/>
    <x v="0"/>
    <x v="0"/>
    <s v="Order assembled"/>
    <x v="1"/>
    <x v="0"/>
    <x v="1"/>
    <n v="711"/>
    <n v="1016.73"/>
  </r>
  <r>
    <s v="AD01-9362"/>
    <x v="0"/>
    <s v="May"/>
    <x v="0"/>
    <x v="0"/>
    <s v="Order assembled"/>
    <x v="1"/>
    <x v="0"/>
    <x v="1"/>
    <n v="764"/>
    <n v="1092.52"/>
  </r>
  <r>
    <s v="AD01-9364"/>
    <x v="0"/>
    <s v="May"/>
    <x v="0"/>
    <x v="0"/>
    <s v="Order assembled"/>
    <x v="1"/>
    <x v="0"/>
    <x v="0"/>
    <n v="333"/>
    <n v="476.19"/>
  </r>
  <r>
    <s v="AD01-9364"/>
    <x v="0"/>
    <s v="May"/>
    <x v="0"/>
    <x v="0"/>
    <s v="Order assembled"/>
    <x v="1"/>
    <x v="0"/>
    <x v="0"/>
    <n v="327"/>
    <n v="467.61"/>
  </r>
  <r>
    <s v="AD01-9362"/>
    <x v="0"/>
    <s v="May"/>
    <x v="0"/>
    <x v="0"/>
    <s v="Order assembled"/>
    <x v="1"/>
    <x v="0"/>
    <x v="1"/>
    <n v="231"/>
    <n v="330.33"/>
  </r>
  <r>
    <s v="AD01-9364"/>
    <x v="0"/>
    <s v="May"/>
    <x v="0"/>
    <x v="0"/>
    <s v="Order assembled"/>
    <x v="1"/>
    <x v="0"/>
    <x v="1"/>
    <n v="750"/>
    <n v="526.24"/>
  </r>
  <r>
    <s v="AD01-9362"/>
    <x v="0"/>
    <s v="May"/>
    <x v="0"/>
    <x v="0"/>
    <s v="Order assembled"/>
    <x v="1"/>
    <x v="0"/>
    <x v="1"/>
    <n v="804"/>
    <n v="526.24"/>
  </r>
  <r>
    <s v="AD01-9361"/>
    <x v="0"/>
    <s v="May"/>
    <x v="0"/>
    <x v="0"/>
    <s v="Order assembled"/>
    <x v="1"/>
    <x v="0"/>
    <x v="1"/>
    <n v="229"/>
    <n v="327.47000000000003"/>
  </r>
  <r>
    <s v="AD01-9362"/>
    <x v="0"/>
    <s v="May"/>
    <x v="0"/>
    <x v="0"/>
    <s v="Order assembled"/>
    <x v="1"/>
    <x v="0"/>
    <x v="1"/>
    <n v="277"/>
    <n v="396.11"/>
  </r>
  <r>
    <s v="AD01-9361"/>
    <x v="0"/>
    <s v="May"/>
    <x v="0"/>
    <x v="0"/>
    <s v="Order assembled"/>
    <x v="0"/>
    <x v="0"/>
    <x v="1"/>
    <n v="205"/>
    <n v="293.14999999999998"/>
  </r>
  <r>
    <s v="AD01-9361"/>
    <x v="0"/>
    <s v="May"/>
    <x v="0"/>
    <x v="0"/>
    <s v="Order assembled"/>
    <x v="0"/>
    <x v="0"/>
    <x v="0"/>
    <n v="879"/>
    <n v="1256.97"/>
  </r>
  <r>
    <s v="AD01-9365"/>
    <x v="0"/>
    <s v="May"/>
    <x v="0"/>
    <x v="0"/>
    <s v="Order assembled"/>
    <x v="0"/>
    <x v="0"/>
    <x v="0"/>
    <n v="880"/>
    <n v="1258.4000000000001"/>
  </r>
  <r>
    <s v="AD01-9362"/>
    <x v="0"/>
    <s v="May"/>
    <x v="0"/>
    <x v="0"/>
    <s v="Order assembled"/>
    <x v="0"/>
    <x v="0"/>
    <x v="0"/>
    <n v="881"/>
    <n v="1259.83"/>
  </r>
  <r>
    <s v="AD01-9362"/>
    <x v="0"/>
    <s v="May"/>
    <x v="0"/>
    <x v="0"/>
    <s v="Order assembled"/>
    <x v="0"/>
    <x v="0"/>
    <x v="1"/>
    <n v="233"/>
    <n v="333.19"/>
  </r>
  <r>
    <s v="AD01-9361"/>
    <x v="0"/>
    <s v="May"/>
    <x v="0"/>
    <x v="0"/>
    <s v="Order assembled"/>
    <x v="0"/>
    <x v="0"/>
    <x v="1"/>
    <n v="275"/>
    <n v="393.25"/>
  </r>
  <r>
    <s v="AD01-9362"/>
    <x v="0"/>
    <s v="May"/>
    <x v="0"/>
    <x v="0"/>
    <s v="Order assembled"/>
    <x v="0"/>
    <x v="0"/>
    <x v="1"/>
    <n v="773"/>
    <n v="1105.3899999999999"/>
  </r>
  <r>
    <s v="AD01-9363"/>
    <x v="0"/>
    <s v="Nov"/>
    <x v="0"/>
    <x v="0"/>
    <s v="Order assembled"/>
    <x v="0"/>
    <x v="0"/>
    <x v="0"/>
    <n v="242"/>
    <n v="526.24"/>
  </r>
  <r>
    <s v="AD01-9362"/>
    <x v="0"/>
    <s v="Nov"/>
    <x v="0"/>
    <x v="0"/>
    <s v="Order assembled"/>
    <x v="0"/>
    <x v="0"/>
    <x v="0"/>
    <n v="236"/>
    <n v="526.24"/>
  </r>
  <r>
    <s v="AD01-9364"/>
    <x v="0"/>
    <s v="Nov"/>
    <x v="0"/>
    <x v="0"/>
    <s v="Order assembled"/>
    <x v="0"/>
    <x v="0"/>
    <x v="0"/>
    <n v="230"/>
    <n v="526.24"/>
  </r>
  <r>
    <s v="AD01-9363"/>
    <x v="0"/>
    <s v="Nov"/>
    <x v="0"/>
    <x v="0"/>
    <s v="Order assembled"/>
    <x v="0"/>
    <x v="0"/>
    <x v="1"/>
    <n v="200"/>
    <n v="286"/>
  </r>
  <r>
    <s v="AD01-9364"/>
    <x v="0"/>
    <s v="Nov"/>
    <x v="0"/>
    <x v="0"/>
    <s v="Order assembled"/>
    <x v="0"/>
    <x v="0"/>
    <x v="1"/>
    <n v="170"/>
    <n v="243.1"/>
  </r>
  <r>
    <s v="AD01-9364"/>
    <x v="0"/>
    <s v="Nov"/>
    <x v="0"/>
    <x v="0"/>
    <s v="Order assembled"/>
    <x v="0"/>
    <x v="0"/>
    <x v="1"/>
    <n v="196"/>
    <n v="280.27999999999997"/>
  </r>
  <r>
    <s v="AD01-9362"/>
    <x v="0"/>
    <s v="Nov"/>
    <x v="0"/>
    <x v="0"/>
    <s v="Order assembled"/>
    <x v="0"/>
    <x v="0"/>
    <x v="1"/>
    <n v="244"/>
    <n v="348.92"/>
  </r>
  <r>
    <s v="AD01-9361"/>
    <x v="0"/>
    <s v="Nov"/>
    <x v="0"/>
    <x v="0"/>
    <s v="Order assembled"/>
    <x v="0"/>
    <x v="0"/>
    <x v="1"/>
    <n v="172"/>
    <n v="245.95999999999998"/>
  </r>
  <r>
    <s v="AD01-9361"/>
    <x v="0"/>
    <s v="Nov"/>
    <x v="0"/>
    <x v="0"/>
    <s v="Order assembled"/>
    <x v="0"/>
    <x v="0"/>
    <x v="0"/>
    <n v="240"/>
    <n v="526.24"/>
  </r>
  <r>
    <s v="AD01-9364"/>
    <x v="0"/>
    <s v="Nov"/>
    <x v="0"/>
    <x v="0"/>
    <s v="Order assembled"/>
    <x v="0"/>
    <x v="0"/>
    <x v="0"/>
    <n v="234"/>
    <n v="526.24"/>
  </r>
  <r>
    <s v="AD01-9362"/>
    <x v="0"/>
    <s v="Nov"/>
    <x v="0"/>
    <x v="0"/>
    <s v="Order assembled"/>
    <x v="0"/>
    <x v="0"/>
    <x v="0"/>
    <n v="228"/>
    <n v="526.24"/>
  </r>
  <r>
    <s v="AD01-9361"/>
    <x v="0"/>
    <s v="Nov"/>
    <x v="0"/>
    <x v="0"/>
    <s v="Order assembled"/>
    <x v="0"/>
    <x v="0"/>
    <x v="1"/>
    <n v="683"/>
    <n v="976.69"/>
  </r>
  <r>
    <s v="AD01-9362"/>
    <x v="0"/>
    <s v="Nov"/>
    <x v="0"/>
    <x v="0"/>
    <s v="Order assembled"/>
    <x v="0"/>
    <x v="0"/>
    <x v="1"/>
    <n v="716"/>
    <n v="1023.88"/>
  </r>
  <r>
    <s v="AD01-9364"/>
    <x v="0"/>
    <s v="Nov"/>
    <x v="0"/>
    <x v="0"/>
    <s v="Order assembled"/>
    <x v="0"/>
    <x v="0"/>
    <x v="1"/>
    <n v="769"/>
    <n v="1099.67"/>
  </r>
  <r>
    <s v="AD01-9362"/>
    <x v="0"/>
    <s v="Nov"/>
    <x v="0"/>
    <x v="0"/>
    <s v="Order assembled"/>
    <x v="0"/>
    <x v="0"/>
    <x v="0"/>
    <n v="237"/>
    <n v="338.90999999999997"/>
  </r>
  <r>
    <s v="AD01-9362"/>
    <x v="0"/>
    <s v="Nov"/>
    <x v="0"/>
    <x v="0"/>
    <s v="Order assembled"/>
    <x v="0"/>
    <x v="0"/>
    <x v="0"/>
    <n v="231"/>
    <n v="330.33"/>
  </r>
  <r>
    <s v="AD01-9364"/>
    <x v="0"/>
    <s v="Nov"/>
    <x v="0"/>
    <x v="0"/>
    <s v="Order assembled"/>
    <x v="0"/>
    <x v="0"/>
    <x v="1"/>
    <n v="201"/>
    <n v="287.43"/>
  </r>
  <r>
    <s v="AD01-9362"/>
    <x v="0"/>
    <s v="Nov"/>
    <x v="0"/>
    <x v="0"/>
    <s v="Order assembled"/>
    <x v="0"/>
    <x v="0"/>
    <x v="1"/>
    <n v="756"/>
    <n v="526.24"/>
  </r>
  <r>
    <s v="AD01-9361"/>
    <x v="0"/>
    <s v="Nov"/>
    <x v="0"/>
    <x v="0"/>
    <s v="Order assembled"/>
    <x v="0"/>
    <x v="0"/>
    <x v="1"/>
    <n v="809"/>
    <n v="526.24"/>
  </r>
  <r>
    <s v="AD01-9361"/>
    <x v="0"/>
    <s v="Nov"/>
    <x v="0"/>
    <x v="0"/>
    <s v="Order assembled"/>
    <x v="0"/>
    <x v="0"/>
    <x v="1"/>
    <n v="199"/>
    <n v="284.57"/>
  </r>
  <r>
    <s v="AD01-9361"/>
    <x v="0"/>
    <s v="Nov"/>
    <x v="0"/>
    <x v="0"/>
    <s v="Order assembled"/>
    <x v="0"/>
    <x v="0"/>
    <x v="1"/>
    <n v="247"/>
    <n v="353.21"/>
  </r>
  <r>
    <s v="AD01-9364"/>
    <x v="0"/>
    <s v="Nov"/>
    <x v="0"/>
    <x v="0"/>
    <s v="Order assembled"/>
    <x v="0"/>
    <x v="0"/>
    <x v="1"/>
    <n v="169"/>
    <n v="241.67000000000002"/>
  </r>
  <r>
    <s v="AD01-9361"/>
    <x v="0"/>
    <s v="Nov"/>
    <x v="0"/>
    <x v="0"/>
    <s v="Order assembled"/>
    <x v="0"/>
    <x v="0"/>
    <x v="0"/>
    <n v="239"/>
    <n v="341.77"/>
  </r>
  <r>
    <s v="AD01-9362"/>
    <x v="0"/>
    <s v="Nov"/>
    <x v="0"/>
    <x v="0"/>
    <s v="Order assembled"/>
    <x v="0"/>
    <x v="0"/>
    <x v="0"/>
    <n v="233"/>
    <n v="333.19"/>
  </r>
  <r>
    <s v="AD01-9364"/>
    <x v="0"/>
    <s v="Nov"/>
    <x v="0"/>
    <x v="0"/>
    <s v="Order assembled"/>
    <x v="0"/>
    <x v="0"/>
    <x v="0"/>
    <n v="227"/>
    <n v="324.61"/>
  </r>
  <r>
    <s v="AD01-9364"/>
    <x v="0"/>
    <s v="Nov"/>
    <x v="0"/>
    <x v="0"/>
    <s v="Order assembled"/>
    <x v="0"/>
    <x v="0"/>
    <x v="1"/>
    <n v="197"/>
    <n v="281.70999999999998"/>
  </r>
  <r>
    <s v="AD01-9364"/>
    <x v="0"/>
    <s v="Nov"/>
    <x v="0"/>
    <x v="0"/>
    <s v="Order assembled"/>
    <x v="0"/>
    <x v="0"/>
    <x v="1"/>
    <n v="245"/>
    <n v="350.35"/>
  </r>
  <r>
    <s v="AD01-9363"/>
    <x v="0"/>
    <s v="Nov"/>
    <x v="0"/>
    <x v="0"/>
    <s v="Order assembled"/>
    <x v="0"/>
    <x v="0"/>
    <x v="1"/>
    <n v="778"/>
    <n v="1112.54"/>
  </r>
  <r>
    <s v="AD01-9362"/>
    <x v="0"/>
    <s v="Oct"/>
    <x v="0"/>
    <x v="0"/>
    <s v="Order assembled"/>
    <x v="0"/>
    <x v="0"/>
    <x v="0"/>
    <n v="254"/>
    <n v="526.24"/>
  </r>
  <r>
    <s v="AD01-9362"/>
    <x v="0"/>
    <s v="Oct"/>
    <x v="0"/>
    <x v="0"/>
    <s v="Order assembled"/>
    <x v="0"/>
    <x v="0"/>
    <x v="0"/>
    <n v="248"/>
    <n v="526.24"/>
  </r>
  <r>
    <s v="AD01-9362"/>
    <x v="0"/>
    <s v="Oct"/>
    <x v="0"/>
    <x v="0"/>
    <s v="Order assembled"/>
    <x v="0"/>
    <x v="0"/>
    <x v="1"/>
    <n v="206"/>
    <n v="294.58"/>
  </r>
  <r>
    <s v="AD01-9361"/>
    <x v="0"/>
    <s v="Oct"/>
    <x v="0"/>
    <x v="0"/>
    <s v="Order assembled"/>
    <x v="0"/>
    <x v="0"/>
    <x v="1"/>
    <n v="248"/>
    <n v="354.64"/>
  </r>
  <r>
    <s v="AD01-9364"/>
    <x v="0"/>
    <s v="Oct"/>
    <x v="0"/>
    <x v="0"/>
    <s v="Order assembled"/>
    <x v="0"/>
    <x v="0"/>
    <x v="1"/>
    <n v="176"/>
    <n v="251.68"/>
  </r>
  <r>
    <s v="AD01-9365"/>
    <x v="0"/>
    <s v="Oct"/>
    <x v="0"/>
    <x v="0"/>
    <s v="Order assembled"/>
    <x v="0"/>
    <x v="0"/>
    <x v="1"/>
    <n v="202"/>
    <n v="288.86"/>
  </r>
  <r>
    <s v="AD01-9362"/>
    <x v="0"/>
    <s v="Oct"/>
    <x v="0"/>
    <x v="0"/>
    <s v="Order assembled"/>
    <x v="0"/>
    <x v="0"/>
    <x v="1"/>
    <n v="250"/>
    <n v="357.5"/>
  </r>
  <r>
    <s v="AD01-9361"/>
    <x v="0"/>
    <s v="Oct"/>
    <x v="0"/>
    <x v="0"/>
    <s v="Order assembled"/>
    <x v="0"/>
    <x v="0"/>
    <x v="1"/>
    <n v="178"/>
    <n v="254.54"/>
  </r>
  <r>
    <s v="AD01-9361"/>
    <x v="0"/>
    <s v="Oct"/>
    <x v="0"/>
    <x v="0"/>
    <s v="Order assembled"/>
    <x v="0"/>
    <x v="0"/>
    <x v="1"/>
    <n v="258"/>
    <n v="526.24"/>
  </r>
  <r>
    <s v="AD01-9361"/>
    <x v="0"/>
    <s v="Oct"/>
    <x v="0"/>
    <x v="0"/>
    <s v="Order assembled"/>
    <x v="0"/>
    <x v="0"/>
    <x v="1"/>
    <n v="252"/>
    <n v="526.24"/>
  </r>
  <r>
    <s v="AD01-9361"/>
    <x v="0"/>
    <s v="Oct"/>
    <x v="0"/>
    <x v="0"/>
    <s v="Order assembled"/>
    <x v="0"/>
    <x v="0"/>
    <x v="0"/>
    <n v="246"/>
    <n v="526.24"/>
  </r>
  <r>
    <s v="AD01-9364"/>
    <x v="0"/>
    <s v="Oct"/>
    <x v="0"/>
    <x v="0"/>
    <s v="Order assembled"/>
    <x v="0"/>
    <x v="0"/>
    <x v="1"/>
    <n v="682"/>
    <n v="975.26"/>
  </r>
  <r>
    <s v="AD01-9362"/>
    <x v="0"/>
    <s v="Oct"/>
    <x v="0"/>
    <x v="0"/>
    <s v="Order assembled"/>
    <x v="0"/>
    <x v="0"/>
    <x v="1"/>
    <n v="715"/>
    <n v="1022.45"/>
  </r>
  <r>
    <s v="AD01-9362"/>
    <x v="0"/>
    <s v="Oct"/>
    <x v="0"/>
    <x v="0"/>
    <s v="Order assembled"/>
    <x v="0"/>
    <x v="0"/>
    <x v="1"/>
    <n v="255"/>
    <n v="364.65"/>
  </r>
  <r>
    <s v="AD01-9362"/>
    <x v="0"/>
    <s v="Oct"/>
    <x v="0"/>
    <x v="0"/>
    <s v="Order assembled"/>
    <x v="0"/>
    <x v="0"/>
    <x v="1"/>
    <n v="249"/>
    <n v="356.07"/>
  </r>
  <r>
    <s v="AD01-9361"/>
    <x v="0"/>
    <s v="Oct"/>
    <x v="0"/>
    <x v="0"/>
    <s v="Order assembled"/>
    <x v="0"/>
    <x v="0"/>
    <x v="0"/>
    <n v="243"/>
    <n v="347.49"/>
  </r>
  <r>
    <s v="AD01-9361"/>
    <x v="0"/>
    <s v="Oct"/>
    <x v="0"/>
    <x v="0"/>
    <s v="Order assembled"/>
    <x v="0"/>
    <x v="0"/>
    <x v="1"/>
    <n v="755"/>
    <n v="526.24"/>
  </r>
  <r>
    <s v="AD01-9364"/>
    <x v="0"/>
    <s v="Oct"/>
    <x v="0"/>
    <x v="0"/>
    <s v="Order assembled"/>
    <x v="0"/>
    <x v="0"/>
    <x v="1"/>
    <n v="808"/>
    <n v="526.24"/>
  </r>
  <r>
    <s v="AD01-9361"/>
    <x v="0"/>
    <s v="Oct"/>
    <x v="0"/>
    <x v="0"/>
    <s v="Order assembled"/>
    <x v="0"/>
    <x v="0"/>
    <x v="1"/>
    <n v="205"/>
    <n v="293.14999999999998"/>
  </r>
  <r>
    <s v="AD01-9361"/>
    <x v="0"/>
    <s v="Oct"/>
    <x v="0"/>
    <x v="0"/>
    <s v="Order assembled"/>
    <x v="0"/>
    <x v="0"/>
    <x v="1"/>
    <n v="253"/>
    <n v="361.78999999999996"/>
  </r>
  <r>
    <s v="AD01-9365"/>
    <x v="0"/>
    <s v="Oct"/>
    <x v="0"/>
    <x v="0"/>
    <s v="Order assembled"/>
    <x v="0"/>
    <x v="0"/>
    <x v="1"/>
    <n v="175"/>
    <n v="250.25"/>
  </r>
  <r>
    <s v="AD01-9363"/>
    <x v="0"/>
    <s v="Oct"/>
    <x v="0"/>
    <x v="0"/>
    <s v="Order assembled"/>
    <x v="0"/>
    <x v="0"/>
    <x v="0"/>
    <n v="257"/>
    <n v="367.51"/>
  </r>
  <r>
    <s v="AD01-9363"/>
    <x v="0"/>
    <s v="Oct"/>
    <x v="0"/>
    <x v="0"/>
    <s v="Order assembled"/>
    <x v="0"/>
    <x v="0"/>
    <x v="0"/>
    <n v="251"/>
    <n v="358.93"/>
  </r>
  <r>
    <s v="AD01-9362"/>
    <x v="0"/>
    <s v="Oct"/>
    <x v="0"/>
    <x v="0"/>
    <s v="Order assembled"/>
    <x v="0"/>
    <x v="0"/>
    <x v="0"/>
    <n v="245"/>
    <n v="350.35"/>
  </r>
  <r>
    <s v="AD01-9364"/>
    <x v="0"/>
    <s v="Oct"/>
    <x v="0"/>
    <x v="0"/>
    <s v="Order assembled"/>
    <x v="0"/>
    <x v="0"/>
    <x v="1"/>
    <n v="203"/>
    <n v="290.28999999999996"/>
  </r>
  <r>
    <s v="AD01-9361"/>
    <x v="0"/>
    <s v="Oct"/>
    <x v="0"/>
    <x v="0"/>
    <s v="Order assembled"/>
    <x v="0"/>
    <x v="0"/>
    <x v="1"/>
    <n v="251"/>
    <n v="358.93"/>
  </r>
  <r>
    <s v="AD01-9362"/>
    <x v="0"/>
    <s v="Oct"/>
    <x v="0"/>
    <x v="0"/>
    <s v="Order assembled"/>
    <x v="0"/>
    <x v="0"/>
    <x v="1"/>
    <n v="777"/>
    <n v="1111.1100000000001"/>
  </r>
  <r>
    <s v="AD01-9361"/>
    <x v="0"/>
    <s v="Sep"/>
    <x v="0"/>
    <x v="0"/>
    <s v="Order assembled"/>
    <x v="0"/>
    <x v="0"/>
    <x v="0"/>
    <n v="272"/>
    <n v="526.24"/>
  </r>
  <r>
    <s v="AD01-9361"/>
    <x v="0"/>
    <s v="Sep"/>
    <x v="0"/>
    <x v="0"/>
    <s v="Order assembled"/>
    <x v="0"/>
    <x v="0"/>
    <x v="0"/>
    <n v="266"/>
    <n v="526.24"/>
  </r>
  <r>
    <s v="AD01-9361"/>
    <x v="0"/>
    <s v="Sep"/>
    <x v="0"/>
    <x v="0"/>
    <s v="Order assembled"/>
    <x v="0"/>
    <x v="0"/>
    <x v="0"/>
    <n v="260"/>
    <n v="526.24"/>
  </r>
  <r>
    <s v="AD01-9364"/>
    <x v="0"/>
    <s v="Sep"/>
    <x v="0"/>
    <x v="0"/>
    <s v="Order assembled"/>
    <x v="0"/>
    <x v="0"/>
    <x v="1"/>
    <n v="254"/>
    <n v="363.22"/>
  </r>
  <r>
    <s v="AD01-9361"/>
    <x v="0"/>
    <s v="Sep"/>
    <x v="0"/>
    <x v="0"/>
    <s v="Order assembled"/>
    <x v="0"/>
    <x v="0"/>
    <x v="1"/>
    <n v="182"/>
    <n v="260.26"/>
  </r>
  <r>
    <s v="AD01-9363"/>
    <x v="0"/>
    <s v="Sep"/>
    <x v="0"/>
    <x v="0"/>
    <s v="Order assembled"/>
    <x v="0"/>
    <x v="0"/>
    <x v="1"/>
    <n v="208"/>
    <n v="297.44"/>
  </r>
  <r>
    <s v="AD01-9363"/>
    <x v="0"/>
    <s v="Sep"/>
    <x v="0"/>
    <x v="0"/>
    <s v="Order assembled"/>
    <x v="0"/>
    <x v="0"/>
    <x v="1"/>
    <n v="256"/>
    <n v="366.08"/>
  </r>
  <r>
    <s v="AD01-9364"/>
    <x v="0"/>
    <s v="Sep"/>
    <x v="0"/>
    <x v="0"/>
    <s v="Order assembled"/>
    <x v="0"/>
    <x v="0"/>
    <x v="1"/>
    <n v="184"/>
    <n v="263.12"/>
  </r>
  <r>
    <s v="AD01-9365"/>
    <x v="0"/>
    <s v="Sep"/>
    <x v="0"/>
    <x v="0"/>
    <s v="Order assembled"/>
    <x v="0"/>
    <x v="0"/>
    <x v="1"/>
    <n v="270"/>
    <n v="526.24"/>
  </r>
  <r>
    <s v="AD01-9361"/>
    <x v="0"/>
    <s v="Sep"/>
    <x v="0"/>
    <x v="0"/>
    <s v="Order assembled"/>
    <x v="0"/>
    <x v="0"/>
    <x v="1"/>
    <n v="264"/>
    <n v="526.24"/>
  </r>
  <r>
    <s v="AD01-9363"/>
    <x v="0"/>
    <s v="Sep"/>
    <x v="0"/>
    <x v="0"/>
    <s v="Order assembled"/>
    <x v="0"/>
    <x v="0"/>
    <x v="1"/>
    <n v="681"/>
    <n v="973.82999999999993"/>
  </r>
  <r>
    <s v="AD01-9361"/>
    <x v="0"/>
    <s v="Sep"/>
    <x v="0"/>
    <x v="0"/>
    <s v="Order assembled"/>
    <x v="0"/>
    <x v="0"/>
    <x v="1"/>
    <n v="714"/>
    <n v="1021.02"/>
  </r>
  <r>
    <s v="AD01-9361"/>
    <x v="0"/>
    <s v="Sep"/>
    <x v="0"/>
    <x v="0"/>
    <s v="Order assembled"/>
    <x v="0"/>
    <x v="0"/>
    <x v="1"/>
    <n v="768"/>
    <n v="1098.24"/>
  </r>
  <r>
    <s v="AD01-9361"/>
    <x v="0"/>
    <s v="Sep"/>
    <x v="0"/>
    <x v="0"/>
    <s v="Order assembled"/>
    <x v="0"/>
    <x v="0"/>
    <x v="1"/>
    <n v="273"/>
    <n v="390.39"/>
  </r>
  <r>
    <s v="AD01-9363"/>
    <x v="0"/>
    <s v="Sep"/>
    <x v="0"/>
    <x v="0"/>
    <s v="Order assembled"/>
    <x v="0"/>
    <x v="0"/>
    <x v="1"/>
    <n v="267"/>
    <n v="381.81"/>
  </r>
  <r>
    <s v="AD01-9364"/>
    <x v="0"/>
    <s v="Sep"/>
    <x v="0"/>
    <x v="0"/>
    <s v="Order assembled"/>
    <x v="0"/>
    <x v="0"/>
    <x v="1"/>
    <n v="261"/>
    <n v="373.23"/>
  </r>
  <r>
    <s v="AD01-9361"/>
    <x v="0"/>
    <s v="Sep"/>
    <x v="0"/>
    <x v="0"/>
    <s v="Order assembled"/>
    <x v="0"/>
    <x v="0"/>
    <x v="1"/>
    <n v="207"/>
    <n v="296.01"/>
  </r>
  <r>
    <s v="AD01-9361"/>
    <x v="0"/>
    <s v="Sep"/>
    <x v="0"/>
    <x v="0"/>
    <s v="Order assembled"/>
    <x v="0"/>
    <x v="0"/>
    <x v="1"/>
    <n v="754"/>
    <n v="526.24"/>
  </r>
  <r>
    <s v="AD01-9363"/>
    <x v="0"/>
    <s v="Sep"/>
    <x v="0"/>
    <x v="0"/>
    <s v="Order assembled"/>
    <x v="0"/>
    <x v="0"/>
    <x v="1"/>
    <n v="807"/>
    <n v="526.24"/>
  </r>
  <r>
    <s v="AD01-9364"/>
    <x v="0"/>
    <s v="Sep"/>
    <x v="0"/>
    <x v="0"/>
    <s v="Order assembled"/>
    <x v="0"/>
    <x v="0"/>
    <x v="1"/>
    <n v="211"/>
    <n v="301.73"/>
  </r>
  <r>
    <s v="AD01-9363"/>
    <x v="0"/>
    <s v="Sep"/>
    <x v="0"/>
    <x v="0"/>
    <s v="Order assembled"/>
    <x v="0"/>
    <x v="0"/>
    <x v="1"/>
    <n v="181"/>
    <n v="258.83"/>
  </r>
  <r>
    <s v="AD01-9361"/>
    <x v="0"/>
    <s v="Sep"/>
    <x v="0"/>
    <x v="0"/>
    <s v="Order assembled"/>
    <x v="0"/>
    <x v="0"/>
    <x v="0"/>
    <n v="269"/>
    <n v="384.67"/>
  </r>
  <r>
    <s v="AD01-9362"/>
    <x v="0"/>
    <s v="Sep"/>
    <x v="0"/>
    <x v="0"/>
    <s v="Order assembled"/>
    <x v="0"/>
    <x v="0"/>
    <x v="0"/>
    <n v="263"/>
    <n v="376.09000000000003"/>
  </r>
  <r>
    <s v="AD01-9361"/>
    <x v="0"/>
    <s v="Sep"/>
    <x v="0"/>
    <x v="0"/>
    <s v="Order assembled"/>
    <x v="0"/>
    <x v="0"/>
    <x v="1"/>
    <n v="209"/>
    <n v="298.87"/>
  </r>
  <r>
    <s v="AD01-9365"/>
    <x v="0"/>
    <s v="Sep"/>
    <x v="0"/>
    <x v="0"/>
    <s v="Order assembled"/>
    <x v="0"/>
    <x v="0"/>
    <x v="1"/>
    <n v="257"/>
    <n v="367.51"/>
  </r>
  <r>
    <s v="AD01-9361"/>
    <x v="0"/>
    <s v="Apr"/>
    <x v="1"/>
    <x v="0"/>
    <s v="Order assembled"/>
    <x v="0"/>
    <x v="0"/>
    <x v="0"/>
    <n v="128"/>
    <n v="183.04"/>
  </r>
  <r>
    <s v="AD01-9364"/>
    <x v="0"/>
    <s v="Apr"/>
    <x v="1"/>
    <x v="0"/>
    <s v="Order assembled"/>
    <x v="0"/>
    <x v="0"/>
    <x v="0"/>
    <n v="302"/>
    <n v="431.86"/>
  </r>
  <r>
    <s v="AD01-9362"/>
    <x v="0"/>
    <s v="Apr"/>
    <x v="1"/>
    <x v="0"/>
    <s v="Order assembled"/>
    <x v="0"/>
    <x v="0"/>
    <x v="0"/>
    <n v="328"/>
    <n v="526.24"/>
  </r>
  <r>
    <s v="AD01-9361"/>
    <x v="0"/>
    <s v="Apr"/>
    <x v="1"/>
    <x v="0"/>
    <s v="Order assembled"/>
    <x v="0"/>
    <x v="0"/>
    <x v="0"/>
    <n v="130"/>
    <n v="526.24"/>
  </r>
  <r>
    <s v="AD01-9361"/>
    <x v="0"/>
    <s v="Apr"/>
    <x v="1"/>
    <x v="0"/>
    <s v="Order assembled"/>
    <x v="0"/>
    <x v="0"/>
    <x v="0"/>
    <n v="304"/>
    <n v="526.24"/>
  </r>
  <r>
    <s v="AD01-9362"/>
    <x v="0"/>
    <s v="Apr"/>
    <x v="1"/>
    <x v="0"/>
    <s v="Order assembled"/>
    <x v="0"/>
    <x v="0"/>
    <x v="0"/>
    <n v="989"/>
    <n v="1414.27"/>
  </r>
  <r>
    <s v="AD01-9361"/>
    <x v="0"/>
    <s v="Apr"/>
    <x v="1"/>
    <x v="0"/>
    <s v="Order assembled"/>
    <x v="0"/>
    <x v="0"/>
    <x v="0"/>
    <n v="1022"/>
    <n v="1461.46"/>
  </r>
  <r>
    <s v="AD01-9364"/>
    <x v="0"/>
    <s v="Apr"/>
    <x v="1"/>
    <x v="0"/>
    <s v="Order assembled"/>
    <x v="0"/>
    <x v="0"/>
    <x v="0"/>
    <n v="300"/>
    <n v="429"/>
  </r>
  <r>
    <s v="AD01-9364"/>
    <x v="0"/>
    <s v="Apr"/>
    <x v="1"/>
    <x v="0"/>
    <s v="Order assembled"/>
    <x v="0"/>
    <x v="0"/>
    <x v="0"/>
    <n v="327"/>
    <n v="467.61"/>
  </r>
  <r>
    <s v="AD01-9361"/>
    <x v="0"/>
    <s v="Apr"/>
    <x v="1"/>
    <x v="0"/>
    <s v="Order assembled"/>
    <x v="0"/>
    <x v="0"/>
    <x v="0"/>
    <n v="129"/>
    <n v="184.47"/>
  </r>
  <r>
    <s v="AD01-9362"/>
    <x v="0"/>
    <s v="Apr"/>
    <x v="1"/>
    <x v="0"/>
    <s v="Order assembled"/>
    <x v="0"/>
    <x v="0"/>
    <x v="0"/>
    <n v="303"/>
    <n v="433.28999999999996"/>
  </r>
  <r>
    <s v="AD01-9361"/>
    <x v="0"/>
    <s v="Apr"/>
    <x v="1"/>
    <x v="0"/>
    <s v="Order assembled"/>
    <x v="0"/>
    <x v="0"/>
    <x v="0"/>
    <n v="770"/>
    <n v="1101.0999999999999"/>
  </r>
  <r>
    <s v="AD01-9362"/>
    <x v="0"/>
    <s v="Apr"/>
    <x v="1"/>
    <x v="0"/>
    <s v="Order assembled"/>
    <x v="0"/>
    <x v="0"/>
    <x v="0"/>
    <n v="857"/>
    <n v="1225.51"/>
  </r>
  <r>
    <s v="AD01-9364"/>
    <x v="0"/>
    <s v="Apr"/>
    <x v="1"/>
    <x v="0"/>
    <s v="Order assembled"/>
    <x v="0"/>
    <x v="0"/>
    <x v="0"/>
    <n v="329"/>
    <n v="470.47"/>
  </r>
  <r>
    <s v="AD01-9361"/>
    <x v="0"/>
    <s v="Apr"/>
    <x v="1"/>
    <x v="0"/>
    <s v="Order assembled"/>
    <x v="0"/>
    <x v="0"/>
    <x v="0"/>
    <n v="131"/>
    <n v="187.32999999999998"/>
  </r>
  <r>
    <s v="AD01-9364"/>
    <x v="0"/>
    <s v="Aug"/>
    <x v="1"/>
    <x v="0"/>
    <s v="Order assembled"/>
    <x v="0"/>
    <x v="0"/>
    <x v="0"/>
    <n v="308"/>
    <n v="440.44"/>
  </r>
  <r>
    <s v="AD01-9361"/>
    <x v="0"/>
    <s v="Aug"/>
    <x v="1"/>
    <x v="0"/>
    <s v="Order assembled"/>
    <x v="0"/>
    <x v="0"/>
    <x v="0"/>
    <n v="356"/>
    <n v="509.08"/>
  </r>
  <r>
    <s v="AD01-9362"/>
    <x v="0"/>
    <s v="Aug"/>
    <x v="1"/>
    <x v="0"/>
    <s v="Order assembled"/>
    <x v="0"/>
    <x v="0"/>
    <x v="0"/>
    <n v="310"/>
    <n v="526.24"/>
  </r>
  <r>
    <s v="AD01-9362"/>
    <x v="0"/>
    <s v="Aug"/>
    <x v="1"/>
    <x v="0"/>
    <s v="Order assembled"/>
    <x v="0"/>
    <x v="0"/>
    <x v="0"/>
    <n v="352"/>
    <n v="526.24"/>
  </r>
  <r>
    <s v="AD01-9362"/>
    <x v="0"/>
    <s v="Aug"/>
    <x v="1"/>
    <x v="0"/>
    <s v="Order assembled"/>
    <x v="0"/>
    <x v="0"/>
    <x v="0"/>
    <n v="280"/>
    <n v="526.24"/>
  </r>
  <r>
    <s v="AD01-9362"/>
    <x v="0"/>
    <s v="Aug"/>
    <x v="1"/>
    <x v="0"/>
    <s v="Order assembled"/>
    <x v="0"/>
    <x v="0"/>
    <x v="0"/>
    <n v="993"/>
    <n v="1419.99"/>
  </r>
  <r>
    <s v="AD01-9362"/>
    <x v="0"/>
    <s v="Aug"/>
    <x v="1"/>
    <x v="0"/>
    <s v="Order assembled"/>
    <x v="0"/>
    <x v="0"/>
    <x v="0"/>
    <n v="1026"/>
    <n v="1467.18"/>
  </r>
  <r>
    <s v="AD01-9364"/>
    <x v="0"/>
    <s v="Aug"/>
    <x v="1"/>
    <x v="0"/>
    <s v="Order assembled"/>
    <x v="0"/>
    <x v="0"/>
    <x v="0"/>
    <n v="282"/>
    <n v="403.26"/>
  </r>
  <r>
    <s v="AD01-9364"/>
    <x v="0"/>
    <s v="Aug"/>
    <x v="1"/>
    <x v="0"/>
    <s v="Order assembled"/>
    <x v="0"/>
    <x v="0"/>
    <x v="0"/>
    <n v="309"/>
    <n v="441.87"/>
  </r>
  <r>
    <s v="AD01-9361"/>
    <x v="0"/>
    <s v="Aug"/>
    <x v="1"/>
    <x v="0"/>
    <s v="Order assembled"/>
    <x v="0"/>
    <x v="0"/>
    <x v="0"/>
    <n v="357"/>
    <n v="510.51"/>
  </r>
  <r>
    <s v="AD01-9362"/>
    <x v="0"/>
    <s v="Aug"/>
    <x v="1"/>
    <x v="0"/>
    <s v="Order assembled"/>
    <x v="0"/>
    <x v="0"/>
    <x v="0"/>
    <n v="279"/>
    <n v="398.97"/>
  </r>
  <r>
    <s v="AD01-9362"/>
    <x v="0"/>
    <s v="Aug"/>
    <x v="1"/>
    <x v="0"/>
    <s v="Order assembled"/>
    <x v="0"/>
    <x v="0"/>
    <x v="0"/>
    <n v="774"/>
    <n v="1106.82"/>
  </r>
  <r>
    <s v="AD01-9361"/>
    <x v="0"/>
    <s v="Aug"/>
    <x v="1"/>
    <x v="0"/>
    <s v="Order assembled"/>
    <x v="0"/>
    <x v="0"/>
    <x v="0"/>
    <n v="807"/>
    <n v="1154.01"/>
  </r>
  <r>
    <s v="AD01-9362"/>
    <x v="0"/>
    <s v="Aug"/>
    <x v="1"/>
    <x v="0"/>
    <s v="Order assembled"/>
    <x v="0"/>
    <x v="0"/>
    <x v="0"/>
    <n v="860"/>
    <n v="1229.8"/>
  </r>
  <r>
    <s v="AD01-9365"/>
    <x v="0"/>
    <s v="Aug"/>
    <x v="1"/>
    <x v="0"/>
    <s v="Order assembled"/>
    <x v="0"/>
    <x v="0"/>
    <x v="0"/>
    <n v="353"/>
    <n v="504.78999999999996"/>
  </r>
  <r>
    <s v="AD01-9364"/>
    <x v="0"/>
    <s v="Aug"/>
    <x v="1"/>
    <x v="0"/>
    <s v="Order assembled"/>
    <x v="0"/>
    <x v="0"/>
    <x v="0"/>
    <n v="281"/>
    <n v="401.83"/>
  </r>
  <r>
    <s v="AD01-9364"/>
    <x v="0"/>
    <s v="Dec"/>
    <x v="1"/>
    <x v="0"/>
    <s v="Order assembled"/>
    <x v="0"/>
    <x v="0"/>
    <x v="0"/>
    <n v="284"/>
    <n v="406.12"/>
  </r>
  <r>
    <s v="AD01-9362"/>
    <x v="0"/>
    <s v="Dec"/>
    <x v="1"/>
    <x v="0"/>
    <s v="Order assembled"/>
    <x v="0"/>
    <x v="0"/>
    <x v="0"/>
    <n v="332"/>
    <n v="474.76"/>
  </r>
  <r>
    <s v="AD01-9364"/>
    <x v="0"/>
    <s v="Dec"/>
    <x v="1"/>
    <x v="0"/>
    <s v="Order assembled"/>
    <x v="0"/>
    <x v="0"/>
    <x v="0"/>
    <n v="260"/>
    <n v="371.8"/>
  </r>
  <r>
    <s v="AD01-9362"/>
    <x v="0"/>
    <s v="Dec"/>
    <x v="1"/>
    <x v="0"/>
    <s v="Order assembled"/>
    <x v="0"/>
    <x v="0"/>
    <x v="0"/>
    <n v="286"/>
    <n v="526.24"/>
  </r>
  <r>
    <s v="AD01-9361"/>
    <x v="0"/>
    <s v="Dec"/>
    <x v="1"/>
    <x v="0"/>
    <s v="Order assembled"/>
    <x v="0"/>
    <x v="0"/>
    <x v="0"/>
    <n v="334"/>
    <n v="526.24"/>
  </r>
  <r>
    <s v="AD01-9362"/>
    <x v="0"/>
    <s v="Dec"/>
    <x v="1"/>
    <x v="0"/>
    <s v="Order assembled"/>
    <x v="0"/>
    <x v="0"/>
    <x v="0"/>
    <n v="262"/>
    <n v="526.24"/>
  </r>
  <r>
    <s v="AD01-9361"/>
    <x v="0"/>
    <s v="Dec"/>
    <x v="1"/>
    <x v="0"/>
    <s v="Order assembled"/>
    <x v="0"/>
    <x v="0"/>
    <x v="0"/>
    <n v="996"/>
    <n v="1424.28"/>
  </r>
  <r>
    <s v="AD01-9362"/>
    <x v="0"/>
    <s v="Dec"/>
    <x v="1"/>
    <x v="0"/>
    <s v="Order assembled"/>
    <x v="0"/>
    <x v="0"/>
    <x v="0"/>
    <n v="258"/>
    <n v="368.94"/>
  </r>
  <r>
    <s v="AD01-9362"/>
    <x v="0"/>
    <s v="Dec"/>
    <x v="1"/>
    <x v="0"/>
    <s v="Order assembled"/>
    <x v="0"/>
    <x v="0"/>
    <x v="0"/>
    <n v="285"/>
    <n v="407.55"/>
  </r>
  <r>
    <s v="AD01-9361"/>
    <x v="0"/>
    <s v="Dec"/>
    <x v="1"/>
    <x v="0"/>
    <s v="Order assembled"/>
    <x v="0"/>
    <x v="0"/>
    <x v="0"/>
    <n v="333"/>
    <n v="476.19"/>
  </r>
  <r>
    <s v="AD01-9361"/>
    <x v="0"/>
    <s v="Dec"/>
    <x v="1"/>
    <x v="0"/>
    <s v="Order assembled"/>
    <x v="0"/>
    <x v="0"/>
    <x v="0"/>
    <n v="261"/>
    <n v="373.23"/>
  </r>
  <r>
    <s v="AD01-9362"/>
    <x v="0"/>
    <s v="Dec"/>
    <x v="1"/>
    <x v="0"/>
    <s v="Order assembled"/>
    <x v="0"/>
    <x v="0"/>
    <x v="0"/>
    <n v="777"/>
    <n v="1111.1100000000001"/>
  </r>
  <r>
    <s v="AD01-9361"/>
    <x v="0"/>
    <s v="Dec"/>
    <x v="1"/>
    <x v="0"/>
    <s v="Order assembled"/>
    <x v="0"/>
    <x v="0"/>
    <x v="0"/>
    <n v="811"/>
    <n v="1159.73"/>
  </r>
  <r>
    <s v="AD01-9362"/>
    <x v="0"/>
    <s v="Dec"/>
    <x v="1"/>
    <x v="0"/>
    <s v="Order assembled"/>
    <x v="0"/>
    <x v="0"/>
    <x v="0"/>
    <n v="864"/>
    <n v="1235.52"/>
  </r>
  <r>
    <s v="AD01-9364"/>
    <x v="0"/>
    <s v="Dec"/>
    <x v="1"/>
    <x v="0"/>
    <s v="Order assembled"/>
    <x v="0"/>
    <x v="0"/>
    <x v="0"/>
    <n v="287"/>
    <n v="410.40999999999997"/>
  </r>
  <r>
    <s v="AD01-9361"/>
    <x v="0"/>
    <s v="Dec"/>
    <x v="1"/>
    <x v="0"/>
    <s v="Order assembled"/>
    <x v="0"/>
    <x v="0"/>
    <x v="0"/>
    <n v="335"/>
    <n v="479.05"/>
  </r>
  <r>
    <s v="AD01-9364"/>
    <x v="0"/>
    <s v="Dec"/>
    <x v="1"/>
    <x v="0"/>
    <s v="Order assembled"/>
    <x v="0"/>
    <x v="0"/>
    <x v="0"/>
    <n v="257"/>
    <n v="367.51"/>
  </r>
  <r>
    <s v="AD01-9362"/>
    <x v="0"/>
    <s v="Feb"/>
    <x v="1"/>
    <x v="0"/>
    <s v="Order assembled"/>
    <x v="0"/>
    <x v="0"/>
    <x v="1"/>
    <n v="350"/>
    <n v="500.5"/>
  </r>
  <r>
    <s v="AD01-9364"/>
    <x v="0"/>
    <s v="Feb"/>
    <x v="1"/>
    <x v="0"/>
    <s v="Order assembled"/>
    <x v="0"/>
    <x v="0"/>
    <x v="1"/>
    <n v="344"/>
    <n v="491.91999999999996"/>
  </r>
  <r>
    <s v="AD01-9361"/>
    <x v="0"/>
    <s v="Feb"/>
    <x v="1"/>
    <x v="0"/>
    <s v="Order assembled"/>
    <x v="0"/>
    <x v="0"/>
    <x v="0"/>
    <n v="338"/>
    <n v="483.34000000000003"/>
  </r>
  <r>
    <s v="AD01-9361"/>
    <x v="0"/>
    <s v="Feb"/>
    <x v="1"/>
    <x v="0"/>
    <s v="Order assembled"/>
    <x v="0"/>
    <x v="0"/>
    <x v="0"/>
    <n v="140"/>
    <n v="200.2"/>
  </r>
  <r>
    <s v="AD01-9363"/>
    <x v="0"/>
    <s v="Feb"/>
    <x v="1"/>
    <x v="0"/>
    <s v="Order assembled"/>
    <x v="0"/>
    <x v="0"/>
    <x v="0"/>
    <n v="314"/>
    <n v="449.02"/>
  </r>
  <r>
    <s v="AD01-9361"/>
    <x v="0"/>
    <s v="Feb"/>
    <x v="1"/>
    <x v="0"/>
    <s v="Order assembled"/>
    <x v="0"/>
    <x v="0"/>
    <x v="1"/>
    <n v="352"/>
    <n v="503.36"/>
  </r>
  <r>
    <s v="AD01-9361"/>
    <x v="0"/>
    <s v="Feb"/>
    <x v="1"/>
    <x v="0"/>
    <s v="Order assembled"/>
    <x v="0"/>
    <x v="0"/>
    <x v="1"/>
    <n v="346"/>
    <n v="494.78"/>
  </r>
  <r>
    <s v="AD01-9362"/>
    <x v="0"/>
    <s v="Feb"/>
    <x v="1"/>
    <x v="0"/>
    <s v="Order assembled"/>
    <x v="0"/>
    <x v="0"/>
    <x v="1"/>
    <n v="340"/>
    <n v="486.2"/>
  </r>
  <r>
    <s v="AD01-9362"/>
    <x v="0"/>
    <s v="Feb"/>
    <x v="1"/>
    <x v="0"/>
    <s v="Order assembled"/>
    <x v="0"/>
    <x v="0"/>
    <x v="0"/>
    <n v="340"/>
    <n v="526.24"/>
  </r>
  <r>
    <s v="AD01-9361"/>
    <x v="0"/>
    <s v="Feb"/>
    <x v="1"/>
    <x v="0"/>
    <s v="Order assembled"/>
    <x v="0"/>
    <x v="0"/>
    <x v="0"/>
    <n v="142"/>
    <n v="526.24"/>
  </r>
  <r>
    <s v="AD01-9362"/>
    <x v="0"/>
    <s v="Feb"/>
    <x v="1"/>
    <x v="0"/>
    <s v="Order assembled"/>
    <x v="0"/>
    <x v="0"/>
    <x v="0"/>
    <n v="987"/>
    <n v="1411.4099999999999"/>
  </r>
  <r>
    <s v="AD01-9362"/>
    <x v="0"/>
    <s v="Feb"/>
    <x v="1"/>
    <x v="0"/>
    <s v="Order assembled"/>
    <x v="0"/>
    <x v="0"/>
    <x v="0"/>
    <n v="1021"/>
    <n v="1460.03"/>
  </r>
  <r>
    <s v="AD01-9362"/>
    <x v="0"/>
    <s v="Feb"/>
    <x v="1"/>
    <x v="0"/>
    <s v="Order assembled"/>
    <x v="0"/>
    <x v="0"/>
    <x v="0"/>
    <n v="312"/>
    <n v="446.15999999999997"/>
  </r>
  <r>
    <s v="AD01-9362"/>
    <x v="0"/>
    <s v="Feb"/>
    <x v="1"/>
    <x v="0"/>
    <s v="Order assembled"/>
    <x v="0"/>
    <x v="0"/>
    <x v="0"/>
    <n v="339"/>
    <n v="484.77"/>
  </r>
  <r>
    <s v="AD01-9361"/>
    <x v="0"/>
    <s v="Feb"/>
    <x v="1"/>
    <x v="0"/>
    <s v="Order assembled"/>
    <x v="0"/>
    <x v="0"/>
    <x v="0"/>
    <n v="141"/>
    <n v="201.63"/>
  </r>
  <r>
    <s v="AD01-9362"/>
    <x v="0"/>
    <s v="Feb"/>
    <x v="1"/>
    <x v="0"/>
    <s v="Order assembled"/>
    <x v="0"/>
    <x v="0"/>
    <x v="0"/>
    <n v="315"/>
    <n v="450.45"/>
  </r>
  <r>
    <s v="AD01-9362"/>
    <x v="0"/>
    <s v="Feb"/>
    <x v="1"/>
    <x v="0"/>
    <s v="Order assembled"/>
    <x v="0"/>
    <x v="0"/>
    <x v="0"/>
    <n v="355"/>
    <n v="507.65"/>
  </r>
  <r>
    <s v="AD01-9361"/>
    <x v="0"/>
    <s v="Feb"/>
    <x v="1"/>
    <x v="0"/>
    <s v="Order assembled"/>
    <x v="0"/>
    <x v="0"/>
    <x v="1"/>
    <n v="349"/>
    <n v="499.07"/>
  </r>
  <r>
    <s v="AD01-9362"/>
    <x v="0"/>
    <s v="Feb"/>
    <x v="1"/>
    <x v="0"/>
    <s v="Order assembled"/>
    <x v="0"/>
    <x v="0"/>
    <x v="1"/>
    <n v="343"/>
    <n v="490.49"/>
  </r>
  <r>
    <s v="AD01-9362"/>
    <x v="0"/>
    <s v="Feb"/>
    <x v="1"/>
    <x v="0"/>
    <s v="Order assembled"/>
    <x v="0"/>
    <x v="0"/>
    <x v="0"/>
    <n v="802"/>
    <n v="1146.8600000000001"/>
  </r>
  <r>
    <s v="AD01-9362"/>
    <x v="0"/>
    <s v="Feb"/>
    <x v="1"/>
    <x v="0"/>
    <s v="Order assembled"/>
    <x v="0"/>
    <x v="0"/>
    <x v="0"/>
    <n v="855"/>
    <n v="1222.6500000000001"/>
  </r>
  <r>
    <s v="AD01-9362"/>
    <x v="0"/>
    <s v="Feb"/>
    <x v="1"/>
    <x v="0"/>
    <s v="Order assembled"/>
    <x v="0"/>
    <x v="0"/>
    <x v="1"/>
    <n v="789"/>
    <n v="1128.27"/>
  </r>
  <r>
    <s v="AD01-9361"/>
    <x v="0"/>
    <s v="Feb"/>
    <x v="1"/>
    <x v="0"/>
    <s v="Order assembled"/>
    <x v="0"/>
    <x v="0"/>
    <x v="1"/>
    <n v="790"/>
    <n v="1129.7"/>
  </r>
  <r>
    <s v="AD01-9362"/>
    <x v="0"/>
    <s v="Feb"/>
    <x v="1"/>
    <x v="0"/>
    <s v="Order assembled"/>
    <x v="0"/>
    <x v="0"/>
    <x v="1"/>
    <n v="791"/>
    <n v="1131.1300000000001"/>
  </r>
  <r>
    <s v="AD01-9363"/>
    <x v="0"/>
    <s v="Feb"/>
    <x v="1"/>
    <x v="0"/>
    <s v="Order assembled"/>
    <x v="0"/>
    <x v="0"/>
    <x v="0"/>
    <n v="341"/>
    <n v="487.63"/>
  </r>
  <r>
    <s v="AD01-9362"/>
    <x v="0"/>
    <s v="Feb"/>
    <x v="1"/>
    <x v="0"/>
    <s v="Order assembled"/>
    <x v="0"/>
    <x v="0"/>
    <x v="0"/>
    <n v="143"/>
    <n v="204.49"/>
  </r>
  <r>
    <s v="AD01-9361"/>
    <x v="0"/>
    <s v="Feb"/>
    <x v="1"/>
    <x v="0"/>
    <s v="Order assembled"/>
    <x v="0"/>
    <x v="0"/>
    <x v="0"/>
    <n v="311"/>
    <n v="444.73"/>
  </r>
  <r>
    <s v="AD01-9361"/>
    <x v="0"/>
    <s v="Jan"/>
    <x v="1"/>
    <x v="0"/>
    <s v="Order assembled"/>
    <x v="0"/>
    <x v="0"/>
    <x v="0"/>
    <n v="356"/>
    <n v="509.08"/>
  </r>
  <r>
    <s v="AD01-9364"/>
    <x v="0"/>
    <s v="Jan"/>
    <x v="1"/>
    <x v="0"/>
    <s v="Order assembled"/>
    <x v="0"/>
    <x v="0"/>
    <x v="0"/>
    <n v="344"/>
    <n v="491.91999999999996"/>
  </r>
  <r>
    <s v="AD01-9362"/>
    <x v="0"/>
    <s v="Jan"/>
    <x v="1"/>
    <x v="0"/>
    <s v="Order assembled"/>
    <x v="0"/>
    <x v="0"/>
    <x v="0"/>
    <n v="146"/>
    <n v="208.78"/>
  </r>
  <r>
    <s v="AD01-9362"/>
    <x v="0"/>
    <s v="Jan"/>
    <x v="1"/>
    <x v="0"/>
    <s v="Order assembled"/>
    <x v="0"/>
    <x v="0"/>
    <x v="0"/>
    <n v="320"/>
    <n v="457.6"/>
  </r>
  <r>
    <s v="AD01-9362"/>
    <x v="0"/>
    <s v="Jan"/>
    <x v="1"/>
    <x v="0"/>
    <s v="Order assembled"/>
    <x v="0"/>
    <x v="0"/>
    <x v="0"/>
    <n v="358"/>
    <n v="511.94"/>
  </r>
  <r>
    <s v="AD01-9361"/>
    <x v="0"/>
    <s v="Jan"/>
    <x v="1"/>
    <x v="0"/>
    <s v="Order assembled"/>
    <x v="0"/>
    <x v="0"/>
    <x v="0"/>
    <n v="262"/>
    <n v="374.65999999999997"/>
  </r>
  <r>
    <s v="AD01-9364"/>
    <x v="0"/>
    <s v="Jan"/>
    <x v="1"/>
    <x v="0"/>
    <s v="Order assembled"/>
    <x v="0"/>
    <x v="0"/>
    <x v="0"/>
    <n v="346"/>
    <n v="526.24"/>
  </r>
  <r>
    <s v="AD01-9364"/>
    <x v="0"/>
    <s v="Jan"/>
    <x v="1"/>
    <x v="0"/>
    <s v="Order assembled"/>
    <x v="0"/>
    <x v="0"/>
    <x v="0"/>
    <n v="148"/>
    <n v="526.24"/>
  </r>
  <r>
    <s v="AD01-9362"/>
    <x v="0"/>
    <s v="Jan"/>
    <x v="1"/>
    <x v="0"/>
    <s v="Order assembled"/>
    <x v="0"/>
    <x v="0"/>
    <x v="0"/>
    <n v="316"/>
    <n v="526.24"/>
  </r>
  <r>
    <s v="AD01-9364"/>
    <x v="0"/>
    <s v="Jan"/>
    <x v="1"/>
    <x v="0"/>
    <s v="Order assembled"/>
    <x v="0"/>
    <x v="0"/>
    <x v="0"/>
    <n v="959"/>
    <n v="1371.37"/>
  </r>
  <r>
    <s v="AD01-9362"/>
    <x v="0"/>
    <s v="Jan"/>
    <x v="1"/>
    <x v="0"/>
    <s v="Order assembled"/>
    <x v="0"/>
    <x v="0"/>
    <x v="0"/>
    <n v="1020"/>
    <n v="1458.6"/>
  </r>
  <r>
    <s v="AD01-9362"/>
    <x v="0"/>
    <s v="Jan"/>
    <x v="1"/>
    <x v="0"/>
    <s v="Order assembled"/>
    <x v="0"/>
    <x v="0"/>
    <x v="0"/>
    <n v="318"/>
    <n v="454.74"/>
  </r>
  <r>
    <s v="AD01-9362"/>
    <x v="0"/>
    <s v="Jan"/>
    <x v="1"/>
    <x v="0"/>
    <s v="Order assembled"/>
    <x v="0"/>
    <x v="0"/>
    <x v="0"/>
    <n v="345"/>
    <n v="493.35"/>
  </r>
  <r>
    <s v="AD01-9364"/>
    <x v="0"/>
    <s v="Jan"/>
    <x v="1"/>
    <x v="0"/>
    <s v="Order assembled"/>
    <x v="0"/>
    <x v="0"/>
    <x v="0"/>
    <n v="147"/>
    <n v="210.21"/>
  </r>
  <r>
    <s v="AD01-9364"/>
    <x v="0"/>
    <s v="Jan"/>
    <x v="1"/>
    <x v="0"/>
    <s v="Order assembled"/>
    <x v="0"/>
    <x v="0"/>
    <x v="0"/>
    <n v="265"/>
    <n v="378.95"/>
  </r>
  <r>
    <s v="AD01-9362"/>
    <x v="0"/>
    <s v="Jan"/>
    <x v="1"/>
    <x v="0"/>
    <s v="Order assembled"/>
    <x v="0"/>
    <x v="0"/>
    <x v="0"/>
    <n v="768"/>
    <n v="1098.24"/>
  </r>
  <r>
    <s v="AD01-9361"/>
    <x v="0"/>
    <s v="Jan"/>
    <x v="1"/>
    <x v="0"/>
    <s v="Order assembled"/>
    <x v="0"/>
    <x v="0"/>
    <x v="0"/>
    <n v="801"/>
    <n v="1145.43"/>
  </r>
  <r>
    <s v="AD01-9364"/>
    <x v="0"/>
    <s v="Jan"/>
    <x v="1"/>
    <x v="0"/>
    <s v="Order assembled"/>
    <x v="0"/>
    <x v="0"/>
    <x v="0"/>
    <n v="854"/>
    <n v="1221.22"/>
  </r>
  <r>
    <s v="AD01-9361"/>
    <x v="0"/>
    <s v="Jan"/>
    <x v="1"/>
    <x v="0"/>
    <s v="Order assembled"/>
    <x v="0"/>
    <x v="0"/>
    <x v="0"/>
    <n v="788"/>
    <n v="1126.8399999999999"/>
  </r>
  <r>
    <s v="AD01-9362"/>
    <x v="0"/>
    <s v="Jan"/>
    <x v="1"/>
    <x v="0"/>
    <s v="Order assembled"/>
    <x v="0"/>
    <x v="0"/>
    <x v="0"/>
    <n v="263"/>
    <n v="376.09000000000003"/>
  </r>
  <r>
    <s v="AD01-9362"/>
    <x v="0"/>
    <s v="Jan"/>
    <x v="1"/>
    <x v="0"/>
    <s v="Order assembled"/>
    <x v="0"/>
    <x v="0"/>
    <x v="0"/>
    <n v="347"/>
    <n v="496.21000000000004"/>
  </r>
  <r>
    <s v="AD01-9364"/>
    <x v="0"/>
    <s v="Jan"/>
    <x v="1"/>
    <x v="0"/>
    <s v="Order assembled"/>
    <x v="0"/>
    <x v="0"/>
    <x v="0"/>
    <n v="317"/>
    <n v="453.31"/>
  </r>
  <r>
    <s v="AD01-9362"/>
    <x v="0"/>
    <s v="Jul"/>
    <x v="1"/>
    <x v="0"/>
    <s v="Order assembled"/>
    <x v="0"/>
    <x v="0"/>
    <x v="0"/>
    <n v="314"/>
    <n v="449.02"/>
  </r>
  <r>
    <s v="AD01-9364"/>
    <x v="0"/>
    <s v="Jul"/>
    <x v="1"/>
    <x v="0"/>
    <s v="Order assembled"/>
    <x v="0"/>
    <x v="0"/>
    <x v="0"/>
    <n v="362"/>
    <n v="517.66"/>
  </r>
  <r>
    <s v="AD01-9362"/>
    <x v="0"/>
    <s v="Jul"/>
    <x v="1"/>
    <x v="0"/>
    <s v="Order assembled"/>
    <x v="0"/>
    <x v="0"/>
    <x v="0"/>
    <n v="284"/>
    <n v="406.12"/>
  </r>
  <r>
    <s v="AD01-9362"/>
    <x v="0"/>
    <s v="Jul"/>
    <x v="1"/>
    <x v="0"/>
    <s v="Order assembled"/>
    <x v="0"/>
    <x v="0"/>
    <x v="0"/>
    <n v="358"/>
    <n v="526.24"/>
  </r>
  <r>
    <s v="AD01-9362"/>
    <x v="0"/>
    <s v="Jul"/>
    <x v="1"/>
    <x v="0"/>
    <s v="Order assembled"/>
    <x v="0"/>
    <x v="0"/>
    <x v="0"/>
    <n v="286"/>
    <n v="526.24"/>
  </r>
  <r>
    <s v="AD01-9362"/>
    <x v="0"/>
    <s v="Jul"/>
    <x v="1"/>
    <x v="0"/>
    <s v="Order assembled"/>
    <x v="0"/>
    <x v="0"/>
    <x v="0"/>
    <n v="992"/>
    <n v="1418.56"/>
  </r>
  <r>
    <s v="AD01-9362"/>
    <x v="0"/>
    <s v="Jul"/>
    <x v="1"/>
    <x v="0"/>
    <s v="Order assembled"/>
    <x v="0"/>
    <x v="0"/>
    <x v="0"/>
    <n v="1025"/>
    <n v="1465.75"/>
  </r>
  <r>
    <s v="AD01-9361"/>
    <x v="0"/>
    <s v="Jul"/>
    <x v="1"/>
    <x v="0"/>
    <s v="Order assembled"/>
    <x v="0"/>
    <x v="0"/>
    <x v="0"/>
    <n v="288"/>
    <n v="411.84000000000003"/>
  </r>
  <r>
    <s v="AD01-9361"/>
    <x v="0"/>
    <s v="Jul"/>
    <x v="1"/>
    <x v="0"/>
    <s v="Order assembled"/>
    <x v="0"/>
    <x v="0"/>
    <x v="0"/>
    <n v="315"/>
    <n v="450.45"/>
  </r>
  <r>
    <s v="AD01-9362"/>
    <x v="0"/>
    <s v="Jul"/>
    <x v="1"/>
    <x v="0"/>
    <s v="Order assembled"/>
    <x v="0"/>
    <x v="0"/>
    <x v="0"/>
    <n v="285"/>
    <n v="407.55"/>
  </r>
  <r>
    <s v="AD01-9362"/>
    <x v="0"/>
    <s v="Jul"/>
    <x v="1"/>
    <x v="0"/>
    <s v="Order assembled"/>
    <x v="0"/>
    <x v="0"/>
    <x v="0"/>
    <n v="773"/>
    <n v="1105.3899999999999"/>
  </r>
  <r>
    <s v="AD01-9361"/>
    <x v="0"/>
    <s v="Jul"/>
    <x v="1"/>
    <x v="0"/>
    <s v="Order assembled"/>
    <x v="0"/>
    <x v="0"/>
    <x v="0"/>
    <n v="806"/>
    <n v="1152.58"/>
  </r>
  <r>
    <s v="AD01-9362"/>
    <x v="0"/>
    <s v="Jul"/>
    <x v="1"/>
    <x v="0"/>
    <s v="Order assembled"/>
    <x v="0"/>
    <x v="0"/>
    <x v="0"/>
    <n v="311"/>
    <n v="444.73"/>
  </r>
  <r>
    <s v="AD01-9362"/>
    <x v="0"/>
    <s v="Jul"/>
    <x v="1"/>
    <x v="0"/>
    <s v="Order assembled"/>
    <x v="0"/>
    <x v="0"/>
    <x v="0"/>
    <n v="359"/>
    <n v="513.37"/>
  </r>
  <r>
    <s v="AD01-9362"/>
    <x v="0"/>
    <s v="Jul"/>
    <x v="1"/>
    <x v="0"/>
    <s v="Order assembled"/>
    <x v="0"/>
    <x v="0"/>
    <x v="0"/>
    <n v="287"/>
    <n v="410.40999999999997"/>
  </r>
  <r>
    <s v="AD01-9362"/>
    <x v="0"/>
    <s v="Jun"/>
    <x v="1"/>
    <x v="0"/>
    <s v="Order assembled"/>
    <x v="0"/>
    <x v="0"/>
    <x v="0"/>
    <n v="320"/>
    <n v="457.6"/>
  </r>
  <r>
    <s v="AD01-9362"/>
    <x v="0"/>
    <s v="Jun"/>
    <x v="1"/>
    <x v="0"/>
    <s v="Order assembled"/>
    <x v="0"/>
    <x v="0"/>
    <x v="0"/>
    <n v="290"/>
    <n v="414.7"/>
  </r>
  <r>
    <s v="AD01-9365"/>
    <x v="0"/>
    <s v="Jun"/>
    <x v="1"/>
    <x v="0"/>
    <s v="Order assembled"/>
    <x v="0"/>
    <x v="0"/>
    <x v="0"/>
    <n v="316"/>
    <n v="526.24"/>
  </r>
  <r>
    <s v="AD01-9361"/>
    <x v="0"/>
    <s v="Jun"/>
    <x v="1"/>
    <x v="0"/>
    <s v="Order assembled"/>
    <x v="0"/>
    <x v="0"/>
    <x v="0"/>
    <n v="364"/>
    <n v="526.24"/>
  </r>
  <r>
    <s v="AD01-9365"/>
    <x v="0"/>
    <s v="Jun"/>
    <x v="1"/>
    <x v="0"/>
    <s v="Order assembled"/>
    <x v="0"/>
    <x v="0"/>
    <x v="0"/>
    <n v="292"/>
    <n v="526.24"/>
  </r>
  <r>
    <s v="AD01-9362"/>
    <x v="0"/>
    <s v="Jun"/>
    <x v="1"/>
    <x v="0"/>
    <s v="Order assembled"/>
    <x v="0"/>
    <x v="0"/>
    <x v="0"/>
    <n v="991"/>
    <n v="1417.13"/>
  </r>
  <r>
    <s v="AD01-9364"/>
    <x v="0"/>
    <s v="Jun"/>
    <x v="1"/>
    <x v="0"/>
    <s v="Order assembled"/>
    <x v="0"/>
    <x v="0"/>
    <x v="0"/>
    <n v="1024"/>
    <n v="1464.32"/>
  </r>
  <r>
    <s v="AD01-9361"/>
    <x v="0"/>
    <s v="Jun"/>
    <x v="1"/>
    <x v="0"/>
    <s v="Order assembled"/>
    <x v="0"/>
    <x v="0"/>
    <x v="0"/>
    <n v="294"/>
    <n v="420.42"/>
  </r>
  <r>
    <s v="AD01-9361"/>
    <x v="0"/>
    <s v="Jun"/>
    <x v="1"/>
    <x v="0"/>
    <s v="Order assembled"/>
    <x v="0"/>
    <x v="0"/>
    <x v="0"/>
    <n v="321"/>
    <n v="459.03"/>
  </r>
  <r>
    <s v="AD01-9361"/>
    <x v="0"/>
    <s v="Jun"/>
    <x v="1"/>
    <x v="0"/>
    <s v="Order assembled"/>
    <x v="0"/>
    <x v="0"/>
    <x v="0"/>
    <n v="363"/>
    <n v="519.09"/>
  </r>
  <r>
    <s v="AD01-9362"/>
    <x v="0"/>
    <s v="Jun"/>
    <x v="1"/>
    <x v="0"/>
    <s v="Order assembled"/>
    <x v="0"/>
    <x v="0"/>
    <x v="0"/>
    <n v="291"/>
    <n v="416.13"/>
  </r>
  <r>
    <s v="AD01-9365"/>
    <x v="0"/>
    <s v="Jun"/>
    <x v="1"/>
    <x v="0"/>
    <s v="Order assembled"/>
    <x v="0"/>
    <x v="0"/>
    <x v="0"/>
    <n v="772"/>
    <n v="1103.96"/>
  </r>
  <r>
    <s v="AD01-9361"/>
    <x v="0"/>
    <s v="Jun"/>
    <x v="1"/>
    <x v="0"/>
    <s v="Order assembled"/>
    <x v="0"/>
    <x v="0"/>
    <x v="0"/>
    <n v="805"/>
    <n v="1151.1500000000001"/>
  </r>
  <r>
    <s v="AD01-9365"/>
    <x v="0"/>
    <s v="Jun"/>
    <x v="1"/>
    <x v="0"/>
    <s v="Order assembled"/>
    <x v="0"/>
    <x v="0"/>
    <x v="0"/>
    <n v="859"/>
    <n v="1228.3699999999999"/>
  </r>
  <r>
    <s v="AD01-9362"/>
    <x v="0"/>
    <s v="Jun"/>
    <x v="1"/>
    <x v="0"/>
    <s v="Order assembled"/>
    <x v="0"/>
    <x v="0"/>
    <x v="0"/>
    <n v="317"/>
    <n v="453.31"/>
  </r>
  <r>
    <s v="AD01-9362"/>
    <x v="0"/>
    <s v="Jun"/>
    <x v="1"/>
    <x v="0"/>
    <s v="Order assembled"/>
    <x v="0"/>
    <x v="0"/>
    <x v="0"/>
    <n v="365"/>
    <n v="521.95000000000005"/>
  </r>
  <r>
    <s v="AD01-9362"/>
    <x v="0"/>
    <s v="Jun"/>
    <x v="1"/>
    <x v="0"/>
    <s v="Order assembled"/>
    <x v="0"/>
    <x v="0"/>
    <x v="0"/>
    <n v="293"/>
    <n v="418.99"/>
  </r>
  <r>
    <s v="AD01-9364"/>
    <x v="0"/>
    <s v="Mar"/>
    <x v="1"/>
    <x v="0"/>
    <s v="Order assembled"/>
    <x v="0"/>
    <x v="0"/>
    <x v="0"/>
    <n v="332"/>
    <n v="474.76"/>
  </r>
  <r>
    <s v="AD01-9361"/>
    <x v="0"/>
    <s v="Mar"/>
    <x v="1"/>
    <x v="0"/>
    <s v="Order assembled"/>
    <x v="0"/>
    <x v="0"/>
    <x v="0"/>
    <n v="134"/>
    <n v="191.62"/>
  </r>
  <r>
    <s v="AD01-9362"/>
    <x v="0"/>
    <s v="Mar"/>
    <x v="1"/>
    <x v="0"/>
    <s v="Order assembled"/>
    <x v="0"/>
    <x v="0"/>
    <x v="0"/>
    <n v="308"/>
    <n v="440.44"/>
  </r>
  <r>
    <s v="AD01-9364"/>
    <x v="0"/>
    <s v="Mar"/>
    <x v="1"/>
    <x v="0"/>
    <s v="Order assembled"/>
    <x v="0"/>
    <x v="0"/>
    <x v="0"/>
    <n v="334"/>
    <n v="526.24"/>
  </r>
  <r>
    <s v="AD01-9364"/>
    <x v="0"/>
    <s v="Mar"/>
    <x v="1"/>
    <x v="0"/>
    <s v="Order assembled"/>
    <x v="0"/>
    <x v="0"/>
    <x v="0"/>
    <n v="136"/>
    <n v="526.24"/>
  </r>
  <r>
    <s v="AD01-9362"/>
    <x v="0"/>
    <s v="Mar"/>
    <x v="1"/>
    <x v="0"/>
    <s v="Order assembled"/>
    <x v="0"/>
    <x v="0"/>
    <x v="0"/>
    <n v="310"/>
    <n v="526.24"/>
  </r>
  <r>
    <s v="AD01-9362"/>
    <x v="0"/>
    <s v="Mar"/>
    <x v="1"/>
    <x v="0"/>
    <s v="Order assembled"/>
    <x v="0"/>
    <x v="0"/>
    <x v="0"/>
    <n v="988"/>
    <n v="1412.84"/>
  </r>
  <r>
    <s v="AD01-9361"/>
    <x v="0"/>
    <s v="Mar"/>
    <x v="1"/>
    <x v="0"/>
    <s v="Order assembled"/>
    <x v="0"/>
    <x v="0"/>
    <x v="0"/>
    <n v="306"/>
    <n v="437.58"/>
  </r>
  <r>
    <s v="AD01-9361"/>
    <x v="0"/>
    <s v="Mar"/>
    <x v="1"/>
    <x v="0"/>
    <s v="Order assembled"/>
    <x v="0"/>
    <x v="0"/>
    <x v="0"/>
    <n v="333"/>
    <n v="476.19"/>
  </r>
  <r>
    <s v="AD01-9364"/>
    <x v="0"/>
    <s v="Mar"/>
    <x v="1"/>
    <x v="0"/>
    <s v="Order assembled"/>
    <x v="0"/>
    <x v="0"/>
    <x v="0"/>
    <n v="135"/>
    <n v="193.05"/>
  </r>
  <r>
    <s v="AD01-9362"/>
    <x v="0"/>
    <s v="Mar"/>
    <x v="1"/>
    <x v="0"/>
    <s v="Order assembled"/>
    <x v="0"/>
    <x v="0"/>
    <x v="0"/>
    <n v="309"/>
    <n v="441.87"/>
  </r>
  <r>
    <s v="AD01-9362"/>
    <x v="0"/>
    <s v="Mar"/>
    <x v="1"/>
    <x v="0"/>
    <s v="Order assembled"/>
    <x v="0"/>
    <x v="0"/>
    <x v="0"/>
    <n v="769"/>
    <n v="1099.67"/>
  </r>
  <r>
    <s v="AD01-9364"/>
    <x v="0"/>
    <s v="Mar"/>
    <x v="1"/>
    <x v="0"/>
    <s v="Order assembled"/>
    <x v="0"/>
    <x v="0"/>
    <x v="0"/>
    <n v="803"/>
    <n v="1148.29"/>
  </r>
  <r>
    <s v="AD01-9364"/>
    <x v="0"/>
    <s v="Mar"/>
    <x v="1"/>
    <x v="0"/>
    <s v="Order assembled"/>
    <x v="0"/>
    <x v="0"/>
    <x v="0"/>
    <n v="856"/>
    <n v="1224.08"/>
  </r>
  <r>
    <s v="AD01-9362"/>
    <x v="0"/>
    <s v="Mar"/>
    <x v="1"/>
    <x v="0"/>
    <s v="Order assembled"/>
    <x v="0"/>
    <x v="0"/>
    <x v="0"/>
    <n v="335"/>
    <n v="479.05"/>
  </r>
  <r>
    <s v="AD01-9364"/>
    <x v="0"/>
    <s v="Mar"/>
    <x v="1"/>
    <x v="0"/>
    <s v="Order assembled"/>
    <x v="0"/>
    <x v="0"/>
    <x v="0"/>
    <n v="137"/>
    <n v="195.91"/>
  </r>
  <r>
    <s v="AD01-9364"/>
    <x v="0"/>
    <s v="Mar"/>
    <x v="1"/>
    <x v="0"/>
    <s v="Order assembled"/>
    <x v="0"/>
    <x v="0"/>
    <x v="0"/>
    <n v="305"/>
    <n v="436.15"/>
  </r>
  <r>
    <s v="AD01-9361"/>
    <x v="0"/>
    <s v="May"/>
    <x v="1"/>
    <x v="0"/>
    <s v="Order assembled"/>
    <x v="0"/>
    <x v="0"/>
    <x v="0"/>
    <n v="326"/>
    <n v="466.18"/>
  </r>
  <r>
    <s v="AD01-9362"/>
    <x v="0"/>
    <s v="May"/>
    <x v="1"/>
    <x v="0"/>
    <s v="Order assembled"/>
    <x v="0"/>
    <x v="0"/>
    <x v="0"/>
    <n v="368"/>
    <n v="526.24"/>
  </r>
  <r>
    <s v="AD01-9362"/>
    <x v="0"/>
    <s v="May"/>
    <x v="1"/>
    <x v="0"/>
    <s v="Order assembled"/>
    <x v="0"/>
    <x v="0"/>
    <x v="0"/>
    <n v="296"/>
    <n v="423.28"/>
  </r>
  <r>
    <s v="AD01-9362"/>
    <x v="0"/>
    <s v="May"/>
    <x v="1"/>
    <x v="0"/>
    <s v="Order assembled"/>
    <x v="0"/>
    <x v="0"/>
    <x v="0"/>
    <n v="322"/>
    <n v="526.24"/>
  </r>
  <r>
    <s v="AD01-9365"/>
    <x v="0"/>
    <s v="May"/>
    <x v="1"/>
    <x v="0"/>
    <s v="Order assembled"/>
    <x v="0"/>
    <x v="0"/>
    <x v="0"/>
    <n v="370"/>
    <n v="526.24"/>
  </r>
  <r>
    <s v="AD01-9364"/>
    <x v="0"/>
    <s v="May"/>
    <x v="1"/>
    <x v="0"/>
    <s v="Order assembled"/>
    <x v="0"/>
    <x v="0"/>
    <x v="0"/>
    <n v="298"/>
    <n v="526.24"/>
  </r>
  <r>
    <s v="AD01-9364"/>
    <x v="0"/>
    <s v="May"/>
    <x v="1"/>
    <x v="0"/>
    <s v="Order assembled"/>
    <x v="0"/>
    <x v="0"/>
    <x v="0"/>
    <n v="990"/>
    <n v="1415.7"/>
  </r>
  <r>
    <s v="AD01-9361"/>
    <x v="0"/>
    <s v="May"/>
    <x v="1"/>
    <x v="0"/>
    <s v="Order assembled"/>
    <x v="0"/>
    <x v="0"/>
    <x v="0"/>
    <n v="1023"/>
    <n v="1462.8899999999999"/>
  </r>
  <r>
    <s v="AD01-9362"/>
    <x v="0"/>
    <s v="May"/>
    <x v="1"/>
    <x v="0"/>
    <s v="Order assembled"/>
    <x v="0"/>
    <x v="0"/>
    <x v="0"/>
    <n v="369"/>
    <n v="527.66999999999996"/>
  </r>
  <r>
    <s v="AD01-9364"/>
    <x v="0"/>
    <s v="May"/>
    <x v="1"/>
    <x v="0"/>
    <s v="Order assembled"/>
    <x v="0"/>
    <x v="0"/>
    <x v="0"/>
    <n v="297"/>
    <n v="424.71"/>
  </r>
  <r>
    <s v="AD01-9364"/>
    <x v="0"/>
    <s v="May"/>
    <x v="1"/>
    <x v="0"/>
    <s v="Order assembled"/>
    <x v="0"/>
    <x v="0"/>
    <x v="0"/>
    <n v="771"/>
    <n v="1102.53"/>
  </r>
  <r>
    <s v="AD01-9361"/>
    <x v="0"/>
    <s v="May"/>
    <x v="1"/>
    <x v="0"/>
    <s v="Order assembled"/>
    <x v="0"/>
    <x v="0"/>
    <x v="0"/>
    <n v="804"/>
    <n v="1149.72"/>
  </r>
  <r>
    <s v="AD01-9362"/>
    <x v="0"/>
    <s v="May"/>
    <x v="1"/>
    <x v="0"/>
    <s v="Order assembled"/>
    <x v="0"/>
    <x v="0"/>
    <x v="0"/>
    <n v="858"/>
    <n v="1226.94"/>
  </r>
  <r>
    <s v="AD01-9362"/>
    <x v="0"/>
    <s v="May"/>
    <x v="1"/>
    <x v="0"/>
    <s v="Order assembled"/>
    <x v="0"/>
    <x v="0"/>
    <x v="0"/>
    <n v="323"/>
    <n v="461.89"/>
  </r>
  <r>
    <s v="AD01-9361"/>
    <x v="0"/>
    <s v="May"/>
    <x v="1"/>
    <x v="0"/>
    <s v="Order assembled"/>
    <x v="0"/>
    <x v="0"/>
    <x v="0"/>
    <n v="371"/>
    <n v="530.53"/>
  </r>
  <r>
    <s v="AD01-9361"/>
    <x v="0"/>
    <s v="May"/>
    <x v="1"/>
    <x v="0"/>
    <s v="Order assembled"/>
    <x v="0"/>
    <x v="0"/>
    <x v="0"/>
    <n v="299"/>
    <n v="427.57"/>
  </r>
  <r>
    <s v="AD01-9361"/>
    <x v="0"/>
    <s v="Nov"/>
    <x v="1"/>
    <x v="0"/>
    <s v="Order assembled"/>
    <x v="0"/>
    <x v="0"/>
    <x v="0"/>
    <n v="290"/>
    <n v="414.7"/>
  </r>
  <r>
    <s v="AD01-9362"/>
    <x v="0"/>
    <s v="Nov"/>
    <x v="1"/>
    <x v="0"/>
    <s v="Order assembled"/>
    <x v="0"/>
    <x v="0"/>
    <x v="0"/>
    <n v="338"/>
    <n v="483.34000000000003"/>
  </r>
  <r>
    <s v="AD01-9362"/>
    <x v="0"/>
    <s v="Nov"/>
    <x v="1"/>
    <x v="0"/>
    <s v="Order assembled"/>
    <x v="0"/>
    <x v="0"/>
    <x v="0"/>
    <n v="266"/>
    <n v="380.38"/>
  </r>
  <r>
    <s v="AD01-9361"/>
    <x v="0"/>
    <s v="Nov"/>
    <x v="1"/>
    <x v="0"/>
    <s v="Order assembled"/>
    <x v="0"/>
    <x v="0"/>
    <x v="0"/>
    <n v="292"/>
    <n v="526.24"/>
  </r>
  <r>
    <s v="AD01-9361"/>
    <x v="0"/>
    <s v="Nov"/>
    <x v="1"/>
    <x v="0"/>
    <s v="Order assembled"/>
    <x v="0"/>
    <x v="0"/>
    <x v="0"/>
    <n v="340"/>
    <n v="526.24"/>
  </r>
  <r>
    <s v="AD01-9362"/>
    <x v="0"/>
    <s v="Nov"/>
    <x v="1"/>
    <x v="0"/>
    <s v="Order assembled"/>
    <x v="0"/>
    <x v="0"/>
    <x v="0"/>
    <n v="995"/>
    <n v="1422.85"/>
  </r>
  <r>
    <s v="AD01-9364"/>
    <x v="0"/>
    <s v="Nov"/>
    <x v="1"/>
    <x v="0"/>
    <s v="Order assembled"/>
    <x v="0"/>
    <x v="0"/>
    <x v="0"/>
    <n v="1029"/>
    <n v="1471.47"/>
  </r>
  <r>
    <s v="AD01-9362"/>
    <x v="0"/>
    <s v="Nov"/>
    <x v="1"/>
    <x v="0"/>
    <s v="Order assembled"/>
    <x v="0"/>
    <x v="0"/>
    <x v="0"/>
    <n v="264"/>
    <n v="377.52"/>
  </r>
  <r>
    <s v="AD01-9362"/>
    <x v="0"/>
    <s v="Nov"/>
    <x v="1"/>
    <x v="0"/>
    <s v="Order assembled"/>
    <x v="0"/>
    <x v="0"/>
    <x v="0"/>
    <n v="291"/>
    <n v="416.13"/>
  </r>
  <r>
    <s v="AD01-9362"/>
    <x v="0"/>
    <s v="Nov"/>
    <x v="1"/>
    <x v="0"/>
    <s v="Order assembled"/>
    <x v="0"/>
    <x v="0"/>
    <x v="0"/>
    <n v="339"/>
    <n v="484.77"/>
  </r>
  <r>
    <s v="AD01-9362"/>
    <x v="0"/>
    <s v="Nov"/>
    <x v="1"/>
    <x v="0"/>
    <s v="Order assembled"/>
    <x v="0"/>
    <x v="0"/>
    <x v="0"/>
    <n v="267"/>
    <n v="381.81"/>
  </r>
  <r>
    <s v="AD01-9364"/>
    <x v="0"/>
    <s v="Nov"/>
    <x v="1"/>
    <x v="0"/>
    <s v="Order assembled"/>
    <x v="0"/>
    <x v="0"/>
    <x v="0"/>
    <n v="810"/>
    <n v="1158.3"/>
  </r>
  <r>
    <s v="AD01-9361"/>
    <x v="0"/>
    <s v="Nov"/>
    <x v="1"/>
    <x v="0"/>
    <s v="Order assembled"/>
    <x v="0"/>
    <x v="0"/>
    <x v="0"/>
    <n v="863"/>
    <n v="1234.0899999999999"/>
  </r>
  <r>
    <s v="AD01-9362"/>
    <x v="0"/>
    <s v="Nov"/>
    <x v="1"/>
    <x v="0"/>
    <s v="Order assembled"/>
    <x v="0"/>
    <x v="1"/>
    <x v="0"/>
    <n v="293"/>
    <n v="418.99"/>
  </r>
  <r>
    <s v="AD01-9363"/>
    <x v="0"/>
    <s v="Nov"/>
    <x v="1"/>
    <x v="0"/>
    <s v="Order assembled"/>
    <x v="0"/>
    <x v="1"/>
    <x v="0"/>
    <n v="341"/>
    <n v="487.63"/>
  </r>
  <r>
    <s v="AD01-9361"/>
    <x v="0"/>
    <s v="Nov"/>
    <x v="1"/>
    <x v="0"/>
    <s v="Order assembled"/>
    <x v="0"/>
    <x v="1"/>
    <x v="0"/>
    <n v="263"/>
    <n v="376.09000000000003"/>
  </r>
  <r>
    <s v="AD01-9362"/>
    <x v="0"/>
    <s v="Oct"/>
    <x v="1"/>
    <x v="0"/>
    <s v="Order assembled"/>
    <x v="0"/>
    <x v="1"/>
    <x v="0"/>
    <n v="296"/>
    <n v="423.28"/>
  </r>
  <r>
    <s v="AD01-9363"/>
    <x v="0"/>
    <s v="Oct"/>
    <x v="1"/>
    <x v="0"/>
    <s v="Order assembled"/>
    <x v="0"/>
    <x v="1"/>
    <x v="0"/>
    <n v="344"/>
    <n v="491.91999999999996"/>
  </r>
  <r>
    <s v="AD01-9362"/>
    <x v="0"/>
    <s v="Oct"/>
    <x v="1"/>
    <x v="0"/>
    <s v="Order assembled"/>
    <x v="0"/>
    <x v="1"/>
    <x v="0"/>
    <n v="272"/>
    <n v="388.96"/>
  </r>
  <r>
    <s v="AD01-9361"/>
    <x v="0"/>
    <s v="Oct"/>
    <x v="1"/>
    <x v="0"/>
    <s v="Order assembled"/>
    <x v="0"/>
    <x v="1"/>
    <x v="0"/>
    <n v="298"/>
    <n v="526.24"/>
  </r>
  <r>
    <s v="AD01-9363"/>
    <x v="0"/>
    <s v="Oct"/>
    <x v="1"/>
    <x v="0"/>
    <s v="Order assembled"/>
    <x v="0"/>
    <x v="1"/>
    <x v="0"/>
    <n v="346"/>
    <n v="526.24"/>
  </r>
  <r>
    <s v="AD01-9365"/>
    <x v="0"/>
    <s v="Oct"/>
    <x v="1"/>
    <x v="0"/>
    <s v="Order assembled"/>
    <x v="0"/>
    <x v="1"/>
    <x v="0"/>
    <n v="268"/>
    <n v="526.24"/>
  </r>
  <r>
    <s v="AD01-9362"/>
    <x v="0"/>
    <s v="Oct"/>
    <x v="1"/>
    <x v="0"/>
    <s v="Order assembled"/>
    <x v="0"/>
    <x v="1"/>
    <x v="0"/>
    <n v="1028"/>
    <n v="1470.04"/>
  </r>
  <r>
    <s v="AD01-9364"/>
    <x v="0"/>
    <s v="Oct"/>
    <x v="1"/>
    <x v="0"/>
    <s v="Order assembled"/>
    <x v="0"/>
    <x v="1"/>
    <x v="0"/>
    <n v="270"/>
    <n v="386.1"/>
  </r>
  <r>
    <s v="AD01-9364"/>
    <x v="0"/>
    <s v="Oct"/>
    <x v="1"/>
    <x v="0"/>
    <s v="Order assembled"/>
    <x v="0"/>
    <x v="1"/>
    <x v="0"/>
    <n v="297"/>
    <n v="424.71"/>
  </r>
  <r>
    <s v="AD01-9362"/>
    <x v="0"/>
    <s v="Oct"/>
    <x v="1"/>
    <x v="0"/>
    <s v="Order assembled"/>
    <x v="0"/>
    <x v="1"/>
    <x v="0"/>
    <n v="345"/>
    <n v="493.35"/>
  </r>
  <r>
    <s v="AD01-9365"/>
    <x v="0"/>
    <s v="Oct"/>
    <x v="1"/>
    <x v="0"/>
    <s v="Order assembled"/>
    <x v="0"/>
    <x v="1"/>
    <x v="0"/>
    <n v="776"/>
    <n v="1109.68"/>
  </r>
  <r>
    <s v="AD01-9362"/>
    <x v="0"/>
    <s v="Oct"/>
    <x v="1"/>
    <x v="0"/>
    <s v="Order assembled"/>
    <x v="0"/>
    <x v="1"/>
    <x v="0"/>
    <n v="809"/>
    <n v="1156.8699999999999"/>
  </r>
  <r>
    <s v="AD01-9361"/>
    <x v="0"/>
    <s v="Oct"/>
    <x v="1"/>
    <x v="0"/>
    <s v="Order assembled"/>
    <x v="0"/>
    <x v="1"/>
    <x v="0"/>
    <n v="862"/>
    <n v="1232.6599999999999"/>
  </r>
  <r>
    <s v="AD01-9362"/>
    <x v="0"/>
    <s v="Oct"/>
    <x v="1"/>
    <x v="0"/>
    <s v="Order assembled"/>
    <x v="0"/>
    <x v="1"/>
    <x v="0"/>
    <n v="299"/>
    <n v="427.57"/>
  </r>
  <r>
    <s v="AD01-9362"/>
    <x v="0"/>
    <s v="Oct"/>
    <x v="1"/>
    <x v="0"/>
    <s v="Order assembled"/>
    <x v="0"/>
    <x v="1"/>
    <x v="0"/>
    <n v="269"/>
    <n v="384.67"/>
  </r>
  <r>
    <s v="AD01-9362"/>
    <x v="0"/>
    <s v="Sep"/>
    <x v="1"/>
    <x v="0"/>
    <s v="Order assembled"/>
    <x v="0"/>
    <x v="1"/>
    <x v="0"/>
    <n v="302"/>
    <n v="431.86"/>
  </r>
  <r>
    <s v="AD01-9361"/>
    <x v="0"/>
    <s v="Sep"/>
    <x v="1"/>
    <x v="0"/>
    <s v="Order assembled"/>
    <x v="0"/>
    <x v="1"/>
    <x v="0"/>
    <n v="350"/>
    <n v="500.5"/>
  </r>
  <r>
    <s v="AD01-9361"/>
    <x v="0"/>
    <s v="Sep"/>
    <x v="1"/>
    <x v="0"/>
    <s v="Order assembled"/>
    <x v="0"/>
    <x v="1"/>
    <x v="0"/>
    <n v="278"/>
    <n v="397.53999999999996"/>
  </r>
  <r>
    <s v="AD01-9362"/>
    <x v="0"/>
    <s v="Sep"/>
    <x v="1"/>
    <x v="0"/>
    <s v="Order assembled"/>
    <x v="0"/>
    <x v="1"/>
    <x v="0"/>
    <n v="304"/>
    <n v="526.24"/>
  </r>
  <r>
    <s v="AD01-9361"/>
    <x v="0"/>
    <s v="Sep"/>
    <x v="1"/>
    <x v="0"/>
    <s v="Order assembled"/>
    <x v="0"/>
    <x v="1"/>
    <x v="0"/>
    <n v="274"/>
    <n v="526.24"/>
  </r>
  <r>
    <s v="AD01-9363"/>
    <x v="0"/>
    <s v="Sep"/>
    <x v="1"/>
    <x v="0"/>
    <s v="Order assembled"/>
    <x v="0"/>
    <x v="1"/>
    <x v="0"/>
    <n v="994"/>
    <n v="1421.42"/>
  </r>
  <r>
    <s v="AD01-9362"/>
    <x v="0"/>
    <s v="Sep"/>
    <x v="1"/>
    <x v="0"/>
    <s v="Order assembled"/>
    <x v="0"/>
    <x v="1"/>
    <x v="0"/>
    <n v="1027"/>
    <n v="1468.6100000000001"/>
  </r>
  <r>
    <s v="AD01-9361"/>
    <x v="0"/>
    <s v="Sep"/>
    <x v="1"/>
    <x v="0"/>
    <s v="Order assembled"/>
    <x v="0"/>
    <x v="1"/>
    <x v="0"/>
    <n v="276"/>
    <n v="394.68"/>
  </r>
  <r>
    <s v="AD01-9361"/>
    <x v="0"/>
    <s v="Sep"/>
    <x v="1"/>
    <x v="0"/>
    <s v="Order assembled"/>
    <x v="0"/>
    <x v="1"/>
    <x v="0"/>
    <n v="303"/>
    <n v="433.28999999999996"/>
  </r>
  <r>
    <s v="AD01-9361"/>
    <x v="0"/>
    <s v="Sep"/>
    <x v="1"/>
    <x v="0"/>
    <s v="Order assembled"/>
    <x v="0"/>
    <x v="1"/>
    <x v="0"/>
    <n v="351"/>
    <n v="501.93"/>
  </r>
  <r>
    <s v="AD01-9363"/>
    <x v="0"/>
    <s v="Sep"/>
    <x v="1"/>
    <x v="0"/>
    <s v="Order assembled"/>
    <x v="0"/>
    <x v="1"/>
    <x v="0"/>
    <n v="273"/>
    <n v="390.39"/>
  </r>
  <r>
    <s v="AD01-9361"/>
    <x v="0"/>
    <s v="Sep"/>
    <x v="1"/>
    <x v="0"/>
    <s v="Order assembled"/>
    <x v="0"/>
    <x v="1"/>
    <x v="0"/>
    <n v="775"/>
    <n v="1108.25"/>
  </r>
  <r>
    <s v="AD01-9361"/>
    <x v="0"/>
    <s v="Sep"/>
    <x v="1"/>
    <x v="0"/>
    <s v="Order assembled"/>
    <x v="0"/>
    <x v="1"/>
    <x v="0"/>
    <n v="808"/>
    <n v="1155.44"/>
  </r>
  <r>
    <s v="AD01-9362"/>
    <x v="0"/>
    <s v="Sep"/>
    <x v="1"/>
    <x v="0"/>
    <s v="Order assembled"/>
    <x v="0"/>
    <x v="1"/>
    <x v="0"/>
    <n v="861"/>
    <n v="1231.23"/>
  </r>
  <r>
    <s v="AD01-9361"/>
    <x v="0"/>
    <s v="Sep"/>
    <x v="1"/>
    <x v="0"/>
    <s v="Order assembled"/>
    <x v="0"/>
    <x v="1"/>
    <x v="0"/>
    <n v="305"/>
    <n v="436.15"/>
  </r>
  <r>
    <s v="AD01-9361"/>
    <x v="0"/>
    <s v="Sep"/>
    <x v="1"/>
    <x v="0"/>
    <s v="Order assembled"/>
    <x v="0"/>
    <x v="1"/>
    <x v="0"/>
    <n v="347"/>
    <n v="496.21000000000004"/>
  </r>
  <r>
    <s v="AD01-9362"/>
    <x v="0"/>
    <s v="Sep"/>
    <x v="1"/>
    <x v="0"/>
    <s v="Order assembled"/>
    <x v="0"/>
    <x v="1"/>
    <x v="0"/>
    <n v="1111"/>
    <n v="1588.73"/>
  </r>
  <r>
    <s v="AD01-9362"/>
    <x v="0"/>
    <s v="Apr"/>
    <x v="0"/>
    <x v="1"/>
    <s v="Cancelld"/>
    <x v="1"/>
    <x v="1"/>
    <x v="0"/>
    <n v="352"/>
    <n v="503.36"/>
  </r>
  <r>
    <s v="AD01-9362"/>
    <x v="0"/>
    <s v="Apr"/>
    <x v="0"/>
    <x v="1"/>
    <s v="Cancelld"/>
    <x v="1"/>
    <x v="1"/>
    <x v="0"/>
    <n v="346"/>
    <n v="494.78"/>
  </r>
  <r>
    <s v="AD01-9362"/>
    <x v="0"/>
    <s v="Apr"/>
    <x v="0"/>
    <x v="1"/>
    <s v="Cancelld"/>
    <x v="1"/>
    <x v="1"/>
    <x v="0"/>
    <n v="340"/>
    <n v="486.2"/>
  </r>
  <r>
    <s v="AD01-9364"/>
    <x v="0"/>
    <s v="Apr"/>
    <x v="0"/>
    <x v="1"/>
    <s v="Cancelld"/>
    <x v="1"/>
    <x v="1"/>
    <x v="0"/>
    <n v="349"/>
    <n v="499.07"/>
  </r>
  <r>
    <s v="AD01-9361"/>
    <x v="0"/>
    <s v="Apr"/>
    <x v="0"/>
    <x v="1"/>
    <s v="Cancelld"/>
    <x v="1"/>
    <x v="1"/>
    <x v="0"/>
    <n v="343"/>
    <n v="490.49"/>
  </r>
  <r>
    <s v="AD01-9363"/>
    <x v="0"/>
    <s v="Aug"/>
    <x v="0"/>
    <x v="1"/>
    <s v="Cancelld"/>
    <x v="1"/>
    <x v="1"/>
    <x v="2"/>
    <n v="286"/>
    <n v="408.98"/>
  </r>
  <r>
    <s v="AD01-9362"/>
    <x v="0"/>
    <s v="Aug"/>
    <x v="0"/>
    <x v="1"/>
    <s v="Cancelld"/>
    <x v="1"/>
    <x v="1"/>
    <x v="2"/>
    <n v="280"/>
    <n v="400.4"/>
  </r>
  <r>
    <s v="AD01-9361"/>
    <x v="0"/>
    <s v="Aug"/>
    <x v="0"/>
    <x v="1"/>
    <s v="Cancelld"/>
    <x v="1"/>
    <x v="1"/>
    <x v="2"/>
    <n v="289"/>
    <n v="413.27"/>
  </r>
  <r>
    <s v="AD01-9364"/>
    <x v="0"/>
    <s v="Aug"/>
    <x v="0"/>
    <x v="1"/>
    <s v="Cancelld"/>
    <x v="1"/>
    <x v="1"/>
    <x v="2"/>
    <n v="283"/>
    <n v="404.69"/>
  </r>
  <r>
    <s v="AD01-9361"/>
    <x v="0"/>
    <s v="Aug"/>
    <x v="0"/>
    <x v="1"/>
    <s v="Cancelld"/>
    <x v="1"/>
    <x v="1"/>
    <x v="2"/>
    <n v="277"/>
    <n v="396.11"/>
  </r>
  <r>
    <s v="AD01-9362"/>
    <x v="0"/>
    <s v="Dec"/>
    <x v="0"/>
    <x v="1"/>
    <s v="Cancelld"/>
    <x v="1"/>
    <x v="1"/>
    <x v="0"/>
    <n v="226"/>
    <n v="323.18"/>
  </r>
  <r>
    <s v="AD01-9361"/>
    <x v="0"/>
    <s v="Dec"/>
    <x v="0"/>
    <x v="1"/>
    <s v="Cancelld"/>
    <x v="1"/>
    <x v="0"/>
    <x v="0"/>
    <n v="220"/>
    <n v="314.60000000000002"/>
  </r>
  <r>
    <s v="AD01-9364"/>
    <x v="0"/>
    <s v="Dec"/>
    <x v="0"/>
    <x v="1"/>
    <s v="Cancelld"/>
    <x v="1"/>
    <x v="0"/>
    <x v="0"/>
    <n v="214"/>
    <n v="306.02"/>
  </r>
  <r>
    <s v="AD01-9361"/>
    <x v="0"/>
    <s v="Dec"/>
    <x v="0"/>
    <x v="1"/>
    <s v="Cancelld"/>
    <x v="1"/>
    <x v="0"/>
    <x v="0"/>
    <n v="223"/>
    <n v="318.89"/>
  </r>
  <r>
    <s v="AD01-9364"/>
    <x v="0"/>
    <s v="Dec"/>
    <x v="0"/>
    <x v="1"/>
    <s v="Cancelld"/>
    <x v="1"/>
    <x v="0"/>
    <x v="0"/>
    <n v="217"/>
    <n v="310.31"/>
  </r>
  <r>
    <s v="AD01-9361"/>
    <x v="0"/>
    <s v="Dec"/>
    <x v="0"/>
    <x v="1"/>
    <s v="Cancelld"/>
    <x v="1"/>
    <x v="0"/>
    <x v="0"/>
    <n v="211"/>
    <n v="301.73"/>
  </r>
  <r>
    <s v="AD01-9361"/>
    <x v="0"/>
    <s v="Jul"/>
    <x v="0"/>
    <x v="1"/>
    <s v="Cancelld"/>
    <x v="1"/>
    <x v="0"/>
    <x v="2"/>
    <n v="304"/>
    <n v="434.72"/>
  </r>
  <r>
    <s v="AD01-9362"/>
    <x v="0"/>
    <s v="Jul"/>
    <x v="0"/>
    <x v="1"/>
    <s v="Cancelld"/>
    <x v="1"/>
    <x v="0"/>
    <x v="2"/>
    <n v="298"/>
    <n v="426.14"/>
  </r>
  <r>
    <s v="AD01-9362"/>
    <x v="0"/>
    <s v="Jul"/>
    <x v="0"/>
    <x v="1"/>
    <s v="Cancelld"/>
    <x v="1"/>
    <x v="0"/>
    <x v="2"/>
    <n v="292"/>
    <n v="417.56"/>
  </r>
  <r>
    <s v="AD01-9364"/>
    <x v="0"/>
    <s v="Jul"/>
    <x v="0"/>
    <x v="1"/>
    <s v="Cancelld"/>
    <x v="1"/>
    <x v="0"/>
    <x v="2"/>
    <n v="301"/>
    <n v="430.43"/>
  </r>
  <r>
    <s v="AD01-9362"/>
    <x v="0"/>
    <s v="Jul"/>
    <x v="0"/>
    <x v="1"/>
    <s v="Cancelld"/>
    <x v="1"/>
    <x v="0"/>
    <x v="2"/>
    <n v="295"/>
    <n v="421.85"/>
  </r>
  <r>
    <s v="AD01-9362"/>
    <x v="0"/>
    <s v="Jun"/>
    <x v="0"/>
    <x v="1"/>
    <s v="Cancelld"/>
    <x v="1"/>
    <x v="0"/>
    <x v="0"/>
    <n v="322"/>
    <n v="460.46000000000004"/>
  </r>
  <r>
    <s v="AD01-9361"/>
    <x v="0"/>
    <s v="Jun"/>
    <x v="0"/>
    <x v="1"/>
    <s v="Cancelld"/>
    <x v="1"/>
    <x v="0"/>
    <x v="2"/>
    <n v="316"/>
    <n v="451.88"/>
  </r>
  <r>
    <s v="AD01-9364"/>
    <x v="0"/>
    <s v="Jun"/>
    <x v="0"/>
    <x v="1"/>
    <s v="Cancelld"/>
    <x v="1"/>
    <x v="0"/>
    <x v="2"/>
    <n v="310"/>
    <n v="443.3"/>
  </r>
  <r>
    <s v="AD01-9361"/>
    <x v="0"/>
    <s v="Jun"/>
    <x v="0"/>
    <x v="1"/>
    <s v="Cancelld"/>
    <x v="1"/>
    <x v="0"/>
    <x v="2"/>
    <n v="319"/>
    <n v="456.16999999999996"/>
  </r>
  <r>
    <s v="AD01-9362"/>
    <x v="0"/>
    <s v="Jun"/>
    <x v="0"/>
    <x v="1"/>
    <s v="Cancelld"/>
    <x v="1"/>
    <x v="0"/>
    <x v="2"/>
    <n v="313"/>
    <n v="447.59000000000003"/>
  </r>
  <r>
    <s v="AD01-9362"/>
    <x v="0"/>
    <s v="Jun"/>
    <x v="0"/>
    <x v="1"/>
    <s v="Cancelld"/>
    <x v="1"/>
    <x v="0"/>
    <x v="2"/>
    <n v="307"/>
    <n v="439.01"/>
  </r>
  <r>
    <s v="AD01-9361"/>
    <x v="0"/>
    <s v="May"/>
    <x v="0"/>
    <x v="1"/>
    <s v="Cancelld"/>
    <x v="1"/>
    <x v="0"/>
    <x v="0"/>
    <n v="334"/>
    <n v="477.62"/>
  </r>
  <r>
    <s v="AD01-9362"/>
    <x v="0"/>
    <s v="May"/>
    <x v="0"/>
    <x v="1"/>
    <s v="Cancelld"/>
    <x v="1"/>
    <x v="0"/>
    <x v="0"/>
    <n v="328"/>
    <n v="469.03999999999996"/>
  </r>
  <r>
    <s v="AD01-9364"/>
    <x v="0"/>
    <s v="May"/>
    <x v="0"/>
    <x v="1"/>
    <s v="Cancelld"/>
    <x v="1"/>
    <x v="0"/>
    <x v="0"/>
    <n v="337"/>
    <n v="481.90999999999997"/>
  </r>
  <r>
    <s v="AD01-9362"/>
    <x v="0"/>
    <s v="May"/>
    <x v="0"/>
    <x v="1"/>
    <s v="Cancelld"/>
    <x v="1"/>
    <x v="0"/>
    <x v="0"/>
    <n v="331"/>
    <n v="473.33"/>
  </r>
  <r>
    <s v="AD01-9363"/>
    <x v="0"/>
    <s v="May"/>
    <x v="0"/>
    <x v="1"/>
    <s v="Cancelld"/>
    <x v="1"/>
    <x v="0"/>
    <x v="0"/>
    <n v="325"/>
    <n v="464.75"/>
  </r>
  <r>
    <s v="AD01-9361"/>
    <x v="0"/>
    <s v="Nov"/>
    <x v="0"/>
    <x v="1"/>
    <s v="Cancelld"/>
    <x v="1"/>
    <x v="0"/>
    <x v="0"/>
    <n v="238"/>
    <n v="340.34000000000003"/>
  </r>
  <r>
    <s v="AD01-9361"/>
    <x v="0"/>
    <s v="Nov"/>
    <x v="0"/>
    <x v="1"/>
    <s v="Cancelld"/>
    <x v="1"/>
    <x v="0"/>
    <x v="0"/>
    <n v="232"/>
    <n v="331.76"/>
  </r>
  <r>
    <s v="AD01-9365"/>
    <x v="0"/>
    <s v="Nov"/>
    <x v="0"/>
    <x v="1"/>
    <s v="Cancelld"/>
    <x v="1"/>
    <x v="0"/>
    <x v="0"/>
    <n v="241"/>
    <n v="344.63"/>
  </r>
  <r>
    <s v="AD01-9361"/>
    <x v="0"/>
    <s v="Nov"/>
    <x v="0"/>
    <x v="1"/>
    <s v="Cancelld"/>
    <x v="1"/>
    <x v="0"/>
    <x v="0"/>
    <n v="235"/>
    <n v="336.05"/>
  </r>
  <r>
    <s v="AD01-9362"/>
    <x v="0"/>
    <s v="Nov"/>
    <x v="0"/>
    <x v="1"/>
    <s v="Cancelld"/>
    <x v="1"/>
    <x v="0"/>
    <x v="0"/>
    <n v="229"/>
    <n v="327.47000000000003"/>
  </r>
  <r>
    <s v="AD01-9362"/>
    <x v="0"/>
    <s v="Oct"/>
    <x v="0"/>
    <x v="1"/>
    <s v="Cancelld"/>
    <x v="1"/>
    <x v="0"/>
    <x v="2"/>
    <n v="256"/>
    <n v="366.08"/>
  </r>
  <r>
    <s v="AD01-9364"/>
    <x v="0"/>
    <s v="Oct"/>
    <x v="0"/>
    <x v="1"/>
    <s v="Cancelld"/>
    <x v="1"/>
    <x v="0"/>
    <x v="2"/>
    <n v="250"/>
    <n v="357.5"/>
  </r>
  <r>
    <s v="AD01-9361"/>
    <x v="0"/>
    <s v="Oct"/>
    <x v="0"/>
    <x v="1"/>
    <s v="Cancelld"/>
    <x v="1"/>
    <x v="0"/>
    <x v="0"/>
    <n v="244"/>
    <n v="348.92"/>
  </r>
  <r>
    <s v="AD01-9362"/>
    <x v="0"/>
    <s v="Oct"/>
    <x v="0"/>
    <x v="1"/>
    <s v="Cancelld"/>
    <x v="1"/>
    <x v="0"/>
    <x v="2"/>
    <n v="253"/>
    <n v="361.78999999999996"/>
  </r>
  <r>
    <s v="AD01-9361"/>
    <x v="0"/>
    <s v="Oct"/>
    <x v="0"/>
    <x v="1"/>
    <s v="Cancelld"/>
    <x v="1"/>
    <x v="0"/>
    <x v="2"/>
    <n v="247"/>
    <n v="353.21"/>
  </r>
  <r>
    <s v="AD01-9362"/>
    <x v="0"/>
    <s v="Sep"/>
    <x v="0"/>
    <x v="1"/>
    <s v="Cancelld"/>
    <x v="1"/>
    <x v="0"/>
    <x v="2"/>
    <n v="274"/>
    <n v="391.82"/>
  </r>
  <r>
    <s v="AD01-9361"/>
    <x v="0"/>
    <s v="Sep"/>
    <x v="0"/>
    <x v="1"/>
    <s v="Cancelld"/>
    <x v="1"/>
    <x v="0"/>
    <x v="2"/>
    <n v="268"/>
    <n v="383.24"/>
  </r>
  <r>
    <s v="AD01-9364"/>
    <x v="0"/>
    <s v="Sep"/>
    <x v="0"/>
    <x v="1"/>
    <s v="Cancelld"/>
    <x v="1"/>
    <x v="0"/>
    <x v="2"/>
    <n v="262"/>
    <n v="374.65999999999997"/>
  </r>
  <r>
    <s v="AD01-9362"/>
    <x v="0"/>
    <s v="Sep"/>
    <x v="0"/>
    <x v="1"/>
    <s v="Cancelld"/>
    <x v="1"/>
    <x v="0"/>
    <x v="2"/>
    <n v="271"/>
    <n v="387.53"/>
  </r>
  <r>
    <s v="AD01-9364"/>
    <x v="0"/>
    <s v="Sep"/>
    <x v="0"/>
    <x v="1"/>
    <s v="Cancelld"/>
    <x v="1"/>
    <x v="0"/>
    <x v="2"/>
    <n v="265"/>
    <n v="378.95"/>
  </r>
  <r>
    <s v="AD01-9361"/>
    <x v="0"/>
    <s v="Sep"/>
    <x v="0"/>
    <x v="1"/>
    <s v="Cancelld"/>
    <x v="1"/>
    <x v="0"/>
    <x v="2"/>
    <n v="259"/>
    <n v="370.37"/>
  </r>
  <r>
    <s v="AD01-9364"/>
    <x v="0"/>
    <s v="Apr"/>
    <x v="1"/>
    <x v="1"/>
    <s v="Cancelld"/>
    <x v="1"/>
    <x v="0"/>
    <x v="2"/>
    <n v="158"/>
    <n v="225.94"/>
  </r>
  <r>
    <s v="AD01-9361"/>
    <x v="0"/>
    <s v="Apr"/>
    <x v="1"/>
    <x v="1"/>
    <s v="Cancelld"/>
    <x v="1"/>
    <x v="0"/>
    <x v="2"/>
    <n v="206"/>
    <n v="294.58"/>
  </r>
  <r>
    <s v="AD01-9362"/>
    <x v="0"/>
    <s v="Apr"/>
    <x v="1"/>
    <x v="1"/>
    <s v="Cancelld"/>
    <x v="1"/>
    <x v="0"/>
    <x v="2"/>
    <n v="134"/>
    <n v="191.62"/>
  </r>
  <r>
    <s v="AD01-9364"/>
    <x v="0"/>
    <s v="Apr"/>
    <x v="1"/>
    <x v="1"/>
    <s v="Cancelld"/>
    <x v="1"/>
    <x v="0"/>
    <x v="2"/>
    <n v="160"/>
    <n v="228.8"/>
  </r>
  <r>
    <s v="AD01-9364"/>
    <x v="0"/>
    <s v="Apr"/>
    <x v="1"/>
    <x v="1"/>
    <s v="Cancelld"/>
    <x v="1"/>
    <x v="0"/>
    <x v="2"/>
    <n v="208"/>
    <n v="297.44"/>
  </r>
  <r>
    <s v="AD01-9364"/>
    <x v="0"/>
    <s v="Apr"/>
    <x v="1"/>
    <x v="1"/>
    <s v="Cancelld"/>
    <x v="1"/>
    <x v="0"/>
    <x v="2"/>
    <n v="136"/>
    <n v="194.48"/>
  </r>
  <r>
    <s v="AD01-9361"/>
    <x v="0"/>
    <s v="Apr"/>
    <x v="1"/>
    <x v="1"/>
    <s v="Cancelld"/>
    <x v="1"/>
    <x v="0"/>
    <x v="2"/>
    <n v="812"/>
    <n v="1161.1599999999999"/>
  </r>
  <r>
    <s v="AD01-9362"/>
    <x v="0"/>
    <s v="Apr"/>
    <x v="1"/>
    <x v="1"/>
    <s v="Cancelld"/>
    <x v="1"/>
    <x v="0"/>
    <x v="2"/>
    <n v="899"/>
    <n v="1285.57"/>
  </r>
  <r>
    <s v="AD01-9362"/>
    <x v="0"/>
    <s v="Apr"/>
    <x v="1"/>
    <x v="1"/>
    <s v="Cancelld"/>
    <x v="1"/>
    <x v="0"/>
    <x v="2"/>
    <n v="852"/>
    <n v="526.24"/>
  </r>
  <r>
    <s v="AD01-9362"/>
    <x v="0"/>
    <s v="Apr"/>
    <x v="1"/>
    <x v="1"/>
    <s v="Cancelld"/>
    <x v="1"/>
    <x v="0"/>
    <x v="2"/>
    <n v="885"/>
    <n v="526.24"/>
  </r>
  <r>
    <s v="AD01-9361"/>
    <x v="0"/>
    <s v="Apr"/>
    <x v="1"/>
    <x v="1"/>
    <s v="Cancelld"/>
    <x v="1"/>
    <x v="0"/>
    <x v="2"/>
    <n v="135"/>
    <n v="193.05"/>
  </r>
  <r>
    <s v="AD01-9364"/>
    <x v="0"/>
    <s v="Apr"/>
    <x v="1"/>
    <x v="1"/>
    <s v="Cancelld"/>
    <x v="1"/>
    <x v="0"/>
    <x v="2"/>
    <n v="163"/>
    <n v="233.09"/>
  </r>
  <r>
    <s v="AD01-9362"/>
    <x v="0"/>
    <s v="Apr"/>
    <x v="1"/>
    <x v="1"/>
    <s v="Cancelld"/>
    <x v="1"/>
    <x v="0"/>
    <x v="2"/>
    <n v="205"/>
    <n v="293.14999999999998"/>
  </r>
  <r>
    <s v="AD01-9364"/>
    <x v="0"/>
    <s v="Apr"/>
    <x v="1"/>
    <x v="1"/>
    <s v="Cancelld"/>
    <x v="1"/>
    <x v="0"/>
    <x v="2"/>
    <n v="133"/>
    <n v="190.19"/>
  </r>
  <r>
    <s v="AD01-9362"/>
    <x v="0"/>
    <s v="Apr"/>
    <x v="1"/>
    <x v="1"/>
    <s v="Cancelld"/>
    <x v="1"/>
    <x v="0"/>
    <x v="2"/>
    <n v="821"/>
    <n v="1174.03"/>
  </r>
  <r>
    <s v="AD01-9362"/>
    <x v="0"/>
    <s v="Apr"/>
    <x v="1"/>
    <x v="1"/>
    <s v="Cancelld"/>
    <x v="1"/>
    <x v="0"/>
    <x v="2"/>
    <n v="854"/>
    <n v="1221.22"/>
  </r>
  <r>
    <s v="AD01-9364"/>
    <x v="0"/>
    <s v="Apr"/>
    <x v="1"/>
    <x v="1"/>
    <s v="Cancelld"/>
    <x v="1"/>
    <x v="0"/>
    <x v="2"/>
    <n v="131"/>
    <n v="187.32999999999998"/>
  </r>
  <r>
    <s v="AD01-9361"/>
    <x v="0"/>
    <s v="Aug"/>
    <x v="1"/>
    <x v="1"/>
    <s v="Cancelld"/>
    <x v="1"/>
    <x v="0"/>
    <x v="2"/>
    <n v="140"/>
    <n v="200.2"/>
  </r>
  <r>
    <s v="AD01-9361"/>
    <x v="0"/>
    <s v="Aug"/>
    <x v="1"/>
    <x v="1"/>
    <s v="Cancelld"/>
    <x v="1"/>
    <x v="0"/>
    <x v="2"/>
    <n v="188"/>
    <n v="268.84000000000003"/>
  </r>
  <r>
    <s v="AD01-9364"/>
    <x v="0"/>
    <s v="Aug"/>
    <x v="1"/>
    <x v="1"/>
    <s v="Cancelld"/>
    <x v="1"/>
    <x v="0"/>
    <x v="2"/>
    <n v="356"/>
    <n v="509.08"/>
  </r>
  <r>
    <s v="AD01-9361"/>
    <x v="0"/>
    <s v="Aug"/>
    <x v="1"/>
    <x v="1"/>
    <s v="Cancelld"/>
    <x v="1"/>
    <x v="0"/>
    <x v="2"/>
    <n v="184"/>
    <n v="263.12"/>
  </r>
  <r>
    <s v="AD01-9362"/>
    <x v="0"/>
    <s v="Aug"/>
    <x v="1"/>
    <x v="1"/>
    <s v="Cancelld"/>
    <x v="1"/>
    <x v="0"/>
    <x v="2"/>
    <n v="358"/>
    <n v="511.94"/>
  </r>
  <r>
    <s v="AD01-9365"/>
    <x v="0"/>
    <s v="Aug"/>
    <x v="1"/>
    <x v="1"/>
    <s v="Cancelld"/>
    <x v="1"/>
    <x v="0"/>
    <x v="2"/>
    <n v="816"/>
    <n v="1166.8800000000001"/>
  </r>
  <r>
    <s v="AD01-9364"/>
    <x v="0"/>
    <s v="Aug"/>
    <x v="1"/>
    <x v="1"/>
    <s v="Cancelld"/>
    <x v="1"/>
    <x v="0"/>
    <x v="2"/>
    <n v="849"/>
    <n v="1214.07"/>
  </r>
  <r>
    <s v="AD01-9361"/>
    <x v="0"/>
    <s v="Aug"/>
    <x v="1"/>
    <x v="1"/>
    <s v="Cancelld"/>
    <x v="1"/>
    <x v="0"/>
    <x v="2"/>
    <n v="902"/>
    <n v="1289.8600000000001"/>
  </r>
  <r>
    <s v="AD01-9361"/>
    <x v="0"/>
    <s v="Aug"/>
    <x v="1"/>
    <x v="1"/>
    <s v="Cancelld"/>
    <x v="1"/>
    <x v="0"/>
    <x v="2"/>
    <n v="855"/>
    <n v="526.24"/>
  </r>
  <r>
    <s v="AD01-9365"/>
    <x v="0"/>
    <s v="Aug"/>
    <x v="1"/>
    <x v="1"/>
    <s v="Cancelld"/>
    <x v="1"/>
    <x v="0"/>
    <x v="2"/>
    <n v="357"/>
    <n v="510.51"/>
  </r>
  <r>
    <s v="AD01-9362"/>
    <x v="0"/>
    <s v="Aug"/>
    <x v="1"/>
    <x v="1"/>
    <s v="Cancelld"/>
    <x v="1"/>
    <x v="0"/>
    <x v="2"/>
    <n v="139"/>
    <n v="198.76999999999998"/>
  </r>
  <r>
    <s v="AD01-9363"/>
    <x v="0"/>
    <s v="Aug"/>
    <x v="1"/>
    <x v="1"/>
    <s v="Cancelld"/>
    <x v="1"/>
    <x v="0"/>
    <x v="2"/>
    <n v="187"/>
    <n v="267.40999999999997"/>
  </r>
  <r>
    <s v="AD01-9364"/>
    <x v="0"/>
    <s v="Aug"/>
    <x v="1"/>
    <x v="1"/>
    <s v="Cancelld"/>
    <x v="1"/>
    <x v="0"/>
    <x v="2"/>
    <n v="825"/>
    <n v="1179.75"/>
  </r>
  <r>
    <s v="AD01-9362"/>
    <x v="0"/>
    <s v="Aug"/>
    <x v="1"/>
    <x v="1"/>
    <s v="Cancelld"/>
    <x v="1"/>
    <x v="0"/>
    <x v="2"/>
    <n v="858"/>
    <n v="1226.94"/>
  </r>
  <r>
    <s v="AD01-9361"/>
    <x v="0"/>
    <s v="Aug"/>
    <x v="1"/>
    <x v="1"/>
    <s v="Cancelld"/>
    <x v="1"/>
    <x v="0"/>
    <x v="2"/>
    <n v="359"/>
    <n v="513.37"/>
  </r>
  <r>
    <s v="AD01-9365"/>
    <x v="0"/>
    <s v="Dec"/>
    <x v="1"/>
    <x v="1"/>
    <s v="Cancelld"/>
    <x v="1"/>
    <x v="0"/>
    <x v="2"/>
    <n v="362"/>
    <n v="517.66"/>
  </r>
  <r>
    <s v="AD01-9364"/>
    <x v="0"/>
    <s v="Dec"/>
    <x v="1"/>
    <x v="1"/>
    <s v="Cancelld"/>
    <x v="1"/>
    <x v="0"/>
    <x v="2"/>
    <n v="164"/>
    <n v="234.51999999999998"/>
  </r>
  <r>
    <s v="AD01-9362"/>
    <x v="0"/>
    <s v="Dec"/>
    <x v="1"/>
    <x v="1"/>
    <s v="Cancelld"/>
    <x v="1"/>
    <x v="0"/>
    <x v="2"/>
    <n v="338"/>
    <n v="483.34000000000003"/>
  </r>
  <r>
    <s v="AD01-9363"/>
    <x v="0"/>
    <s v="Dec"/>
    <x v="1"/>
    <x v="1"/>
    <s v="Cancelld"/>
    <x v="1"/>
    <x v="0"/>
    <x v="2"/>
    <n v="364"/>
    <n v="520.52"/>
  </r>
  <r>
    <s v="AD01-9361"/>
    <x v="0"/>
    <s v="Dec"/>
    <x v="1"/>
    <x v="1"/>
    <s v="Cancelld"/>
    <x v="1"/>
    <x v="0"/>
    <x v="2"/>
    <n v="166"/>
    <n v="237.38"/>
  </r>
  <r>
    <s v="AD01-9361"/>
    <x v="0"/>
    <s v="Dec"/>
    <x v="1"/>
    <x v="1"/>
    <s v="Cancelld"/>
    <x v="1"/>
    <x v="0"/>
    <x v="2"/>
    <n v="819"/>
    <n v="1171.17"/>
  </r>
  <r>
    <s v="AD01-9361"/>
    <x v="0"/>
    <s v="Dec"/>
    <x v="1"/>
    <x v="1"/>
    <s v="Cancelld"/>
    <x v="1"/>
    <x v="0"/>
    <x v="2"/>
    <n v="853"/>
    <n v="1219.79"/>
  </r>
  <r>
    <s v="AD01-9363"/>
    <x v="0"/>
    <s v="Dec"/>
    <x v="1"/>
    <x v="1"/>
    <s v="Cancelld"/>
    <x v="1"/>
    <x v="0"/>
    <x v="2"/>
    <n v="906"/>
    <n v="1295.58"/>
  </r>
  <r>
    <s v="AD01-9363"/>
    <x v="0"/>
    <s v="Dec"/>
    <x v="1"/>
    <x v="1"/>
    <s v="Cancelld"/>
    <x v="1"/>
    <x v="0"/>
    <x v="2"/>
    <n v="859"/>
    <n v="526.24"/>
  </r>
  <r>
    <s v="AD01-9361"/>
    <x v="0"/>
    <s v="Dec"/>
    <x v="1"/>
    <x v="1"/>
    <s v="Cancelld"/>
    <x v="1"/>
    <x v="0"/>
    <x v="2"/>
    <n v="165"/>
    <n v="526.24"/>
  </r>
  <r>
    <s v="AD01-9361"/>
    <x v="0"/>
    <s v="Dec"/>
    <x v="1"/>
    <x v="1"/>
    <s v="Cancelld"/>
    <x v="1"/>
    <x v="0"/>
    <x v="2"/>
    <n v="339"/>
    <n v="484.77"/>
  </r>
  <r>
    <s v="AD01-9364"/>
    <x v="0"/>
    <s v="Dec"/>
    <x v="1"/>
    <x v="1"/>
    <s v="Cancelld"/>
    <x v="1"/>
    <x v="0"/>
    <x v="2"/>
    <n v="163"/>
    <n v="233.09"/>
  </r>
  <r>
    <s v="AD01-9363"/>
    <x v="0"/>
    <s v="Dec"/>
    <x v="1"/>
    <x v="1"/>
    <s v="Cancelld"/>
    <x v="1"/>
    <x v="0"/>
    <x v="2"/>
    <n v="337"/>
    <n v="481.90999999999997"/>
  </r>
  <r>
    <s v="AD01-9362"/>
    <x v="0"/>
    <s v="Dec"/>
    <x v="1"/>
    <x v="1"/>
    <s v="Cancelld"/>
    <x v="1"/>
    <x v="0"/>
    <x v="2"/>
    <n v="828"/>
    <n v="1184.04"/>
  </r>
  <r>
    <s v="AD01-9362"/>
    <x v="0"/>
    <s v="Dec"/>
    <x v="1"/>
    <x v="1"/>
    <s v="Cancelld"/>
    <x v="1"/>
    <x v="0"/>
    <x v="2"/>
    <n v="861"/>
    <n v="1231.23"/>
  </r>
  <r>
    <s v="AD01-9365"/>
    <x v="0"/>
    <s v="Dec"/>
    <x v="1"/>
    <x v="1"/>
    <s v="Cancelld"/>
    <x v="1"/>
    <x v="0"/>
    <x v="2"/>
    <n v="335"/>
    <n v="479.05"/>
  </r>
  <r>
    <s v="AD01-9361"/>
    <x v="0"/>
    <s v="Feb"/>
    <x v="1"/>
    <x v="1"/>
    <s v="Cancelld"/>
    <x v="1"/>
    <x v="0"/>
    <x v="2"/>
    <n v="170"/>
    <n v="243.1"/>
  </r>
  <r>
    <s v="AD01-9364"/>
    <x v="0"/>
    <s v="Feb"/>
    <x v="1"/>
    <x v="1"/>
    <s v="Cancelld"/>
    <x v="1"/>
    <x v="0"/>
    <x v="2"/>
    <n v="218"/>
    <n v="311.74"/>
  </r>
  <r>
    <s v="AD01-9362"/>
    <x v="0"/>
    <s v="Feb"/>
    <x v="1"/>
    <x v="1"/>
    <s v="Cancelld"/>
    <x v="1"/>
    <x v="0"/>
    <x v="2"/>
    <n v="146"/>
    <n v="208.78"/>
  </r>
  <r>
    <s v="AD01-9364"/>
    <x v="0"/>
    <s v="Feb"/>
    <x v="1"/>
    <x v="1"/>
    <s v="Cancelld"/>
    <x v="1"/>
    <x v="0"/>
    <x v="2"/>
    <n v="172"/>
    <n v="245.95999999999998"/>
  </r>
  <r>
    <s v="AD01-9363"/>
    <x v="0"/>
    <s v="Feb"/>
    <x v="1"/>
    <x v="1"/>
    <s v="Cancelld"/>
    <x v="1"/>
    <x v="0"/>
    <x v="2"/>
    <n v="220"/>
    <n v="314.60000000000002"/>
  </r>
  <r>
    <s v="AD01-9361"/>
    <x v="0"/>
    <s v="Feb"/>
    <x v="1"/>
    <x v="1"/>
    <s v="Cancelld"/>
    <x v="1"/>
    <x v="0"/>
    <x v="2"/>
    <n v="142"/>
    <n v="203.06"/>
  </r>
  <r>
    <s v="AD01-9361"/>
    <x v="0"/>
    <s v="Feb"/>
    <x v="1"/>
    <x v="1"/>
    <s v="Cancelld"/>
    <x v="1"/>
    <x v="0"/>
    <x v="2"/>
    <n v="844"/>
    <n v="1206.92"/>
  </r>
  <r>
    <s v="AD01-9361"/>
    <x v="0"/>
    <s v="Feb"/>
    <x v="1"/>
    <x v="1"/>
    <s v="Cancelld"/>
    <x v="1"/>
    <x v="0"/>
    <x v="2"/>
    <n v="897"/>
    <n v="1282.71"/>
  </r>
  <r>
    <s v="AD01-9361"/>
    <x v="0"/>
    <s v="Feb"/>
    <x v="1"/>
    <x v="1"/>
    <s v="Cancelld"/>
    <x v="1"/>
    <x v="0"/>
    <x v="2"/>
    <n v="850"/>
    <n v="526.24"/>
  </r>
  <r>
    <s v="AD01-9362"/>
    <x v="0"/>
    <s v="Feb"/>
    <x v="1"/>
    <x v="1"/>
    <s v="Cancelld"/>
    <x v="1"/>
    <x v="0"/>
    <x v="2"/>
    <n v="883"/>
    <n v="526.24"/>
  </r>
  <r>
    <s v="AD01-9361"/>
    <x v="0"/>
    <s v="Feb"/>
    <x v="1"/>
    <x v="1"/>
    <s v="Cancelld"/>
    <x v="1"/>
    <x v="0"/>
    <x v="2"/>
    <n v="169"/>
    <n v="241.67000000000002"/>
  </r>
  <r>
    <s v="AD01-9362"/>
    <x v="0"/>
    <s v="Feb"/>
    <x v="1"/>
    <x v="1"/>
    <s v="Cancelld"/>
    <x v="1"/>
    <x v="0"/>
    <x v="2"/>
    <n v="217"/>
    <n v="310.31"/>
  </r>
  <r>
    <s v="AD01-9364"/>
    <x v="0"/>
    <s v="Feb"/>
    <x v="1"/>
    <x v="1"/>
    <s v="Cancelld"/>
    <x v="1"/>
    <x v="0"/>
    <x v="2"/>
    <n v="145"/>
    <n v="207.35"/>
  </r>
  <r>
    <s v="AD01-9362"/>
    <x v="0"/>
    <s v="Feb"/>
    <x v="1"/>
    <x v="1"/>
    <s v="Cancelld"/>
    <x v="1"/>
    <x v="0"/>
    <x v="2"/>
    <n v="819"/>
    <n v="1171.17"/>
  </r>
  <r>
    <s v="AD01-9361"/>
    <x v="0"/>
    <s v="Feb"/>
    <x v="1"/>
    <x v="1"/>
    <s v="Cancelld"/>
    <x v="1"/>
    <x v="0"/>
    <x v="2"/>
    <n v="143"/>
    <n v="204.49"/>
  </r>
  <r>
    <s v="AD01-9365"/>
    <x v="0"/>
    <s v="Jan"/>
    <x v="1"/>
    <x v="1"/>
    <s v="Cancelld"/>
    <x v="1"/>
    <x v="0"/>
    <x v="2"/>
    <n v="176"/>
    <n v="251.68"/>
  </r>
  <r>
    <s v="AD01-9364"/>
    <x v="0"/>
    <s v="Jan"/>
    <x v="1"/>
    <x v="1"/>
    <s v="Cancelld"/>
    <x v="1"/>
    <x v="0"/>
    <x v="2"/>
    <n v="224"/>
    <n v="320.32"/>
  </r>
  <r>
    <s v="AD01-9362"/>
    <x v="0"/>
    <s v="Jan"/>
    <x v="1"/>
    <x v="1"/>
    <s v="Cancelld"/>
    <x v="1"/>
    <x v="0"/>
    <x v="2"/>
    <n v="178"/>
    <n v="254.54"/>
  </r>
  <r>
    <s v="AD01-9361"/>
    <x v="0"/>
    <s v="Jan"/>
    <x v="1"/>
    <x v="1"/>
    <s v="Cancelld"/>
    <x v="1"/>
    <x v="0"/>
    <x v="2"/>
    <n v="148"/>
    <n v="211.64"/>
  </r>
  <r>
    <s v="AD01-9362"/>
    <x v="0"/>
    <s v="Jan"/>
    <x v="1"/>
    <x v="1"/>
    <s v="Cancelld"/>
    <x v="1"/>
    <x v="0"/>
    <x v="2"/>
    <n v="810"/>
    <n v="1158.3"/>
  </r>
  <r>
    <s v="AD01-9364"/>
    <x v="0"/>
    <s v="Jan"/>
    <x v="1"/>
    <x v="1"/>
    <s v="Cancelld"/>
    <x v="1"/>
    <x v="0"/>
    <x v="2"/>
    <n v="843"/>
    <n v="1205.49"/>
  </r>
  <r>
    <s v="AD01-9364"/>
    <x v="0"/>
    <s v="Jan"/>
    <x v="1"/>
    <x v="1"/>
    <s v="Cancelld"/>
    <x v="1"/>
    <x v="0"/>
    <x v="2"/>
    <n v="896"/>
    <n v="1281.28"/>
  </r>
  <r>
    <s v="AD01-9361"/>
    <x v="0"/>
    <s v="Jan"/>
    <x v="1"/>
    <x v="1"/>
    <s v="Order assembled"/>
    <x v="1"/>
    <x v="0"/>
    <x v="0"/>
    <n v="818"/>
    <n v="526.24"/>
  </r>
  <r>
    <s v="AD01-9364"/>
    <x v="0"/>
    <s v="Jan"/>
    <x v="1"/>
    <x v="1"/>
    <s v="Cancelld"/>
    <x v="1"/>
    <x v="0"/>
    <x v="2"/>
    <n v="849"/>
    <n v="526.24"/>
  </r>
  <r>
    <s v="AD01-9361"/>
    <x v="0"/>
    <s v="Jan"/>
    <x v="1"/>
    <x v="1"/>
    <s v="Cancelld"/>
    <x v="1"/>
    <x v="0"/>
    <x v="2"/>
    <n v="882"/>
    <n v="526.24"/>
  </r>
  <r>
    <s v="AD01-9362"/>
    <x v="0"/>
    <s v="Jan"/>
    <x v="1"/>
    <x v="1"/>
    <s v="Cancelld"/>
    <x v="1"/>
    <x v="0"/>
    <x v="2"/>
    <n v="147"/>
    <n v="210.21"/>
  </r>
  <r>
    <s v="AD01-9361"/>
    <x v="0"/>
    <s v="Jan"/>
    <x v="1"/>
    <x v="1"/>
    <s v="Cancelld"/>
    <x v="1"/>
    <x v="0"/>
    <x v="2"/>
    <n v="175"/>
    <n v="250.25"/>
  </r>
  <r>
    <s v="AD01-9363"/>
    <x v="0"/>
    <s v="Jan"/>
    <x v="1"/>
    <x v="1"/>
    <s v="Cancelld"/>
    <x v="1"/>
    <x v="0"/>
    <x v="2"/>
    <n v="223"/>
    <n v="318.89"/>
  </r>
  <r>
    <s v="AD01-9362"/>
    <x v="0"/>
    <s v="Jan"/>
    <x v="1"/>
    <x v="1"/>
    <s v="Cancelld"/>
    <x v="1"/>
    <x v="0"/>
    <x v="2"/>
    <n v="151"/>
    <n v="215.93"/>
  </r>
  <r>
    <s v="AD01-9363"/>
    <x v="0"/>
    <s v="Jan"/>
    <x v="1"/>
    <x v="1"/>
    <s v="Cancelld"/>
    <x v="1"/>
    <x v="0"/>
    <x v="2"/>
    <n v="852"/>
    <n v="1218.3600000000001"/>
  </r>
  <r>
    <s v="AD01-9365"/>
    <x v="0"/>
    <s v="Jan"/>
    <x v="1"/>
    <x v="1"/>
    <s v="Cancelld"/>
    <x v="1"/>
    <x v="0"/>
    <x v="2"/>
    <n v="149"/>
    <n v="213.07"/>
  </r>
  <r>
    <s v="AD01-9362"/>
    <x v="0"/>
    <s v="Jul"/>
    <x v="1"/>
    <x v="1"/>
    <s v="Cancelld"/>
    <x v="1"/>
    <x v="0"/>
    <x v="2"/>
    <n v="146"/>
    <n v="208.78"/>
  </r>
  <r>
    <s v="AD01-9361"/>
    <x v="0"/>
    <s v="Jul"/>
    <x v="1"/>
    <x v="1"/>
    <s v="Cancelld"/>
    <x v="1"/>
    <x v="0"/>
    <x v="2"/>
    <n v="362"/>
    <n v="517.66"/>
  </r>
  <r>
    <s v="AD01-9362"/>
    <x v="0"/>
    <s v="Jul"/>
    <x v="1"/>
    <x v="1"/>
    <s v="Cancelld"/>
    <x v="1"/>
    <x v="0"/>
    <x v="2"/>
    <n v="142"/>
    <n v="203.06"/>
  </r>
  <r>
    <s v="AD01-9362"/>
    <x v="0"/>
    <s v="Jul"/>
    <x v="1"/>
    <x v="1"/>
    <s v="Cancelld"/>
    <x v="1"/>
    <x v="0"/>
    <x v="2"/>
    <n v="190"/>
    <n v="271.7"/>
  </r>
  <r>
    <s v="AD01-9361"/>
    <x v="0"/>
    <s v="Jul"/>
    <x v="1"/>
    <x v="1"/>
    <s v="Cancelld"/>
    <x v="1"/>
    <x v="0"/>
    <x v="2"/>
    <n v="364"/>
    <n v="520.52"/>
  </r>
  <r>
    <s v="AD01-9361"/>
    <x v="0"/>
    <s v="Jul"/>
    <x v="1"/>
    <x v="1"/>
    <s v="Cancelld"/>
    <x v="1"/>
    <x v="0"/>
    <x v="2"/>
    <n v="815"/>
    <n v="1165.45"/>
  </r>
  <r>
    <s v="AD01-9364"/>
    <x v="0"/>
    <s v="Jul"/>
    <x v="1"/>
    <x v="1"/>
    <s v="Cancelld"/>
    <x v="1"/>
    <x v="0"/>
    <x v="2"/>
    <n v="848"/>
    <n v="1212.6399999999999"/>
  </r>
  <r>
    <s v="AD01-9361"/>
    <x v="0"/>
    <s v="Jul"/>
    <x v="1"/>
    <x v="1"/>
    <s v="Cancelld"/>
    <x v="1"/>
    <x v="0"/>
    <x v="2"/>
    <n v="901"/>
    <n v="1288.43"/>
  </r>
  <r>
    <s v="AD01-9361"/>
    <x v="0"/>
    <s v="Jul"/>
    <x v="1"/>
    <x v="1"/>
    <s v="Cancelld"/>
    <x v="1"/>
    <x v="0"/>
    <x v="2"/>
    <n v="854"/>
    <n v="526.24"/>
  </r>
  <r>
    <s v="AD01-9362"/>
    <x v="0"/>
    <s v="Jul"/>
    <x v="1"/>
    <x v="1"/>
    <s v="Cancelld"/>
    <x v="1"/>
    <x v="0"/>
    <x v="2"/>
    <n v="189"/>
    <n v="526.24"/>
  </r>
  <r>
    <s v="AD01-9361"/>
    <x v="0"/>
    <s v="Jul"/>
    <x v="1"/>
    <x v="1"/>
    <s v="Cancelld"/>
    <x v="1"/>
    <x v="0"/>
    <x v="2"/>
    <n v="363"/>
    <n v="519.09"/>
  </r>
  <r>
    <s v="AD01-9361"/>
    <x v="0"/>
    <s v="Jul"/>
    <x v="1"/>
    <x v="1"/>
    <s v="Cancelld"/>
    <x v="1"/>
    <x v="0"/>
    <x v="2"/>
    <n v="145"/>
    <n v="207.35"/>
  </r>
  <r>
    <s v="AD01-9361"/>
    <x v="0"/>
    <s v="Jul"/>
    <x v="1"/>
    <x v="1"/>
    <s v="Cancelld"/>
    <x v="1"/>
    <x v="0"/>
    <x v="2"/>
    <n v="193"/>
    <n v="275.99"/>
  </r>
  <r>
    <s v="AD01-9362"/>
    <x v="0"/>
    <s v="Jul"/>
    <x v="1"/>
    <x v="1"/>
    <s v="Cancelld"/>
    <x v="1"/>
    <x v="0"/>
    <x v="2"/>
    <n v="361"/>
    <n v="516.23"/>
  </r>
  <r>
    <s v="AD01-9361"/>
    <x v="0"/>
    <s v="Jul"/>
    <x v="1"/>
    <x v="1"/>
    <s v="Cancelld"/>
    <x v="1"/>
    <x v="0"/>
    <x v="2"/>
    <n v="824"/>
    <n v="1178.32"/>
  </r>
  <r>
    <s v="AD01-9362"/>
    <x v="0"/>
    <s v="Jul"/>
    <x v="1"/>
    <x v="1"/>
    <s v="Cancelld"/>
    <x v="1"/>
    <x v="0"/>
    <x v="2"/>
    <n v="857"/>
    <n v="1225.51"/>
  </r>
  <r>
    <s v="AD01-9362"/>
    <x v="0"/>
    <s v="Jul"/>
    <x v="1"/>
    <x v="1"/>
    <s v="Cancelld"/>
    <x v="1"/>
    <x v="0"/>
    <x v="2"/>
    <n v="365"/>
    <n v="521.95000000000005"/>
  </r>
  <r>
    <s v="AD01-9362"/>
    <x v="0"/>
    <s v="Jun"/>
    <x v="1"/>
    <x v="1"/>
    <s v="Cancelld"/>
    <x v="1"/>
    <x v="0"/>
    <x v="2"/>
    <n v="152"/>
    <n v="217.36"/>
  </r>
  <r>
    <s v="AD01-9362"/>
    <x v="0"/>
    <s v="Jun"/>
    <x v="1"/>
    <x v="1"/>
    <s v="Cancelld"/>
    <x v="1"/>
    <x v="0"/>
    <x v="2"/>
    <n v="194"/>
    <n v="277.42"/>
  </r>
  <r>
    <s v="AD01-9365"/>
    <x v="0"/>
    <s v="Jun"/>
    <x v="1"/>
    <x v="1"/>
    <s v="Cancelld"/>
    <x v="1"/>
    <x v="0"/>
    <x v="2"/>
    <n v="368"/>
    <n v="526.24"/>
  </r>
  <r>
    <s v="AD01-9364"/>
    <x v="0"/>
    <s v="Jun"/>
    <x v="1"/>
    <x v="1"/>
    <s v="Cancelld"/>
    <x v="1"/>
    <x v="0"/>
    <x v="2"/>
    <n v="148"/>
    <n v="211.64"/>
  </r>
  <r>
    <s v="AD01-9362"/>
    <x v="0"/>
    <s v="Jun"/>
    <x v="1"/>
    <x v="1"/>
    <s v="Cancelld"/>
    <x v="1"/>
    <x v="0"/>
    <x v="2"/>
    <n v="196"/>
    <n v="280.27999999999997"/>
  </r>
  <r>
    <s v="AD01-9365"/>
    <x v="0"/>
    <s v="Jun"/>
    <x v="1"/>
    <x v="1"/>
    <s v="Cancelld"/>
    <x v="1"/>
    <x v="0"/>
    <x v="2"/>
    <n v="370"/>
    <n v="529.1"/>
  </r>
  <r>
    <s v="AD01-9362"/>
    <x v="0"/>
    <s v="Jun"/>
    <x v="1"/>
    <x v="1"/>
    <s v="Cancelld"/>
    <x v="1"/>
    <x v="0"/>
    <x v="2"/>
    <n v="814"/>
    <n v="1164.02"/>
  </r>
  <r>
    <s v="AD01-9361"/>
    <x v="0"/>
    <s v="Jun"/>
    <x v="1"/>
    <x v="1"/>
    <s v="Cancelld"/>
    <x v="1"/>
    <x v="0"/>
    <x v="2"/>
    <n v="847"/>
    <n v="1211.21"/>
  </r>
  <r>
    <s v="AD01-9364"/>
    <x v="0"/>
    <s v="Jun"/>
    <x v="1"/>
    <x v="1"/>
    <s v="Cancelld"/>
    <x v="1"/>
    <x v="0"/>
    <x v="2"/>
    <n v="195"/>
    <n v="526.24"/>
  </r>
  <r>
    <s v="AD01-9362"/>
    <x v="0"/>
    <s v="Jun"/>
    <x v="1"/>
    <x v="1"/>
    <s v="Cancelld"/>
    <x v="1"/>
    <x v="0"/>
    <x v="2"/>
    <n v="369"/>
    <n v="527.66999999999996"/>
  </r>
  <r>
    <s v="AD01-9365"/>
    <x v="0"/>
    <s v="Jun"/>
    <x v="1"/>
    <x v="1"/>
    <s v="Cancelld"/>
    <x v="1"/>
    <x v="0"/>
    <x v="2"/>
    <n v="151"/>
    <n v="215.93"/>
  </r>
  <r>
    <s v="AD01-9362"/>
    <x v="0"/>
    <s v="Jun"/>
    <x v="1"/>
    <x v="1"/>
    <s v="Cancelld"/>
    <x v="1"/>
    <x v="0"/>
    <x v="2"/>
    <n v="199"/>
    <n v="284.57"/>
  </r>
  <r>
    <s v="AD01-9364"/>
    <x v="0"/>
    <s v="Jun"/>
    <x v="1"/>
    <x v="1"/>
    <s v="Cancelld"/>
    <x v="1"/>
    <x v="0"/>
    <x v="2"/>
    <n v="367"/>
    <n v="524.80999999999995"/>
  </r>
  <r>
    <s v="AD01-9365"/>
    <x v="0"/>
    <s v="Jun"/>
    <x v="1"/>
    <x v="1"/>
    <s v="Cancelld"/>
    <x v="1"/>
    <x v="0"/>
    <x v="2"/>
    <n v="823"/>
    <n v="1176.8899999999999"/>
  </r>
  <r>
    <s v="AD01-9361"/>
    <x v="0"/>
    <s v="Jun"/>
    <x v="1"/>
    <x v="1"/>
    <s v="Cancelld"/>
    <x v="1"/>
    <x v="0"/>
    <x v="2"/>
    <n v="856"/>
    <n v="1224.08"/>
  </r>
  <r>
    <s v="AD01-9362"/>
    <x v="0"/>
    <s v="Jun"/>
    <x v="1"/>
    <x v="1"/>
    <s v="Cancelld"/>
    <x v="1"/>
    <x v="0"/>
    <x v="2"/>
    <n v="371"/>
    <n v="530.53"/>
  </r>
  <r>
    <s v="AD01-9362"/>
    <x v="0"/>
    <s v="Mar"/>
    <x v="1"/>
    <x v="1"/>
    <s v="Cancelld"/>
    <x v="1"/>
    <x v="0"/>
    <x v="2"/>
    <n v="164"/>
    <n v="234.51999999999998"/>
  </r>
  <r>
    <s v="AD01-9365"/>
    <x v="0"/>
    <s v="Mar"/>
    <x v="1"/>
    <x v="1"/>
    <s v="Cancelld"/>
    <x v="1"/>
    <x v="0"/>
    <x v="2"/>
    <n v="212"/>
    <n v="303.15999999999997"/>
  </r>
  <r>
    <s v="AD01-9362"/>
    <x v="0"/>
    <s v="Mar"/>
    <x v="1"/>
    <x v="1"/>
    <s v="Cancelld"/>
    <x v="1"/>
    <x v="0"/>
    <x v="2"/>
    <n v="140"/>
    <n v="200.2"/>
  </r>
  <r>
    <s v="AD01-9362"/>
    <x v="0"/>
    <s v="Mar"/>
    <x v="1"/>
    <x v="1"/>
    <s v="Cancelld"/>
    <x v="1"/>
    <x v="0"/>
    <x v="2"/>
    <n v="166"/>
    <n v="237.38"/>
  </r>
  <r>
    <s v="AD01-9361"/>
    <x v="0"/>
    <s v="Mar"/>
    <x v="1"/>
    <x v="1"/>
    <s v="Cancelld"/>
    <x v="1"/>
    <x v="0"/>
    <x v="2"/>
    <n v="214"/>
    <n v="306.02"/>
  </r>
  <r>
    <s v="AD01-9361"/>
    <x v="0"/>
    <s v="Mar"/>
    <x v="1"/>
    <x v="1"/>
    <s v="Cancelld"/>
    <x v="1"/>
    <x v="0"/>
    <x v="2"/>
    <n v="811"/>
    <n v="1159.73"/>
  </r>
  <r>
    <s v="AD01-9361"/>
    <x v="0"/>
    <s v="Mar"/>
    <x v="1"/>
    <x v="1"/>
    <s v="Cancelld"/>
    <x v="1"/>
    <x v="0"/>
    <x v="2"/>
    <n v="845"/>
    <n v="1208.3499999999999"/>
  </r>
  <r>
    <s v="AD01-9362"/>
    <x v="0"/>
    <s v="Mar"/>
    <x v="1"/>
    <x v="1"/>
    <s v="Cancelld"/>
    <x v="1"/>
    <x v="0"/>
    <x v="2"/>
    <n v="898"/>
    <n v="1284.1399999999999"/>
  </r>
  <r>
    <s v="AD01-9362"/>
    <x v="0"/>
    <s v="Mar"/>
    <x v="1"/>
    <x v="1"/>
    <s v="Cancelld"/>
    <x v="1"/>
    <x v="0"/>
    <x v="2"/>
    <n v="851"/>
    <n v="526.24"/>
  </r>
  <r>
    <s v="AD01-9361"/>
    <x v="0"/>
    <s v="Mar"/>
    <x v="1"/>
    <x v="1"/>
    <s v="Cancelld"/>
    <x v="1"/>
    <x v="0"/>
    <x v="2"/>
    <n v="884"/>
    <n v="526.24"/>
  </r>
  <r>
    <s v="AD01-9361"/>
    <x v="0"/>
    <s v="Mar"/>
    <x v="1"/>
    <x v="1"/>
    <s v="Cancelld"/>
    <x v="1"/>
    <x v="0"/>
    <x v="2"/>
    <n v="141"/>
    <n v="201.63"/>
  </r>
  <r>
    <s v="AD01-9362"/>
    <x v="0"/>
    <s v="Mar"/>
    <x v="1"/>
    <x v="1"/>
    <s v="Cancelld"/>
    <x v="1"/>
    <x v="0"/>
    <x v="2"/>
    <n v="211"/>
    <n v="301.73"/>
  </r>
  <r>
    <s v="AD01-9362"/>
    <x v="0"/>
    <s v="Mar"/>
    <x v="1"/>
    <x v="1"/>
    <s v="Cancelld"/>
    <x v="1"/>
    <x v="0"/>
    <x v="2"/>
    <n v="139"/>
    <n v="198.76999999999998"/>
  </r>
  <r>
    <s v="AD01-9362"/>
    <x v="0"/>
    <s v="Mar"/>
    <x v="1"/>
    <x v="1"/>
    <s v="Cancelld"/>
    <x v="1"/>
    <x v="0"/>
    <x v="2"/>
    <n v="820"/>
    <n v="1172.5999999999999"/>
  </r>
  <r>
    <s v="AD01-9362"/>
    <x v="0"/>
    <s v="Mar"/>
    <x v="1"/>
    <x v="1"/>
    <s v="Cancelld"/>
    <x v="1"/>
    <x v="0"/>
    <x v="2"/>
    <n v="853"/>
    <n v="1219.79"/>
  </r>
  <r>
    <s v="AD01-9362"/>
    <x v="0"/>
    <s v="Mar"/>
    <x v="1"/>
    <x v="1"/>
    <s v="Cancelld"/>
    <x v="1"/>
    <x v="0"/>
    <x v="2"/>
    <n v="137"/>
    <n v="195.91"/>
  </r>
  <r>
    <s v="AD01-9363"/>
    <x v="0"/>
    <s v="May"/>
    <x v="1"/>
    <x v="1"/>
    <s v="Cancelld"/>
    <x v="1"/>
    <x v="0"/>
    <x v="2"/>
    <n v="200"/>
    <n v="286"/>
  </r>
  <r>
    <s v="AD01-9362"/>
    <x v="0"/>
    <s v="May"/>
    <x v="1"/>
    <x v="1"/>
    <s v="Cancelld"/>
    <x v="1"/>
    <x v="0"/>
    <x v="2"/>
    <n v="128"/>
    <n v="183.04"/>
  </r>
  <r>
    <s v="AD01-9362"/>
    <x v="0"/>
    <s v="May"/>
    <x v="1"/>
    <x v="1"/>
    <s v="Cancelld"/>
    <x v="1"/>
    <x v="0"/>
    <x v="2"/>
    <n v="154"/>
    <n v="220.22"/>
  </r>
  <r>
    <s v="AD01-9362"/>
    <x v="0"/>
    <s v="May"/>
    <x v="1"/>
    <x v="1"/>
    <s v="Cancelld"/>
    <x v="1"/>
    <x v="0"/>
    <x v="2"/>
    <n v="202"/>
    <n v="288.86"/>
  </r>
  <r>
    <s v="AD01-9362"/>
    <x v="0"/>
    <s v="May"/>
    <x v="1"/>
    <x v="1"/>
    <s v="Cancelld"/>
    <x v="1"/>
    <x v="0"/>
    <x v="2"/>
    <n v="130"/>
    <n v="185.9"/>
  </r>
  <r>
    <s v="AD01-9363"/>
    <x v="0"/>
    <s v="May"/>
    <x v="1"/>
    <x v="1"/>
    <s v="Cancelld"/>
    <x v="1"/>
    <x v="0"/>
    <x v="2"/>
    <n v="813"/>
    <n v="1162.5899999999999"/>
  </r>
  <r>
    <s v="AD01-9364"/>
    <x v="0"/>
    <s v="May"/>
    <x v="1"/>
    <x v="1"/>
    <s v="Cancelld"/>
    <x v="1"/>
    <x v="0"/>
    <x v="2"/>
    <n v="846"/>
    <n v="1209.78"/>
  </r>
  <r>
    <s v="AD01-9361"/>
    <x v="0"/>
    <s v="May"/>
    <x v="1"/>
    <x v="1"/>
    <s v="Cancelld"/>
    <x v="1"/>
    <x v="0"/>
    <x v="2"/>
    <n v="900"/>
    <n v="1287"/>
  </r>
  <r>
    <s v="AD01-9361"/>
    <x v="0"/>
    <s v="May"/>
    <x v="1"/>
    <x v="1"/>
    <s v="Cancelld"/>
    <x v="1"/>
    <x v="1"/>
    <x v="2"/>
    <n v="853"/>
    <n v="526.24"/>
  </r>
  <r>
    <s v="AD01-9362"/>
    <x v="0"/>
    <s v="May"/>
    <x v="1"/>
    <x v="1"/>
    <s v="Cancelld"/>
    <x v="1"/>
    <x v="1"/>
    <x v="2"/>
    <n v="886"/>
    <n v="526.24"/>
  </r>
  <r>
    <s v="AD01-9363"/>
    <x v="0"/>
    <s v="May"/>
    <x v="1"/>
    <x v="1"/>
    <s v="Cancelld"/>
    <x v="1"/>
    <x v="1"/>
    <x v="2"/>
    <n v="129"/>
    <n v="184.47"/>
  </r>
  <r>
    <s v="AD01-9362"/>
    <x v="0"/>
    <s v="May"/>
    <x v="1"/>
    <x v="1"/>
    <s v="Cancelld"/>
    <x v="1"/>
    <x v="1"/>
    <x v="2"/>
    <n v="157"/>
    <n v="224.51"/>
  </r>
  <r>
    <s v="AD01-9362"/>
    <x v="0"/>
    <s v="May"/>
    <x v="1"/>
    <x v="1"/>
    <s v="Cancelld"/>
    <x v="1"/>
    <x v="1"/>
    <x v="2"/>
    <n v="127"/>
    <n v="181.61"/>
  </r>
  <r>
    <s v="AD01-9362"/>
    <x v="0"/>
    <s v="May"/>
    <x v="1"/>
    <x v="1"/>
    <s v="Cancelld"/>
    <x v="1"/>
    <x v="1"/>
    <x v="2"/>
    <n v="822"/>
    <n v="1175.46"/>
  </r>
  <r>
    <s v="AD01-9361"/>
    <x v="0"/>
    <s v="May"/>
    <x v="1"/>
    <x v="1"/>
    <s v="Cancelld"/>
    <x v="1"/>
    <x v="1"/>
    <x v="2"/>
    <n v="855"/>
    <n v="1222.6500000000001"/>
  </r>
  <r>
    <s v="AD01-9361"/>
    <x v="0"/>
    <s v="Nov"/>
    <x v="1"/>
    <x v="1"/>
    <s v="Cancelld"/>
    <x v="1"/>
    <x v="1"/>
    <x v="2"/>
    <n v="368"/>
    <n v="526.24"/>
  </r>
  <r>
    <s v="AD01-9361"/>
    <x v="0"/>
    <s v="Nov"/>
    <x v="1"/>
    <x v="1"/>
    <s v="Cancelld"/>
    <x v="1"/>
    <x v="1"/>
    <x v="2"/>
    <n v="170"/>
    <n v="243.1"/>
  </r>
  <r>
    <s v="AD01-9362"/>
    <x v="0"/>
    <s v="Nov"/>
    <x v="1"/>
    <x v="1"/>
    <s v="Cancelld"/>
    <x v="1"/>
    <x v="1"/>
    <x v="2"/>
    <n v="344"/>
    <n v="491.91999999999996"/>
  </r>
  <r>
    <s v="AD01-9362"/>
    <x v="0"/>
    <s v="Nov"/>
    <x v="1"/>
    <x v="1"/>
    <s v="Cancelld"/>
    <x v="1"/>
    <x v="1"/>
    <x v="2"/>
    <n v="370"/>
    <n v="529.1"/>
  </r>
  <r>
    <s v="AD01-9365"/>
    <x v="0"/>
    <s v="Nov"/>
    <x v="1"/>
    <x v="1"/>
    <s v="Cancelld"/>
    <x v="1"/>
    <x v="1"/>
    <x v="2"/>
    <n v="172"/>
    <n v="245.95999999999998"/>
  </r>
  <r>
    <s v="AD01-9364"/>
    <x v="0"/>
    <s v="Nov"/>
    <x v="1"/>
    <x v="1"/>
    <s v="Cancelld"/>
    <x v="1"/>
    <x v="1"/>
    <x v="2"/>
    <n v="340"/>
    <n v="486.2"/>
  </r>
  <r>
    <s v="AD01-9362"/>
    <x v="0"/>
    <s v="Nov"/>
    <x v="1"/>
    <x v="1"/>
    <s v="Cancelld"/>
    <x v="1"/>
    <x v="1"/>
    <x v="2"/>
    <n v="852"/>
    <n v="1218.3600000000001"/>
  </r>
  <r>
    <s v="AD01-9362"/>
    <x v="0"/>
    <s v="Nov"/>
    <x v="1"/>
    <x v="1"/>
    <s v="Cancelld"/>
    <x v="1"/>
    <x v="1"/>
    <x v="2"/>
    <n v="905"/>
    <n v="1294.1500000000001"/>
  </r>
  <r>
    <s v="AD01-9362"/>
    <x v="0"/>
    <s v="Nov"/>
    <x v="1"/>
    <x v="1"/>
    <s v="Cancelld"/>
    <x v="1"/>
    <x v="1"/>
    <x v="2"/>
    <n v="858"/>
    <n v="526.24"/>
  </r>
  <r>
    <s v="AD01-9361"/>
    <x v="0"/>
    <s v="Nov"/>
    <x v="1"/>
    <x v="1"/>
    <s v="Cancelld"/>
    <x v="1"/>
    <x v="1"/>
    <x v="2"/>
    <n v="171"/>
    <n v="526.24"/>
  </r>
  <r>
    <s v="AD01-9364"/>
    <x v="0"/>
    <s v="Nov"/>
    <x v="1"/>
    <x v="1"/>
    <s v="Cancelld"/>
    <x v="1"/>
    <x v="1"/>
    <x v="2"/>
    <n v="367"/>
    <n v="524.80999999999995"/>
  </r>
  <r>
    <s v="AD01-9361"/>
    <x v="0"/>
    <s v="Nov"/>
    <x v="1"/>
    <x v="1"/>
    <s v="Cancelld"/>
    <x v="1"/>
    <x v="1"/>
    <x v="2"/>
    <n v="169"/>
    <n v="241.67000000000002"/>
  </r>
  <r>
    <s v="AD01-9362"/>
    <x v="0"/>
    <s v="Nov"/>
    <x v="1"/>
    <x v="1"/>
    <s v="Cancelld"/>
    <x v="1"/>
    <x v="1"/>
    <x v="2"/>
    <n v="343"/>
    <n v="490.49"/>
  </r>
  <r>
    <s v="AD01-9362"/>
    <x v="0"/>
    <s v="Nov"/>
    <x v="1"/>
    <x v="1"/>
    <s v="Cancelld"/>
    <x v="1"/>
    <x v="1"/>
    <x v="2"/>
    <n v="827"/>
    <n v="1182.6100000000001"/>
  </r>
  <r>
    <s v="AD01-9361"/>
    <x v="0"/>
    <s v="Nov"/>
    <x v="1"/>
    <x v="1"/>
    <s v="Cancelld"/>
    <x v="1"/>
    <x v="1"/>
    <x v="2"/>
    <n v="341"/>
    <n v="487.63"/>
  </r>
  <r>
    <s v="AD01-9362"/>
    <x v="0"/>
    <s v="Oct"/>
    <x v="1"/>
    <x v="1"/>
    <s v="Cancelld"/>
    <x v="1"/>
    <x v="1"/>
    <x v="2"/>
    <n v="128"/>
    <n v="183.04"/>
  </r>
  <r>
    <s v="AD01-9362"/>
    <x v="0"/>
    <s v="Oct"/>
    <x v="1"/>
    <x v="1"/>
    <s v="Cancelld"/>
    <x v="1"/>
    <x v="1"/>
    <x v="2"/>
    <n v="176"/>
    <n v="251.68"/>
  </r>
  <r>
    <s v="AD01-9362"/>
    <x v="0"/>
    <s v="Oct"/>
    <x v="1"/>
    <x v="1"/>
    <s v="Cancelld"/>
    <x v="1"/>
    <x v="1"/>
    <x v="2"/>
    <n v="350"/>
    <n v="500.5"/>
  </r>
  <r>
    <s v="AD01-9362"/>
    <x v="0"/>
    <s v="Oct"/>
    <x v="1"/>
    <x v="1"/>
    <s v="Cancelld"/>
    <x v="1"/>
    <x v="1"/>
    <x v="2"/>
    <n v="130"/>
    <n v="185.9"/>
  </r>
  <r>
    <s v="AD01-9363"/>
    <x v="0"/>
    <s v="Oct"/>
    <x v="1"/>
    <x v="1"/>
    <s v="Cancelld"/>
    <x v="1"/>
    <x v="1"/>
    <x v="2"/>
    <n v="346"/>
    <n v="494.78"/>
  </r>
  <r>
    <s v="AD01-9362"/>
    <x v="0"/>
    <s v="Oct"/>
    <x v="1"/>
    <x v="1"/>
    <s v="Cancelld"/>
    <x v="1"/>
    <x v="1"/>
    <x v="2"/>
    <n v="818"/>
    <n v="1169.74"/>
  </r>
  <r>
    <s v="AD01-9361"/>
    <x v="0"/>
    <s v="Oct"/>
    <x v="1"/>
    <x v="1"/>
    <s v="Cancelld"/>
    <x v="1"/>
    <x v="1"/>
    <x v="2"/>
    <n v="851"/>
    <n v="1216.93"/>
  </r>
  <r>
    <s v="AD01-9364"/>
    <x v="0"/>
    <s v="Oct"/>
    <x v="1"/>
    <x v="1"/>
    <s v="Cancelld"/>
    <x v="1"/>
    <x v="1"/>
    <x v="2"/>
    <n v="904"/>
    <n v="1292.72"/>
  </r>
  <r>
    <s v="AD01-9364"/>
    <x v="0"/>
    <s v="Oct"/>
    <x v="1"/>
    <x v="1"/>
    <s v="Cancelld"/>
    <x v="1"/>
    <x v="1"/>
    <x v="2"/>
    <n v="857"/>
    <n v="526.24"/>
  </r>
  <r>
    <s v="AD01-9362"/>
    <x v="0"/>
    <s v="Oct"/>
    <x v="1"/>
    <x v="1"/>
    <s v="Cancelld"/>
    <x v="1"/>
    <x v="1"/>
    <x v="2"/>
    <n v="177"/>
    <n v="526.24"/>
  </r>
  <r>
    <s v="AD01-9362"/>
    <x v="0"/>
    <s v="Oct"/>
    <x v="1"/>
    <x v="1"/>
    <s v="Cancelld"/>
    <x v="1"/>
    <x v="1"/>
    <x v="2"/>
    <n v="345"/>
    <n v="493.35"/>
  </r>
  <r>
    <s v="AD01-9363"/>
    <x v="0"/>
    <s v="Oct"/>
    <x v="1"/>
    <x v="1"/>
    <s v="Cancelld"/>
    <x v="1"/>
    <x v="1"/>
    <x v="2"/>
    <n v="127"/>
    <n v="181.61"/>
  </r>
  <r>
    <s v="AD01-9364"/>
    <x v="0"/>
    <s v="Oct"/>
    <x v="1"/>
    <x v="1"/>
    <s v="Cancelld"/>
    <x v="1"/>
    <x v="1"/>
    <x v="2"/>
    <n v="175"/>
    <n v="250.25"/>
  </r>
  <r>
    <s v="AD01-9362"/>
    <x v="0"/>
    <s v="Oct"/>
    <x v="1"/>
    <x v="1"/>
    <s v="Cancelld"/>
    <x v="1"/>
    <x v="1"/>
    <x v="2"/>
    <n v="349"/>
    <n v="499.07"/>
  </r>
  <r>
    <s v="AD01-9362"/>
    <x v="0"/>
    <s v="Oct"/>
    <x v="1"/>
    <x v="1"/>
    <s v="Cancelld"/>
    <x v="1"/>
    <x v="1"/>
    <x v="2"/>
    <n v="826"/>
    <n v="1181.18"/>
  </r>
  <r>
    <s v="AD01-9361"/>
    <x v="0"/>
    <s v="Oct"/>
    <x v="1"/>
    <x v="1"/>
    <s v="Cancelld"/>
    <x v="1"/>
    <x v="1"/>
    <x v="2"/>
    <n v="860"/>
    <n v="1229.8"/>
  </r>
  <r>
    <s v="AD01-9362"/>
    <x v="0"/>
    <s v="Oct"/>
    <x v="1"/>
    <x v="1"/>
    <s v="Cancelld"/>
    <x v="1"/>
    <x v="1"/>
    <x v="2"/>
    <n v="347"/>
    <n v="496.21000000000004"/>
  </r>
  <r>
    <s v="AD01-9363"/>
    <x v="0"/>
    <s v="Sep"/>
    <x v="1"/>
    <x v="1"/>
    <s v="Cancelld"/>
    <x v="1"/>
    <x v="1"/>
    <x v="2"/>
    <n v="134"/>
    <n v="191.62"/>
  </r>
  <r>
    <s v="AD01-9362"/>
    <x v="0"/>
    <s v="Sep"/>
    <x v="1"/>
    <x v="1"/>
    <s v="Cancelld"/>
    <x v="1"/>
    <x v="1"/>
    <x v="2"/>
    <n v="182"/>
    <n v="260.26"/>
  </r>
  <r>
    <s v="AD01-9362"/>
    <x v="0"/>
    <s v="Sep"/>
    <x v="1"/>
    <x v="1"/>
    <s v="Cancelld"/>
    <x v="1"/>
    <x v="1"/>
    <x v="2"/>
    <n v="136"/>
    <n v="194.48"/>
  </r>
  <r>
    <s v="AD01-9361"/>
    <x v="0"/>
    <s v="Sep"/>
    <x v="1"/>
    <x v="1"/>
    <s v="Cancelld"/>
    <x v="1"/>
    <x v="1"/>
    <x v="2"/>
    <n v="178"/>
    <n v="254.54"/>
  </r>
  <r>
    <s v="AD01-9364"/>
    <x v="0"/>
    <s v="Sep"/>
    <x v="1"/>
    <x v="1"/>
    <s v="Cancelld"/>
    <x v="1"/>
    <x v="1"/>
    <x v="2"/>
    <n v="352"/>
    <n v="503.36"/>
  </r>
  <r>
    <s v="AD01-9362"/>
    <x v="0"/>
    <s v="Sep"/>
    <x v="1"/>
    <x v="1"/>
    <s v="Cancelld"/>
    <x v="1"/>
    <x v="1"/>
    <x v="2"/>
    <n v="817"/>
    <n v="1168.31"/>
  </r>
  <r>
    <s v="AD01-9364"/>
    <x v="0"/>
    <s v="Sep"/>
    <x v="1"/>
    <x v="1"/>
    <s v="Cancelld"/>
    <x v="1"/>
    <x v="1"/>
    <x v="2"/>
    <n v="850"/>
    <n v="1215.5"/>
  </r>
  <r>
    <s v="AD01-9364"/>
    <x v="0"/>
    <s v="Sep"/>
    <x v="1"/>
    <x v="1"/>
    <s v="Cancelld"/>
    <x v="1"/>
    <x v="1"/>
    <x v="2"/>
    <n v="903"/>
    <n v="1291.29"/>
  </r>
  <r>
    <s v="AD01-9364"/>
    <x v="0"/>
    <s v="Sep"/>
    <x v="1"/>
    <x v="1"/>
    <s v="Cancelld"/>
    <x v="1"/>
    <x v="1"/>
    <x v="2"/>
    <n v="856"/>
    <n v="526.24"/>
  </r>
  <r>
    <s v="AD01-9362"/>
    <x v="0"/>
    <s v="Sep"/>
    <x v="1"/>
    <x v="1"/>
    <s v="Cancelld"/>
    <x v="1"/>
    <x v="1"/>
    <x v="2"/>
    <n v="183"/>
    <n v="526.24"/>
  </r>
  <r>
    <s v="AD01-9362"/>
    <x v="0"/>
    <s v="Sep"/>
    <x v="1"/>
    <x v="1"/>
    <s v="Cancelld"/>
    <x v="1"/>
    <x v="1"/>
    <x v="2"/>
    <n v="351"/>
    <n v="501.93"/>
  </r>
  <r>
    <s v="AD01-9364"/>
    <x v="0"/>
    <s v="Sep"/>
    <x v="1"/>
    <x v="1"/>
    <s v="Cancelld"/>
    <x v="1"/>
    <x v="1"/>
    <x v="2"/>
    <n v="133"/>
    <n v="190.19"/>
  </r>
  <r>
    <s v="AD01-9361"/>
    <x v="0"/>
    <s v="Sep"/>
    <x v="1"/>
    <x v="1"/>
    <s v="Cancelld"/>
    <x v="1"/>
    <x v="1"/>
    <x v="2"/>
    <n v="181"/>
    <n v="258.83"/>
  </r>
  <r>
    <s v="AD01-9362"/>
    <x v="0"/>
    <s v="Sep"/>
    <x v="1"/>
    <x v="1"/>
    <s v="Cancelld"/>
    <x v="1"/>
    <x v="1"/>
    <x v="2"/>
    <n v="355"/>
    <n v="507.65"/>
  </r>
  <r>
    <s v="AD01-9364"/>
    <x v="0"/>
    <s v="Sep"/>
    <x v="1"/>
    <x v="1"/>
    <s v="Cancelld"/>
    <x v="1"/>
    <x v="1"/>
    <x v="2"/>
    <n v="859"/>
    <n v="1228.3699999999999"/>
  </r>
  <r>
    <s v="AD01-9363"/>
    <x v="0"/>
    <s v="Sep"/>
    <x v="1"/>
    <x v="1"/>
    <s v="Cancelld"/>
    <x v="1"/>
    <x v="1"/>
    <x v="2"/>
    <n v="353"/>
    <n v="504.78999999999996"/>
  </r>
  <r>
    <s v="AD01-9361"/>
    <x v="0"/>
    <s v="Mar"/>
    <x v="0"/>
    <x v="1"/>
    <s v="Order assembled"/>
    <x v="1"/>
    <x v="1"/>
    <x v="1"/>
    <n v="364"/>
    <n v="520.52"/>
  </r>
  <r>
    <s v="AD01-9362"/>
    <x v="0"/>
    <s v="Mar"/>
    <x v="0"/>
    <x v="1"/>
    <s v="Order assembled"/>
    <x v="1"/>
    <x v="1"/>
    <x v="0"/>
    <n v="358"/>
    <n v="511.94"/>
  </r>
  <r>
    <s v="AD01-9361"/>
    <x v="0"/>
    <s v="Mar"/>
    <x v="0"/>
    <x v="1"/>
    <s v="Order assembled"/>
    <x v="1"/>
    <x v="1"/>
    <x v="1"/>
    <n v="367"/>
    <n v="524.80999999999995"/>
  </r>
  <r>
    <s v="AD01-9365"/>
    <x v="0"/>
    <s v="Mar"/>
    <x v="0"/>
    <x v="1"/>
    <s v="Order assembled"/>
    <x v="1"/>
    <x v="1"/>
    <x v="0"/>
    <n v="361"/>
    <n v="516.23"/>
  </r>
  <r>
    <s v="AD01-9361"/>
    <x v="0"/>
    <s v="Mar"/>
    <x v="0"/>
    <x v="1"/>
    <s v="Cancelld"/>
    <x v="1"/>
    <x v="1"/>
    <x v="0"/>
    <n v="355"/>
    <n v="507.65"/>
  </r>
  <r>
    <s v="AD01-9363"/>
    <x v="0"/>
    <s v="Feb"/>
    <x v="1"/>
    <x v="1"/>
    <s v="Order assembled"/>
    <x v="0"/>
    <x v="1"/>
    <x v="1"/>
    <n v="780"/>
    <n v="1115.4000000000001"/>
  </r>
  <r>
    <s v="AD01-9364"/>
    <x v="0"/>
    <s v="Feb"/>
    <x v="1"/>
    <x v="1"/>
    <s v="Order assembled"/>
    <x v="0"/>
    <x v="1"/>
    <x v="1"/>
    <n v="781"/>
    <n v="1116.83"/>
  </r>
  <r>
    <s v="AD01-9361"/>
    <x v="0"/>
    <s v="Feb"/>
    <x v="1"/>
    <x v="1"/>
    <s v="Order assembled"/>
    <x v="0"/>
    <x v="1"/>
    <x v="1"/>
    <n v="782"/>
    <n v="1118.26"/>
  </r>
  <r>
    <s v="AD01-9362"/>
    <x v="0"/>
    <s v="Feb"/>
    <x v="1"/>
    <x v="1"/>
    <s v="Order assembled"/>
    <x v="0"/>
    <x v="1"/>
    <x v="1"/>
    <n v="820"/>
    <n v="526.24"/>
  </r>
  <r>
    <s v="AD01-9362"/>
    <x v="0"/>
    <s v="Feb"/>
    <x v="1"/>
    <x v="1"/>
    <s v="Order assembled"/>
    <x v="0"/>
    <x v="1"/>
    <x v="1"/>
    <n v="821"/>
    <n v="526.24"/>
  </r>
  <r>
    <s v="AD01-9364"/>
    <x v="0"/>
    <s v="Jan"/>
    <x v="1"/>
    <x v="1"/>
    <s v="Order assembled"/>
    <x v="0"/>
    <x v="1"/>
    <x v="0"/>
    <n v="362"/>
    <n v="517.66"/>
  </r>
  <r>
    <s v="AD01-9364"/>
    <x v="0"/>
    <s v="Jan"/>
    <x v="1"/>
    <x v="1"/>
    <s v="Order assembled"/>
    <x v="0"/>
    <x v="1"/>
    <x v="0"/>
    <n v="779"/>
    <n v="1113.97"/>
  </r>
  <r>
    <s v="AD01-9363"/>
    <x v="0"/>
    <s v="Jan"/>
    <x v="1"/>
    <x v="1"/>
    <s v="Order assembled"/>
    <x v="0"/>
    <x v="1"/>
    <x v="0"/>
    <n v="819"/>
    <n v="526.24"/>
  </r>
  <r>
    <s v="AD01-9363"/>
    <x v="0"/>
    <s v="Jan"/>
    <x v="1"/>
    <x v="1"/>
    <s v="Order assembled"/>
    <x v="0"/>
    <x v="1"/>
    <x v="0"/>
    <n v="361"/>
    <n v="516.23"/>
  </r>
  <r>
    <s v="AD01-9362"/>
    <x v="0"/>
    <s v="Mar"/>
    <x v="1"/>
    <x v="1"/>
    <s v="Order assembled"/>
    <x v="0"/>
    <x v="1"/>
    <x v="1"/>
    <n v="822"/>
    <n v="526.24"/>
  </r>
  <r>
    <s v="AD01-9362"/>
    <x v="1"/>
    <s v="Dec"/>
    <x v="0"/>
    <x v="0"/>
    <s v="Order assembled"/>
    <x v="1"/>
    <x v="0"/>
    <x v="0"/>
    <n v="278"/>
    <n v="397.53999999999996"/>
  </r>
  <r>
    <s v="AD01-9361"/>
    <x v="1"/>
    <s v="Dec"/>
    <x v="0"/>
    <x v="0"/>
    <s v="Order assembled"/>
    <x v="1"/>
    <x v="0"/>
    <x v="0"/>
    <n v="272"/>
    <n v="388.96"/>
  </r>
  <r>
    <s v="AD01-9361"/>
    <x v="1"/>
    <s v="Dec"/>
    <x v="0"/>
    <x v="0"/>
    <s v="Order assembled"/>
    <x v="1"/>
    <x v="0"/>
    <x v="0"/>
    <n v="266"/>
    <n v="380.38"/>
  </r>
  <r>
    <s v="AD01-9364"/>
    <x v="1"/>
    <s v="Dec"/>
    <x v="0"/>
    <x v="0"/>
    <s v="Order assembled"/>
    <x v="1"/>
    <x v="0"/>
    <x v="0"/>
    <n v="276"/>
    <n v="526.24"/>
  </r>
  <r>
    <s v="AD01-9362"/>
    <x v="1"/>
    <s v="Dec"/>
    <x v="0"/>
    <x v="0"/>
    <s v="Order assembled"/>
    <x v="1"/>
    <x v="0"/>
    <x v="0"/>
    <n v="270"/>
    <n v="526.24"/>
  </r>
  <r>
    <s v="AD01-9362"/>
    <x v="1"/>
    <s v="Dec"/>
    <x v="0"/>
    <x v="0"/>
    <s v="Order assembled"/>
    <x v="1"/>
    <x v="0"/>
    <x v="0"/>
    <n v="279"/>
    <n v="398.97"/>
  </r>
  <r>
    <s v="AD01-9362"/>
    <x v="1"/>
    <s v="Dec"/>
    <x v="0"/>
    <x v="0"/>
    <s v="Order assembled"/>
    <x v="1"/>
    <x v="0"/>
    <x v="0"/>
    <n v="273"/>
    <n v="390.39"/>
  </r>
  <r>
    <s v="AD01-9361"/>
    <x v="1"/>
    <s v="Dec"/>
    <x v="0"/>
    <x v="0"/>
    <s v="Order assembled"/>
    <x v="1"/>
    <x v="0"/>
    <x v="0"/>
    <n v="267"/>
    <n v="381.81"/>
  </r>
  <r>
    <s v="AD01-9362"/>
    <x v="1"/>
    <s v="Dec"/>
    <x v="0"/>
    <x v="0"/>
    <s v="Order assembled"/>
    <x v="1"/>
    <x v="0"/>
    <x v="0"/>
    <n v="275"/>
    <n v="393.25"/>
  </r>
  <r>
    <s v="AD01-9362"/>
    <x v="1"/>
    <s v="Dec"/>
    <x v="0"/>
    <x v="0"/>
    <s v="Order assembled"/>
    <x v="1"/>
    <x v="0"/>
    <x v="0"/>
    <n v="269"/>
    <n v="384.67"/>
  </r>
  <r>
    <s v="AD01-9364"/>
    <x v="1"/>
    <s v="Nov"/>
    <x v="0"/>
    <x v="0"/>
    <s v="Order assembled"/>
    <x v="1"/>
    <x v="0"/>
    <x v="0"/>
    <n v="296"/>
    <n v="423.28"/>
  </r>
  <r>
    <s v="AD01-9362"/>
    <x v="1"/>
    <s v="Nov"/>
    <x v="0"/>
    <x v="0"/>
    <s v="Order assembled"/>
    <x v="1"/>
    <x v="0"/>
    <x v="0"/>
    <n v="290"/>
    <n v="414.7"/>
  </r>
  <r>
    <s v="AD01-9363"/>
    <x v="1"/>
    <s v="Nov"/>
    <x v="0"/>
    <x v="0"/>
    <s v="Order assembled"/>
    <x v="1"/>
    <x v="0"/>
    <x v="0"/>
    <n v="284"/>
    <n v="406.12"/>
  </r>
  <r>
    <s v="AD01-9365"/>
    <x v="1"/>
    <s v="Nov"/>
    <x v="0"/>
    <x v="0"/>
    <s v="Order assembled"/>
    <x v="1"/>
    <x v="0"/>
    <x v="0"/>
    <n v="294"/>
    <n v="526.24"/>
  </r>
  <r>
    <s v="AD01-9361"/>
    <x v="1"/>
    <s v="Nov"/>
    <x v="0"/>
    <x v="0"/>
    <s v="Order assembled"/>
    <x v="1"/>
    <x v="0"/>
    <x v="0"/>
    <n v="288"/>
    <n v="526.24"/>
  </r>
  <r>
    <s v="AD01-9361"/>
    <x v="1"/>
    <s v="Nov"/>
    <x v="0"/>
    <x v="0"/>
    <s v="Order assembled"/>
    <x v="1"/>
    <x v="0"/>
    <x v="0"/>
    <n v="282"/>
    <n v="526.24"/>
  </r>
  <r>
    <s v="AD01-9361"/>
    <x v="1"/>
    <s v="Nov"/>
    <x v="0"/>
    <x v="0"/>
    <s v="Order assembled"/>
    <x v="1"/>
    <x v="0"/>
    <x v="0"/>
    <n v="291"/>
    <n v="416.13"/>
  </r>
  <r>
    <s v="AD01-9365"/>
    <x v="1"/>
    <s v="Nov"/>
    <x v="0"/>
    <x v="0"/>
    <s v="Order assembled"/>
    <x v="1"/>
    <x v="0"/>
    <x v="0"/>
    <n v="285"/>
    <n v="407.55"/>
  </r>
  <r>
    <s v="AD01-9363"/>
    <x v="1"/>
    <s v="Nov"/>
    <x v="0"/>
    <x v="0"/>
    <s v="Order assembled"/>
    <x v="1"/>
    <x v="0"/>
    <x v="0"/>
    <n v="293"/>
    <n v="418.99"/>
  </r>
  <r>
    <s v="AD01-9364"/>
    <x v="1"/>
    <s v="Nov"/>
    <x v="0"/>
    <x v="0"/>
    <s v="Order assembled"/>
    <x v="1"/>
    <x v="0"/>
    <x v="0"/>
    <n v="287"/>
    <n v="410.40999999999997"/>
  </r>
  <r>
    <s v="AD01-9361"/>
    <x v="1"/>
    <s v="Nov"/>
    <x v="0"/>
    <x v="0"/>
    <s v="Order assembled"/>
    <x v="1"/>
    <x v="0"/>
    <x v="0"/>
    <n v="281"/>
    <n v="401.83"/>
  </r>
  <r>
    <s v="AD01-9364"/>
    <x v="1"/>
    <s v="Oct"/>
    <x v="0"/>
    <x v="0"/>
    <s v="Order assembled"/>
    <x v="1"/>
    <x v="0"/>
    <x v="0"/>
    <n v="308"/>
    <n v="440.44"/>
  </r>
  <r>
    <s v="AD01-9362"/>
    <x v="1"/>
    <s v="Oct"/>
    <x v="0"/>
    <x v="0"/>
    <s v="Order assembled"/>
    <x v="1"/>
    <x v="0"/>
    <x v="0"/>
    <n v="302"/>
    <n v="431.86"/>
  </r>
  <r>
    <s v="AD01-9362"/>
    <x v="1"/>
    <s v="Oct"/>
    <x v="0"/>
    <x v="0"/>
    <s v="Order assembled"/>
    <x v="1"/>
    <x v="0"/>
    <x v="0"/>
    <n v="306"/>
    <n v="526.24"/>
  </r>
  <r>
    <s v="AD01-9363"/>
    <x v="1"/>
    <s v="Oct"/>
    <x v="0"/>
    <x v="0"/>
    <s v="Order assembled"/>
    <x v="1"/>
    <x v="0"/>
    <x v="0"/>
    <n v="300"/>
    <n v="526.24"/>
  </r>
  <r>
    <s v="AD01-9364"/>
    <x v="1"/>
    <s v="Oct"/>
    <x v="0"/>
    <x v="0"/>
    <s v="Order assembled"/>
    <x v="1"/>
    <x v="0"/>
    <x v="0"/>
    <n v="309"/>
    <n v="441.87"/>
  </r>
  <r>
    <s v="AD01-9364"/>
    <x v="1"/>
    <s v="Oct"/>
    <x v="0"/>
    <x v="0"/>
    <s v="Order assembled"/>
    <x v="1"/>
    <x v="0"/>
    <x v="0"/>
    <n v="303"/>
    <n v="433.28999999999996"/>
  </r>
  <r>
    <s v="AD01-9364"/>
    <x v="1"/>
    <s v="Oct"/>
    <x v="0"/>
    <x v="0"/>
    <s v="Order assembled"/>
    <x v="1"/>
    <x v="0"/>
    <x v="0"/>
    <n v="297"/>
    <n v="424.71"/>
  </r>
  <r>
    <s v="AD01-9361"/>
    <x v="1"/>
    <s v="Oct"/>
    <x v="0"/>
    <x v="0"/>
    <s v="Order assembled"/>
    <x v="1"/>
    <x v="0"/>
    <x v="0"/>
    <n v="305"/>
    <n v="436.15"/>
  </r>
  <r>
    <s v="AD01-9361"/>
    <x v="1"/>
    <s v="Oct"/>
    <x v="0"/>
    <x v="0"/>
    <s v="Order assembled"/>
    <x v="1"/>
    <x v="0"/>
    <x v="0"/>
    <n v="299"/>
    <n v="427.57"/>
  </r>
  <r>
    <s v="AD01-9361"/>
    <x v="1"/>
    <s v="Apr"/>
    <x v="0"/>
    <x v="0"/>
    <s v="Order assembled"/>
    <x v="0"/>
    <x v="0"/>
    <x v="0"/>
    <n v="158"/>
    <n v="526.24"/>
  </r>
  <r>
    <s v="AD01-9361"/>
    <x v="1"/>
    <s v="Apr"/>
    <x v="0"/>
    <x v="0"/>
    <s v="Order assembled"/>
    <x v="0"/>
    <x v="0"/>
    <x v="0"/>
    <n v="152"/>
    <n v="526.24"/>
  </r>
  <r>
    <s v="AD01-9362"/>
    <x v="1"/>
    <s v="Apr"/>
    <x v="0"/>
    <x v="0"/>
    <s v="Order assembled"/>
    <x v="0"/>
    <x v="0"/>
    <x v="1"/>
    <n v="170"/>
    <n v="243.1"/>
  </r>
  <r>
    <s v="AD01-9362"/>
    <x v="1"/>
    <s v="Apr"/>
    <x v="0"/>
    <x v="0"/>
    <s v="Order assembled"/>
    <x v="0"/>
    <x v="0"/>
    <x v="1"/>
    <n v="218"/>
    <n v="311.74"/>
  </r>
  <r>
    <s v="AD01-9361"/>
    <x v="1"/>
    <s v="Apr"/>
    <x v="0"/>
    <x v="0"/>
    <s v="Order assembled"/>
    <x v="0"/>
    <x v="0"/>
    <x v="1"/>
    <n v="146"/>
    <n v="208.78"/>
  </r>
  <r>
    <s v="AD01-9364"/>
    <x v="1"/>
    <s v="Apr"/>
    <x v="0"/>
    <x v="0"/>
    <s v="Order assembled"/>
    <x v="0"/>
    <x v="0"/>
    <x v="1"/>
    <n v="172"/>
    <n v="245.95999999999998"/>
  </r>
  <r>
    <s v="AD01-9361"/>
    <x v="1"/>
    <s v="Apr"/>
    <x v="0"/>
    <x v="0"/>
    <s v="Order assembled"/>
    <x v="0"/>
    <x v="0"/>
    <x v="1"/>
    <n v="220"/>
    <n v="314.60000000000002"/>
  </r>
  <r>
    <s v="AD01-9361"/>
    <x v="1"/>
    <s v="Apr"/>
    <x v="0"/>
    <x v="0"/>
    <s v="Order assembled"/>
    <x v="0"/>
    <x v="0"/>
    <x v="1"/>
    <n v="162"/>
    <n v="526.24"/>
  </r>
  <r>
    <s v="AD01-9362"/>
    <x v="1"/>
    <s v="Apr"/>
    <x v="0"/>
    <x v="0"/>
    <s v="Order assembled"/>
    <x v="0"/>
    <x v="0"/>
    <x v="1"/>
    <n v="156"/>
    <n v="526.24"/>
  </r>
  <r>
    <s v="AD01-9362"/>
    <x v="1"/>
    <s v="Apr"/>
    <x v="0"/>
    <x v="0"/>
    <s v="Order assembled"/>
    <x v="0"/>
    <x v="0"/>
    <x v="1"/>
    <n v="150"/>
    <n v="526.24"/>
  </r>
  <r>
    <s v="AD01-9362"/>
    <x v="1"/>
    <s v="Apr"/>
    <x v="0"/>
    <x v="0"/>
    <s v="Order assembled"/>
    <x v="0"/>
    <x v="0"/>
    <x v="1"/>
    <n v="687"/>
    <n v="982.41"/>
  </r>
  <r>
    <s v="AD01-9361"/>
    <x v="1"/>
    <s v="Apr"/>
    <x v="0"/>
    <x v="0"/>
    <s v="Order assembled"/>
    <x v="0"/>
    <x v="0"/>
    <x v="1"/>
    <n v="721"/>
    <n v="1031.03"/>
  </r>
  <r>
    <s v="AD01-9362"/>
    <x v="1"/>
    <s v="Apr"/>
    <x v="0"/>
    <x v="0"/>
    <s v="Order assembled"/>
    <x v="0"/>
    <x v="0"/>
    <x v="1"/>
    <n v="774"/>
    <n v="1106.82"/>
  </r>
  <r>
    <s v="AD01-9361"/>
    <x v="1"/>
    <s v="Apr"/>
    <x v="0"/>
    <x v="0"/>
    <s v="Order assembled"/>
    <x v="0"/>
    <x v="0"/>
    <x v="1"/>
    <n v="159"/>
    <n v="227.37"/>
  </r>
  <r>
    <s v="AD01-9362"/>
    <x v="1"/>
    <s v="Apr"/>
    <x v="0"/>
    <x v="0"/>
    <s v="Order assembled"/>
    <x v="0"/>
    <x v="0"/>
    <x v="1"/>
    <n v="153"/>
    <n v="218.79"/>
  </r>
  <r>
    <s v="AD01-9361"/>
    <x v="1"/>
    <s v="Apr"/>
    <x v="0"/>
    <x v="0"/>
    <s v="Order assembled"/>
    <x v="0"/>
    <x v="0"/>
    <x v="1"/>
    <n v="147"/>
    <n v="210.21"/>
  </r>
  <r>
    <s v="AD01-9362"/>
    <x v="1"/>
    <s v="Apr"/>
    <x v="0"/>
    <x v="0"/>
    <s v="Order assembled"/>
    <x v="0"/>
    <x v="0"/>
    <x v="1"/>
    <n v="171"/>
    <n v="244.53"/>
  </r>
  <r>
    <s v="AD01-9362"/>
    <x v="1"/>
    <s v="Apr"/>
    <x v="0"/>
    <x v="0"/>
    <s v="Order assembled"/>
    <x v="0"/>
    <x v="0"/>
    <x v="1"/>
    <n v="760"/>
    <n v="526.24"/>
  </r>
  <r>
    <s v="AD01-9362"/>
    <x v="1"/>
    <s v="Apr"/>
    <x v="0"/>
    <x v="0"/>
    <s v="Order assembled"/>
    <x v="0"/>
    <x v="0"/>
    <x v="1"/>
    <n v="813"/>
    <n v="526.24"/>
  </r>
  <r>
    <s v="AD01-9362"/>
    <x v="1"/>
    <s v="Apr"/>
    <x v="0"/>
    <x v="0"/>
    <s v="Order assembled"/>
    <x v="0"/>
    <x v="0"/>
    <x v="1"/>
    <n v="217"/>
    <n v="310.31"/>
  </r>
  <r>
    <s v="AD01-9364"/>
    <x v="1"/>
    <s v="Apr"/>
    <x v="0"/>
    <x v="0"/>
    <s v="Order assembled"/>
    <x v="0"/>
    <x v="0"/>
    <x v="1"/>
    <n v="145"/>
    <n v="207.35"/>
  </r>
  <r>
    <s v="AD01-9362"/>
    <x v="1"/>
    <s v="Apr"/>
    <x v="0"/>
    <x v="0"/>
    <s v="Order assembled"/>
    <x v="0"/>
    <x v="0"/>
    <x v="0"/>
    <n v="161"/>
    <n v="230.23000000000002"/>
  </r>
  <r>
    <s v="AD01-9363"/>
    <x v="1"/>
    <s v="Apr"/>
    <x v="0"/>
    <x v="0"/>
    <s v="Order assembled"/>
    <x v="0"/>
    <x v="0"/>
    <x v="0"/>
    <n v="155"/>
    <n v="221.65"/>
  </r>
  <r>
    <s v="AD01-9362"/>
    <x v="1"/>
    <s v="Apr"/>
    <x v="0"/>
    <x v="0"/>
    <s v="Order assembled"/>
    <x v="0"/>
    <x v="0"/>
    <x v="0"/>
    <n v="149"/>
    <n v="213.07"/>
  </r>
  <r>
    <s v="AD01-9361"/>
    <x v="1"/>
    <s v="Apr"/>
    <x v="0"/>
    <x v="0"/>
    <s v="Order assembled"/>
    <x v="0"/>
    <x v="0"/>
    <x v="1"/>
    <n v="173"/>
    <n v="247.39"/>
  </r>
  <r>
    <s v="AD01-9361"/>
    <x v="1"/>
    <s v="Apr"/>
    <x v="0"/>
    <x v="0"/>
    <s v="Order assembled"/>
    <x v="0"/>
    <x v="0"/>
    <x v="1"/>
    <n v="221"/>
    <n v="316.02999999999997"/>
  </r>
  <r>
    <s v="AD01-9362"/>
    <x v="1"/>
    <s v="Apr"/>
    <x v="0"/>
    <x v="0"/>
    <s v="Order assembled"/>
    <x v="0"/>
    <x v="0"/>
    <x v="1"/>
    <n v="783"/>
    <n v="1119.69"/>
  </r>
  <r>
    <s v="AD01-9361"/>
    <x v="1"/>
    <s v="Aug"/>
    <x v="0"/>
    <x v="0"/>
    <s v="Order assembled"/>
    <x v="0"/>
    <x v="0"/>
    <x v="0"/>
    <n v="344"/>
    <n v="491.91999999999996"/>
  </r>
  <r>
    <s v="AD01-9361"/>
    <x v="1"/>
    <s v="Aug"/>
    <x v="0"/>
    <x v="0"/>
    <s v="Order assembled"/>
    <x v="0"/>
    <x v="0"/>
    <x v="0"/>
    <n v="338"/>
    <n v="483.34000000000003"/>
  </r>
  <r>
    <s v="AD01-9361"/>
    <x v="1"/>
    <s v="Aug"/>
    <x v="0"/>
    <x v="0"/>
    <s v="Order assembled"/>
    <x v="0"/>
    <x v="0"/>
    <x v="0"/>
    <n v="332"/>
    <n v="474.76"/>
  </r>
  <r>
    <s v="AD01-9364"/>
    <x v="1"/>
    <s v="Aug"/>
    <x v="0"/>
    <x v="0"/>
    <s v="Order assembled"/>
    <x v="0"/>
    <x v="0"/>
    <x v="1"/>
    <n v="152"/>
    <n v="206.72"/>
  </r>
  <r>
    <s v="AD01-9364"/>
    <x v="1"/>
    <s v="Aug"/>
    <x v="0"/>
    <x v="0"/>
    <s v="Order assembled"/>
    <x v="0"/>
    <x v="0"/>
    <x v="1"/>
    <n v="368"/>
    <n v="526.24"/>
  </r>
  <r>
    <s v="AD01-9365"/>
    <x v="1"/>
    <s v="Aug"/>
    <x v="0"/>
    <x v="0"/>
    <s v="Order assembled"/>
    <x v="0"/>
    <x v="0"/>
    <x v="1"/>
    <n v="148"/>
    <n v="211.64"/>
  </r>
  <r>
    <s v="AD01-9361"/>
    <x v="1"/>
    <s v="Aug"/>
    <x v="0"/>
    <x v="0"/>
    <s v="Order assembled"/>
    <x v="0"/>
    <x v="0"/>
    <x v="1"/>
    <n v="196"/>
    <n v="280.27999999999997"/>
  </r>
  <r>
    <s v="AD01-9361"/>
    <x v="1"/>
    <s v="Aug"/>
    <x v="0"/>
    <x v="0"/>
    <s v="Order assembled"/>
    <x v="0"/>
    <x v="0"/>
    <x v="1"/>
    <n v="370"/>
    <n v="529.1"/>
  </r>
  <r>
    <s v="AD01-9364"/>
    <x v="1"/>
    <s v="Aug"/>
    <x v="0"/>
    <x v="0"/>
    <s v="Order assembled"/>
    <x v="0"/>
    <x v="0"/>
    <x v="0"/>
    <n v="342"/>
    <n v="526.24"/>
  </r>
  <r>
    <s v="AD01-9362"/>
    <x v="1"/>
    <s v="Aug"/>
    <x v="0"/>
    <x v="0"/>
    <s v="Order assembled"/>
    <x v="0"/>
    <x v="0"/>
    <x v="0"/>
    <n v="336"/>
    <n v="526.24"/>
  </r>
  <r>
    <s v="AD01-9361"/>
    <x v="1"/>
    <s v="Aug"/>
    <x v="0"/>
    <x v="0"/>
    <s v="Order assembled"/>
    <x v="0"/>
    <x v="0"/>
    <x v="0"/>
    <n v="330"/>
    <n v="526.24"/>
  </r>
  <r>
    <s v="AD01-9361"/>
    <x v="1"/>
    <s v="Aug"/>
    <x v="0"/>
    <x v="0"/>
    <s v="Order assembled"/>
    <x v="0"/>
    <x v="0"/>
    <x v="1"/>
    <n v="691"/>
    <n v="988.13"/>
  </r>
  <r>
    <s v="AD01-9361"/>
    <x v="1"/>
    <s v="Aug"/>
    <x v="0"/>
    <x v="0"/>
    <s v="Order assembled"/>
    <x v="0"/>
    <x v="0"/>
    <x v="1"/>
    <n v="724"/>
    <n v="1035.32"/>
  </r>
  <r>
    <s v="AD01-9362"/>
    <x v="1"/>
    <s v="Aug"/>
    <x v="0"/>
    <x v="0"/>
    <s v="Order assembled"/>
    <x v="0"/>
    <x v="0"/>
    <x v="1"/>
    <n v="777"/>
    <n v="1111.1100000000001"/>
  </r>
  <r>
    <s v="AD01-9361"/>
    <x v="1"/>
    <s v="Aug"/>
    <x v="0"/>
    <x v="0"/>
    <s v="Order assembled"/>
    <x v="0"/>
    <x v="0"/>
    <x v="0"/>
    <n v="339"/>
    <n v="484.77"/>
  </r>
  <r>
    <s v="AD01-9361"/>
    <x v="1"/>
    <s v="Aug"/>
    <x v="0"/>
    <x v="0"/>
    <s v="Order assembled"/>
    <x v="0"/>
    <x v="0"/>
    <x v="0"/>
    <n v="333"/>
    <n v="476.19"/>
  </r>
  <r>
    <s v="AD01-9362"/>
    <x v="1"/>
    <s v="Aug"/>
    <x v="0"/>
    <x v="0"/>
    <s v="Order assembled"/>
    <x v="0"/>
    <x v="0"/>
    <x v="1"/>
    <n v="153"/>
    <n v="218.79"/>
  </r>
  <r>
    <s v="AD01-9361"/>
    <x v="1"/>
    <s v="Aug"/>
    <x v="0"/>
    <x v="0"/>
    <s v="Order assembled"/>
    <x v="0"/>
    <x v="0"/>
    <x v="1"/>
    <n v="764"/>
    <n v="526.24"/>
  </r>
  <r>
    <s v="AD01-9361"/>
    <x v="1"/>
    <s v="Aug"/>
    <x v="0"/>
    <x v="0"/>
    <s v="Order assembled"/>
    <x v="0"/>
    <x v="0"/>
    <x v="1"/>
    <n v="817"/>
    <n v="526.24"/>
  </r>
  <r>
    <s v="AD01-9361"/>
    <x v="1"/>
    <s v="Aug"/>
    <x v="0"/>
    <x v="0"/>
    <s v="Order assembled"/>
    <x v="0"/>
    <x v="0"/>
    <x v="1"/>
    <n v="151"/>
    <n v="215.93"/>
  </r>
  <r>
    <s v="AD01-9364"/>
    <x v="1"/>
    <s v="Aug"/>
    <x v="0"/>
    <x v="0"/>
    <s v="Order assembled"/>
    <x v="0"/>
    <x v="0"/>
    <x v="1"/>
    <n v="199"/>
    <n v="284.57"/>
  </r>
  <r>
    <s v="AD01-9365"/>
    <x v="1"/>
    <s v="Aug"/>
    <x v="0"/>
    <x v="0"/>
    <s v="Order assembled"/>
    <x v="0"/>
    <x v="0"/>
    <x v="1"/>
    <n v="367"/>
    <n v="524.80999999999995"/>
  </r>
  <r>
    <s v="AD01-9361"/>
    <x v="1"/>
    <s v="Aug"/>
    <x v="0"/>
    <x v="0"/>
    <s v="Order assembled"/>
    <x v="0"/>
    <x v="0"/>
    <x v="0"/>
    <n v="341"/>
    <n v="487.63"/>
  </r>
  <r>
    <s v="AD01-9365"/>
    <x v="1"/>
    <s v="Aug"/>
    <x v="0"/>
    <x v="0"/>
    <s v="Order assembled"/>
    <x v="0"/>
    <x v="0"/>
    <x v="0"/>
    <n v="335"/>
    <n v="479.05"/>
  </r>
  <r>
    <s v="AD01-9362"/>
    <x v="1"/>
    <s v="Aug"/>
    <x v="0"/>
    <x v="0"/>
    <s v="Order assembled"/>
    <x v="0"/>
    <x v="0"/>
    <x v="0"/>
    <n v="329"/>
    <n v="470.47"/>
  </r>
  <r>
    <s v="AD01-9364"/>
    <x v="1"/>
    <s v="Aug"/>
    <x v="0"/>
    <x v="0"/>
    <s v="Order assembled"/>
    <x v="0"/>
    <x v="0"/>
    <x v="1"/>
    <n v="149"/>
    <n v="213.07"/>
  </r>
  <r>
    <s v="AD01-9362"/>
    <x v="1"/>
    <s v="Aug"/>
    <x v="0"/>
    <x v="0"/>
    <s v="Order assembled"/>
    <x v="0"/>
    <x v="0"/>
    <x v="1"/>
    <n v="197"/>
    <n v="281.70999999999998"/>
  </r>
  <r>
    <s v="AD01-9364"/>
    <x v="1"/>
    <s v="Aug"/>
    <x v="0"/>
    <x v="0"/>
    <s v="Order assembled"/>
    <x v="0"/>
    <x v="0"/>
    <x v="1"/>
    <n v="786"/>
    <n v="1123.98"/>
  </r>
  <r>
    <s v="AD01-9361"/>
    <x v="1"/>
    <s v="Dec"/>
    <x v="0"/>
    <x v="0"/>
    <s v="Order assembled"/>
    <x v="0"/>
    <x v="0"/>
    <x v="1"/>
    <n v="128"/>
    <n v="174.07999999999998"/>
  </r>
  <r>
    <s v="AD01-9362"/>
    <x v="1"/>
    <s v="Dec"/>
    <x v="0"/>
    <x v="0"/>
    <s v="Order assembled"/>
    <x v="0"/>
    <x v="0"/>
    <x v="1"/>
    <n v="176"/>
    <n v="251.68"/>
  </r>
  <r>
    <s v="AD01-9361"/>
    <x v="1"/>
    <s v="Dec"/>
    <x v="0"/>
    <x v="0"/>
    <s v="Order assembled"/>
    <x v="0"/>
    <x v="0"/>
    <x v="1"/>
    <n v="130"/>
    <n v="185.9"/>
  </r>
  <r>
    <s v="AD01-9362"/>
    <x v="1"/>
    <s v="Dec"/>
    <x v="0"/>
    <x v="0"/>
    <s v="Order assembled"/>
    <x v="0"/>
    <x v="0"/>
    <x v="1"/>
    <n v="178"/>
    <n v="254.54"/>
  </r>
  <r>
    <s v="AD01-9361"/>
    <x v="1"/>
    <s v="Dec"/>
    <x v="0"/>
    <x v="0"/>
    <s v="Order assembled"/>
    <x v="0"/>
    <x v="0"/>
    <x v="1"/>
    <n v="728"/>
    <n v="1041.04"/>
  </r>
  <r>
    <s v="AD01-9363"/>
    <x v="1"/>
    <s v="Dec"/>
    <x v="0"/>
    <x v="0"/>
    <s v="Order assembled"/>
    <x v="0"/>
    <x v="0"/>
    <x v="1"/>
    <n v="129"/>
    <n v="184.47"/>
  </r>
  <r>
    <s v="AD01-9364"/>
    <x v="1"/>
    <s v="Dec"/>
    <x v="0"/>
    <x v="0"/>
    <s v="Order assembled"/>
    <x v="0"/>
    <x v="0"/>
    <x v="1"/>
    <n v="767"/>
    <n v="526.24"/>
  </r>
  <r>
    <s v="AD01-9362"/>
    <x v="1"/>
    <s v="Dec"/>
    <x v="0"/>
    <x v="0"/>
    <s v="Order assembled"/>
    <x v="0"/>
    <x v="0"/>
    <x v="1"/>
    <n v="127"/>
    <n v="181.61"/>
  </r>
  <r>
    <s v="AD01-9362"/>
    <x v="1"/>
    <s v="Dec"/>
    <x v="0"/>
    <x v="0"/>
    <s v="Order assembled"/>
    <x v="0"/>
    <x v="0"/>
    <x v="1"/>
    <n v="175"/>
    <n v="250.25"/>
  </r>
  <r>
    <s v="AD01-9361"/>
    <x v="1"/>
    <s v="Dec"/>
    <x v="0"/>
    <x v="0"/>
    <s v="Order assembled"/>
    <x v="0"/>
    <x v="0"/>
    <x v="1"/>
    <n v="131"/>
    <n v="187.32999999999998"/>
  </r>
  <r>
    <s v="AD01-9361"/>
    <x v="1"/>
    <s v="Feb"/>
    <x v="0"/>
    <x v="0"/>
    <s v="Order assembled"/>
    <x v="0"/>
    <x v="0"/>
    <x v="0"/>
    <n v="194"/>
    <n v="526.24"/>
  </r>
  <r>
    <s v="AD01-9362"/>
    <x v="1"/>
    <s v="Feb"/>
    <x v="0"/>
    <x v="0"/>
    <s v="Order assembled"/>
    <x v="0"/>
    <x v="0"/>
    <x v="0"/>
    <n v="188"/>
    <n v="526.24"/>
  </r>
  <r>
    <s v="AD01-9361"/>
    <x v="1"/>
    <s v="Feb"/>
    <x v="0"/>
    <x v="0"/>
    <s v="Order assembled"/>
    <x v="0"/>
    <x v="0"/>
    <x v="0"/>
    <n v="182"/>
    <n v="526.24"/>
  </r>
  <r>
    <s v="AD01-9361"/>
    <x v="1"/>
    <s v="Feb"/>
    <x v="0"/>
    <x v="0"/>
    <s v="Order assembled"/>
    <x v="0"/>
    <x v="0"/>
    <x v="1"/>
    <n v="182"/>
    <n v="260.26"/>
  </r>
  <r>
    <s v="AD01-9364"/>
    <x v="1"/>
    <s v="Feb"/>
    <x v="0"/>
    <x v="0"/>
    <s v="Order assembled"/>
    <x v="0"/>
    <x v="0"/>
    <x v="1"/>
    <n v="230"/>
    <n v="328.9"/>
  </r>
  <r>
    <s v="AD01-9365"/>
    <x v="1"/>
    <s v="Feb"/>
    <x v="0"/>
    <x v="0"/>
    <s v="Order assembled"/>
    <x v="0"/>
    <x v="0"/>
    <x v="1"/>
    <n v="158"/>
    <n v="225.94"/>
  </r>
  <r>
    <s v="AD01-9362"/>
    <x v="1"/>
    <s v="Feb"/>
    <x v="0"/>
    <x v="0"/>
    <s v="Order assembled"/>
    <x v="0"/>
    <x v="0"/>
    <x v="1"/>
    <n v="184"/>
    <n v="263.12"/>
  </r>
  <r>
    <s v="AD01-9361"/>
    <x v="1"/>
    <s v="Feb"/>
    <x v="0"/>
    <x v="0"/>
    <s v="Order assembled"/>
    <x v="0"/>
    <x v="0"/>
    <x v="1"/>
    <n v="154"/>
    <n v="220.22"/>
  </r>
  <r>
    <s v="AD01-9362"/>
    <x v="1"/>
    <s v="Feb"/>
    <x v="0"/>
    <x v="0"/>
    <s v="Order assembled"/>
    <x v="0"/>
    <x v="0"/>
    <x v="0"/>
    <n v="192"/>
    <n v="526.24"/>
  </r>
  <r>
    <s v="AD01-9365"/>
    <x v="1"/>
    <s v="Feb"/>
    <x v="0"/>
    <x v="0"/>
    <s v="Order assembled"/>
    <x v="0"/>
    <x v="0"/>
    <x v="0"/>
    <n v="186"/>
    <n v="526.24"/>
  </r>
  <r>
    <s v="AD01-9363"/>
    <x v="1"/>
    <s v="Feb"/>
    <x v="0"/>
    <x v="0"/>
    <s v="Order assembled"/>
    <x v="0"/>
    <x v="0"/>
    <x v="0"/>
    <n v="180"/>
    <n v="526.24"/>
  </r>
  <r>
    <s v="AD01-9361"/>
    <x v="1"/>
    <s v="Feb"/>
    <x v="0"/>
    <x v="0"/>
    <s v="Order assembled"/>
    <x v="0"/>
    <x v="0"/>
    <x v="1"/>
    <n v="686"/>
    <n v="980.98"/>
  </r>
  <r>
    <s v="AD01-9363"/>
    <x v="1"/>
    <s v="Feb"/>
    <x v="0"/>
    <x v="0"/>
    <s v="Order assembled"/>
    <x v="0"/>
    <x v="0"/>
    <x v="1"/>
    <n v="719"/>
    <n v="1028.17"/>
  </r>
  <r>
    <s v="AD01-9362"/>
    <x v="1"/>
    <s v="Feb"/>
    <x v="0"/>
    <x v="0"/>
    <s v="Order assembled"/>
    <x v="0"/>
    <x v="0"/>
    <x v="1"/>
    <n v="772"/>
    <n v="1103.96"/>
  </r>
  <r>
    <s v="AD01-9364"/>
    <x v="1"/>
    <s v="Feb"/>
    <x v="0"/>
    <x v="0"/>
    <s v="Order assembled"/>
    <x v="0"/>
    <x v="0"/>
    <x v="0"/>
    <n v="189"/>
    <n v="270.27"/>
  </r>
  <r>
    <s v="AD01-9363"/>
    <x v="1"/>
    <s v="Feb"/>
    <x v="0"/>
    <x v="0"/>
    <s v="Order assembled"/>
    <x v="0"/>
    <x v="0"/>
    <x v="0"/>
    <n v="183"/>
    <n v="261.69"/>
  </r>
  <r>
    <s v="AD01-9362"/>
    <x v="1"/>
    <s v="Feb"/>
    <x v="0"/>
    <x v="0"/>
    <s v="Order assembled"/>
    <x v="0"/>
    <x v="0"/>
    <x v="1"/>
    <n v="183"/>
    <n v="261.69"/>
  </r>
  <r>
    <s v="AD01-9362"/>
    <x v="1"/>
    <s v="Feb"/>
    <x v="0"/>
    <x v="0"/>
    <s v="Order assembled"/>
    <x v="0"/>
    <x v="0"/>
    <x v="1"/>
    <n v="758"/>
    <n v="526.24"/>
  </r>
  <r>
    <s v="AD01-9361"/>
    <x v="1"/>
    <s v="Feb"/>
    <x v="0"/>
    <x v="0"/>
    <s v="Order assembled"/>
    <x v="0"/>
    <x v="0"/>
    <x v="1"/>
    <n v="812"/>
    <n v="526.24"/>
  </r>
  <r>
    <s v="AD01-9361"/>
    <x v="1"/>
    <s v="Feb"/>
    <x v="0"/>
    <x v="0"/>
    <s v="Order assembled"/>
    <x v="0"/>
    <x v="0"/>
    <x v="1"/>
    <n v="181"/>
    <n v="258.83"/>
  </r>
  <r>
    <s v="AD01-9365"/>
    <x v="1"/>
    <s v="Feb"/>
    <x v="0"/>
    <x v="0"/>
    <s v="Order assembled"/>
    <x v="0"/>
    <x v="0"/>
    <x v="1"/>
    <n v="229"/>
    <n v="327.47000000000003"/>
  </r>
  <r>
    <s v="AD01-9362"/>
    <x v="1"/>
    <s v="Feb"/>
    <x v="0"/>
    <x v="0"/>
    <s v="Order assembled"/>
    <x v="0"/>
    <x v="0"/>
    <x v="1"/>
    <n v="157"/>
    <n v="224.51"/>
  </r>
  <r>
    <s v="AD01-9362"/>
    <x v="1"/>
    <s v="Feb"/>
    <x v="0"/>
    <x v="0"/>
    <s v="Order assembled"/>
    <x v="0"/>
    <x v="0"/>
    <x v="0"/>
    <n v="191"/>
    <n v="273.13"/>
  </r>
  <r>
    <s v="AD01-9362"/>
    <x v="1"/>
    <s v="Feb"/>
    <x v="0"/>
    <x v="0"/>
    <s v="Order assembled"/>
    <x v="0"/>
    <x v="0"/>
    <x v="0"/>
    <n v="185"/>
    <n v="264.55"/>
  </r>
  <r>
    <s v="AD01-9362"/>
    <x v="1"/>
    <s v="Feb"/>
    <x v="0"/>
    <x v="0"/>
    <s v="Order assembled"/>
    <x v="0"/>
    <x v="0"/>
    <x v="0"/>
    <n v="179"/>
    <n v="255.97"/>
  </r>
  <r>
    <s v="AD01-9365"/>
    <x v="1"/>
    <s v="Feb"/>
    <x v="0"/>
    <x v="0"/>
    <s v="Order assembled"/>
    <x v="0"/>
    <x v="0"/>
    <x v="1"/>
    <n v="185"/>
    <n v="264.55"/>
  </r>
  <r>
    <s v="AD01-9363"/>
    <x v="1"/>
    <s v="Feb"/>
    <x v="0"/>
    <x v="0"/>
    <s v="Order assembled"/>
    <x v="0"/>
    <x v="0"/>
    <x v="1"/>
    <n v="227"/>
    <n v="324.61"/>
  </r>
  <r>
    <s v="AD01-9361"/>
    <x v="1"/>
    <s v="Feb"/>
    <x v="0"/>
    <x v="0"/>
    <s v="Order assembled"/>
    <x v="0"/>
    <x v="0"/>
    <x v="1"/>
    <n v="781"/>
    <n v="1116.83"/>
  </r>
  <r>
    <s v="AD01-9364"/>
    <x v="1"/>
    <s v="Jan"/>
    <x v="0"/>
    <x v="0"/>
    <s v="Order assembled"/>
    <x v="0"/>
    <x v="0"/>
    <x v="0"/>
    <n v="206"/>
    <n v="526.24"/>
  </r>
  <r>
    <s v="AD01-9362"/>
    <x v="1"/>
    <s v="Jan"/>
    <x v="0"/>
    <x v="0"/>
    <s v="Order assembled"/>
    <x v="0"/>
    <x v="0"/>
    <x v="0"/>
    <n v="200"/>
    <n v="526.24"/>
  </r>
  <r>
    <s v="AD01-9364"/>
    <x v="1"/>
    <s v="Jan"/>
    <x v="0"/>
    <x v="0"/>
    <s v="Order assembled"/>
    <x v="0"/>
    <x v="0"/>
    <x v="1"/>
    <n v="188"/>
    <n v="268.84000000000003"/>
  </r>
  <r>
    <s v="AD01-9362"/>
    <x v="1"/>
    <s v="Jan"/>
    <x v="0"/>
    <x v="0"/>
    <s v="Order assembled"/>
    <x v="0"/>
    <x v="0"/>
    <x v="1"/>
    <n v="236"/>
    <n v="337.48"/>
  </r>
  <r>
    <s v="AD01-9364"/>
    <x v="1"/>
    <s v="Jan"/>
    <x v="0"/>
    <x v="0"/>
    <s v="Order assembled"/>
    <x v="0"/>
    <x v="0"/>
    <x v="1"/>
    <n v="190"/>
    <n v="271.7"/>
  </r>
  <r>
    <s v="AD01-9361"/>
    <x v="1"/>
    <s v="Jan"/>
    <x v="0"/>
    <x v="0"/>
    <s v="Order assembled"/>
    <x v="0"/>
    <x v="0"/>
    <x v="1"/>
    <n v="232"/>
    <n v="331.76"/>
  </r>
  <r>
    <s v="AD01-9362"/>
    <x v="1"/>
    <s v="Jan"/>
    <x v="0"/>
    <x v="0"/>
    <s v="Order assembled"/>
    <x v="0"/>
    <x v="0"/>
    <x v="1"/>
    <n v="160"/>
    <n v="228.8"/>
  </r>
  <r>
    <s v="AD01-9361"/>
    <x v="1"/>
    <s v="Jan"/>
    <x v="0"/>
    <x v="0"/>
    <s v="Order assembled"/>
    <x v="0"/>
    <x v="0"/>
    <x v="0"/>
    <n v="210"/>
    <n v="526.24"/>
  </r>
  <r>
    <s v="AD01-9362"/>
    <x v="1"/>
    <s v="Jan"/>
    <x v="0"/>
    <x v="0"/>
    <s v="Order assembled"/>
    <x v="0"/>
    <x v="0"/>
    <x v="0"/>
    <n v="204"/>
    <n v="526.24"/>
  </r>
  <r>
    <s v="AD01-9364"/>
    <x v="1"/>
    <s v="Jan"/>
    <x v="0"/>
    <x v="0"/>
    <s v="Order assembled"/>
    <x v="0"/>
    <x v="0"/>
    <x v="0"/>
    <n v="198"/>
    <n v="526.24"/>
  </r>
  <r>
    <s v="AD01-9361"/>
    <x v="1"/>
    <s v="Jan"/>
    <x v="0"/>
    <x v="0"/>
    <s v="Order assembled"/>
    <x v="0"/>
    <x v="0"/>
    <x v="1"/>
    <n v="685"/>
    <n v="979.55"/>
  </r>
  <r>
    <s v="AD01-9361"/>
    <x v="1"/>
    <s v="Jan"/>
    <x v="0"/>
    <x v="0"/>
    <s v="Order assembled"/>
    <x v="0"/>
    <x v="0"/>
    <x v="1"/>
    <n v="718"/>
    <n v="1026.74"/>
  </r>
  <r>
    <s v="AD01-9362"/>
    <x v="1"/>
    <s v="Jan"/>
    <x v="0"/>
    <x v="0"/>
    <s v="Order assembled"/>
    <x v="0"/>
    <x v="0"/>
    <x v="1"/>
    <n v="771"/>
    <n v="1102.53"/>
  </r>
  <r>
    <s v="AD01-9362"/>
    <x v="1"/>
    <s v="Jan"/>
    <x v="0"/>
    <x v="0"/>
    <s v="Order assembled"/>
    <x v="0"/>
    <x v="0"/>
    <x v="0"/>
    <n v="207"/>
    <n v="296.01"/>
  </r>
  <r>
    <s v="AD01-9361"/>
    <x v="1"/>
    <s v="Jan"/>
    <x v="0"/>
    <x v="0"/>
    <s v="Order assembled"/>
    <x v="0"/>
    <x v="0"/>
    <x v="0"/>
    <n v="201"/>
    <n v="287.43"/>
  </r>
  <r>
    <s v="AD01-9361"/>
    <x v="1"/>
    <s v="Jan"/>
    <x v="0"/>
    <x v="0"/>
    <s v="Order assembled"/>
    <x v="0"/>
    <x v="0"/>
    <x v="0"/>
    <n v="195"/>
    <n v="278.85000000000002"/>
  </r>
  <r>
    <s v="AD01-9362"/>
    <x v="1"/>
    <s v="Jan"/>
    <x v="0"/>
    <x v="0"/>
    <s v="Order assembled"/>
    <x v="0"/>
    <x v="0"/>
    <x v="1"/>
    <n v="189"/>
    <n v="270.27"/>
  </r>
  <r>
    <s v="AD01-9361"/>
    <x v="1"/>
    <s v="Jan"/>
    <x v="0"/>
    <x v="0"/>
    <s v="Order assembled"/>
    <x v="0"/>
    <x v="0"/>
    <x v="1"/>
    <n v="757"/>
    <n v="526.24"/>
  </r>
  <r>
    <s v="AD01-9361"/>
    <x v="1"/>
    <s v="Jan"/>
    <x v="0"/>
    <x v="0"/>
    <s v="Order assembled"/>
    <x v="0"/>
    <x v="0"/>
    <x v="1"/>
    <n v="811"/>
    <n v="526.24"/>
  </r>
  <r>
    <s v="AD01-9362"/>
    <x v="1"/>
    <s v="Jan"/>
    <x v="0"/>
    <x v="0"/>
    <s v="Order assembled"/>
    <x v="0"/>
    <x v="0"/>
    <x v="1"/>
    <n v="187"/>
    <n v="267.40999999999997"/>
  </r>
  <r>
    <s v="AD01-9362"/>
    <x v="1"/>
    <s v="Jan"/>
    <x v="0"/>
    <x v="0"/>
    <s v="Order assembled"/>
    <x v="0"/>
    <x v="0"/>
    <x v="1"/>
    <n v="235"/>
    <n v="336.05"/>
  </r>
  <r>
    <s v="AD01-9364"/>
    <x v="1"/>
    <s v="Jan"/>
    <x v="0"/>
    <x v="0"/>
    <s v="Order assembled"/>
    <x v="0"/>
    <x v="0"/>
    <x v="1"/>
    <n v="163"/>
    <n v="233.09"/>
  </r>
  <r>
    <s v="AD01-9363"/>
    <x v="1"/>
    <s v="Jan"/>
    <x v="0"/>
    <x v="0"/>
    <s v="Order assembled"/>
    <x v="0"/>
    <x v="0"/>
    <x v="0"/>
    <n v="209"/>
    <n v="298.87"/>
  </r>
  <r>
    <s v="AD01-9362"/>
    <x v="1"/>
    <s v="Jan"/>
    <x v="0"/>
    <x v="0"/>
    <s v="Order assembled"/>
    <x v="0"/>
    <x v="0"/>
    <x v="0"/>
    <n v="203"/>
    <n v="290.28999999999996"/>
  </r>
  <r>
    <s v="AD01-9361"/>
    <x v="1"/>
    <s v="Jan"/>
    <x v="0"/>
    <x v="0"/>
    <s v="Order assembled"/>
    <x v="0"/>
    <x v="0"/>
    <x v="0"/>
    <n v="197"/>
    <n v="281.70999999999998"/>
  </r>
  <r>
    <s v="AD01-9364"/>
    <x v="1"/>
    <s v="Jan"/>
    <x v="0"/>
    <x v="0"/>
    <s v="Order assembled"/>
    <x v="0"/>
    <x v="0"/>
    <x v="1"/>
    <n v="233"/>
    <n v="333.19"/>
  </r>
  <r>
    <s v="AD01-9364"/>
    <x v="1"/>
    <s v="Jan"/>
    <x v="0"/>
    <x v="0"/>
    <s v="Order assembled"/>
    <x v="0"/>
    <x v="0"/>
    <x v="1"/>
    <n v="780"/>
    <n v="1115.4000000000001"/>
  </r>
  <r>
    <s v="AD01-9361"/>
    <x v="1"/>
    <s v="Jul"/>
    <x v="0"/>
    <x v="0"/>
    <s v="Order assembled"/>
    <x v="0"/>
    <x v="0"/>
    <x v="0"/>
    <n v="356"/>
    <n v="509.08"/>
  </r>
  <r>
    <s v="AD01-9361"/>
    <x v="1"/>
    <s v="Jul"/>
    <x v="0"/>
    <x v="0"/>
    <s v="Order assembled"/>
    <x v="0"/>
    <x v="0"/>
    <x v="0"/>
    <n v="350"/>
    <n v="500.5"/>
  </r>
  <r>
    <s v="AD01-9364"/>
    <x v="1"/>
    <s v="Jul"/>
    <x v="0"/>
    <x v="0"/>
    <s v="Order assembled"/>
    <x v="0"/>
    <x v="0"/>
    <x v="1"/>
    <n v="158"/>
    <n v="214.88"/>
  </r>
  <r>
    <s v="AD01-9362"/>
    <x v="1"/>
    <s v="Jul"/>
    <x v="0"/>
    <x v="0"/>
    <s v="Order assembled"/>
    <x v="0"/>
    <x v="0"/>
    <x v="1"/>
    <n v="200"/>
    <n v="286"/>
  </r>
  <r>
    <s v="AD01-9362"/>
    <x v="1"/>
    <s v="Jul"/>
    <x v="0"/>
    <x v="0"/>
    <s v="Order assembled"/>
    <x v="0"/>
    <x v="0"/>
    <x v="1"/>
    <n v="128"/>
    <n v="183.04"/>
  </r>
  <r>
    <s v="AD01-9363"/>
    <x v="1"/>
    <s v="Jul"/>
    <x v="0"/>
    <x v="0"/>
    <s v="Order assembled"/>
    <x v="0"/>
    <x v="0"/>
    <x v="1"/>
    <n v="154"/>
    <n v="220.22"/>
  </r>
  <r>
    <s v="AD01-9362"/>
    <x v="1"/>
    <s v="Jul"/>
    <x v="0"/>
    <x v="0"/>
    <s v="Order assembled"/>
    <x v="0"/>
    <x v="0"/>
    <x v="1"/>
    <n v="202"/>
    <n v="288.86"/>
  </r>
  <r>
    <s v="AD01-9364"/>
    <x v="1"/>
    <s v="Jul"/>
    <x v="0"/>
    <x v="0"/>
    <s v="Order assembled"/>
    <x v="0"/>
    <x v="0"/>
    <x v="1"/>
    <n v="130"/>
    <n v="185.9"/>
  </r>
  <r>
    <s v="AD01-9362"/>
    <x v="1"/>
    <s v="Jul"/>
    <x v="0"/>
    <x v="0"/>
    <s v="Order assembled"/>
    <x v="0"/>
    <x v="0"/>
    <x v="1"/>
    <n v="360"/>
    <n v="526.24"/>
  </r>
  <r>
    <s v="AD01-9361"/>
    <x v="1"/>
    <s v="Jul"/>
    <x v="0"/>
    <x v="0"/>
    <s v="Order assembled"/>
    <x v="0"/>
    <x v="0"/>
    <x v="1"/>
    <n v="354"/>
    <n v="526.24"/>
  </r>
  <r>
    <s v="AD01-9361"/>
    <x v="1"/>
    <s v="Jul"/>
    <x v="0"/>
    <x v="0"/>
    <s v="Order assembled"/>
    <x v="0"/>
    <x v="0"/>
    <x v="1"/>
    <n v="348"/>
    <n v="526.24"/>
  </r>
  <r>
    <s v="AD01-9361"/>
    <x v="1"/>
    <s v="Jul"/>
    <x v="0"/>
    <x v="0"/>
    <s v="Order assembled"/>
    <x v="0"/>
    <x v="0"/>
    <x v="1"/>
    <n v="690"/>
    <n v="986.7"/>
  </r>
  <r>
    <s v="AD01-9362"/>
    <x v="1"/>
    <s v="Jul"/>
    <x v="0"/>
    <x v="0"/>
    <s v="Order assembled"/>
    <x v="0"/>
    <x v="0"/>
    <x v="1"/>
    <n v="723"/>
    <n v="1033.8899999999999"/>
  </r>
  <r>
    <s v="AD01-9362"/>
    <x v="1"/>
    <s v="Jul"/>
    <x v="0"/>
    <x v="0"/>
    <s v="Order assembled"/>
    <x v="0"/>
    <x v="0"/>
    <x v="1"/>
    <n v="357"/>
    <n v="510.51"/>
  </r>
  <r>
    <s v="AD01-9362"/>
    <x v="1"/>
    <s v="Jul"/>
    <x v="0"/>
    <x v="0"/>
    <s v="Order assembled"/>
    <x v="0"/>
    <x v="0"/>
    <x v="1"/>
    <n v="351"/>
    <n v="501.93"/>
  </r>
  <r>
    <s v="AD01-9362"/>
    <x v="1"/>
    <s v="Jul"/>
    <x v="0"/>
    <x v="0"/>
    <s v="Order assembled"/>
    <x v="0"/>
    <x v="0"/>
    <x v="1"/>
    <n v="345"/>
    <n v="493.35"/>
  </r>
  <r>
    <s v="AD01-9361"/>
    <x v="1"/>
    <s v="Jul"/>
    <x v="0"/>
    <x v="0"/>
    <s v="Order assembled"/>
    <x v="0"/>
    <x v="0"/>
    <x v="1"/>
    <n v="763"/>
    <n v="526.24"/>
  </r>
  <r>
    <s v="AD01-9361"/>
    <x v="1"/>
    <s v="Jul"/>
    <x v="0"/>
    <x v="0"/>
    <s v="Order assembled"/>
    <x v="0"/>
    <x v="0"/>
    <x v="1"/>
    <n v="816"/>
    <n v="526.24"/>
  </r>
  <r>
    <s v="AD01-9364"/>
    <x v="1"/>
    <s v="Jul"/>
    <x v="0"/>
    <x v="0"/>
    <s v="Order assembled"/>
    <x v="0"/>
    <x v="0"/>
    <x v="1"/>
    <n v="157"/>
    <n v="224.51"/>
  </r>
  <r>
    <s v="AD01-9362"/>
    <x v="1"/>
    <s v="Jul"/>
    <x v="0"/>
    <x v="0"/>
    <s v="Order assembled"/>
    <x v="0"/>
    <x v="0"/>
    <x v="1"/>
    <n v="205"/>
    <n v="293.14999999999998"/>
  </r>
  <r>
    <s v="AD01-9363"/>
    <x v="1"/>
    <s v="Jul"/>
    <x v="0"/>
    <x v="0"/>
    <s v="Order assembled"/>
    <x v="0"/>
    <x v="0"/>
    <x v="1"/>
    <n v="127"/>
    <n v="181.61"/>
  </r>
  <r>
    <s v="AD01-9361"/>
    <x v="1"/>
    <s v="Jul"/>
    <x v="0"/>
    <x v="0"/>
    <s v="Order assembled"/>
    <x v="0"/>
    <x v="0"/>
    <x v="0"/>
    <n v="359"/>
    <n v="513.37"/>
  </r>
  <r>
    <s v="AD01-9361"/>
    <x v="1"/>
    <s v="Jul"/>
    <x v="0"/>
    <x v="0"/>
    <s v="Order assembled"/>
    <x v="0"/>
    <x v="0"/>
    <x v="0"/>
    <n v="353"/>
    <n v="504.78999999999996"/>
  </r>
  <r>
    <s v="AD01-9365"/>
    <x v="1"/>
    <s v="Jul"/>
    <x v="0"/>
    <x v="0"/>
    <s v="Order assembled"/>
    <x v="0"/>
    <x v="0"/>
    <x v="0"/>
    <n v="347"/>
    <n v="496.21000000000004"/>
  </r>
  <r>
    <s v="AD01-9362"/>
    <x v="1"/>
    <s v="Jul"/>
    <x v="0"/>
    <x v="0"/>
    <s v="Order assembled"/>
    <x v="0"/>
    <x v="0"/>
    <x v="1"/>
    <n v="155"/>
    <n v="221.65"/>
  </r>
  <r>
    <s v="AD01-9361"/>
    <x v="1"/>
    <s v="Jul"/>
    <x v="0"/>
    <x v="0"/>
    <s v="Order assembled"/>
    <x v="0"/>
    <x v="0"/>
    <x v="1"/>
    <n v="203"/>
    <n v="290.28999999999996"/>
  </r>
  <r>
    <s v="AD01-9364"/>
    <x v="1"/>
    <s v="Jul"/>
    <x v="0"/>
    <x v="0"/>
    <s v="Order assembled"/>
    <x v="0"/>
    <x v="0"/>
    <x v="1"/>
    <n v="785"/>
    <n v="1122.55"/>
  </r>
  <r>
    <s v="AD01-9362"/>
    <x v="1"/>
    <s v="Jun"/>
    <x v="0"/>
    <x v="0"/>
    <s v="Order assembled"/>
    <x v="0"/>
    <x v="0"/>
    <x v="0"/>
    <n v="128"/>
    <n v="526.24"/>
  </r>
  <r>
    <s v="AD01-9364"/>
    <x v="1"/>
    <s v="Jun"/>
    <x v="0"/>
    <x v="0"/>
    <s v="Order assembled"/>
    <x v="0"/>
    <x v="0"/>
    <x v="0"/>
    <n v="368"/>
    <n v="526.24"/>
  </r>
  <r>
    <s v="AD01-9362"/>
    <x v="1"/>
    <s v="Jun"/>
    <x v="0"/>
    <x v="0"/>
    <s v="Order assembled"/>
    <x v="0"/>
    <x v="0"/>
    <x v="0"/>
    <n v="362"/>
    <n v="517.66"/>
  </r>
  <r>
    <s v="AD01-9361"/>
    <x v="1"/>
    <s v="Jun"/>
    <x v="0"/>
    <x v="0"/>
    <s v="Order assembled"/>
    <x v="0"/>
    <x v="0"/>
    <x v="1"/>
    <n v="206"/>
    <n v="294.58"/>
  </r>
  <r>
    <s v="AD01-9361"/>
    <x v="1"/>
    <s v="Jun"/>
    <x v="0"/>
    <x v="0"/>
    <s v="Order assembled"/>
    <x v="0"/>
    <x v="0"/>
    <x v="1"/>
    <n v="134"/>
    <n v="191.62"/>
  </r>
  <r>
    <s v="AD01-9361"/>
    <x v="1"/>
    <s v="Jun"/>
    <x v="0"/>
    <x v="0"/>
    <s v="Order assembled"/>
    <x v="0"/>
    <x v="0"/>
    <x v="1"/>
    <n v="160"/>
    <n v="228.8"/>
  </r>
  <r>
    <s v="AD01-9362"/>
    <x v="1"/>
    <s v="Jun"/>
    <x v="0"/>
    <x v="0"/>
    <s v="Order assembled"/>
    <x v="0"/>
    <x v="0"/>
    <x v="1"/>
    <n v="208"/>
    <n v="297.44"/>
  </r>
  <r>
    <s v="AD01-9361"/>
    <x v="1"/>
    <s v="Jun"/>
    <x v="0"/>
    <x v="0"/>
    <s v="Order assembled"/>
    <x v="0"/>
    <x v="0"/>
    <x v="1"/>
    <n v="136"/>
    <n v="194.48"/>
  </r>
  <r>
    <s v="AD01-9362"/>
    <x v="1"/>
    <s v="Jun"/>
    <x v="0"/>
    <x v="0"/>
    <s v="Order assembled"/>
    <x v="0"/>
    <x v="0"/>
    <x v="1"/>
    <n v="372"/>
    <n v="526.24"/>
  </r>
  <r>
    <s v="AD01-9362"/>
    <x v="1"/>
    <s v="Jun"/>
    <x v="0"/>
    <x v="0"/>
    <s v="Order assembled"/>
    <x v="0"/>
    <x v="0"/>
    <x v="1"/>
    <n v="366"/>
    <n v="526.24"/>
  </r>
  <r>
    <s v="AD01-9361"/>
    <x v="1"/>
    <s v="Jun"/>
    <x v="0"/>
    <x v="0"/>
    <s v="Order assembled"/>
    <x v="0"/>
    <x v="0"/>
    <x v="1"/>
    <n v="689"/>
    <n v="985.27"/>
  </r>
  <r>
    <s v="AD01-9364"/>
    <x v="1"/>
    <s v="Jun"/>
    <x v="0"/>
    <x v="0"/>
    <s v="Order assembled"/>
    <x v="0"/>
    <x v="0"/>
    <x v="1"/>
    <n v="722"/>
    <n v="1032.46"/>
  </r>
  <r>
    <s v="AD01-9362"/>
    <x v="1"/>
    <s v="Jun"/>
    <x v="0"/>
    <x v="0"/>
    <s v="Order assembled"/>
    <x v="0"/>
    <x v="0"/>
    <x v="1"/>
    <n v="776"/>
    <n v="1109.68"/>
  </r>
  <r>
    <s v="AD01-9364"/>
    <x v="1"/>
    <s v="Jun"/>
    <x v="0"/>
    <x v="0"/>
    <s v="Order assembled"/>
    <x v="0"/>
    <x v="0"/>
    <x v="1"/>
    <n v="129"/>
    <n v="184.47"/>
  </r>
  <r>
    <s v="AD01-9362"/>
    <x v="1"/>
    <s v="Jun"/>
    <x v="0"/>
    <x v="0"/>
    <s v="Order assembled"/>
    <x v="0"/>
    <x v="0"/>
    <x v="1"/>
    <n v="369"/>
    <n v="527.66999999999996"/>
  </r>
  <r>
    <s v="AD01-9361"/>
    <x v="1"/>
    <s v="Jun"/>
    <x v="0"/>
    <x v="0"/>
    <s v="Order assembled"/>
    <x v="0"/>
    <x v="0"/>
    <x v="1"/>
    <n v="363"/>
    <n v="519.09"/>
  </r>
  <r>
    <s v="AD01-9362"/>
    <x v="1"/>
    <s v="Jun"/>
    <x v="0"/>
    <x v="0"/>
    <s v="Order assembled"/>
    <x v="0"/>
    <x v="0"/>
    <x v="1"/>
    <n v="159"/>
    <n v="227.37"/>
  </r>
  <r>
    <s v="AD01-9362"/>
    <x v="1"/>
    <s v="Jun"/>
    <x v="0"/>
    <x v="0"/>
    <s v="Order assembled"/>
    <x v="0"/>
    <x v="0"/>
    <x v="1"/>
    <n v="762"/>
    <n v="526.24"/>
  </r>
  <r>
    <s v="AD01-9361"/>
    <x v="1"/>
    <s v="Jun"/>
    <x v="0"/>
    <x v="0"/>
    <s v="Order assembled"/>
    <x v="0"/>
    <x v="0"/>
    <x v="1"/>
    <n v="815"/>
    <n v="526.24"/>
  </r>
  <r>
    <s v="AD01-9361"/>
    <x v="1"/>
    <s v="Jun"/>
    <x v="0"/>
    <x v="0"/>
    <s v="Order assembled"/>
    <x v="0"/>
    <x v="0"/>
    <x v="1"/>
    <n v="163"/>
    <n v="233.09"/>
  </r>
  <r>
    <s v="AD01-9361"/>
    <x v="1"/>
    <s v="Jun"/>
    <x v="0"/>
    <x v="0"/>
    <s v="Order assembled"/>
    <x v="0"/>
    <x v="0"/>
    <x v="1"/>
    <n v="133"/>
    <n v="190.19"/>
  </r>
  <r>
    <s v="AD01-9361"/>
    <x v="1"/>
    <s v="Jun"/>
    <x v="0"/>
    <x v="0"/>
    <s v="Order assembled"/>
    <x v="0"/>
    <x v="0"/>
    <x v="0"/>
    <n v="371"/>
    <n v="530.53"/>
  </r>
  <r>
    <s v="AD01-9364"/>
    <x v="1"/>
    <s v="Jun"/>
    <x v="0"/>
    <x v="0"/>
    <s v="Order assembled"/>
    <x v="0"/>
    <x v="0"/>
    <x v="0"/>
    <n v="365"/>
    <n v="521.95000000000005"/>
  </r>
  <r>
    <s v="AD01-9361"/>
    <x v="1"/>
    <s v="Jun"/>
    <x v="0"/>
    <x v="0"/>
    <s v="Order assembled"/>
    <x v="0"/>
    <x v="0"/>
    <x v="1"/>
    <n v="161"/>
    <n v="230.23000000000002"/>
  </r>
  <r>
    <s v="AD01-9362"/>
    <x v="1"/>
    <s v="Jun"/>
    <x v="0"/>
    <x v="0"/>
    <s v="Order assembled"/>
    <x v="0"/>
    <x v="0"/>
    <x v="1"/>
    <n v="209"/>
    <n v="298.87"/>
  </r>
  <r>
    <s v="AD01-9364"/>
    <x v="1"/>
    <s v="Mar"/>
    <x v="0"/>
    <x v="0"/>
    <s v="Order assembled"/>
    <x v="0"/>
    <x v="0"/>
    <x v="0"/>
    <n v="176"/>
    <n v="526.24"/>
  </r>
  <r>
    <s v="AD01-9361"/>
    <x v="1"/>
    <s v="Mar"/>
    <x v="0"/>
    <x v="0"/>
    <s v="Order assembled"/>
    <x v="0"/>
    <x v="0"/>
    <x v="0"/>
    <n v="170"/>
    <n v="526.24"/>
  </r>
  <r>
    <s v="AD01-9364"/>
    <x v="1"/>
    <s v="Mar"/>
    <x v="0"/>
    <x v="0"/>
    <s v="Order assembled"/>
    <x v="0"/>
    <x v="0"/>
    <x v="0"/>
    <n v="164"/>
    <n v="526.24"/>
  </r>
  <r>
    <s v="AD01-9361"/>
    <x v="1"/>
    <s v="Mar"/>
    <x v="0"/>
    <x v="0"/>
    <s v="Order assembled"/>
    <x v="0"/>
    <x v="0"/>
    <x v="1"/>
    <n v="176"/>
    <n v="251.68"/>
  </r>
  <r>
    <s v="AD01-9361"/>
    <x v="1"/>
    <s v="Mar"/>
    <x v="0"/>
    <x v="0"/>
    <s v="Order assembled"/>
    <x v="0"/>
    <x v="0"/>
    <x v="1"/>
    <n v="224"/>
    <n v="320.32"/>
  </r>
  <r>
    <s v="AD01-9361"/>
    <x v="1"/>
    <s v="Mar"/>
    <x v="0"/>
    <x v="0"/>
    <s v="Order assembled"/>
    <x v="0"/>
    <x v="0"/>
    <x v="1"/>
    <n v="152"/>
    <n v="217.36"/>
  </r>
  <r>
    <s v="AD01-9362"/>
    <x v="1"/>
    <s v="Mar"/>
    <x v="0"/>
    <x v="0"/>
    <s v="Order assembled"/>
    <x v="0"/>
    <x v="0"/>
    <x v="1"/>
    <n v="178"/>
    <n v="254.54"/>
  </r>
  <r>
    <s v="AD01-9361"/>
    <x v="1"/>
    <s v="Mar"/>
    <x v="0"/>
    <x v="0"/>
    <s v="Order assembled"/>
    <x v="0"/>
    <x v="0"/>
    <x v="1"/>
    <n v="226"/>
    <n v="323.18"/>
  </r>
  <r>
    <s v="AD01-9364"/>
    <x v="1"/>
    <s v="Mar"/>
    <x v="0"/>
    <x v="0"/>
    <s v="Order assembled"/>
    <x v="0"/>
    <x v="0"/>
    <x v="1"/>
    <n v="148"/>
    <n v="211.64"/>
  </r>
  <r>
    <s v="AD01-9362"/>
    <x v="1"/>
    <s v="Mar"/>
    <x v="0"/>
    <x v="0"/>
    <s v="Order assembled"/>
    <x v="0"/>
    <x v="0"/>
    <x v="0"/>
    <n v="174"/>
    <n v="526.24"/>
  </r>
  <r>
    <s v="AD01-9362"/>
    <x v="1"/>
    <s v="Mar"/>
    <x v="0"/>
    <x v="0"/>
    <s v="Order assembled"/>
    <x v="0"/>
    <x v="0"/>
    <x v="0"/>
    <n v="168"/>
    <n v="526.24"/>
  </r>
  <r>
    <s v="AD01-9362"/>
    <x v="1"/>
    <s v="Mar"/>
    <x v="0"/>
    <x v="0"/>
    <s v="Order assembled"/>
    <x v="0"/>
    <x v="0"/>
    <x v="1"/>
    <n v="720"/>
    <n v="1029.5999999999999"/>
  </r>
  <r>
    <s v="AD01-9362"/>
    <x v="1"/>
    <s v="Mar"/>
    <x v="0"/>
    <x v="0"/>
    <s v="Order assembled"/>
    <x v="0"/>
    <x v="0"/>
    <x v="1"/>
    <n v="773"/>
    <n v="1105.3899999999999"/>
  </r>
  <r>
    <s v="AD01-9361"/>
    <x v="1"/>
    <s v="Mar"/>
    <x v="0"/>
    <x v="0"/>
    <s v="Order assembled"/>
    <x v="0"/>
    <x v="0"/>
    <x v="0"/>
    <n v="177"/>
    <n v="253.11"/>
  </r>
  <r>
    <s v="AD01-9361"/>
    <x v="1"/>
    <s v="Mar"/>
    <x v="0"/>
    <x v="0"/>
    <s v="Order assembled"/>
    <x v="0"/>
    <x v="0"/>
    <x v="0"/>
    <n v="171"/>
    <n v="244.53"/>
  </r>
  <r>
    <s v="AD01-9362"/>
    <x v="1"/>
    <s v="Mar"/>
    <x v="0"/>
    <x v="0"/>
    <s v="Order assembled"/>
    <x v="0"/>
    <x v="0"/>
    <x v="0"/>
    <n v="165"/>
    <n v="235.95"/>
  </r>
  <r>
    <s v="AD01-9362"/>
    <x v="1"/>
    <s v="Mar"/>
    <x v="0"/>
    <x v="0"/>
    <s v="Order assembled"/>
    <x v="0"/>
    <x v="0"/>
    <x v="1"/>
    <n v="177"/>
    <n v="253.11"/>
  </r>
  <r>
    <s v="AD01-9362"/>
    <x v="1"/>
    <s v="Mar"/>
    <x v="0"/>
    <x v="0"/>
    <s v="Order assembled"/>
    <x v="0"/>
    <x v="0"/>
    <x v="1"/>
    <n v="759"/>
    <n v="526.24"/>
  </r>
  <r>
    <s v="AD01-9364"/>
    <x v="1"/>
    <s v="Mar"/>
    <x v="0"/>
    <x v="0"/>
    <s v="Order assembled"/>
    <x v="0"/>
    <x v="0"/>
    <x v="1"/>
    <n v="175"/>
    <n v="250.25"/>
  </r>
  <r>
    <s v="AD01-9362"/>
    <x v="1"/>
    <s v="Mar"/>
    <x v="0"/>
    <x v="0"/>
    <s v="Order assembled"/>
    <x v="0"/>
    <x v="0"/>
    <x v="1"/>
    <n v="223"/>
    <n v="318.89"/>
  </r>
  <r>
    <s v="AD01-9362"/>
    <x v="1"/>
    <s v="Mar"/>
    <x v="0"/>
    <x v="0"/>
    <s v="Order assembled"/>
    <x v="0"/>
    <x v="0"/>
    <x v="1"/>
    <n v="151"/>
    <n v="215.93"/>
  </r>
  <r>
    <s v="AD01-9364"/>
    <x v="1"/>
    <s v="Mar"/>
    <x v="0"/>
    <x v="0"/>
    <s v="Order assembled"/>
    <x v="0"/>
    <x v="0"/>
    <x v="0"/>
    <n v="173"/>
    <n v="247.39"/>
  </r>
  <r>
    <s v="AD01-9362"/>
    <x v="1"/>
    <s v="Mar"/>
    <x v="0"/>
    <x v="0"/>
    <s v="Order assembled"/>
    <x v="0"/>
    <x v="0"/>
    <x v="0"/>
    <n v="167"/>
    <n v="238.81"/>
  </r>
  <r>
    <s v="AD01-9361"/>
    <x v="1"/>
    <s v="Mar"/>
    <x v="0"/>
    <x v="0"/>
    <s v="Order assembled"/>
    <x v="0"/>
    <x v="0"/>
    <x v="1"/>
    <n v="179"/>
    <n v="255.97"/>
  </r>
  <r>
    <s v="AD01-9361"/>
    <x v="1"/>
    <s v="Mar"/>
    <x v="0"/>
    <x v="0"/>
    <s v="Order assembled"/>
    <x v="0"/>
    <x v="0"/>
    <x v="1"/>
    <n v="782"/>
    <n v="1118.26"/>
  </r>
  <r>
    <s v="AD01-9364"/>
    <x v="1"/>
    <s v="May"/>
    <x v="0"/>
    <x v="0"/>
    <s v="Order assembled"/>
    <x v="0"/>
    <x v="0"/>
    <x v="0"/>
    <n v="146"/>
    <n v="526.24"/>
  </r>
  <r>
    <s v="AD01-9361"/>
    <x v="1"/>
    <s v="May"/>
    <x v="0"/>
    <x v="0"/>
    <s v="Order assembled"/>
    <x v="0"/>
    <x v="0"/>
    <x v="0"/>
    <n v="140"/>
    <n v="526.24"/>
  </r>
  <r>
    <s v="AD01-9361"/>
    <x v="1"/>
    <s v="May"/>
    <x v="0"/>
    <x v="0"/>
    <s v="Order assembled"/>
    <x v="0"/>
    <x v="0"/>
    <x v="0"/>
    <n v="134"/>
    <n v="526.24"/>
  </r>
  <r>
    <s v="AD01-9361"/>
    <x v="1"/>
    <s v="May"/>
    <x v="0"/>
    <x v="0"/>
    <s v="Order assembled"/>
    <x v="0"/>
    <x v="0"/>
    <x v="1"/>
    <n v="164"/>
    <n v="234.51999999999998"/>
  </r>
  <r>
    <s v="AD01-9363"/>
    <x v="1"/>
    <s v="May"/>
    <x v="0"/>
    <x v="0"/>
    <s v="Order assembled"/>
    <x v="0"/>
    <x v="0"/>
    <x v="1"/>
    <n v="212"/>
    <n v="303.15999999999997"/>
  </r>
  <r>
    <s v="AD01-9362"/>
    <x v="1"/>
    <s v="May"/>
    <x v="0"/>
    <x v="0"/>
    <s v="Order assembled"/>
    <x v="0"/>
    <x v="0"/>
    <x v="1"/>
    <n v="140"/>
    <n v="200.2"/>
  </r>
  <r>
    <s v="AD01-9362"/>
    <x v="1"/>
    <s v="May"/>
    <x v="0"/>
    <x v="0"/>
    <s v="Order assembled"/>
    <x v="0"/>
    <x v="0"/>
    <x v="1"/>
    <n v="166"/>
    <n v="237.38"/>
  </r>
  <r>
    <s v="AD01-9362"/>
    <x v="1"/>
    <s v="May"/>
    <x v="0"/>
    <x v="0"/>
    <s v="Order assembled"/>
    <x v="0"/>
    <x v="0"/>
    <x v="1"/>
    <n v="214"/>
    <n v="306.02"/>
  </r>
  <r>
    <s v="AD01-9363"/>
    <x v="1"/>
    <s v="May"/>
    <x v="0"/>
    <x v="0"/>
    <s v="Order assembled"/>
    <x v="0"/>
    <x v="0"/>
    <x v="1"/>
    <n v="142"/>
    <n v="203.06"/>
  </r>
  <r>
    <s v="AD01-9362"/>
    <x v="1"/>
    <s v="May"/>
    <x v="0"/>
    <x v="0"/>
    <s v="Order assembled"/>
    <x v="0"/>
    <x v="0"/>
    <x v="1"/>
    <n v="144"/>
    <n v="526.24"/>
  </r>
  <r>
    <s v="AD01-9362"/>
    <x v="1"/>
    <s v="May"/>
    <x v="0"/>
    <x v="0"/>
    <s v="Order assembled"/>
    <x v="0"/>
    <x v="0"/>
    <x v="1"/>
    <n v="138"/>
    <n v="526.24"/>
  </r>
  <r>
    <s v="AD01-9365"/>
    <x v="1"/>
    <s v="May"/>
    <x v="0"/>
    <x v="0"/>
    <s v="Order assembled"/>
    <x v="0"/>
    <x v="0"/>
    <x v="1"/>
    <n v="132"/>
    <n v="526.24"/>
  </r>
  <r>
    <s v="AD01-9361"/>
    <x v="1"/>
    <s v="May"/>
    <x v="0"/>
    <x v="0"/>
    <s v="Order assembled"/>
    <x v="0"/>
    <x v="0"/>
    <x v="1"/>
    <n v="688"/>
    <n v="983.83999999999992"/>
  </r>
  <r>
    <s v="AD01-9364"/>
    <x v="1"/>
    <s v="May"/>
    <x v="0"/>
    <x v="0"/>
    <s v="Order assembled"/>
    <x v="0"/>
    <x v="0"/>
    <x v="1"/>
    <n v="775"/>
    <n v="1108.25"/>
  </r>
  <r>
    <s v="AD01-9362"/>
    <x v="1"/>
    <s v="May"/>
    <x v="0"/>
    <x v="0"/>
    <s v="Order assembled"/>
    <x v="0"/>
    <x v="0"/>
    <x v="1"/>
    <n v="141"/>
    <n v="201.63"/>
  </r>
  <r>
    <s v="AD01-9363"/>
    <x v="1"/>
    <s v="May"/>
    <x v="0"/>
    <x v="0"/>
    <s v="Order assembled"/>
    <x v="0"/>
    <x v="0"/>
    <x v="1"/>
    <n v="135"/>
    <n v="193.05"/>
  </r>
  <r>
    <s v="AD01-9364"/>
    <x v="1"/>
    <s v="May"/>
    <x v="0"/>
    <x v="0"/>
    <s v="Order assembled"/>
    <x v="0"/>
    <x v="0"/>
    <x v="1"/>
    <n v="165"/>
    <n v="235.95"/>
  </r>
  <r>
    <s v="AD01-9362"/>
    <x v="1"/>
    <s v="May"/>
    <x v="0"/>
    <x v="0"/>
    <s v="Order assembled"/>
    <x v="0"/>
    <x v="0"/>
    <x v="1"/>
    <n v="761"/>
    <n v="526.24"/>
  </r>
  <r>
    <s v="AD01-9361"/>
    <x v="1"/>
    <s v="May"/>
    <x v="0"/>
    <x v="0"/>
    <s v="Order assembled"/>
    <x v="0"/>
    <x v="0"/>
    <x v="1"/>
    <n v="814"/>
    <n v="526.24"/>
  </r>
  <r>
    <s v="AD01-9363"/>
    <x v="1"/>
    <s v="May"/>
    <x v="0"/>
    <x v="0"/>
    <s v="Order assembled"/>
    <x v="0"/>
    <x v="0"/>
    <x v="1"/>
    <n v="169"/>
    <n v="241.67000000000002"/>
  </r>
  <r>
    <s v="AD01-9365"/>
    <x v="1"/>
    <s v="May"/>
    <x v="0"/>
    <x v="0"/>
    <s v="Order assembled"/>
    <x v="0"/>
    <x v="0"/>
    <x v="1"/>
    <n v="211"/>
    <n v="301.73"/>
  </r>
  <r>
    <s v="AD01-9362"/>
    <x v="1"/>
    <s v="May"/>
    <x v="0"/>
    <x v="0"/>
    <s v="Order assembled"/>
    <x v="0"/>
    <x v="0"/>
    <x v="1"/>
    <n v="139"/>
    <n v="198.76999999999998"/>
  </r>
  <r>
    <s v="AD01-9361"/>
    <x v="1"/>
    <s v="May"/>
    <x v="0"/>
    <x v="0"/>
    <s v="Order assembled"/>
    <x v="0"/>
    <x v="0"/>
    <x v="0"/>
    <n v="143"/>
    <n v="204.49"/>
  </r>
  <r>
    <s v="AD01-9362"/>
    <x v="1"/>
    <s v="May"/>
    <x v="0"/>
    <x v="0"/>
    <s v="Order assembled"/>
    <x v="0"/>
    <x v="0"/>
    <x v="0"/>
    <n v="137"/>
    <n v="195.91"/>
  </r>
  <r>
    <s v="AD01-9363"/>
    <x v="1"/>
    <s v="May"/>
    <x v="0"/>
    <x v="0"/>
    <s v="Order assembled"/>
    <x v="0"/>
    <x v="0"/>
    <x v="0"/>
    <n v="131"/>
    <n v="187.32999999999998"/>
  </r>
  <r>
    <s v="AD01-9362"/>
    <x v="1"/>
    <s v="May"/>
    <x v="0"/>
    <x v="0"/>
    <s v="Order assembled"/>
    <x v="0"/>
    <x v="0"/>
    <x v="1"/>
    <n v="167"/>
    <n v="238.81"/>
  </r>
  <r>
    <s v="AD01-9362"/>
    <x v="1"/>
    <s v="May"/>
    <x v="0"/>
    <x v="0"/>
    <s v="Order assembled"/>
    <x v="0"/>
    <x v="0"/>
    <x v="1"/>
    <n v="215"/>
    <n v="307.45"/>
  </r>
  <r>
    <s v="AD01-9361"/>
    <x v="1"/>
    <s v="May"/>
    <x v="0"/>
    <x v="0"/>
    <s v="Order assembled"/>
    <x v="0"/>
    <x v="0"/>
    <x v="1"/>
    <n v="784"/>
    <n v="1121.1199999999999"/>
  </r>
  <r>
    <s v="AD01-9362"/>
    <x v="1"/>
    <s v="Nov"/>
    <x v="0"/>
    <x v="0"/>
    <s v="Order assembled"/>
    <x v="0"/>
    <x v="0"/>
    <x v="1"/>
    <n v="134"/>
    <n v="182.24"/>
  </r>
  <r>
    <s v="AD01-9361"/>
    <x v="1"/>
    <s v="Nov"/>
    <x v="0"/>
    <x v="0"/>
    <s v="Order assembled"/>
    <x v="0"/>
    <x v="0"/>
    <x v="1"/>
    <n v="182"/>
    <n v="260.26"/>
  </r>
  <r>
    <s v="AD01-9361"/>
    <x v="1"/>
    <s v="Nov"/>
    <x v="0"/>
    <x v="0"/>
    <s v="Order assembled"/>
    <x v="0"/>
    <x v="0"/>
    <x v="1"/>
    <n v="136"/>
    <n v="194.48"/>
  </r>
  <r>
    <s v="AD01-9361"/>
    <x v="1"/>
    <s v="Nov"/>
    <x v="0"/>
    <x v="0"/>
    <s v="Order assembled"/>
    <x v="0"/>
    <x v="0"/>
    <x v="1"/>
    <n v="694"/>
    <n v="992.42000000000007"/>
  </r>
  <r>
    <s v="AD01-9365"/>
    <x v="1"/>
    <s v="Nov"/>
    <x v="0"/>
    <x v="0"/>
    <s v="Order assembled"/>
    <x v="0"/>
    <x v="0"/>
    <x v="1"/>
    <n v="727"/>
    <n v="1039.6100000000001"/>
  </r>
  <r>
    <s v="AD01-9362"/>
    <x v="1"/>
    <s v="Nov"/>
    <x v="0"/>
    <x v="0"/>
    <s v="Order assembled"/>
    <x v="0"/>
    <x v="0"/>
    <x v="1"/>
    <n v="135"/>
    <n v="193.05"/>
  </r>
  <r>
    <s v="AD01-9365"/>
    <x v="1"/>
    <s v="Nov"/>
    <x v="0"/>
    <x v="0"/>
    <s v="Order assembled"/>
    <x v="0"/>
    <x v="0"/>
    <x v="1"/>
    <n v="766"/>
    <n v="526.24"/>
  </r>
  <r>
    <s v="AD01-9361"/>
    <x v="1"/>
    <s v="Nov"/>
    <x v="0"/>
    <x v="0"/>
    <s v="Order assembled"/>
    <x v="0"/>
    <x v="0"/>
    <x v="1"/>
    <n v="133"/>
    <n v="190.19"/>
  </r>
  <r>
    <s v="AD01-9361"/>
    <x v="1"/>
    <s v="Nov"/>
    <x v="0"/>
    <x v="0"/>
    <s v="Order assembled"/>
    <x v="0"/>
    <x v="0"/>
    <x v="1"/>
    <n v="181"/>
    <n v="258.83"/>
  </r>
  <r>
    <s v="AD01-9362"/>
    <x v="1"/>
    <s v="Nov"/>
    <x v="0"/>
    <x v="0"/>
    <s v="Order assembled"/>
    <x v="0"/>
    <x v="0"/>
    <x v="1"/>
    <n v="137"/>
    <n v="195.91"/>
  </r>
  <r>
    <s v="AD01-9361"/>
    <x v="1"/>
    <s v="Nov"/>
    <x v="0"/>
    <x v="0"/>
    <s v="Order assembled"/>
    <x v="0"/>
    <x v="0"/>
    <x v="1"/>
    <n v="179"/>
    <n v="255.97"/>
  </r>
  <r>
    <s v="AD01-9362"/>
    <x v="1"/>
    <s v="Oct"/>
    <x v="0"/>
    <x v="0"/>
    <s v="Order assembled"/>
    <x v="0"/>
    <x v="0"/>
    <x v="1"/>
    <n v="140"/>
    <n v="190.4"/>
  </r>
  <r>
    <s v="AD01-9364"/>
    <x v="1"/>
    <s v="Oct"/>
    <x v="0"/>
    <x v="0"/>
    <s v="Order assembled"/>
    <x v="0"/>
    <x v="0"/>
    <x v="1"/>
    <n v="188"/>
    <n v="268.84000000000003"/>
  </r>
  <r>
    <s v="AD01-9362"/>
    <x v="1"/>
    <s v="Oct"/>
    <x v="0"/>
    <x v="0"/>
    <s v="Order assembled"/>
    <x v="0"/>
    <x v="0"/>
    <x v="1"/>
    <n v="142"/>
    <n v="203.06"/>
  </r>
  <r>
    <s v="AD01-9364"/>
    <x v="1"/>
    <s v="Oct"/>
    <x v="0"/>
    <x v="0"/>
    <s v="Order assembled"/>
    <x v="0"/>
    <x v="0"/>
    <x v="1"/>
    <n v="184"/>
    <n v="263.12"/>
  </r>
  <r>
    <s v="AD01-9362"/>
    <x v="1"/>
    <s v="Oct"/>
    <x v="0"/>
    <x v="0"/>
    <s v="Order assembled"/>
    <x v="0"/>
    <x v="0"/>
    <x v="0"/>
    <n v="312"/>
    <n v="526.24"/>
  </r>
  <r>
    <s v="AD01-9365"/>
    <x v="1"/>
    <s v="Oct"/>
    <x v="0"/>
    <x v="0"/>
    <s v="Order assembled"/>
    <x v="0"/>
    <x v="0"/>
    <x v="1"/>
    <n v="693"/>
    <n v="990.99"/>
  </r>
  <r>
    <s v="AD01-9364"/>
    <x v="1"/>
    <s v="Oct"/>
    <x v="0"/>
    <x v="0"/>
    <s v="Order assembled"/>
    <x v="0"/>
    <x v="0"/>
    <x v="1"/>
    <n v="726"/>
    <n v="1038.18"/>
  </r>
  <r>
    <s v="AD01-9364"/>
    <x v="1"/>
    <s v="Oct"/>
    <x v="0"/>
    <x v="0"/>
    <s v="Order assembled"/>
    <x v="0"/>
    <x v="0"/>
    <x v="1"/>
    <n v="141"/>
    <n v="201.63"/>
  </r>
  <r>
    <s v="AD01-9362"/>
    <x v="1"/>
    <s v="Oct"/>
    <x v="0"/>
    <x v="0"/>
    <s v="Order assembled"/>
    <x v="0"/>
    <x v="0"/>
    <x v="1"/>
    <n v="765"/>
    <n v="526.24"/>
  </r>
  <r>
    <s v="AD01-9362"/>
    <x v="1"/>
    <s v="Oct"/>
    <x v="0"/>
    <x v="0"/>
    <s v="Order assembled"/>
    <x v="0"/>
    <x v="0"/>
    <x v="1"/>
    <n v="139"/>
    <n v="198.76999999999998"/>
  </r>
  <r>
    <s v="AD01-9362"/>
    <x v="1"/>
    <s v="Oct"/>
    <x v="0"/>
    <x v="0"/>
    <s v="Order assembled"/>
    <x v="0"/>
    <x v="0"/>
    <x v="1"/>
    <n v="187"/>
    <n v="267.40999999999997"/>
  </r>
  <r>
    <s v="AD01-9362"/>
    <x v="1"/>
    <s v="Oct"/>
    <x v="0"/>
    <x v="0"/>
    <s v="Order assembled"/>
    <x v="0"/>
    <x v="0"/>
    <x v="0"/>
    <n v="311"/>
    <n v="444.73"/>
  </r>
  <r>
    <s v="AD01-9363"/>
    <x v="1"/>
    <s v="Oct"/>
    <x v="0"/>
    <x v="0"/>
    <s v="Order assembled"/>
    <x v="0"/>
    <x v="0"/>
    <x v="1"/>
    <n v="185"/>
    <n v="264.55"/>
  </r>
  <r>
    <s v="AD01-9361"/>
    <x v="1"/>
    <s v="Sep"/>
    <x v="0"/>
    <x v="0"/>
    <s v="Order assembled"/>
    <x v="0"/>
    <x v="0"/>
    <x v="0"/>
    <n v="326"/>
    <n v="466.18"/>
  </r>
  <r>
    <s v="AD01-9364"/>
    <x v="1"/>
    <s v="Sep"/>
    <x v="0"/>
    <x v="0"/>
    <s v="Order assembled"/>
    <x v="0"/>
    <x v="0"/>
    <x v="0"/>
    <n v="320"/>
    <n v="457.6"/>
  </r>
  <r>
    <s v="AD01-9361"/>
    <x v="1"/>
    <s v="Sep"/>
    <x v="0"/>
    <x v="0"/>
    <s v="Order assembled"/>
    <x v="0"/>
    <x v="0"/>
    <x v="0"/>
    <n v="314"/>
    <n v="449.02"/>
  </r>
  <r>
    <s v="AD01-9364"/>
    <x v="1"/>
    <s v="Sep"/>
    <x v="0"/>
    <x v="0"/>
    <s v="Order assembled"/>
    <x v="0"/>
    <x v="0"/>
    <x v="1"/>
    <n v="146"/>
    <n v="198.56"/>
  </r>
  <r>
    <s v="AD01-9361"/>
    <x v="1"/>
    <s v="Sep"/>
    <x v="0"/>
    <x v="0"/>
    <s v="Order assembled"/>
    <x v="0"/>
    <x v="0"/>
    <x v="1"/>
    <n v="194"/>
    <n v="277.42"/>
  </r>
  <r>
    <s v="AD01-9361"/>
    <x v="1"/>
    <s v="Sep"/>
    <x v="0"/>
    <x v="0"/>
    <s v="Order assembled"/>
    <x v="0"/>
    <x v="0"/>
    <x v="1"/>
    <n v="190"/>
    <n v="271.7"/>
  </r>
  <r>
    <s v="AD01-9361"/>
    <x v="1"/>
    <s v="Sep"/>
    <x v="0"/>
    <x v="0"/>
    <s v="Order assembled"/>
    <x v="0"/>
    <x v="0"/>
    <x v="1"/>
    <n v="364"/>
    <n v="520.52"/>
  </r>
  <r>
    <s v="AD01-9361"/>
    <x v="1"/>
    <s v="Sep"/>
    <x v="0"/>
    <x v="0"/>
    <s v="Order assembled"/>
    <x v="0"/>
    <x v="0"/>
    <x v="0"/>
    <n v="324"/>
    <n v="526.24"/>
  </r>
  <r>
    <s v="AD01-9361"/>
    <x v="1"/>
    <s v="Sep"/>
    <x v="0"/>
    <x v="0"/>
    <s v="Order assembled"/>
    <x v="0"/>
    <x v="0"/>
    <x v="0"/>
    <n v="318"/>
    <n v="526.24"/>
  </r>
  <r>
    <s v="AD01-9362"/>
    <x v="1"/>
    <s v="Sep"/>
    <x v="0"/>
    <x v="0"/>
    <s v="Order assembled"/>
    <x v="0"/>
    <x v="0"/>
    <x v="1"/>
    <n v="692"/>
    <n v="989.56"/>
  </r>
  <r>
    <s v="AD01-9364"/>
    <x v="1"/>
    <s v="Sep"/>
    <x v="0"/>
    <x v="0"/>
    <s v="Order assembled"/>
    <x v="0"/>
    <x v="0"/>
    <x v="1"/>
    <n v="725"/>
    <n v="1036.75"/>
  </r>
  <r>
    <s v="AD01-9362"/>
    <x v="1"/>
    <s v="Sep"/>
    <x v="0"/>
    <x v="0"/>
    <s v="Order assembled"/>
    <x v="0"/>
    <x v="0"/>
    <x v="1"/>
    <n v="778"/>
    <n v="1112.54"/>
  </r>
  <r>
    <s v="AD01-9361"/>
    <x v="1"/>
    <s v="Sep"/>
    <x v="0"/>
    <x v="0"/>
    <s v="Order assembled"/>
    <x v="0"/>
    <x v="0"/>
    <x v="0"/>
    <n v="327"/>
    <n v="467.61"/>
  </r>
  <r>
    <s v="AD01-9364"/>
    <x v="1"/>
    <s v="Sep"/>
    <x v="0"/>
    <x v="0"/>
    <s v="Order assembled"/>
    <x v="0"/>
    <x v="0"/>
    <x v="0"/>
    <n v="321"/>
    <n v="459.03"/>
  </r>
  <r>
    <s v="AD01-9361"/>
    <x v="1"/>
    <s v="Sep"/>
    <x v="0"/>
    <x v="0"/>
    <s v="Order assembled"/>
    <x v="0"/>
    <x v="0"/>
    <x v="0"/>
    <n v="315"/>
    <n v="450.45"/>
  </r>
  <r>
    <s v="AD01-9362"/>
    <x v="1"/>
    <s v="Sep"/>
    <x v="0"/>
    <x v="0"/>
    <s v="Order assembled"/>
    <x v="0"/>
    <x v="0"/>
    <x v="1"/>
    <n v="147"/>
    <n v="210.21"/>
  </r>
  <r>
    <s v="AD01-9361"/>
    <x v="1"/>
    <s v="Sep"/>
    <x v="0"/>
    <x v="0"/>
    <s v="Order assembled"/>
    <x v="0"/>
    <x v="0"/>
    <x v="1"/>
    <n v="145"/>
    <n v="207.35"/>
  </r>
  <r>
    <s v="AD01-9361"/>
    <x v="1"/>
    <s v="Sep"/>
    <x v="0"/>
    <x v="0"/>
    <s v="Order assembled"/>
    <x v="0"/>
    <x v="0"/>
    <x v="1"/>
    <n v="193"/>
    <n v="275.99"/>
  </r>
  <r>
    <s v="AD01-9364"/>
    <x v="1"/>
    <s v="Sep"/>
    <x v="0"/>
    <x v="0"/>
    <s v="Order assembled"/>
    <x v="0"/>
    <x v="0"/>
    <x v="0"/>
    <n v="323"/>
    <n v="461.89"/>
  </r>
  <r>
    <s v="AD01-9361"/>
    <x v="1"/>
    <s v="Sep"/>
    <x v="0"/>
    <x v="0"/>
    <s v="Order assembled"/>
    <x v="0"/>
    <x v="0"/>
    <x v="0"/>
    <n v="317"/>
    <n v="453.31"/>
  </r>
  <r>
    <s v="AD01-9364"/>
    <x v="1"/>
    <s v="Sep"/>
    <x v="0"/>
    <x v="0"/>
    <s v="Order assembled"/>
    <x v="0"/>
    <x v="0"/>
    <x v="1"/>
    <n v="143"/>
    <n v="204.49"/>
  </r>
  <r>
    <s v="AD01-9361"/>
    <x v="1"/>
    <s v="Sep"/>
    <x v="0"/>
    <x v="0"/>
    <s v="Order assembled"/>
    <x v="0"/>
    <x v="0"/>
    <x v="1"/>
    <n v="191"/>
    <n v="273.13"/>
  </r>
  <r>
    <s v="AD01-9364"/>
    <x v="1"/>
    <s v="Sep"/>
    <x v="0"/>
    <x v="0"/>
    <s v="Order assembled"/>
    <x v="0"/>
    <x v="0"/>
    <x v="1"/>
    <n v="787"/>
    <n v="1125.4099999999999"/>
  </r>
  <r>
    <s v="AD01-9362"/>
    <x v="1"/>
    <s v="Apr"/>
    <x v="1"/>
    <x v="0"/>
    <s v="Order assembled"/>
    <x v="0"/>
    <x v="0"/>
    <x v="0"/>
    <n v="266"/>
    <n v="380.38"/>
  </r>
  <r>
    <s v="AD01-9362"/>
    <x v="1"/>
    <s v="Apr"/>
    <x v="1"/>
    <x v="0"/>
    <s v="Order assembled"/>
    <x v="0"/>
    <x v="0"/>
    <x v="0"/>
    <n v="314"/>
    <n v="449.02"/>
  </r>
  <r>
    <s v="AD01-9361"/>
    <x v="1"/>
    <s v="Apr"/>
    <x v="1"/>
    <x v="0"/>
    <s v="Order assembled"/>
    <x v="0"/>
    <x v="0"/>
    <x v="0"/>
    <n v="236"/>
    <n v="337.48"/>
  </r>
  <r>
    <s v="AD01-9362"/>
    <x v="1"/>
    <s v="Apr"/>
    <x v="1"/>
    <x v="0"/>
    <s v="Order assembled"/>
    <x v="0"/>
    <x v="0"/>
    <x v="0"/>
    <n v="310"/>
    <n v="526.24"/>
  </r>
  <r>
    <s v="AD01-9364"/>
    <x v="1"/>
    <s v="Apr"/>
    <x v="1"/>
    <x v="0"/>
    <s v="Order assembled"/>
    <x v="0"/>
    <x v="0"/>
    <x v="0"/>
    <n v="238"/>
    <n v="526.24"/>
  </r>
  <r>
    <s v="AD01-9361"/>
    <x v="1"/>
    <s v="Apr"/>
    <x v="1"/>
    <x v="0"/>
    <s v="Order assembled"/>
    <x v="0"/>
    <x v="0"/>
    <x v="0"/>
    <n v="1000"/>
    <n v="1430"/>
  </r>
  <r>
    <s v="AD01-9363"/>
    <x v="1"/>
    <s v="Apr"/>
    <x v="1"/>
    <x v="0"/>
    <s v="Order assembled"/>
    <x v="0"/>
    <x v="0"/>
    <x v="0"/>
    <n v="1033"/>
    <n v="1477.19"/>
  </r>
  <r>
    <s v="AD01-9364"/>
    <x v="1"/>
    <s v="Apr"/>
    <x v="1"/>
    <x v="0"/>
    <s v="Order assembled"/>
    <x v="0"/>
    <x v="0"/>
    <x v="0"/>
    <n v="240"/>
    <n v="343.2"/>
  </r>
  <r>
    <s v="AD01-9364"/>
    <x v="1"/>
    <s v="Apr"/>
    <x v="1"/>
    <x v="0"/>
    <s v="Order assembled"/>
    <x v="0"/>
    <x v="0"/>
    <x v="0"/>
    <n v="267"/>
    <n v="381.81"/>
  </r>
  <r>
    <s v="AD01-9361"/>
    <x v="1"/>
    <s v="Apr"/>
    <x v="1"/>
    <x v="0"/>
    <s v="Order assembled"/>
    <x v="0"/>
    <x v="0"/>
    <x v="0"/>
    <n v="237"/>
    <n v="338.90999999999997"/>
  </r>
  <r>
    <s v="AD01-9364"/>
    <x v="1"/>
    <s v="Apr"/>
    <x v="1"/>
    <x v="0"/>
    <s v="Order assembled"/>
    <x v="0"/>
    <x v="0"/>
    <x v="0"/>
    <n v="781"/>
    <n v="1116.83"/>
  </r>
  <r>
    <s v="AD01-9361"/>
    <x v="1"/>
    <s v="Apr"/>
    <x v="1"/>
    <x v="0"/>
    <s v="Order assembled"/>
    <x v="0"/>
    <x v="0"/>
    <x v="0"/>
    <n v="814"/>
    <n v="1164.02"/>
  </r>
  <r>
    <s v="AD01-9361"/>
    <x v="1"/>
    <s v="Apr"/>
    <x v="1"/>
    <x v="0"/>
    <s v="Order assembled"/>
    <x v="0"/>
    <x v="0"/>
    <x v="0"/>
    <n v="263"/>
    <n v="376.09000000000003"/>
  </r>
  <r>
    <s v="AD01-9361"/>
    <x v="1"/>
    <s v="Apr"/>
    <x v="1"/>
    <x v="0"/>
    <s v="Order assembled"/>
    <x v="0"/>
    <x v="0"/>
    <x v="0"/>
    <n v="311"/>
    <n v="444.73"/>
  </r>
  <r>
    <s v="AD01-9362"/>
    <x v="1"/>
    <s v="Apr"/>
    <x v="1"/>
    <x v="0"/>
    <s v="Order assembled"/>
    <x v="0"/>
    <x v="0"/>
    <x v="0"/>
    <n v="239"/>
    <n v="341.77"/>
  </r>
  <r>
    <s v="AD01-9361"/>
    <x v="1"/>
    <s v="Aug"/>
    <x v="1"/>
    <x v="0"/>
    <s v="Order assembled"/>
    <x v="0"/>
    <x v="0"/>
    <x v="0"/>
    <n v="242"/>
    <n v="346.06"/>
  </r>
  <r>
    <s v="AD01-9365"/>
    <x v="1"/>
    <s v="Aug"/>
    <x v="1"/>
    <x v="0"/>
    <s v="Order assembled"/>
    <x v="0"/>
    <x v="0"/>
    <x v="0"/>
    <n v="290"/>
    <n v="414.7"/>
  </r>
  <r>
    <s v="AD01-9362"/>
    <x v="1"/>
    <s v="Aug"/>
    <x v="0"/>
    <x v="0"/>
    <s v="Order assembled"/>
    <x v="0"/>
    <x v="0"/>
    <x v="0"/>
    <n v="218"/>
    <n v="311.74"/>
  </r>
  <r>
    <s v="AD01-9362"/>
    <x v="1"/>
    <s v="Aug"/>
    <x v="0"/>
    <x v="0"/>
    <s v="Order assembled"/>
    <x v="0"/>
    <x v="0"/>
    <x v="0"/>
    <n v="244"/>
    <n v="526.24"/>
  </r>
  <r>
    <s v="AD01-9361"/>
    <x v="1"/>
    <s v="Aug"/>
    <x v="0"/>
    <x v="0"/>
    <s v="Order assembled"/>
    <x v="0"/>
    <x v="0"/>
    <x v="0"/>
    <n v="292"/>
    <n v="526.24"/>
  </r>
  <r>
    <s v="AD01-9362"/>
    <x v="1"/>
    <s v="Aug"/>
    <x v="0"/>
    <x v="0"/>
    <s v="Order assembled"/>
    <x v="0"/>
    <x v="0"/>
    <x v="0"/>
    <n v="1003"/>
    <n v="1434.29"/>
  </r>
  <r>
    <s v="AD01-9362"/>
    <x v="1"/>
    <s v="Aug"/>
    <x v="0"/>
    <x v="0"/>
    <s v="Order assembled"/>
    <x v="0"/>
    <x v="0"/>
    <x v="0"/>
    <n v="1037"/>
    <n v="1482.9099999999999"/>
  </r>
  <r>
    <s v="AD01-9361"/>
    <x v="1"/>
    <s v="Aug"/>
    <x v="0"/>
    <x v="0"/>
    <s v="Order assembled"/>
    <x v="0"/>
    <x v="0"/>
    <x v="0"/>
    <n v="216"/>
    <n v="308.88"/>
  </r>
  <r>
    <s v="AD01-9361"/>
    <x v="1"/>
    <s v="Aug"/>
    <x v="0"/>
    <x v="0"/>
    <s v="Order assembled"/>
    <x v="0"/>
    <x v="0"/>
    <x v="0"/>
    <n v="243"/>
    <n v="347.49"/>
  </r>
  <r>
    <s v="AD01-9361"/>
    <x v="1"/>
    <s v="Aug"/>
    <x v="0"/>
    <x v="0"/>
    <s v="Order assembled"/>
    <x v="0"/>
    <x v="0"/>
    <x v="0"/>
    <n v="291"/>
    <n v="416.13"/>
  </r>
  <r>
    <s v="AD01-9362"/>
    <x v="1"/>
    <s v="Aug"/>
    <x v="0"/>
    <x v="0"/>
    <s v="Order assembled"/>
    <x v="0"/>
    <x v="0"/>
    <x v="0"/>
    <n v="219"/>
    <n v="313.17"/>
  </r>
  <r>
    <s v="AD01-9361"/>
    <x v="1"/>
    <s v="Aug"/>
    <x v="0"/>
    <x v="0"/>
    <s v="Order assembled"/>
    <x v="0"/>
    <x v="0"/>
    <x v="0"/>
    <n v="818"/>
    <n v="1169.74"/>
  </r>
  <r>
    <s v="AD01-9362"/>
    <x v="1"/>
    <s v="Aug"/>
    <x v="0"/>
    <x v="0"/>
    <s v="Order assembled"/>
    <x v="0"/>
    <x v="0"/>
    <x v="0"/>
    <n v="871"/>
    <n v="1245.53"/>
  </r>
  <r>
    <s v="AD01-9362"/>
    <x v="1"/>
    <s v="Aug"/>
    <x v="0"/>
    <x v="0"/>
    <s v="Order assembled"/>
    <x v="0"/>
    <x v="0"/>
    <x v="0"/>
    <n v="245"/>
    <n v="350.35"/>
  </r>
  <r>
    <s v="AD01-9361"/>
    <x v="1"/>
    <s v="Aug"/>
    <x v="0"/>
    <x v="0"/>
    <s v="Order assembled"/>
    <x v="0"/>
    <x v="0"/>
    <x v="0"/>
    <n v="293"/>
    <n v="418.99"/>
  </r>
  <r>
    <s v="AD01-9361"/>
    <x v="1"/>
    <s v="Aug"/>
    <x v="0"/>
    <x v="0"/>
    <s v="Order assembled"/>
    <x v="0"/>
    <x v="0"/>
    <x v="0"/>
    <n v="215"/>
    <n v="307.45"/>
  </r>
  <r>
    <s v="AD01-9361"/>
    <x v="1"/>
    <s v="Dec"/>
    <x v="0"/>
    <x v="0"/>
    <s v="Order assembled"/>
    <x v="0"/>
    <x v="0"/>
    <x v="1"/>
    <n v="248"/>
    <n v="354.64"/>
  </r>
  <r>
    <s v="AD01-9363"/>
    <x v="1"/>
    <s v="Dec"/>
    <x v="0"/>
    <x v="0"/>
    <s v="Order assembled"/>
    <x v="0"/>
    <x v="0"/>
    <x v="1"/>
    <n v="242"/>
    <n v="346.06"/>
  </r>
  <r>
    <s v="AD01-9362"/>
    <x v="1"/>
    <s v="Dec"/>
    <x v="0"/>
    <x v="0"/>
    <s v="Order assembled"/>
    <x v="0"/>
    <x v="0"/>
    <x v="1"/>
    <n v="236"/>
    <n v="337.48"/>
  </r>
  <r>
    <s v="AD01-9362"/>
    <x v="1"/>
    <s v="Dec"/>
    <x v="0"/>
    <x v="0"/>
    <s v="Order assembled"/>
    <x v="0"/>
    <x v="0"/>
    <x v="0"/>
    <n v="224"/>
    <n v="320.32"/>
  </r>
  <r>
    <s v="AD01-9361"/>
    <x v="1"/>
    <s v="Dec"/>
    <x v="0"/>
    <x v="0"/>
    <s v="Order assembled"/>
    <x v="0"/>
    <x v="0"/>
    <x v="0"/>
    <n v="250"/>
    <n v="357.5"/>
  </r>
  <r>
    <s v="AD01-9364"/>
    <x v="1"/>
    <s v="Dec"/>
    <x v="0"/>
    <x v="0"/>
    <s v="Order assembled"/>
    <x v="0"/>
    <x v="0"/>
    <x v="0"/>
    <n v="244"/>
    <n v="348.92"/>
  </r>
  <r>
    <s v="AD01-9364"/>
    <x v="1"/>
    <s v="Dec"/>
    <x v="0"/>
    <x v="0"/>
    <s v="Order assembled"/>
    <x v="0"/>
    <x v="0"/>
    <x v="0"/>
    <n v="238"/>
    <n v="340.34000000000003"/>
  </r>
  <r>
    <s v="AD01-9362"/>
    <x v="1"/>
    <s v="Dec"/>
    <x v="0"/>
    <x v="0"/>
    <s v="Order assembled"/>
    <x v="0"/>
    <x v="0"/>
    <x v="0"/>
    <n v="220"/>
    <n v="526.24"/>
  </r>
  <r>
    <s v="AD01-9362"/>
    <x v="1"/>
    <s v="Dec"/>
    <x v="0"/>
    <x v="0"/>
    <s v="Order assembled"/>
    <x v="0"/>
    <x v="0"/>
    <x v="0"/>
    <n v="268"/>
    <n v="526.24"/>
  </r>
  <r>
    <s v="AD01-9362"/>
    <x v="1"/>
    <s v="Dec"/>
    <x v="0"/>
    <x v="0"/>
    <s v="Order assembled"/>
    <x v="0"/>
    <x v="0"/>
    <x v="0"/>
    <n v="1007"/>
    <n v="1440.01"/>
  </r>
  <r>
    <s v="AD01-9362"/>
    <x v="1"/>
    <s v="Dec"/>
    <x v="0"/>
    <x v="0"/>
    <s v="Order assembled"/>
    <x v="0"/>
    <x v="0"/>
    <x v="0"/>
    <n v="1040"/>
    <n v="1487.2"/>
  </r>
  <r>
    <s v="AD01-9361"/>
    <x v="1"/>
    <s v="Dec"/>
    <x v="0"/>
    <x v="0"/>
    <s v="Order assembled"/>
    <x v="0"/>
    <x v="0"/>
    <x v="0"/>
    <n v="225"/>
    <n v="321.75"/>
  </r>
  <r>
    <s v="AD01-9361"/>
    <x v="1"/>
    <s v="Dec"/>
    <x v="0"/>
    <x v="0"/>
    <s v="Order assembled"/>
    <x v="0"/>
    <x v="0"/>
    <x v="0"/>
    <n v="267"/>
    <n v="381.81"/>
  </r>
  <r>
    <s v="AD01-9362"/>
    <x v="1"/>
    <s v="Dec"/>
    <x v="0"/>
    <x v="0"/>
    <s v="Order assembled"/>
    <x v="0"/>
    <x v="0"/>
    <x v="0"/>
    <n v="247"/>
    <n v="353.21"/>
  </r>
  <r>
    <s v="AD01-9362"/>
    <x v="1"/>
    <s v="Dec"/>
    <x v="0"/>
    <x v="0"/>
    <s v="Order assembled"/>
    <x v="0"/>
    <x v="0"/>
    <x v="0"/>
    <n v="241"/>
    <n v="344.63"/>
  </r>
  <r>
    <s v="AD01-9362"/>
    <x v="1"/>
    <s v="Dec"/>
    <x v="0"/>
    <x v="0"/>
    <s v="Order assembled"/>
    <x v="0"/>
    <x v="0"/>
    <x v="0"/>
    <n v="235"/>
    <n v="336.05"/>
  </r>
  <r>
    <s v="AD01-9364"/>
    <x v="1"/>
    <s v="Dec"/>
    <x v="0"/>
    <x v="0"/>
    <s v="Order assembled"/>
    <x v="0"/>
    <x v="0"/>
    <x v="0"/>
    <n v="788"/>
    <n v="1126.8399999999999"/>
  </r>
  <r>
    <s v="AD01-9362"/>
    <x v="1"/>
    <s v="Dec"/>
    <x v="0"/>
    <x v="0"/>
    <s v="Order assembled"/>
    <x v="0"/>
    <x v="0"/>
    <x v="0"/>
    <n v="821"/>
    <n v="1174.03"/>
  </r>
  <r>
    <s v="AD01-9361"/>
    <x v="1"/>
    <s v="Dec"/>
    <x v="0"/>
    <x v="0"/>
    <s v="Order assembled"/>
    <x v="0"/>
    <x v="0"/>
    <x v="1"/>
    <n v="245"/>
    <n v="350.35"/>
  </r>
  <r>
    <s v="AD01-9361"/>
    <x v="1"/>
    <s v="Dec"/>
    <x v="0"/>
    <x v="0"/>
    <s v="Order assembled"/>
    <x v="0"/>
    <x v="0"/>
    <x v="1"/>
    <n v="239"/>
    <n v="341.77"/>
  </r>
  <r>
    <s v="AD01-9364"/>
    <x v="1"/>
    <s v="Dec"/>
    <x v="0"/>
    <x v="0"/>
    <s v="Order assembled"/>
    <x v="0"/>
    <x v="0"/>
    <x v="0"/>
    <n v="221"/>
    <n v="316.02999999999997"/>
  </r>
  <r>
    <s v="AD01-9361"/>
    <x v="1"/>
    <s v="Dec"/>
    <x v="0"/>
    <x v="0"/>
    <s v="Order assembled"/>
    <x v="0"/>
    <x v="0"/>
    <x v="0"/>
    <n v="269"/>
    <n v="384.67"/>
  </r>
  <r>
    <s v="AD01-9361"/>
    <x v="1"/>
    <s v="Feb"/>
    <x v="0"/>
    <x v="0"/>
    <s v="Order assembled"/>
    <x v="0"/>
    <x v="0"/>
    <x v="0"/>
    <n v="278"/>
    <n v="397.53999999999996"/>
  </r>
  <r>
    <s v="AD01-9362"/>
    <x v="1"/>
    <s v="Feb"/>
    <x v="0"/>
    <x v="0"/>
    <s v="Order assembled"/>
    <x v="0"/>
    <x v="0"/>
    <x v="0"/>
    <n v="320"/>
    <n v="457.6"/>
  </r>
  <r>
    <s v="AD01-9362"/>
    <x v="1"/>
    <s v="Feb"/>
    <x v="0"/>
    <x v="0"/>
    <s v="Order assembled"/>
    <x v="0"/>
    <x v="0"/>
    <x v="0"/>
    <n v="248"/>
    <n v="354.64"/>
  </r>
  <r>
    <s v="AD01-9361"/>
    <x v="1"/>
    <s v="Feb"/>
    <x v="0"/>
    <x v="0"/>
    <s v="Order assembled"/>
    <x v="0"/>
    <x v="0"/>
    <x v="0"/>
    <n v="274"/>
    <n v="526.24"/>
  </r>
  <r>
    <s v="AD01-9362"/>
    <x v="1"/>
    <s v="Feb"/>
    <x v="0"/>
    <x v="0"/>
    <s v="Order assembled"/>
    <x v="0"/>
    <x v="0"/>
    <x v="0"/>
    <n v="322"/>
    <n v="526.24"/>
  </r>
  <r>
    <s v="AD01-9362"/>
    <x v="1"/>
    <s v="Feb"/>
    <x v="0"/>
    <x v="0"/>
    <s v="Order assembled"/>
    <x v="0"/>
    <x v="0"/>
    <x v="0"/>
    <n v="250"/>
    <n v="526.24"/>
  </r>
  <r>
    <s v="AD01-9365"/>
    <x v="1"/>
    <s v="Feb"/>
    <x v="0"/>
    <x v="0"/>
    <s v="Order assembled"/>
    <x v="0"/>
    <x v="0"/>
    <x v="0"/>
    <n v="998"/>
    <n v="1427.1399999999999"/>
  </r>
  <r>
    <s v="AD01-9362"/>
    <x v="1"/>
    <s v="Feb"/>
    <x v="0"/>
    <x v="0"/>
    <s v="Order assembled"/>
    <x v="0"/>
    <x v="0"/>
    <x v="0"/>
    <n v="1031"/>
    <n v="1474.33"/>
  </r>
  <r>
    <s v="AD01-9361"/>
    <x v="1"/>
    <s v="Feb"/>
    <x v="0"/>
    <x v="0"/>
    <s v="Order assembled"/>
    <x v="0"/>
    <x v="0"/>
    <x v="0"/>
    <n v="321"/>
    <n v="459.03"/>
  </r>
  <r>
    <s v="AD01-9365"/>
    <x v="1"/>
    <s v="Feb"/>
    <x v="0"/>
    <x v="0"/>
    <s v="Order assembled"/>
    <x v="0"/>
    <x v="0"/>
    <x v="0"/>
    <n v="249"/>
    <n v="356.07"/>
  </r>
  <r>
    <s v="AD01-9362"/>
    <x v="1"/>
    <s v="Feb"/>
    <x v="0"/>
    <x v="0"/>
    <s v="Order assembled"/>
    <x v="0"/>
    <x v="0"/>
    <x v="0"/>
    <n v="779"/>
    <n v="1113.97"/>
  </r>
  <r>
    <s v="AD01-9361"/>
    <x v="1"/>
    <s v="Feb"/>
    <x v="0"/>
    <x v="0"/>
    <s v="Order assembled"/>
    <x v="0"/>
    <x v="0"/>
    <x v="0"/>
    <n v="812"/>
    <n v="1161.1599999999999"/>
  </r>
  <r>
    <s v="AD01-9361"/>
    <x v="1"/>
    <s v="Feb"/>
    <x v="0"/>
    <x v="0"/>
    <s v="Order assembled"/>
    <x v="0"/>
    <x v="0"/>
    <x v="0"/>
    <n v="866"/>
    <n v="1238.3800000000001"/>
  </r>
  <r>
    <s v="AD01-9362"/>
    <x v="1"/>
    <s v="Feb"/>
    <x v="0"/>
    <x v="0"/>
    <s v="Order assembled"/>
    <x v="0"/>
    <x v="0"/>
    <x v="0"/>
    <n v="275"/>
    <n v="393.25"/>
  </r>
  <r>
    <s v="AD01-9362"/>
    <x v="1"/>
    <s v="Feb"/>
    <x v="0"/>
    <x v="0"/>
    <s v="Order assembled"/>
    <x v="0"/>
    <x v="0"/>
    <x v="0"/>
    <n v="323"/>
    <n v="461.89"/>
  </r>
  <r>
    <s v="AD01-9361"/>
    <x v="1"/>
    <s v="Feb"/>
    <x v="0"/>
    <x v="0"/>
    <s v="Order assembled"/>
    <x v="0"/>
    <x v="0"/>
    <x v="0"/>
    <n v="251"/>
    <n v="358.93"/>
  </r>
  <r>
    <s v="AD01-9361"/>
    <x v="1"/>
    <s v="Jan"/>
    <x v="0"/>
    <x v="0"/>
    <s v="Order assembled"/>
    <x v="0"/>
    <x v="0"/>
    <x v="0"/>
    <n v="326"/>
    <n v="466.18"/>
  </r>
  <r>
    <s v="AD01-9361"/>
    <x v="1"/>
    <s v="Jan"/>
    <x v="0"/>
    <x v="0"/>
    <s v="Order assembled"/>
    <x v="0"/>
    <x v="0"/>
    <x v="0"/>
    <n v="254"/>
    <n v="363.22"/>
  </r>
  <r>
    <s v="AD01-9364"/>
    <x v="1"/>
    <s v="Jan"/>
    <x v="0"/>
    <x v="0"/>
    <s v="Order assembled"/>
    <x v="0"/>
    <x v="0"/>
    <x v="0"/>
    <n v="280"/>
    <n v="526.24"/>
  </r>
  <r>
    <s v="AD01-9362"/>
    <x v="1"/>
    <s v="Jan"/>
    <x v="0"/>
    <x v="0"/>
    <s v="Order assembled"/>
    <x v="0"/>
    <x v="0"/>
    <x v="0"/>
    <n v="328"/>
    <n v="526.24"/>
  </r>
  <r>
    <s v="AD01-9364"/>
    <x v="1"/>
    <s v="Jan"/>
    <x v="0"/>
    <x v="0"/>
    <s v="Order assembled"/>
    <x v="0"/>
    <x v="0"/>
    <x v="0"/>
    <n v="256"/>
    <n v="526.24"/>
  </r>
  <r>
    <s v="AD01-9364"/>
    <x v="1"/>
    <s v="Jan"/>
    <x v="0"/>
    <x v="0"/>
    <s v="Order assembled"/>
    <x v="0"/>
    <x v="0"/>
    <x v="0"/>
    <n v="997"/>
    <n v="1425.71"/>
  </r>
  <r>
    <s v="AD01-9363"/>
    <x v="1"/>
    <s v="Jan"/>
    <x v="0"/>
    <x v="0"/>
    <s v="Order assembled"/>
    <x v="0"/>
    <x v="0"/>
    <x v="0"/>
    <n v="1030"/>
    <n v="1472.9"/>
  </r>
  <r>
    <s v="AD01-9363"/>
    <x v="1"/>
    <s v="Jan"/>
    <x v="0"/>
    <x v="0"/>
    <s v="Order assembled"/>
    <x v="0"/>
    <x v="0"/>
    <x v="0"/>
    <n v="252"/>
    <n v="360.36"/>
  </r>
  <r>
    <s v="AD01-9363"/>
    <x v="1"/>
    <s v="Jan"/>
    <x v="0"/>
    <x v="0"/>
    <s v="Order assembled"/>
    <x v="0"/>
    <x v="0"/>
    <x v="0"/>
    <n v="279"/>
    <n v="398.97"/>
  </r>
  <r>
    <s v="AD01-9362"/>
    <x v="1"/>
    <s v="Jan"/>
    <x v="0"/>
    <x v="0"/>
    <s v="Order assembled"/>
    <x v="0"/>
    <x v="0"/>
    <x v="0"/>
    <n v="327"/>
    <n v="467.61"/>
  </r>
  <r>
    <s v="AD01-9364"/>
    <x v="1"/>
    <s v="Jan"/>
    <x v="0"/>
    <x v="0"/>
    <s v="Order assembled"/>
    <x v="0"/>
    <x v="0"/>
    <x v="0"/>
    <n v="255"/>
    <n v="364.65"/>
  </r>
  <r>
    <s v="AD01-9364"/>
    <x v="1"/>
    <s v="Jan"/>
    <x v="0"/>
    <x v="0"/>
    <s v="Order assembled"/>
    <x v="0"/>
    <x v="0"/>
    <x v="0"/>
    <n v="778"/>
    <n v="1112.54"/>
  </r>
  <r>
    <s v="AD01-9364"/>
    <x v="1"/>
    <s v="Jan"/>
    <x v="0"/>
    <x v="0"/>
    <s v="Order assembled"/>
    <x v="0"/>
    <x v="0"/>
    <x v="0"/>
    <n v="865"/>
    <n v="1236.95"/>
  </r>
  <r>
    <s v="AD01-9361"/>
    <x v="1"/>
    <s v="Jan"/>
    <x v="0"/>
    <x v="0"/>
    <s v="Order assembled"/>
    <x v="0"/>
    <x v="0"/>
    <x v="0"/>
    <n v="281"/>
    <n v="401.83"/>
  </r>
  <r>
    <s v="AD01-9364"/>
    <x v="1"/>
    <s v="Jan"/>
    <x v="0"/>
    <x v="0"/>
    <s v="Order assembled"/>
    <x v="0"/>
    <x v="0"/>
    <x v="0"/>
    <n v="329"/>
    <n v="470.47"/>
  </r>
  <r>
    <s v="AD01-9361"/>
    <x v="1"/>
    <s v="Jul"/>
    <x v="0"/>
    <x v="0"/>
    <s v="Order assembled"/>
    <x v="0"/>
    <x v="0"/>
    <x v="0"/>
    <n v="248"/>
    <n v="354.64"/>
  </r>
  <r>
    <s v="AD01-9361"/>
    <x v="1"/>
    <s v="Jul"/>
    <x v="0"/>
    <x v="0"/>
    <s v="Order assembled"/>
    <x v="0"/>
    <x v="0"/>
    <x v="0"/>
    <n v="296"/>
    <n v="423.28"/>
  </r>
  <r>
    <s v="AD01-9361"/>
    <x v="1"/>
    <s v="Jul"/>
    <x v="0"/>
    <x v="0"/>
    <s v="Order assembled"/>
    <x v="0"/>
    <x v="0"/>
    <x v="0"/>
    <n v="224"/>
    <n v="320.32"/>
  </r>
  <r>
    <s v="AD01-9361"/>
    <x v="1"/>
    <s v="Jul"/>
    <x v="0"/>
    <x v="0"/>
    <s v="Order assembled"/>
    <x v="0"/>
    <x v="0"/>
    <x v="0"/>
    <n v="250"/>
    <n v="526.24"/>
  </r>
  <r>
    <s v="AD01-9361"/>
    <x v="1"/>
    <s v="Jul"/>
    <x v="0"/>
    <x v="0"/>
    <s v="Order assembled"/>
    <x v="0"/>
    <x v="0"/>
    <x v="0"/>
    <n v="298"/>
    <n v="526.24"/>
  </r>
  <r>
    <s v="AD01-9362"/>
    <x v="1"/>
    <s v="Jul"/>
    <x v="0"/>
    <x v="0"/>
    <s v="Order assembled"/>
    <x v="0"/>
    <x v="0"/>
    <x v="0"/>
    <n v="220"/>
    <n v="526.24"/>
  </r>
  <r>
    <s v="AD01-9365"/>
    <x v="1"/>
    <s v="Jul"/>
    <x v="0"/>
    <x v="0"/>
    <s v="Order assembled"/>
    <x v="0"/>
    <x v="0"/>
    <x v="0"/>
    <n v="1036"/>
    <n v="1481.48"/>
  </r>
  <r>
    <s v="AD01-9363"/>
    <x v="1"/>
    <s v="Jul"/>
    <x v="0"/>
    <x v="0"/>
    <s v="Order assembled"/>
    <x v="0"/>
    <x v="0"/>
    <x v="0"/>
    <n v="222"/>
    <n v="317.45999999999998"/>
  </r>
  <r>
    <s v="AD01-9363"/>
    <x v="1"/>
    <s v="Jul"/>
    <x v="0"/>
    <x v="0"/>
    <s v="Order assembled"/>
    <x v="0"/>
    <x v="0"/>
    <x v="0"/>
    <n v="249"/>
    <n v="356.07"/>
  </r>
  <r>
    <s v="AD01-9361"/>
    <x v="1"/>
    <s v="Jul"/>
    <x v="0"/>
    <x v="0"/>
    <s v="Order assembled"/>
    <x v="0"/>
    <x v="0"/>
    <x v="0"/>
    <n v="297"/>
    <n v="424.71"/>
  </r>
  <r>
    <s v="AD01-9362"/>
    <x v="1"/>
    <s v="Jul"/>
    <x v="0"/>
    <x v="0"/>
    <s v="Order assembled"/>
    <x v="0"/>
    <x v="0"/>
    <x v="0"/>
    <n v="784"/>
    <n v="1121.1199999999999"/>
  </r>
  <r>
    <s v="AD01-9361"/>
    <x v="1"/>
    <s v="Jul"/>
    <x v="0"/>
    <x v="0"/>
    <s v="Order assembled"/>
    <x v="0"/>
    <x v="0"/>
    <x v="0"/>
    <n v="817"/>
    <n v="1168.31"/>
  </r>
  <r>
    <s v="AD01-9361"/>
    <x v="1"/>
    <s v="Jul"/>
    <x v="0"/>
    <x v="0"/>
    <s v="Order assembled"/>
    <x v="0"/>
    <x v="0"/>
    <x v="0"/>
    <n v="870"/>
    <n v="1244.0999999999999"/>
  </r>
  <r>
    <s v="AD01-9361"/>
    <x v="1"/>
    <s v="Jul"/>
    <x v="0"/>
    <x v="0"/>
    <s v="Order assembled"/>
    <x v="0"/>
    <x v="0"/>
    <x v="0"/>
    <n v="251"/>
    <n v="358.93"/>
  </r>
  <r>
    <s v="AD01-9361"/>
    <x v="1"/>
    <s v="Jul"/>
    <x v="0"/>
    <x v="0"/>
    <s v="Order assembled"/>
    <x v="0"/>
    <x v="0"/>
    <x v="0"/>
    <n v="221"/>
    <n v="316.02999999999997"/>
  </r>
  <r>
    <s v="AD01-9362"/>
    <x v="1"/>
    <s v="Jun"/>
    <x v="0"/>
    <x v="0"/>
    <s v="Order assembled"/>
    <x v="0"/>
    <x v="0"/>
    <x v="0"/>
    <n v="254"/>
    <n v="363.22"/>
  </r>
  <r>
    <s v="AD01-9361"/>
    <x v="1"/>
    <s v="Jun"/>
    <x v="0"/>
    <x v="0"/>
    <s v="Order assembled"/>
    <x v="0"/>
    <x v="0"/>
    <x v="0"/>
    <n v="302"/>
    <n v="431.86"/>
  </r>
  <r>
    <s v="AD01-9365"/>
    <x v="1"/>
    <s v="Jun"/>
    <x v="0"/>
    <x v="0"/>
    <s v="Order assembled"/>
    <x v="0"/>
    <x v="0"/>
    <x v="0"/>
    <n v="230"/>
    <n v="328.9"/>
  </r>
  <r>
    <s v="AD01-9362"/>
    <x v="1"/>
    <s v="Jun"/>
    <x v="0"/>
    <x v="0"/>
    <s v="Order assembled"/>
    <x v="0"/>
    <x v="0"/>
    <x v="0"/>
    <n v="256"/>
    <n v="526.24"/>
  </r>
  <r>
    <s v="AD01-9361"/>
    <x v="1"/>
    <s v="Jun"/>
    <x v="0"/>
    <x v="0"/>
    <s v="Order assembled"/>
    <x v="0"/>
    <x v="0"/>
    <x v="0"/>
    <n v="226"/>
    <n v="526.24"/>
  </r>
  <r>
    <s v="AD01-9361"/>
    <x v="1"/>
    <s v="Jun"/>
    <x v="0"/>
    <x v="0"/>
    <s v="Order assembled"/>
    <x v="0"/>
    <x v="0"/>
    <x v="0"/>
    <n v="1002"/>
    <n v="1432.8600000000001"/>
  </r>
  <r>
    <s v="AD01-9364"/>
    <x v="1"/>
    <s v="Jun"/>
    <x v="0"/>
    <x v="0"/>
    <s v="Order assembled"/>
    <x v="0"/>
    <x v="0"/>
    <x v="0"/>
    <n v="1035"/>
    <n v="1480.05"/>
  </r>
  <r>
    <s v="AD01-9361"/>
    <x v="1"/>
    <s v="Jun"/>
    <x v="0"/>
    <x v="0"/>
    <s v="Order assembled"/>
    <x v="0"/>
    <x v="0"/>
    <x v="0"/>
    <n v="228"/>
    <n v="326.03999999999996"/>
  </r>
  <r>
    <s v="AD01-9361"/>
    <x v="1"/>
    <s v="Jun"/>
    <x v="0"/>
    <x v="0"/>
    <s v="Order assembled"/>
    <x v="0"/>
    <x v="0"/>
    <x v="0"/>
    <n v="255"/>
    <n v="364.65"/>
  </r>
  <r>
    <s v="AD01-9362"/>
    <x v="1"/>
    <s v="Jun"/>
    <x v="0"/>
    <x v="0"/>
    <s v="Order assembled"/>
    <x v="0"/>
    <x v="0"/>
    <x v="0"/>
    <n v="303"/>
    <n v="433.28999999999996"/>
  </r>
  <r>
    <s v="AD01-9361"/>
    <x v="1"/>
    <s v="Jun"/>
    <x v="0"/>
    <x v="0"/>
    <s v="Order assembled"/>
    <x v="0"/>
    <x v="0"/>
    <x v="0"/>
    <n v="225"/>
    <n v="321.75"/>
  </r>
  <r>
    <s v="AD01-9361"/>
    <x v="1"/>
    <s v="Jun"/>
    <x v="0"/>
    <x v="0"/>
    <s v="Order assembled"/>
    <x v="0"/>
    <x v="0"/>
    <x v="0"/>
    <n v="783"/>
    <n v="1119.69"/>
  </r>
  <r>
    <s v="AD01-9364"/>
    <x v="1"/>
    <s v="Jun"/>
    <x v="0"/>
    <x v="0"/>
    <s v="Order assembled"/>
    <x v="0"/>
    <x v="0"/>
    <x v="0"/>
    <n v="816"/>
    <n v="1166.8800000000001"/>
  </r>
  <r>
    <s v="AD01-9362"/>
    <x v="1"/>
    <s v="Jun"/>
    <x v="0"/>
    <x v="0"/>
    <s v="Order assembled"/>
    <x v="0"/>
    <x v="0"/>
    <x v="0"/>
    <n v="869"/>
    <n v="1242.67"/>
  </r>
  <r>
    <s v="AD01-9365"/>
    <x v="1"/>
    <s v="Jun"/>
    <x v="0"/>
    <x v="0"/>
    <s v="Order assembled"/>
    <x v="0"/>
    <x v="0"/>
    <x v="0"/>
    <n v="257"/>
    <n v="367.51"/>
  </r>
  <r>
    <s v="AD01-9362"/>
    <x v="1"/>
    <s v="Jun"/>
    <x v="0"/>
    <x v="0"/>
    <s v="Order assembled"/>
    <x v="0"/>
    <x v="0"/>
    <x v="0"/>
    <n v="299"/>
    <n v="427.57"/>
  </r>
  <r>
    <s v="AD01-9362"/>
    <x v="1"/>
    <s v="Jun"/>
    <x v="0"/>
    <x v="0"/>
    <s v="Order assembled"/>
    <x v="0"/>
    <x v="0"/>
    <x v="0"/>
    <n v="227"/>
    <n v="324.61"/>
  </r>
  <r>
    <s v="AD01-9361"/>
    <x v="1"/>
    <s v="Mar"/>
    <x v="0"/>
    <x v="0"/>
    <s v="Order assembled"/>
    <x v="0"/>
    <x v="0"/>
    <x v="0"/>
    <n v="272"/>
    <n v="388.96"/>
  </r>
  <r>
    <s v="AD01-9362"/>
    <x v="1"/>
    <s v="Mar"/>
    <x v="0"/>
    <x v="0"/>
    <s v="Order assembled"/>
    <x v="0"/>
    <x v="0"/>
    <x v="0"/>
    <n v="242"/>
    <n v="346.06"/>
  </r>
  <r>
    <s v="AD01-9362"/>
    <x v="1"/>
    <s v="Mar"/>
    <x v="0"/>
    <x v="0"/>
    <s v="Order assembled"/>
    <x v="0"/>
    <x v="0"/>
    <x v="0"/>
    <n v="268"/>
    <n v="526.24"/>
  </r>
  <r>
    <s v="AD01-9362"/>
    <x v="1"/>
    <s v="Mar"/>
    <x v="0"/>
    <x v="0"/>
    <s v="Order assembled"/>
    <x v="0"/>
    <x v="0"/>
    <x v="0"/>
    <n v="316"/>
    <n v="526.24"/>
  </r>
  <r>
    <s v="AD01-9361"/>
    <x v="1"/>
    <s v="Mar"/>
    <x v="0"/>
    <x v="0"/>
    <s v="Order assembled"/>
    <x v="0"/>
    <x v="0"/>
    <x v="0"/>
    <n v="244"/>
    <n v="526.24"/>
  </r>
  <r>
    <s v="AD01-9362"/>
    <x v="1"/>
    <s v="Mar"/>
    <x v="0"/>
    <x v="0"/>
    <s v="Order assembled"/>
    <x v="0"/>
    <x v="0"/>
    <x v="0"/>
    <n v="999"/>
    <n v="1428.57"/>
  </r>
  <r>
    <s v="AD01-9364"/>
    <x v="1"/>
    <s v="Mar"/>
    <x v="0"/>
    <x v="0"/>
    <s v="Order assembled"/>
    <x v="0"/>
    <x v="0"/>
    <x v="0"/>
    <n v="1032"/>
    <n v="1475.76"/>
  </r>
  <r>
    <s v="AD01-9362"/>
    <x v="1"/>
    <s v="Mar"/>
    <x v="0"/>
    <x v="0"/>
    <s v="Order assembled"/>
    <x v="0"/>
    <x v="0"/>
    <x v="0"/>
    <n v="246"/>
    <n v="351.78"/>
  </r>
  <r>
    <s v="AD01-9362"/>
    <x v="1"/>
    <s v="Mar"/>
    <x v="0"/>
    <x v="0"/>
    <s v="Order assembled"/>
    <x v="0"/>
    <x v="0"/>
    <x v="0"/>
    <n v="273"/>
    <n v="390.39"/>
  </r>
  <r>
    <s v="AD01-9364"/>
    <x v="1"/>
    <s v="Mar"/>
    <x v="0"/>
    <x v="0"/>
    <s v="Order assembled"/>
    <x v="0"/>
    <x v="0"/>
    <x v="0"/>
    <n v="315"/>
    <n v="450.45"/>
  </r>
  <r>
    <s v="AD01-9362"/>
    <x v="1"/>
    <s v="Mar"/>
    <x v="0"/>
    <x v="0"/>
    <s v="Order assembled"/>
    <x v="0"/>
    <x v="0"/>
    <x v="0"/>
    <n v="243"/>
    <n v="347.49"/>
  </r>
  <r>
    <s v="AD01-9361"/>
    <x v="1"/>
    <s v="Mar"/>
    <x v="0"/>
    <x v="0"/>
    <s v="Order assembled"/>
    <x v="0"/>
    <x v="0"/>
    <x v="0"/>
    <n v="780"/>
    <n v="1115.4000000000001"/>
  </r>
  <r>
    <s v="AD01-9364"/>
    <x v="1"/>
    <s v="Mar"/>
    <x v="0"/>
    <x v="0"/>
    <s v="Order assembled"/>
    <x v="0"/>
    <x v="0"/>
    <x v="0"/>
    <n v="813"/>
    <n v="1162.5899999999999"/>
  </r>
  <r>
    <s v="AD01-9362"/>
    <x v="1"/>
    <s v="Mar"/>
    <x v="0"/>
    <x v="0"/>
    <s v="Order assembled"/>
    <x v="0"/>
    <x v="0"/>
    <x v="0"/>
    <n v="867"/>
    <n v="1239.81"/>
  </r>
  <r>
    <s v="AD01-9362"/>
    <x v="1"/>
    <s v="Mar"/>
    <x v="0"/>
    <x v="0"/>
    <s v="Order assembled"/>
    <x v="0"/>
    <x v="0"/>
    <x v="0"/>
    <n v="269"/>
    <n v="384.67"/>
  </r>
  <r>
    <s v="AD01-9361"/>
    <x v="1"/>
    <s v="Mar"/>
    <x v="0"/>
    <x v="0"/>
    <s v="Order assembled"/>
    <x v="0"/>
    <x v="0"/>
    <x v="0"/>
    <n v="317"/>
    <n v="453.31"/>
  </r>
  <r>
    <s v="AD01-9361"/>
    <x v="1"/>
    <s v="Mar"/>
    <x v="0"/>
    <x v="0"/>
    <s v="Order assembled"/>
    <x v="0"/>
    <x v="0"/>
    <x v="0"/>
    <n v="245"/>
    <n v="350.35"/>
  </r>
  <r>
    <s v="AD01-9361"/>
    <x v="1"/>
    <s v="May"/>
    <x v="0"/>
    <x v="0"/>
    <s v="Order assembled"/>
    <x v="0"/>
    <x v="0"/>
    <x v="0"/>
    <n v="260"/>
    <n v="371.8"/>
  </r>
  <r>
    <s v="AD01-9361"/>
    <x v="1"/>
    <s v="May"/>
    <x v="0"/>
    <x v="0"/>
    <s v="Order assembled"/>
    <x v="0"/>
    <x v="0"/>
    <x v="0"/>
    <n v="308"/>
    <n v="440.44"/>
  </r>
  <r>
    <s v="AD01-9364"/>
    <x v="1"/>
    <s v="May"/>
    <x v="0"/>
    <x v="0"/>
    <s v="Order assembled"/>
    <x v="0"/>
    <x v="0"/>
    <x v="0"/>
    <n v="262"/>
    <n v="526.24"/>
  </r>
  <r>
    <s v="AD01-9363"/>
    <x v="1"/>
    <s v="May"/>
    <x v="0"/>
    <x v="0"/>
    <s v="Order assembled"/>
    <x v="0"/>
    <x v="0"/>
    <x v="0"/>
    <n v="304"/>
    <n v="526.24"/>
  </r>
  <r>
    <s v="AD01-9362"/>
    <x v="1"/>
    <s v="May"/>
    <x v="0"/>
    <x v="0"/>
    <s v="Order assembled"/>
    <x v="0"/>
    <x v="0"/>
    <x v="0"/>
    <n v="232"/>
    <n v="526.24"/>
  </r>
  <r>
    <s v="AD01-9362"/>
    <x v="1"/>
    <s v="May"/>
    <x v="0"/>
    <x v="0"/>
    <s v="Order assembled"/>
    <x v="0"/>
    <x v="0"/>
    <x v="0"/>
    <n v="1001"/>
    <n v="1431.43"/>
  </r>
  <r>
    <s v="AD01-9362"/>
    <x v="1"/>
    <s v="May"/>
    <x v="0"/>
    <x v="0"/>
    <s v="Order assembled"/>
    <x v="0"/>
    <x v="0"/>
    <x v="0"/>
    <n v="1034"/>
    <n v="1478.62"/>
  </r>
  <r>
    <s v="AD01-9361"/>
    <x v="1"/>
    <s v="May"/>
    <x v="0"/>
    <x v="0"/>
    <s v="Order assembled"/>
    <x v="0"/>
    <x v="0"/>
    <x v="0"/>
    <n v="234"/>
    <n v="334.62"/>
  </r>
  <r>
    <s v="AD01-9361"/>
    <x v="1"/>
    <s v="May"/>
    <x v="0"/>
    <x v="0"/>
    <s v="Order assembled"/>
    <x v="0"/>
    <x v="0"/>
    <x v="0"/>
    <n v="261"/>
    <n v="373.23"/>
  </r>
  <r>
    <s v="AD01-9364"/>
    <x v="1"/>
    <s v="May"/>
    <x v="0"/>
    <x v="0"/>
    <s v="Order assembled"/>
    <x v="0"/>
    <x v="0"/>
    <x v="0"/>
    <n v="309"/>
    <n v="441.87"/>
  </r>
  <r>
    <s v="AD01-9362"/>
    <x v="1"/>
    <s v="May"/>
    <x v="0"/>
    <x v="0"/>
    <s v="Order assembled"/>
    <x v="0"/>
    <x v="0"/>
    <x v="0"/>
    <n v="231"/>
    <n v="330.33"/>
  </r>
  <r>
    <s v="AD01-9362"/>
    <x v="1"/>
    <s v="May"/>
    <x v="0"/>
    <x v="0"/>
    <s v="Order assembled"/>
    <x v="0"/>
    <x v="0"/>
    <x v="0"/>
    <n v="782"/>
    <n v="1118.26"/>
  </r>
  <r>
    <s v="AD01-9361"/>
    <x v="1"/>
    <s v="May"/>
    <x v="0"/>
    <x v="0"/>
    <s v="Order assembled"/>
    <x v="0"/>
    <x v="0"/>
    <x v="0"/>
    <n v="815"/>
    <n v="1165.45"/>
  </r>
  <r>
    <s v="AD01-9364"/>
    <x v="1"/>
    <s v="May"/>
    <x v="0"/>
    <x v="0"/>
    <s v="Order assembled"/>
    <x v="0"/>
    <x v="0"/>
    <x v="0"/>
    <n v="868"/>
    <n v="1241.24"/>
  </r>
  <r>
    <s v="AD01-9361"/>
    <x v="1"/>
    <s v="May"/>
    <x v="0"/>
    <x v="0"/>
    <s v="Order assembled"/>
    <x v="0"/>
    <x v="0"/>
    <x v="0"/>
    <n v="305"/>
    <n v="436.15"/>
  </r>
  <r>
    <s v="AD01-9361"/>
    <x v="1"/>
    <s v="May"/>
    <x v="0"/>
    <x v="0"/>
    <s v="Order assembled"/>
    <x v="0"/>
    <x v="0"/>
    <x v="0"/>
    <n v="233"/>
    <n v="333.19"/>
  </r>
  <r>
    <s v="AD01-9362"/>
    <x v="1"/>
    <s v="Nov"/>
    <x v="1"/>
    <x v="0"/>
    <s v="Order assembled"/>
    <x v="0"/>
    <x v="0"/>
    <x v="1"/>
    <n v="266"/>
    <n v="380.38"/>
  </r>
  <r>
    <s v="AD01-9362"/>
    <x v="1"/>
    <s v="Nov"/>
    <x v="1"/>
    <x v="0"/>
    <s v="Order assembled"/>
    <x v="0"/>
    <x v="0"/>
    <x v="1"/>
    <n v="260"/>
    <n v="371.8"/>
  </r>
  <r>
    <s v="AD01-9361"/>
    <x v="1"/>
    <s v="Nov"/>
    <x v="1"/>
    <x v="0"/>
    <s v="Order assembled"/>
    <x v="0"/>
    <x v="0"/>
    <x v="1"/>
    <n v="254"/>
    <n v="363.22"/>
  </r>
  <r>
    <s v="AD01-9361"/>
    <x v="1"/>
    <s v="Nov"/>
    <x v="1"/>
    <x v="0"/>
    <s v="Order assembled"/>
    <x v="0"/>
    <x v="0"/>
    <x v="0"/>
    <n v="230"/>
    <n v="328.9"/>
  </r>
  <r>
    <s v="AD01-9361"/>
    <x v="1"/>
    <s v="Nov"/>
    <x v="1"/>
    <x v="0"/>
    <s v="Order assembled"/>
    <x v="0"/>
    <x v="0"/>
    <x v="0"/>
    <n v="272"/>
    <n v="388.96"/>
  </r>
  <r>
    <s v="AD01-9364"/>
    <x v="1"/>
    <s v="Nov"/>
    <x v="1"/>
    <x v="0"/>
    <s v="Order assembled"/>
    <x v="0"/>
    <x v="0"/>
    <x v="0"/>
    <n v="262"/>
    <n v="374.65999999999997"/>
  </r>
  <r>
    <s v="AD01-9362"/>
    <x v="1"/>
    <s v="Nov"/>
    <x v="1"/>
    <x v="0"/>
    <s v="Order assembled"/>
    <x v="0"/>
    <x v="0"/>
    <x v="0"/>
    <n v="256"/>
    <n v="366.08"/>
  </r>
  <r>
    <s v="AD01-9364"/>
    <x v="1"/>
    <s v="Nov"/>
    <x v="1"/>
    <x v="0"/>
    <s v="Order assembled"/>
    <x v="0"/>
    <x v="0"/>
    <x v="0"/>
    <n v="226"/>
    <n v="526.24"/>
  </r>
  <r>
    <s v="AD01-9364"/>
    <x v="1"/>
    <s v="Nov"/>
    <x v="1"/>
    <x v="0"/>
    <s v="Order assembled"/>
    <x v="0"/>
    <x v="0"/>
    <x v="0"/>
    <n v="274"/>
    <n v="526.24"/>
  </r>
  <r>
    <s v="AD01-9365"/>
    <x v="1"/>
    <s v="Nov"/>
    <x v="1"/>
    <x v="0"/>
    <s v="Order assembled"/>
    <x v="0"/>
    <x v="0"/>
    <x v="0"/>
    <n v="1006"/>
    <n v="1438.58"/>
  </r>
  <r>
    <s v="AD01-9363"/>
    <x v="1"/>
    <s v="Nov"/>
    <x v="1"/>
    <x v="0"/>
    <s v="Order assembled"/>
    <x v="0"/>
    <x v="0"/>
    <x v="0"/>
    <n v="1039"/>
    <n v="1485.77"/>
  </r>
  <r>
    <s v="AD01-9363"/>
    <x v="1"/>
    <s v="Nov"/>
    <x v="1"/>
    <x v="0"/>
    <s v="Order assembled"/>
    <x v="0"/>
    <x v="0"/>
    <x v="0"/>
    <n v="273"/>
    <n v="390.39"/>
  </r>
  <r>
    <s v="AD01-9361"/>
    <x v="1"/>
    <s v="Nov"/>
    <x v="1"/>
    <x v="0"/>
    <s v="Order assembled"/>
    <x v="0"/>
    <x v="0"/>
    <x v="0"/>
    <n v="265"/>
    <n v="378.95"/>
  </r>
  <r>
    <s v="AD01-9365"/>
    <x v="1"/>
    <s v="Nov"/>
    <x v="1"/>
    <x v="0"/>
    <s v="Order assembled"/>
    <x v="0"/>
    <x v="0"/>
    <x v="0"/>
    <n v="259"/>
    <n v="370.37"/>
  </r>
  <r>
    <s v="AD01-9364"/>
    <x v="1"/>
    <s v="Nov"/>
    <x v="1"/>
    <x v="0"/>
    <s v="Order assembled"/>
    <x v="0"/>
    <x v="0"/>
    <x v="0"/>
    <n v="253"/>
    <n v="361.78999999999996"/>
  </r>
  <r>
    <s v="AD01-9364"/>
    <x v="1"/>
    <s v="Nov"/>
    <x v="1"/>
    <x v="0"/>
    <s v="Order assembled"/>
    <x v="0"/>
    <x v="0"/>
    <x v="0"/>
    <n v="787"/>
    <n v="1125.4099999999999"/>
  </r>
  <r>
    <s v="AD01-9364"/>
    <x v="1"/>
    <s v="Nov"/>
    <x v="1"/>
    <x v="0"/>
    <s v="Order assembled"/>
    <x v="0"/>
    <x v="0"/>
    <x v="0"/>
    <n v="820"/>
    <n v="1172.5999999999999"/>
  </r>
  <r>
    <s v="AD01-9361"/>
    <x v="1"/>
    <s v="Nov"/>
    <x v="1"/>
    <x v="0"/>
    <s v="Order assembled"/>
    <x v="0"/>
    <x v="0"/>
    <x v="1"/>
    <n v="263"/>
    <n v="376.09000000000003"/>
  </r>
  <r>
    <s v="AD01-9362"/>
    <x v="1"/>
    <s v="Nov"/>
    <x v="1"/>
    <x v="0"/>
    <s v="Order assembled"/>
    <x v="0"/>
    <x v="0"/>
    <x v="1"/>
    <n v="257"/>
    <n v="367.51"/>
  </r>
  <r>
    <s v="AD01-9361"/>
    <x v="1"/>
    <s v="Nov"/>
    <x v="1"/>
    <x v="0"/>
    <s v="Order assembled"/>
    <x v="0"/>
    <x v="0"/>
    <x v="1"/>
    <n v="251"/>
    <n v="358.93"/>
  </r>
  <r>
    <s v="AD01-9362"/>
    <x v="1"/>
    <s v="Nov"/>
    <x v="1"/>
    <x v="0"/>
    <s v="Order assembled"/>
    <x v="0"/>
    <x v="0"/>
    <x v="0"/>
    <n v="227"/>
    <n v="324.61"/>
  </r>
  <r>
    <s v="AD01-9362"/>
    <x v="1"/>
    <s v="Nov"/>
    <x v="1"/>
    <x v="0"/>
    <s v="Order assembled"/>
    <x v="0"/>
    <x v="0"/>
    <x v="0"/>
    <n v="275"/>
    <n v="393.25"/>
  </r>
  <r>
    <s v="AD01-9364"/>
    <x v="1"/>
    <s v="Oct"/>
    <x v="1"/>
    <x v="0"/>
    <s v="Order assembled"/>
    <x v="0"/>
    <x v="0"/>
    <x v="1"/>
    <n v="278"/>
    <n v="397.53999999999996"/>
  </r>
  <r>
    <s v="AD01-9362"/>
    <x v="1"/>
    <s v="Oct"/>
    <x v="1"/>
    <x v="0"/>
    <s v="Order assembled"/>
    <x v="0"/>
    <x v="0"/>
    <x v="1"/>
    <n v="272"/>
    <n v="388.96"/>
  </r>
  <r>
    <s v="AD01-9361"/>
    <x v="1"/>
    <s v="Oct"/>
    <x v="1"/>
    <x v="0"/>
    <s v="Order assembled"/>
    <x v="0"/>
    <x v="0"/>
    <x v="0"/>
    <n v="278"/>
    <n v="397.53999999999996"/>
  </r>
  <r>
    <s v="AD01-9362"/>
    <x v="1"/>
    <s v="Oct"/>
    <x v="1"/>
    <x v="0"/>
    <s v="Order assembled"/>
    <x v="0"/>
    <x v="0"/>
    <x v="0"/>
    <n v="280"/>
    <n v="400.4"/>
  </r>
  <r>
    <s v="AD01-9362"/>
    <x v="1"/>
    <s v="Oct"/>
    <x v="1"/>
    <x v="0"/>
    <s v="Order assembled"/>
    <x v="0"/>
    <x v="0"/>
    <x v="0"/>
    <n v="274"/>
    <n v="391.82"/>
  </r>
  <r>
    <s v="AD01-9361"/>
    <x v="1"/>
    <s v="Oct"/>
    <x v="1"/>
    <x v="0"/>
    <s v="Order assembled"/>
    <x v="0"/>
    <x v="0"/>
    <x v="0"/>
    <n v="268"/>
    <n v="383.24"/>
  </r>
  <r>
    <s v="AD01-9364"/>
    <x v="1"/>
    <s v="Oct"/>
    <x v="1"/>
    <x v="0"/>
    <s v="Order assembled"/>
    <x v="0"/>
    <x v="0"/>
    <x v="0"/>
    <n v="232"/>
    <n v="526.24"/>
  </r>
  <r>
    <s v="AD01-9361"/>
    <x v="1"/>
    <s v="Oct"/>
    <x v="1"/>
    <x v="0"/>
    <s v="Order assembled"/>
    <x v="0"/>
    <x v="0"/>
    <x v="0"/>
    <n v="280"/>
    <n v="526.24"/>
  </r>
  <r>
    <s v="AD01-9363"/>
    <x v="1"/>
    <s v="Oct"/>
    <x v="1"/>
    <x v="0"/>
    <s v="Order assembled"/>
    <x v="0"/>
    <x v="0"/>
    <x v="0"/>
    <n v="1005"/>
    <n v="1437.15"/>
  </r>
  <r>
    <s v="AD01-9362"/>
    <x v="1"/>
    <s v="Oct"/>
    <x v="1"/>
    <x v="0"/>
    <s v="Order assembled"/>
    <x v="0"/>
    <x v="0"/>
    <x v="0"/>
    <n v="1038"/>
    <n v="1484.34"/>
  </r>
  <r>
    <s v="AD01-9361"/>
    <x v="1"/>
    <s v="Oct"/>
    <x v="1"/>
    <x v="0"/>
    <s v="Order assembled"/>
    <x v="0"/>
    <x v="0"/>
    <x v="0"/>
    <n v="231"/>
    <n v="330.33"/>
  </r>
  <r>
    <s v="AD01-9362"/>
    <x v="1"/>
    <s v="Oct"/>
    <x v="1"/>
    <x v="0"/>
    <s v="Order assembled"/>
    <x v="0"/>
    <x v="0"/>
    <x v="0"/>
    <n v="279"/>
    <n v="398.97"/>
  </r>
  <r>
    <s v="AD01-9363"/>
    <x v="1"/>
    <s v="Oct"/>
    <x v="1"/>
    <x v="0"/>
    <s v="Order assembled"/>
    <x v="0"/>
    <x v="0"/>
    <x v="0"/>
    <n v="277"/>
    <n v="396.11"/>
  </r>
  <r>
    <s v="AD01-9364"/>
    <x v="1"/>
    <s v="Oct"/>
    <x v="1"/>
    <x v="0"/>
    <s v="Order assembled"/>
    <x v="0"/>
    <x v="0"/>
    <x v="0"/>
    <n v="271"/>
    <n v="387.53"/>
  </r>
  <r>
    <s v="AD01-9362"/>
    <x v="1"/>
    <s v="Oct"/>
    <x v="1"/>
    <x v="0"/>
    <s v="Order assembled"/>
    <x v="0"/>
    <x v="0"/>
    <x v="0"/>
    <n v="786"/>
    <n v="1123.98"/>
  </r>
  <r>
    <s v="AD01-9362"/>
    <x v="1"/>
    <s v="Oct"/>
    <x v="1"/>
    <x v="0"/>
    <s v="Order assembled"/>
    <x v="0"/>
    <x v="0"/>
    <x v="1"/>
    <n v="281"/>
    <n v="401.83"/>
  </r>
  <r>
    <s v="AD01-9362"/>
    <x v="1"/>
    <s v="Oct"/>
    <x v="1"/>
    <x v="0"/>
    <s v="Order assembled"/>
    <x v="0"/>
    <x v="0"/>
    <x v="1"/>
    <n v="275"/>
    <n v="393.25"/>
  </r>
  <r>
    <s v="AD01-9365"/>
    <x v="1"/>
    <s v="Oct"/>
    <x v="1"/>
    <x v="0"/>
    <s v="Order assembled"/>
    <x v="0"/>
    <x v="0"/>
    <x v="1"/>
    <n v="269"/>
    <n v="384.67"/>
  </r>
  <r>
    <s v="AD01-9362"/>
    <x v="1"/>
    <s v="Oct"/>
    <x v="1"/>
    <x v="0"/>
    <s v="Order assembled"/>
    <x v="0"/>
    <x v="0"/>
    <x v="0"/>
    <n v="233"/>
    <n v="333.19"/>
  </r>
  <r>
    <s v="AD01-9364"/>
    <x v="1"/>
    <s v="Oct"/>
    <x v="1"/>
    <x v="0"/>
    <s v="Order assembled"/>
    <x v="0"/>
    <x v="0"/>
    <x v="0"/>
    <n v="281"/>
    <n v="401.83"/>
  </r>
  <r>
    <s v="AD01-9364"/>
    <x v="1"/>
    <s v="Sep"/>
    <x v="1"/>
    <x v="0"/>
    <s v="Order assembled"/>
    <x v="0"/>
    <x v="0"/>
    <x v="1"/>
    <n v="284"/>
    <n v="406.12"/>
  </r>
  <r>
    <s v="AD01-9361"/>
    <x v="1"/>
    <s v="Sep"/>
    <x v="1"/>
    <x v="0"/>
    <s v="Order assembled"/>
    <x v="0"/>
    <x v="0"/>
    <x v="0"/>
    <n v="236"/>
    <n v="337.48"/>
  </r>
  <r>
    <s v="AD01-9361"/>
    <x v="1"/>
    <s v="Sep"/>
    <x v="1"/>
    <x v="0"/>
    <s v="Order assembled"/>
    <x v="0"/>
    <x v="0"/>
    <x v="0"/>
    <n v="284"/>
    <n v="406.12"/>
  </r>
  <r>
    <s v="AD01-9362"/>
    <x v="1"/>
    <s v="Sep"/>
    <x v="1"/>
    <x v="0"/>
    <s v="Order assembled"/>
    <x v="0"/>
    <x v="0"/>
    <x v="0"/>
    <n v="212"/>
    <n v="303.15999999999997"/>
  </r>
  <r>
    <s v="AD01-9364"/>
    <x v="1"/>
    <s v="Sep"/>
    <x v="1"/>
    <x v="0"/>
    <s v="Order assembled"/>
    <x v="0"/>
    <x v="0"/>
    <x v="0"/>
    <n v="286"/>
    <n v="408.98"/>
  </r>
  <r>
    <s v="AD01-9364"/>
    <x v="1"/>
    <s v="Sep"/>
    <x v="1"/>
    <x v="0"/>
    <s v="Order assembled"/>
    <x v="0"/>
    <x v="0"/>
    <x v="0"/>
    <n v="238"/>
    <n v="526.24"/>
  </r>
  <r>
    <s v="AD01-9364"/>
    <x v="1"/>
    <s v="Sep"/>
    <x v="1"/>
    <x v="0"/>
    <s v="Order assembled"/>
    <x v="0"/>
    <x v="0"/>
    <x v="0"/>
    <n v="286"/>
    <n v="526.24"/>
  </r>
  <r>
    <s v="AD01-9361"/>
    <x v="1"/>
    <s v="Sep"/>
    <x v="1"/>
    <x v="0"/>
    <s v="Order assembled"/>
    <x v="0"/>
    <x v="0"/>
    <x v="0"/>
    <n v="214"/>
    <n v="526.24"/>
  </r>
  <r>
    <s v="AD01-9361"/>
    <x v="1"/>
    <s v="Sep"/>
    <x v="1"/>
    <x v="0"/>
    <s v="Order assembled"/>
    <x v="0"/>
    <x v="0"/>
    <x v="0"/>
    <n v="1004"/>
    <n v="1435.72"/>
  </r>
  <r>
    <s v="AD01-9364"/>
    <x v="1"/>
    <s v="Sep"/>
    <x v="1"/>
    <x v="0"/>
    <s v="Order assembled"/>
    <x v="0"/>
    <x v="0"/>
    <x v="0"/>
    <n v="237"/>
    <n v="338.90999999999997"/>
  </r>
  <r>
    <s v="AD01-9364"/>
    <x v="1"/>
    <s v="Sep"/>
    <x v="1"/>
    <x v="0"/>
    <s v="Order assembled"/>
    <x v="0"/>
    <x v="1"/>
    <x v="0"/>
    <n v="285"/>
    <n v="407.55"/>
  </r>
  <r>
    <s v="AD01-9361"/>
    <x v="1"/>
    <s v="Sep"/>
    <x v="1"/>
    <x v="0"/>
    <s v="Order assembled"/>
    <x v="0"/>
    <x v="1"/>
    <x v="0"/>
    <n v="213"/>
    <n v="304.59000000000003"/>
  </r>
  <r>
    <s v="AD01-9361"/>
    <x v="1"/>
    <s v="Sep"/>
    <x v="1"/>
    <x v="0"/>
    <s v="Order assembled"/>
    <x v="0"/>
    <x v="1"/>
    <x v="0"/>
    <n v="283"/>
    <n v="404.69"/>
  </r>
  <r>
    <s v="AD01-9361"/>
    <x v="1"/>
    <s v="Sep"/>
    <x v="1"/>
    <x v="0"/>
    <s v="Order assembled"/>
    <x v="0"/>
    <x v="1"/>
    <x v="0"/>
    <n v="785"/>
    <n v="1122.55"/>
  </r>
  <r>
    <s v="AD01-9361"/>
    <x v="1"/>
    <s v="Sep"/>
    <x v="1"/>
    <x v="0"/>
    <s v="Order assembled"/>
    <x v="0"/>
    <x v="1"/>
    <x v="0"/>
    <n v="819"/>
    <n v="1171.17"/>
  </r>
  <r>
    <s v="AD01-9364"/>
    <x v="1"/>
    <s v="Sep"/>
    <x v="1"/>
    <x v="0"/>
    <s v="Order assembled"/>
    <x v="0"/>
    <x v="1"/>
    <x v="0"/>
    <n v="872"/>
    <n v="1246.96"/>
  </r>
  <r>
    <s v="AD01-9362"/>
    <x v="1"/>
    <s v="Sep"/>
    <x v="1"/>
    <x v="0"/>
    <s v="Order assembled"/>
    <x v="0"/>
    <x v="1"/>
    <x v="1"/>
    <n v="287"/>
    <n v="410.40999999999997"/>
  </r>
  <r>
    <s v="AD01-9362"/>
    <x v="1"/>
    <s v="Sep"/>
    <x v="1"/>
    <x v="0"/>
    <s v="Order assembled"/>
    <x v="0"/>
    <x v="1"/>
    <x v="0"/>
    <n v="239"/>
    <n v="341.77"/>
  </r>
  <r>
    <s v="AD01-9361"/>
    <x v="1"/>
    <s v="Sep"/>
    <x v="1"/>
    <x v="0"/>
    <s v="Order assembled"/>
    <x v="0"/>
    <x v="1"/>
    <x v="0"/>
    <n v="287"/>
    <n v="410.40999999999997"/>
  </r>
  <r>
    <s v="AD01-9362"/>
    <x v="1"/>
    <s v="Apr"/>
    <x v="0"/>
    <x v="1"/>
    <s v="Cancelld"/>
    <x v="1"/>
    <x v="1"/>
    <x v="2"/>
    <n v="160"/>
    <n v="228.8"/>
  </r>
  <r>
    <s v="AD01-9361"/>
    <x v="1"/>
    <s v="Apr"/>
    <x v="0"/>
    <x v="1"/>
    <s v="Cancelld"/>
    <x v="1"/>
    <x v="1"/>
    <x v="2"/>
    <n v="154"/>
    <n v="220.22"/>
  </r>
  <r>
    <s v="AD01-9362"/>
    <x v="1"/>
    <s v="Apr"/>
    <x v="0"/>
    <x v="1"/>
    <s v="Cancelld"/>
    <x v="1"/>
    <x v="1"/>
    <x v="2"/>
    <n v="148"/>
    <n v="211.64"/>
  </r>
  <r>
    <s v="AD01-9362"/>
    <x v="1"/>
    <s v="Apr"/>
    <x v="0"/>
    <x v="1"/>
    <s v="Cancelld"/>
    <x v="1"/>
    <x v="1"/>
    <x v="2"/>
    <n v="157"/>
    <n v="224.51"/>
  </r>
  <r>
    <s v="AD01-9362"/>
    <x v="1"/>
    <s v="Apr"/>
    <x v="0"/>
    <x v="1"/>
    <s v="Cancelld"/>
    <x v="1"/>
    <x v="1"/>
    <x v="2"/>
    <n v="151"/>
    <n v="215.93"/>
  </r>
  <r>
    <s v="AD01-9362"/>
    <x v="1"/>
    <s v="Aug"/>
    <x v="0"/>
    <x v="1"/>
    <s v="Cancelld"/>
    <x v="1"/>
    <x v="1"/>
    <x v="2"/>
    <n v="343"/>
    <n v="490.49"/>
  </r>
  <r>
    <s v="AD01-9364"/>
    <x v="1"/>
    <s v="Dec"/>
    <x v="0"/>
    <x v="1"/>
    <s v="Cancelld"/>
    <x v="1"/>
    <x v="1"/>
    <x v="0"/>
    <n v="280"/>
    <n v="400.4"/>
  </r>
  <r>
    <s v="AD01-9362"/>
    <x v="1"/>
    <s v="Dec"/>
    <x v="0"/>
    <x v="1"/>
    <s v="Cancelld"/>
    <x v="1"/>
    <x v="1"/>
    <x v="0"/>
    <n v="274"/>
    <n v="391.82"/>
  </r>
  <r>
    <s v="AD01-9362"/>
    <x v="1"/>
    <s v="Dec"/>
    <x v="0"/>
    <x v="1"/>
    <s v="Cancelld"/>
    <x v="1"/>
    <x v="1"/>
    <x v="0"/>
    <n v="268"/>
    <n v="383.24"/>
  </r>
  <r>
    <s v="AD01-9362"/>
    <x v="1"/>
    <s v="Dec"/>
    <x v="0"/>
    <x v="1"/>
    <s v="Cancelld"/>
    <x v="1"/>
    <x v="1"/>
    <x v="0"/>
    <n v="277"/>
    <n v="396.11"/>
  </r>
  <r>
    <s v="AD01-9362"/>
    <x v="1"/>
    <s v="Dec"/>
    <x v="0"/>
    <x v="1"/>
    <s v="Cancelld"/>
    <x v="1"/>
    <x v="1"/>
    <x v="0"/>
    <n v="271"/>
    <n v="387.53"/>
  </r>
  <r>
    <s v="AD01-9361"/>
    <x v="1"/>
    <s v="Dec"/>
    <x v="0"/>
    <x v="1"/>
    <s v="Cancelld"/>
    <x v="1"/>
    <x v="0"/>
    <x v="0"/>
    <n v="265"/>
    <n v="378.95"/>
  </r>
  <r>
    <s v="AD01-9364"/>
    <x v="1"/>
    <s v="Feb"/>
    <x v="0"/>
    <x v="1"/>
    <s v="Cancelld"/>
    <x v="1"/>
    <x v="0"/>
    <x v="0"/>
    <n v="190"/>
    <n v="271.7"/>
  </r>
  <r>
    <s v="AD01-9361"/>
    <x v="1"/>
    <s v="Feb"/>
    <x v="0"/>
    <x v="1"/>
    <s v="Cancelld"/>
    <x v="1"/>
    <x v="0"/>
    <x v="0"/>
    <n v="184"/>
    <n v="263.12"/>
  </r>
  <r>
    <s v="AD01-9364"/>
    <x v="1"/>
    <s v="Feb"/>
    <x v="0"/>
    <x v="1"/>
    <s v="Cancelld"/>
    <x v="1"/>
    <x v="0"/>
    <x v="0"/>
    <n v="193"/>
    <n v="275.99"/>
  </r>
  <r>
    <s v="AD01-9364"/>
    <x v="1"/>
    <s v="Feb"/>
    <x v="0"/>
    <x v="1"/>
    <s v="Cancelld"/>
    <x v="1"/>
    <x v="0"/>
    <x v="0"/>
    <n v="187"/>
    <n v="267.40999999999997"/>
  </r>
  <r>
    <s v="AD01-9361"/>
    <x v="1"/>
    <s v="Feb"/>
    <x v="0"/>
    <x v="1"/>
    <s v="Cancelld"/>
    <x v="1"/>
    <x v="0"/>
    <x v="0"/>
    <n v="181"/>
    <n v="258.83"/>
  </r>
  <r>
    <s v="AD01-9362"/>
    <x v="1"/>
    <s v="Jan"/>
    <x v="0"/>
    <x v="1"/>
    <s v="Cancelld"/>
    <x v="1"/>
    <x v="0"/>
    <x v="0"/>
    <n v="208"/>
    <n v="297.44"/>
  </r>
  <r>
    <s v="AD01-9361"/>
    <x v="1"/>
    <s v="Jan"/>
    <x v="0"/>
    <x v="1"/>
    <s v="Cancelld"/>
    <x v="1"/>
    <x v="0"/>
    <x v="0"/>
    <n v="202"/>
    <n v="288.86"/>
  </r>
  <r>
    <s v="AD01-9364"/>
    <x v="1"/>
    <s v="Jan"/>
    <x v="0"/>
    <x v="1"/>
    <s v="Cancelld"/>
    <x v="1"/>
    <x v="0"/>
    <x v="0"/>
    <n v="196"/>
    <n v="280.27999999999997"/>
  </r>
  <r>
    <s v="AD01-9362"/>
    <x v="1"/>
    <s v="Jan"/>
    <x v="0"/>
    <x v="1"/>
    <s v="Cancelld"/>
    <x v="1"/>
    <x v="0"/>
    <x v="0"/>
    <n v="205"/>
    <n v="293.14999999999998"/>
  </r>
  <r>
    <s v="AD01-9361"/>
    <x v="1"/>
    <s v="Jan"/>
    <x v="0"/>
    <x v="1"/>
    <s v="Cancelld"/>
    <x v="1"/>
    <x v="0"/>
    <x v="0"/>
    <n v="199"/>
    <n v="284.57"/>
  </r>
  <r>
    <s v="AD01-9363"/>
    <x v="1"/>
    <s v="Jul"/>
    <x v="0"/>
    <x v="1"/>
    <s v="Cancelld"/>
    <x v="1"/>
    <x v="0"/>
    <x v="2"/>
    <n v="358"/>
    <n v="511.94"/>
  </r>
  <r>
    <s v="AD01-9361"/>
    <x v="1"/>
    <s v="Jul"/>
    <x v="0"/>
    <x v="1"/>
    <s v="Cancelld"/>
    <x v="1"/>
    <x v="0"/>
    <x v="2"/>
    <n v="352"/>
    <n v="503.36"/>
  </r>
  <r>
    <s v="AD01-9362"/>
    <x v="1"/>
    <s v="Jul"/>
    <x v="0"/>
    <x v="1"/>
    <s v="Cancelld"/>
    <x v="1"/>
    <x v="0"/>
    <x v="2"/>
    <n v="346"/>
    <n v="494.78"/>
  </r>
  <r>
    <s v="AD01-9362"/>
    <x v="1"/>
    <s v="Jul"/>
    <x v="0"/>
    <x v="1"/>
    <s v="Cancelld"/>
    <x v="1"/>
    <x v="0"/>
    <x v="2"/>
    <n v="355"/>
    <n v="507.65"/>
  </r>
  <r>
    <s v="AD01-9364"/>
    <x v="1"/>
    <s v="Jul"/>
    <x v="0"/>
    <x v="1"/>
    <s v="Cancelld"/>
    <x v="1"/>
    <x v="0"/>
    <x v="2"/>
    <n v="349"/>
    <n v="499.07"/>
  </r>
  <r>
    <s v="AD01-9362"/>
    <x v="1"/>
    <s v="Jun"/>
    <x v="0"/>
    <x v="1"/>
    <s v="Cancelld"/>
    <x v="1"/>
    <x v="0"/>
    <x v="2"/>
    <n v="130"/>
    <n v="185.9"/>
  </r>
  <r>
    <s v="AD01-9362"/>
    <x v="1"/>
    <s v="Jun"/>
    <x v="0"/>
    <x v="1"/>
    <s v="Cancelld"/>
    <x v="1"/>
    <x v="0"/>
    <x v="2"/>
    <n v="370"/>
    <n v="529.1"/>
  </r>
  <r>
    <s v="AD01-9361"/>
    <x v="1"/>
    <s v="Jun"/>
    <x v="0"/>
    <x v="1"/>
    <s v="Cancelld"/>
    <x v="1"/>
    <x v="0"/>
    <x v="2"/>
    <n v="364"/>
    <n v="520.52"/>
  </r>
  <r>
    <s v="AD01-9361"/>
    <x v="1"/>
    <s v="Jun"/>
    <x v="0"/>
    <x v="1"/>
    <s v="Cancelld"/>
    <x v="1"/>
    <x v="0"/>
    <x v="2"/>
    <n v="127"/>
    <n v="181.61"/>
  </r>
  <r>
    <s v="AD01-9362"/>
    <x v="1"/>
    <s v="Jun"/>
    <x v="0"/>
    <x v="1"/>
    <s v="Cancelld"/>
    <x v="1"/>
    <x v="0"/>
    <x v="2"/>
    <n v="367"/>
    <n v="524.80999999999995"/>
  </r>
  <r>
    <s v="AD01-9361"/>
    <x v="1"/>
    <s v="Jun"/>
    <x v="0"/>
    <x v="1"/>
    <s v="Cancelld"/>
    <x v="1"/>
    <x v="0"/>
    <x v="2"/>
    <n v="361"/>
    <n v="516.23"/>
  </r>
  <r>
    <s v="AD01-9362"/>
    <x v="1"/>
    <s v="Mar"/>
    <x v="0"/>
    <x v="1"/>
    <s v="Cancelld"/>
    <x v="1"/>
    <x v="0"/>
    <x v="0"/>
    <n v="178"/>
    <n v="254.54"/>
  </r>
  <r>
    <s v="AD01-9362"/>
    <x v="1"/>
    <s v="Mar"/>
    <x v="0"/>
    <x v="1"/>
    <s v="Cancelld"/>
    <x v="1"/>
    <x v="0"/>
    <x v="0"/>
    <n v="172"/>
    <n v="245.95999999999998"/>
  </r>
  <r>
    <s v="AD01-9363"/>
    <x v="1"/>
    <s v="Mar"/>
    <x v="0"/>
    <x v="1"/>
    <s v="Cancelld"/>
    <x v="1"/>
    <x v="0"/>
    <x v="0"/>
    <n v="166"/>
    <n v="237.38"/>
  </r>
  <r>
    <s v="AD01-9362"/>
    <x v="1"/>
    <s v="Mar"/>
    <x v="0"/>
    <x v="1"/>
    <s v="Cancelld"/>
    <x v="1"/>
    <x v="0"/>
    <x v="0"/>
    <n v="175"/>
    <n v="250.25"/>
  </r>
  <r>
    <s v="AD01-9361"/>
    <x v="1"/>
    <s v="Mar"/>
    <x v="0"/>
    <x v="1"/>
    <s v="Cancelld"/>
    <x v="1"/>
    <x v="0"/>
    <x v="0"/>
    <n v="169"/>
    <n v="241.67000000000002"/>
  </r>
  <r>
    <s v="AD01-9362"/>
    <x v="1"/>
    <s v="Mar"/>
    <x v="0"/>
    <x v="1"/>
    <s v="Cancelld"/>
    <x v="1"/>
    <x v="0"/>
    <x v="2"/>
    <n v="163"/>
    <n v="233.09"/>
  </r>
  <r>
    <s v="AD01-9363"/>
    <x v="1"/>
    <s v="May"/>
    <x v="0"/>
    <x v="1"/>
    <s v="Cancelld"/>
    <x v="1"/>
    <x v="0"/>
    <x v="2"/>
    <n v="142"/>
    <n v="203.06"/>
  </r>
  <r>
    <s v="AD01-9362"/>
    <x v="1"/>
    <s v="May"/>
    <x v="0"/>
    <x v="1"/>
    <s v="Cancelld"/>
    <x v="1"/>
    <x v="0"/>
    <x v="2"/>
    <n v="136"/>
    <n v="194.48"/>
  </r>
  <r>
    <s v="AD01-9361"/>
    <x v="1"/>
    <s v="May"/>
    <x v="0"/>
    <x v="1"/>
    <s v="Cancelld"/>
    <x v="1"/>
    <x v="0"/>
    <x v="2"/>
    <n v="145"/>
    <n v="207.35"/>
  </r>
  <r>
    <s v="AD01-9361"/>
    <x v="1"/>
    <s v="May"/>
    <x v="0"/>
    <x v="1"/>
    <s v="Cancelld"/>
    <x v="1"/>
    <x v="0"/>
    <x v="2"/>
    <n v="139"/>
    <n v="198.76999999999998"/>
  </r>
  <r>
    <s v="AD01-9361"/>
    <x v="1"/>
    <s v="May"/>
    <x v="0"/>
    <x v="1"/>
    <s v="Cancelld"/>
    <x v="1"/>
    <x v="0"/>
    <x v="2"/>
    <n v="133"/>
    <n v="190.19"/>
  </r>
  <r>
    <s v="AD01-9362"/>
    <x v="1"/>
    <s v="Nov"/>
    <x v="0"/>
    <x v="1"/>
    <s v="Cancelld"/>
    <x v="1"/>
    <x v="0"/>
    <x v="0"/>
    <n v="292"/>
    <n v="417.56"/>
  </r>
  <r>
    <s v="AD01-9362"/>
    <x v="1"/>
    <s v="Nov"/>
    <x v="0"/>
    <x v="1"/>
    <s v="Cancelld"/>
    <x v="1"/>
    <x v="0"/>
    <x v="0"/>
    <n v="286"/>
    <n v="408.98"/>
  </r>
  <r>
    <s v="AD01-9362"/>
    <x v="1"/>
    <s v="Nov"/>
    <x v="0"/>
    <x v="1"/>
    <s v="Cancelld"/>
    <x v="1"/>
    <x v="0"/>
    <x v="0"/>
    <n v="295"/>
    <n v="421.85"/>
  </r>
  <r>
    <s v="AD01-9361"/>
    <x v="1"/>
    <s v="Nov"/>
    <x v="0"/>
    <x v="1"/>
    <s v="Cancelld"/>
    <x v="1"/>
    <x v="0"/>
    <x v="0"/>
    <n v="289"/>
    <n v="413.27"/>
  </r>
  <r>
    <s v="AD01-9362"/>
    <x v="1"/>
    <s v="Nov"/>
    <x v="0"/>
    <x v="1"/>
    <s v="Cancelld"/>
    <x v="1"/>
    <x v="0"/>
    <x v="0"/>
    <n v="283"/>
    <n v="404.69"/>
  </r>
  <r>
    <s v="AD01-9362"/>
    <x v="1"/>
    <s v="Oct"/>
    <x v="0"/>
    <x v="1"/>
    <s v="Cancelld"/>
    <x v="1"/>
    <x v="0"/>
    <x v="0"/>
    <n v="310"/>
    <n v="443.3"/>
  </r>
  <r>
    <s v="AD01-9364"/>
    <x v="1"/>
    <s v="Oct"/>
    <x v="0"/>
    <x v="1"/>
    <s v="Cancelld"/>
    <x v="1"/>
    <x v="0"/>
    <x v="0"/>
    <n v="304"/>
    <n v="434.72"/>
  </r>
  <r>
    <s v="AD01-9361"/>
    <x v="1"/>
    <s v="Oct"/>
    <x v="0"/>
    <x v="1"/>
    <s v="Cancelld"/>
    <x v="1"/>
    <x v="0"/>
    <x v="0"/>
    <n v="298"/>
    <n v="426.14"/>
  </r>
  <r>
    <s v="AD01-9361"/>
    <x v="1"/>
    <s v="Oct"/>
    <x v="0"/>
    <x v="1"/>
    <s v="Cancelld"/>
    <x v="1"/>
    <x v="0"/>
    <x v="0"/>
    <n v="307"/>
    <n v="439.01"/>
  </r>
  <r>
    <s v="AD01-9365"/>
    <x v="1"/>
    <s v="Oct"/>
    <x v="0"/>
    <x v="1"/>
    <s v="Cancelld"/>
    <x v="1"/>
    <x v="0"/>
    <x v="0"/>
    <n v="301"/>
    <n v="430.43"/>
  </r>
  <r>
    <s v="AD01-9361"/>
    <x v="1"/>
    <s v="Apr"/>
    <x v="1"/>
    <x v="1"/>
    <s v="Cancelld"/>
    <x v="1"/>
    <x v="0"/>
    <x v="2"/>
    <n v="344"/>
    <n v="491.91999999999996"/>
  </r>
  <r>
    <s v="AD01-9362"/>
    <x v="1"/>
    <s v="Apr"/>
    <x v="1"/>
    <x v="1"/>
    <s v="Cancelld"/>
    <x v="1"/>
    <x v="0"/>
    <x v="2"/>
    <n v="314"/>
    <n v="449.02"/>
  </r>
  <r>
    <s v="AD01-9361"/>
    <x v="1"/>
    <s v="Apr"/>
    <x v="1"/>
    <x v="1"/>
    <s v="Cancelld"/>
    <x v="1"/>
    <x v="0"/>
    <x v="2"/>
    <n v="340"/>
    <n v="486.2"/>
  </r>
  <r>
    <s v="AD01-9362"/>
    <x v="1"/>
    <s v="Apr"/>
    <x v="1"/>
    <x v="1"/>
    <s v="Cancelld"/>
    <x v="1"/>
    <x v="0"/>
    <x v="2"/>
    <n v="142"/>
    <n v="203.06"/>
  </r>
  <r>
    <s v="AD01-9362"/>
    <x v="1"/>
    <s v="Apr"/>
    <x v="1"/>
    <x v="1"/>
    <s v="Cancelld"/>
    <x v="1"/>
    <x v="0"/>
    <x v="2"/>
    <n v="316"/>
    <n v="451.88"/>
  </r>
  <r>
    <s v="AD01-9364"/>
    <x v="1"/>
    <s v="Apr"/>
    <x v="1"/>
    <x v="1"/>
    <s v="Cancelld"/>
    <x v="1"/>
    <x v="0"/>
    <x v="2"/>
    <n v="823"/>
    <n v="1176.8899999999999"/>
  </r>
  <r>
    <s v="AD01-9362"/>
    <x v="1"/>
    <s v="Apr"/>
    <x v="1"/>
    <x v="1"/>
    <s v="Cancelld"/>
    <x v="1"/>
    <x v="0"/>
    <x v="2"/>
    <n v="856"/>
    <n v="1224.08"/>
  </r>
  <r>
    <s v="AD01-9362"/>
    <x v="1"/>
    <s v="Apr"/>
    <x v="1"/>
    <x v="1"/>
    <s v="Cancelld"/>
    <x v="1"/>
    <x v="0"/>
    <x v="2"/>
    <n v="909"/>
    <n v="1299.8699999999999"/>
  </r>
  <r>
    <s v="AD01-9362"/>
    <x v="1"/>
    <s v="Apr"/>
    <x v="1"/>
    <x v="1"/>
    <s v="Cancelld"/>
    <x v="1"/>
    <x v="0"/>
    <x v="2"/>
    <n v="862"/>
    <n v="526.24"/>
  </r>
  <r>
    <s v="AD01-9362"/>
    <x v="1"/>
    <s v="Apr"/>
    <x v="1"/>
    <x v="1"/>
    <s v="Cancelld"/>
    <x v="1"/>
    <x v="0"/>
    <x v="2"/>
    <n v="141"/>
    <n v="526.24"/>
  </r>
  <r>
    <s v="AD01-9364"/>
    <x v="1"/>
    <s v="Apr"/>
    <x v="1"/>
    <x v="1"/>
    <s v="Cancelld"/>
    <x v="1"/>
    <x v="0"/>
    <x v="2"/>
    <n v="315"/>
    <n v="450.45"/>
  </r>
  <r>
    <s v="AD01-9362"/>
    <x v="1"/>
    <s v="Apr"/>
    <x v="1"/>
    <x v="1"/>
    <s v="Cancelld"/>
    <x v="1"/>
    <x v="0"/>
    <x v="2"/>
    <n v="343"/>
    <n v="490.49"/>
  </r>
  <r>
    <s v="AD01-9362"/>
    <x v="1"/>
    <s v="Apr"/>
    <x v="1"/>
    <x v="1"/>
    <s v="Cancelld"/>
    <x v="1"/>
    <x v="0"/>
    <x v="2"/>
    <n v="145"/>
    <n v="207.35"/>
  </r>
  <r>
    <s v="AD01-9361"/>
    <x v="1"/>
    <s v="Apr"/>
    <x v="1"/>
    <x v="1"/>
    <s v="Cancelld"/>
    <x v="1"/>
    <x v="0"/>
    <x v="2"/>
    <n v="313"/>
    <n v="447.59000000000003"/>
  </r>
  <r>
    <s v="AD01-9362"/>
    <x v="1"/>
    <s v="Apr"/>
    <x v="1"/>
    <x v="1"/>
    <s v="Cancelld"/>
    <x v="1"/>
    <x v="0"/>
    <x v="2"/>
    <n v="832"/>
    <n v="1189.76"/>
  </r>
  <r>
    <s v="AD01-9361"/>
    <x v="1"/>
    <s v="Apr"/>
    <x v="1"/>
    <x v="1"/>
    <s v="Cancelld"/>
    <x v="1"/>
    <x v="0"/>
    <x v="2"/>
    <n v="865"/>
    <n v="1236.95"/>
  </r>
  <r>
    <s v="AD01-9361"/>
    <x v="1"/>
    <s v="Apr"/>
    <x v="1"/>
    <x v="1"/>
    <s v="Cancelld"/>
    <x v="1"/>
    <x v="0"/>
    <x v="2"/>
    <n v="317"/>
    <n v="453.31"/>
  </r>
  <r>
    <s v="AD01-9361"/>
    <x v="1"/>
    <s v="Aug"/>
    <x v="1"/>
    <x v="1"/>
    <s v="Cancelld"/>
    <x v="1"/>
    <x v="0"/>
    <x v="2"/>
    <n v="320"/>
    <n v="457.6"/>
  </r>
  <r>
    <s v="AD01-9362"/>
    <x v="1"/>
    <s v="Aug"/>
    <x v="1"/>
    <x v="1"/>
    <s v="Cancelld"/>
    <x v="1"/>
    <x v="0"/>
    <x v="2"/>
    <n v="368"/>
    <n v="526.24"/>
  </r>
  <r>
    <s v="AD01-9362"/>
    <x v="1"/>
    <s v="Aug"/>
    <x v="1"/>
    <x v="1"/>
    <s v="Cancelld"/>
    <x v="1"/>
    <x v="0"/>
    <x v="2"/>
    <n v="296"/>
    <n v="423.28"/>
  </r>
  <r>
    <s v="AD01-9365"/>
    <x v="1"/>
    <s v="Aug"/>
    <x v="0"/>
    <x v="1"/>
    <s v="Cancelld"/>
    <x v="1"/>
    <x v="0"/>
    <x v="2"/>
    <n v="322"/>
    <n v="460.46000000000004"/>
  </r>
  <r>
    <s v="AD01-9362"/>
    <x v="1"/>
    <s v="Aug"/>
    <x v="0"/>
    <x v="1"/>
    <s v="Cancelld"/>
    <x v="1"/>
    <x v="0"/>
    <x v="2"/>
    <n v="370"/>
    <n v="529.1"/>
  </r>
  <r>
    <s v="AD01-9362"/>
    <x v="1"/>
    <s v="Aug"/>
    <x v="0"/>
    <x v="1"/>
    <s v="Cancelld"/>
    <x v="1"/>
    <x v="0"/>
    <x v="2"/>
    <n v="292"/>
    <n v="417.56"/>
  </r>
  <r>
    <s v="AD01-9364"/>
    <x v="1"/>
    <s v="Aug"/>
    <x v="0"/>
    <x v="1"/>
    <s v="Cancelld"/>
    <x v="1"/>
    <x v="1"/>
    <x v="2"/>
    <n v="860"/>
    <n v="1229.8"/>
  </r>
  <r>
    <s v="AD01-9362"/>
    <x v="1"/>
    <s v="Aug"/>
    <x v="0"/>
    <x v="1"/>
    <s v="Cancelld"/>
    <x v="1"/>
    <x v="1"/>
    <x v="2"/>
    <n v="913"/>
    <n v="1305.5899999999999"/>
  </r>
  <r>
    <s v="AD01-9362"/>
    <x v="1"/>
    <s v="Aug"/>
    <x v="0"/>
    <x v="1"/>
    <s v="Cancelld"/>
    <x v="1"/>
    <x v="1"/>
    <x v="2"/>
    <n v="866"/>
    <n v="526.24"/>
  </r>
  <r>
    <s v="AD01-9364"/>
    <x v="1"/>
    <s v="Aug"/>
    <x v="0"/>
    <x v="1"/>
    <s v="Cancelld"/>
    <x v="1"/>
    <x v="1"/>
    <x v="2"/>
    <n v="369"/>
    <n v="526.24"/>
  </r>
  <r>
    <s v="AD01-9362"/>
    <x v="1"/>
    <s v="Aug"/>
    <x v="0"/>
    <x v="1"/>
    <s v="Cancelld"/>
    <x v="1"/>
    <x v="1"/>
    <x v="2"/>
    <n v="319"/>
    <n v="456.16999999999996"/>
  </r>
  <r>
    <s v="AD01-9362"/>
    <x v="1"/>
    <s v="Aug"/>
    <x v="0"/>
    <x v="1"/>
    <s v="Cancelld"/>
    <x v="1"/>
    <x v="1"/>
    <x v="2"/>
    <n v="367"/>
    <n v="524.80999999999995"/>
  </r>
  <r>
    <s v="AD01-9365"/>
    <x v="1"/>
    <s v="Aug"/>
    <x v="0"/>
    <x v="1"/>
    <s v="Cancelld"/>
    <x v="1"/>
    <x v="1"/>
    <x v="2"/>
    <n v="295"/>
    <n v="421.85"/>
  </r>
  <r>
    <s v="AD01-9362"/>
    <x v="1"/>
    <s v="Aug"/>
    <x v="0"/>
    <x v="1"/>
    <s v="Cancelld"/>
    <x v="1"/>
    <x v="1"/>
    <x v="2"/>
    <n v="835"/>
    <n v="1194.05"/>
  </r>
  <r>
    <s v="AD01-9361"/>
    <x v="1"/>
    <s v="Aug"/>
    <x v="0"/>
    <x v="1"/>
    <s v="Cancelld"/>
    <x v="1"/>
    <x v="1"/>
    <x v="2"/>
    <n v="293"/>
    <n v="418.99"/>
  </r>
  <r>
    <s v="AD01-9364"/>
    <x v="1"/>
    <s v="Dec"/>
    <x v="0"/>
    <x v="1"/>
    <s v="Cancelld"/>
    <x v="1"/>
    <x v="1"/>
    <x v="2"/>
    <n v="302"/>
    <n v="431.86"/>
  </r>
  <r>
    <s v="AD01-9361"/>
    <x v="1"/>
    <s v="Dec"/>
    <x v="0"/>
    <x v="1"/>
    <s v="Cancelld"/>
    <x v="1"/>
    <x v="1"/>
    <x v="2"/>
    <n v="344"/>
    <n v="491.91999999999996"/>
  </r>
  <r>
    <s v="AD01-9363"/>
    <x v="1"/>
    <s v="Dec"/>
    <x v="0"/>
    <x v="1"/>
    <s v="Cancelld"/>
    <x v="1"/>
    <x v="1"/>
    <x v="2"/>
    <n v="298"/>
    <n v="426.14"/>
  </r>
  <r>
    <s v="AD01-9362"/>
    <x v="1"/>
    <s v="Dec"/>
    <x v="0"/>
    <x v="1"/>
    <s v="Cancelld"/>
    <x v="1"/>
    <x v="1"/>
    <x v="2"/>
    <n v="346"/>
    <n v="494.78"/>
  </r>
  <r>
    <s v="AD01-9361"/>
    <x v="1"/>
    <s v="Dec"/>
    <x v="0"/>
    <x v="1"/>
    <s v="Cancelld"/>
    <x v="1"/>
    <x v="1"/>
    <x v="2"/>
    <n v="830"/>
    <n v="1186.9000000000001"/>
  </r>
  <r>
    <s v="AD01-9362"/>
    <x v="1"/>
    <s v="Dec"/>
    <x v="0"/>
    <x v="1"/>
    <s v="Cancelld"/>
    <x v="1"/>
    <x v="1"/>
    <x v="2"/>
    <n v="863"/>
    <n v="1234.0899999999999"/>
  </r>
  <r>
    <s v="AD01-9364"/>
    <x v="1"/>
    <s v="Dec"/>
    <x v="0"/>
    <x v="1"/>
    <s v="Cancelld"/>
    <x v="1"/>
    <x v="1"/>
    <x v="2"/>
    <n v="921"/>
    <n v="1317.03"/>
  </r>
  <r>
    <s v="AD01-9362"/>
    <x v="1"/>
    <s v="Dec"/>
    <x v="0"/>
    <x v="1"/>
    <s v="Cancelld"/>
    <x v="1"/>
    <x v="1"/>
    <x v="2"/>
    <n v="922"/>
    <n v="1318.46"/>
  </r>
  <r>
    <s v="AD01-9362"/>
    <x v="1"/>
    <s v="Dec"/>
    <x v="0"/>
    <x v="1"/>
    <s v="Cancelld"/>
    <x v="1"/>
    <x v="1"/>
    <x v="2"/>
    <n v="345"/>
    <n v="493.35"/>
  </r>
  <r>
    <s v="AD01-9364"/>
    <x v="1"/>
    <s v="Dec"/>
    <x v="0"/>
    <x v="1"/>
    <s v="Cancelld"/>
    <x v="1"/>
    <x v="1"/>
    <x v="2"/>
    <n v="249"/>
    <n v="356.07"/>
  </r>
  <r>
    <s v="AD01-9361"/>
    <x v="1"/>
    <s v="Dec"/>
    <x v="0"/>
    <x v="1"/>
    <s v="Cancelld"/>
    <x v="1"/>
    <x v="1"/>
    <x v="2"/>
    <n v="243"/>
    <n v="347.49"/>
  </r>
  <r>
    <s v="AD01-9363"/>
    <x v="1"/>
    <s v="Dec"/>
    <x v="0"/>
    <x v="1"/>
    <s v="Cancelld"/>
    <x v="1"/>
    <x v="1"/>
    <x v="2"/>
    <n v="237"/>
    <n v="338.90999999999997"/>
  </r>
  <r>
    <s v="AD01-9364"/>
    <x v="1"/>
    <s v="Dec"/>
    <x v="0"/>
    <x v="1"/>
    <s v="Cancelld"/>
    <x v="1"/>
    <x v="1"/>
    <x v="2"/>
    <n v="301"/>
    <n v="430.43"/>
  </r>
  <r>
    <s v="AD01-9364"/>
    <x v="1"/>
    <s v="Dec"/>
    <x v="0"/>
    <x v="1"/>
    <s v="Cancelld"/>
    <x v="1"/>
    <x v="1"/>
    <x v="2"/>
    <n v="349"/>
    <n v="499.07"/>
  </r>
  <r>
    <s v="AD01-9362"/>
    <x v="1"/>
    <s v="Dec"/>
    <x v="0"/>
    <x v="1"/>
    <s v="Cancelld"/>
    <x v="1"/>
    <x v="1"/>
    <x v="2"/>
    <n v="839"/>
    <n v="1199.77"/>
  </r>
  <r>
    <s v="AD01-9362"/>
    <x v="1"/>
    <s v="Dec"/>
    <x v="0"/>
    <x v="1"/>
    <s v="Cancelld"/>
    <x v="1"/>
    <x v="1"/>
    <x v="2"/>
    <n v="872"/>
    <n v="1246.96"/>
  </r>
  <r>
    <s v="AD01-9361"/>
    <x v="1"/>
    <s v="Feb"/>
    <x v="0"/>
    <x v="1"/>
    <s v="Cancelld"/>
    <x v="1"/>
    <x v="1"/>
    <x v="2"/>
    <n v="152"/>
    <n v="217.36"/>
  </r>
  <r>
    <s v="AD01-9361"/>
    <x v="1"/>
    <s v="Feb"/>
    <x v="0"/>
    <x v="1"/>
    <s v="Cancelld"/>
    <x v="1"/>
    <x v="1"/>
    <x v="2"/>
    <n v="326"/>
    <n v="466.18"/>
  </r>
  <r>
    <s v="AD01-9362"/>
    <x v="1"/>
    <s v="Feb"/>
    <x v="0"/>
    <x v="1"/>
    <s v="Cancelld"/>
    <x v="1"/>
    <x v="1"/>
    <x v="2"/>
    <n v="352"/>
    <n v="503.36"/>
  </r>
  <r>
    <s v="AD01-9364"/>
    <x v="1"/>
    <s v="Feb"/>
    <x v="0"/>
    <x v="1"/>
    <s v="Cancelld"/>
    <x v="1"/>
    <x v="1"/>
    <x v="2"/>
    <n v="154"/>
    <n v="220.22"/>
  </r>
  <r>
    <s v="AD01-9361"/>
    <x v="1"/>
    <s v="Feb"/>
    <x v="0"/>
    <x v="1"/>
    <s v="Cancelld"/>
    <x v="1"/>
    <x v="1"/>
    <x v="2"/>
    <n v="328"/>
    <n v="469.03999999999996"/>
  </r>
  <r>
    <s v="AD01-9362"/>
    <x v="1"/>
    <s v="Feb"/>
    <x v="0"/>
    <x v="1"/>
    <s v="Cancelld"/>
    <x v="1"/>
    <x v="1"/>
    <x v="2"/>
    <n v="821"/>
    <n v="1174.03"/>
  </r>
  <r>
    <s v="AD01-9364"/>
    <x v="1"/>
    <s v="Feb"/>
    <x v="0"/>
    <x v="1"/>
    <s v="Cancelld"/>
    <x v="1"/>
    <x v="1"/>
    <x v="2"/>
    <n v="854"/>
    <n v="1221.22"/>
  </r>
  <r>
    <s v="AD01-9363"/>
    <x v="1"/>
    <s v="Feb"/>
    <x v="0"/>
    <x v="1"/>
    <s v="Cancelld"/>
    <x v="1"/>
    <x v="1"/>
    <x v="2"/>
    <n v="908"/>
    <n v="1298.44"/>
  </r>
  <r>
    <s v="AD01-9363"/>
    <x v="1"/>
    <s v="Feb"/>
    <x v="0"/>
    <x v="1"/>
    <s v="Cancelld"/>
    <x v="1"/>
    <x v="1"/>
    <x v="2"/>
    <n v="861"/>
    <n v="526.24"/>
  </r>
  <r>
    <s v="AD01-9361"/>
    <x v="1"/>
    <s v="Feb"/>
    <x v="0"/>
    <x v="1"/>
    <s v="Cancelld"/>
    <x v="1"/>
    <x v="1"/>
    <x v="2"/>
    <n v="153"/>
    <n v="526.24"/>
  </r>
  <r>
    <s v="AD01-9362"/>
    <x v="1"/>
    <s v="Feb"/>
    <x v="0"/>
    <x v="1"/>
    <s v="Cancelld"/>
    <x v="1"/>
    <x v="1"/>
    <x v="2"/>
    <n v="327"/>
    <n v="467.61"/>
  </r>
  <r>
    <s v="AD01-9361"/>
    <x v="1"/>
    <s v="Feb"/>
    <x v="0"/>
    <x v="1"/>
    <s v="Cancelld"/>
    <x v="1"/>
    <x v="1"/>
    <x v="2"/>
    <n v="355"/>
    <n v="507.65"/>
  </r>
  <r>
    <s v="AD01-9362"/>
    <x v="1"/>
    <s v="Feb"/>
    <x v="0"/>
    <x v="1"/>
    <s v="Cancelld"/>
    <x v="1"/>
    <x v="0"/>
    <x v="2"/>
    <n v="325"/>
    <n v="464.75"/>
  </r>
  <r>
    <s v="AD01-9361"/>
    <x v="1"/>
    <s v="Feb"/>
    <x v="0"/>
    <x v="1"/>
    <s v="Cancelld"/>
    <x v="1"/>
    <x v="0"/>
    <x v="2"/>
    <n v="830"/>
    <n v="1186.9000000000001"/>
  </r>
  <r>
    <s v="AD01-9364"/>
    <x v="1"/>
    <s v="Feb"/>
    <x v="0"/>
    <x v="1"/>
    <s v="Cancelld"/>
    <x v="1"/>
    <x v="0"/>
    <x v="2"/>
    <n v="863"/>
    <n v="1234.0899999999999"/>
  </r>
  <r>
    <s v="AD01-9362"/>
    <x v="1"/>
    <s v="Jan"/>
    <x v="0"/>
    <x v="1"/>
    <s v="Cancelld"/>
    <x v="1"/>
    <x v="0"/>
    <x v="2"/>
    <n v="356"/>
    <n v="509.08"/>
  </r>
  <r>
    <s v="AD01-9361"/>
    <x v="1"/>
    <s v="Jan"/>
    <x v="0"/>
    <x v="1"/>
    <s v="Cancelld"/>
    <x v="1"/>
    <x v="0"/>
    <x v="2"/>
    <n v="158"/>
    <n v="225.94"/>
  </r>
  <r>
    <s v="AD01-9362"/>
    <x v="1"/>
    <s v="Jan"/>
    <x v="0"/>
    <x v="1"/>
    <s v="Cancelld"/>
    <x v="1"/>
    <x v="0"/>
    <x v="2"/>
    <n v="332"/>
    <n v="474.76"/>
  </r>
  <r>
    <s v="AD01-9362"/>
    <x v="1"/>
    <s v="Jan"/>
    <x v="0"/>
    <x v="1"/>
    <s v="Cancelld"/>
    <x v="1"/>
    <x v="0"/>
    <x v="2"/>
    <n v="358"/>
    <n v="511.94"/>
  </r>
  <r>
    <s v="AD01-9362"/>
    <x v="1"/>
    <s v="Jan"/>
    <x v="0"/>
    <x v="1"/>
    <s v="Cancelld"/>
    <x v="1"/>
    <x v="0"/>
    <x v="2"/>
    <n v="160"/>
    <n v="228.8"/>
  </r>
  <r>
    <s v="AD01-9363"/>
    <x v="1"/>
    <s v="Jan"/>
    <x v="0"/>
    <x v="1"/>
    <s v="Cancelld"/>
    <x v="1"/>
    <x v="0"/>
    <x v="2"/>
    <n v="334"/>
    <n v="477.62"/>
  </r>
  <r>
    <s v="AD01-9362"/>
    <x v="1"/>
    <s v="Jan"/>
    <x v="0"/>
    <x v="1"/>
    <s v="Cancelld"/>
    <x v="1"/>
    <x v="0"/>
    <x v="2"/>
    <n v="820"/>
    <n v="1172.5999999999999"/>
  </r>
  <r>
    <s v="AD01-9362"/>
    <x v="1"/>
    <s v="Jan"/>
    <x v="0"/>
    <x v="1"/>
    <s v="Cancelld"/>
    <x v="1"/>
    <x v="0"/>
    <x v="2"/>
    <n v="907"/>
    <n v="1297.01"/>
  </r>
  <r>
    <s v="AD01-9362"/>
    <x v="1"/>
    <s v="Jan"/>
    <x v="0"/>
    <x v="1"/>
    <s v="Cancelld"/>
    <x v="1"/>
    <x v="0"/>
    <x v="2"/>
    <n v="860"/>
    <n v="526.24"/>
  </r>
  <r>
    <s v="AD01-9361"/>
    <x v="1"/>
    <s v="Jan"/>
    <x v="0"/>
    <x v="1"/>
    <s v="Cancelld"/>
    <x v="1"/>
    <x v="0"/>
    <x v="2"/>
    <n v="159"/>
    <n v="526.24"/>
  </r>
  <r>
    <s v="AD01-9362"/>
    <x v="1"/>
    <s v="Jan"/>
    <x v="0"/>
    <x v="1"/>
    <s v="Cancelld"/>
    <x v="1"/>
    <x v="0"/>
    <x v="2"/>
    <n v="333"/>
    <n v="476.19"/>
  </r>
  <r>
    <s v="AD01-9363"/>
    <x v="1"/>
    <s v="Jan"/>
    <x v="0"/>
    <x v="1"/>
    <s v="Cancelld"/>
    <x v="1"/>
    <x v="0"/>
    <x v="2"/>
    <n v="361"/>
    <n v="516.23"/>
  </r>
  <r>
    <s v="AD01-9364"/>
    <x v="1"/>
    <s v="Jan"/>
    <x v="0"/>
    <x v="1"/>
    <s v="Cancelld"/>
    <x v="1"/>
    <x v="0"/>
    <x v="2"/>
    <n v="157"/>
    <n v="224.51"/>
  </r>
  <r>
    <s v="AD01-9362"/>
    <x v="1"/>
    <s v="Jan"/>
    <x v="0"/>
    <x v="1"/>
    <s v="Cancelld"/>
    <x v="1"/>
    <x v="0"/>
    <x v="2"/>
    <n v="331"/>
    <n v="473.33"/>
  </r>
  <r>
    <s v="AD01-9362"/>
    <x v="1"/>
    <s v="Jan"/>
    <x v="0"/>
    <x v="1"/>
    <s v="Cancelld"/>
    <x v="1"/>
    <x v="0"/>
    <x v="2"/>
    <n v="829"/>
    <n v="1185.47"/>
  </r>
  <r>
    <s v="AD01-9362"/>
    <x v="1"/>
    <s v="Jan"/>
    <x v="0"/>
    <x v="1"/>
    <s v="Cancelld"/>
    <x v="1"/>
    <x v="0"/>
    <x v="2"/>
    <n v="862"/>
    <n v="1232.6599999999999"/>
  </r>
  <r>
    <s v="AD01-9362"/>
    <x v="1"/>
    <s v="Jan"/>
    <x v="0"/>
    <x v="1"/>
    <s v="Cancelld"/>
    <x v="1"/>
    <x v="0"/>
    <x v="2"/>
    <n v="329"/>
    <n v="470.47"/>
  </r>
  <r>
    <s v="AD01-9362"/>
    <x v="1"/>
    <s v="Jul"/>
    <x v="0"/>
    <x v="1"/>
    <s v="Cancelld"/>
    <x v="1"/>
    <x v="0"/>
    <x v="2"/>
    <n v="326"/>
    <n v="466.18"/>
  </r>
  <r>
    <s v="AD01-9362"/>
    <x v="1"/>
    <s v="Jul"/>
    <x v="0"/>
    <x v="1"/>
    <s v="Cancelld"/>
    <x v="1"/>
    <x v="0"/>
    <x v="2"/>
    <n v="128"/>
    <n v="183.04"/>
  </r>
  <r>
    <s v="AD01-9361"/>
    <x v="1"/>
    <s v="Jul"/>
    <x v="0"/>
    <x v="1"/>
    <s v="Cancelld"/>
    <x v="1"/>
    <x v="0"/>
    <x v="2"/>
    <n v="302"/>
    <n v="431.86"/>
  </r>
  <r>
    <s v="AD01-9362"/>
    <x v="1"/>
    <s v="Jul"/>
    <x v="0"/>
    <x v="1"/>
    <s v="Cancelld"/>
    <x v="1"/>
    <x v="0"/>
    <x v="2"/>
    <n v="328"/>
    <n v="469.03999999999996"/>
  </r>
  <r>
    <s v="AD01-9364"/>
    <x v="1"/>
    <s v="Jul"/>
    <x v="0"/>
    <x v="1"/>
    <s v="Cancelld"/>
    <x v="1"/>
    <x v="0"/>
    <x v="2"/>
    <n v="298"/>
    <n v="426.14"/>
  </r>
  <r>
    <s v="AD01-9362"/>
    <x v="1"/>
    <s v="Jul"/>
    <x v="0"/>
    <x v="1"/>
    <s v="Cancelld"/>
    <x v="1"/>
    <x v="0"/>
    <x v="2"/>
    <n v="826"/>
    <n v="1181.18"/>
  </r>
  <r>
    <s v="AD01-9364"/>
    <x v="1"/>
    <s v="Jul"/>
    <x v="0"/>
    <x v="1"/>
    <s v="Cancelld"/>
    <x v="1"/>
    <x v="0"/>
    <x v="2"/>
    <n v="859"/>
    <n v="1228.3699999999999"/>
  </r>
  <r>
    <s v="AD01-9364"/>
    <x v="1"/>
    <s v="Jul"/>
    <x v="0"/>
    <x v="1"/>
    <s v="Cancelld"/>
    <x v="1"/>
    <x v="0"/>
    <x v="2"/>
    <n v="912"/>
    <n v="1304.1599999999999"/>
  </r>
  <r>
    <s v="AD01-9364"/>
    <x v="1"/>
    <s v="Jul"/>
    <x v="0"/>
    <x v="1"/>
    <s v="Cancelld"/>
    <x v="1"/>
    <x v="0"/>
    <x v="2"/>
    <n v="865"/>
    <n v="526.24"/>
  </r>
  <r>
    <s v="AD01-9363"/>
    <x v="1"/>
    <s v="Jul"/>
    <x v="0"/>
    <x v="1"/>
    <s v="Cancelld"/>
    <x v="1"/>
    <x v="0"/>
    <x v="2"/>
    <n v="129"/>
    <n v="526.24"/>
  </r>
  <r>
    <s v="AD01-9362"/>
    <x v="1"/>
    <s v="Jul"/>
    <x v="0"/>
    <x v="1"/>
    <s v="Cancelld"/>
    <x v="1"/>
    <x v="0"/>
    <x v="2"/>
    <n v="297"/>
    <n v="424.71"/>
  </r>
  <r>
    <s v="AD01-9364"/>
    <x v="1"/>
    <s v="Jul"/>
    <x v="0"/>
    <x v="1"/>
    <s v="Cancelld"/>
    <x v="1"/>
    <x v="0"/>
    <x v="2"/>
    <n v="325"/>
    <n v="464.75"/>
  </r>
  <r>
    <s v="AD01-9361"/>
    <x v="1"/>
    <s v="Jul"/>
    <x v="0"/>
    <x v="1"/>
    <s v="Cancelld"/>
    <x v="1"/>
    <x v="0"/>
    <x v="2"/>
    <n v="127"/>
    <n v="181.61"/>
  </r>
  <r>
    <s v="AD01-9362"/>
    <x v="1"/>
    <s v="Jul"/>
    <x v="0"/>
    <x v="1"/>
    <s v="Cancelld"/>
    <x v="1"/>
    <x v="0"/>
    <x v="2"/>
    <n v="301"/>
    <n v="430.43"/>
  </r>
  <r>
    <s v="AD01-9361"/>
    <x v="1"/>
    <s v="Jul"/>
    <x v="0"/>
    <x v="1"/>
    <s v="Cancelld"/>
    <x v="1"/>
    <x v="0"/>
    <x v="2"/>
    <n v="834"/>
    <n v="1192.6199999999999"/>
  </r>
  <r>
    <s v="AD01-9362"/>
    <x v="1"/>
    <s v="Jul"/>
    <x v="0"/>
    <x v="1"/>
    <s v="Cancelld"/>
    <x v="1"/>
    <x v="0"/>
    <x v="2"/>
    <n v="868"/>
    <n v="1241.24"/>
  </r>
  <r>
    <s v="AD01-9362"/>
    <x v="1"/>
    <s v="Jul"/>
    <x v="0"/>
    <x v="1"/>
    <s v="Cancelld"/>
    <x v="1"/>
    <x v="0"/>
    <x v="2"/>
    <n v="299"/>
    <n v="427.57"/>
  </r>
  <r>
    <s v="AD01-9365"/>
    <x v="1"/>
    <s v="Jun"/>
    <x v="0"/>
    <x v="1"/>
    <s v="Cancelld"/>
    <x v="1"/>
    <x v="0"/>
    <x v="2"/>
    <n v="332"/>
    <n v="474.76"/>
  </r>
  <r>
    <s v="AD01-9361"/>
    <x v="1"/>
    <s v="Jun"/>
    <x v="0"/>
    <x v="1"/>
    <s v="Cancelld"/>
    <x v="1"/>
    <x v="0"/>
    <x v="2"/>
    <n v="134"/>
    <n v="191.62"/>
  </r>
  <r>
    <s v="AD01-9363"/>
    <x v="1"/>
    <s v="Jun"/>
    <x v="0"/>
    <x v="1"/>
    <s v="Cancelld"/>
    <x v="1"/>
    <x v="0"/>
    <x v="2"/>
    <n v="334"/>
    <n v="477.62"/>
  </r>
  <r>
    <s v="AD01-9361"/>
    <x v="1"/>
    <s v="Jun"/>
    <x v="0"/>
    <x v="1"/>
    <s v="Cancelld"/>
    <x v="1"/>
    <x v="0"/>
    <x v="2"/>
    <n v="130"/>
    <n v="185.9"/>
  </r>
  <r>
    <s v="AD01-9362"/>
    <x v="1"/>
    <s v="Jun"/>
    <x v="0"/>
    <x v="1"/>
    <s v="Cancelld"/>
    <x v="1"/>
    <x v="0"/>
    <x v="2"/>
    <n v="304"/>
    <n v="434.72"/>
  </r>
  <r>
    <s v="AD01-9364"/>
    <x v="1"/>
    <s v="Jun"/>
    <x v="0"/>
    <x v="1"/>
    <s v="Cancelld"/>
    <x v="1"/>
    <x v="0"/>
    <x v="2"/>
    <n v="825"/>
    <n v="1179.75"/>
  </r>
  <r>
    <s v="AD01-9362"/>
    <x v="1"/>
    <s v="Jun"/>
    <x v="0"/>
    <x v="1"/>
    <s v="Cancelld"/>
    <x v="1"/>
    <x v="0"/>
    <x v="2"/>
    <n v="858"/>
    <n v="1226.94"/>
  </r>
  <r>
    <s v="AD01-9361"/>
    <x v="1"/>
    <s v="Jun"/>
    <x v="0"/>
    <x v="1"/>
    <s v="Cancelld"/>
    <x v="1"/>
    <x v="0"/>
    <x v="2"/>
    <n v="911"/>
    <n v="1302.73"/>
  </r>
  <r>
    <s v="AD01-9361"/>
    <x v="1"/>
    <s v="Jun"/>
    <x v="0"/>
    <x v="1"/>
    <s v="Cancelld"/>
    <x v="1"/>
    <x v="0"/>
    <x v="2"/>
    <n v="864"/>
    <n v="526.24"/>
  </r>
  <r>
    <s v="AD01-9362"/>
    <x v="1"/>
    <s v="Jun"/>
    <x v="0"/>
    <x v="1"/>
    <s v="Cancelld"/>
    <x v="1"/>
    <x v="0"/>
    <x v="2"/>
    <n v="135"/>
    <n v="526.24"/>
  </r>
  <r>
    <s v="AD01-9364"/>
    <x v="1"/>
    <s v="Jun"/>
    <x v="0"/>
    <x v="1"/>
    <s v="Cancelld"/>
    <x v="1"/>
    <x v="0"/>
    <x v="2"/>
    <n v="303"/>
    <n v="433.28999999999996"/>
  </r>
  <r>
    <s v="AD01-9362"/>
    <x v="1"/>
    <s v="Jun"/>
    <x v="0"/>
    <x v="1"/>
    <s v="Cancelld"/>
    <x v="1"/>
    <x v="0"/>
    <x v="2"/>
    <n v="331"/>
    <n v="473.33"/>
  </r>
  <r>
    <s v="AD01-9362"/>
    <x v="1"/>
    <s v="Jun"/>
    <x v="0"/>
    <x v="1"/>
    <s v="Cancelld"/>
    <x v="1"/>
    <x v="0"/>
    <x v="2"/>
    <n v="133"/>
    <n v="190.19"/>
  </r>
  <r>
    <s v="AD01-9363"/>
    <x v="1"/>
    <s v="Jun"/>
    <x v="0"/>
    <x v="1"/>
    <s v="Cancelld"/>
    <x v="1"/>
    <x v="0"/>
    <x v="2"/>
    <n v="307"/>
    <n v="439.01"/>
  </r>
  <r>
    <s v="AD01-9361"/>
    <x v="1"/>
    <s v="Jun"/>
    <x v="0"/>
    <x v="1"/>
    <s v="Cancelld"/>
    <x v="1"/>
    <x v="0"/>
    <x v="2"/>
    <n v="867"/>
    <n v="1239.81"/>
  </r>
  <r>
    <s v="AD01-9365"/>
    <x v="1"/>
    <s v="Jun"/>
    <x v="0"/>
    <x v="1"/>
    <s v="Cancelld"/>
    <x v="1"/>
    <x v="0"/>
    <x v="2"/>
    <n v="305"/>
    <n v="436.15"/>
  </r>
  <r>
    <s v="AD01-9365"/>
    <x v="1"/>
    <s v="Mar"/>
    <x v="0"/>
    <x v="1"/>
    <s v="Cancelld"/>
    <x v="1"/>
    <x v="0"/>
    <x v="2"/>
    <n v="350"/>
    <n v="500.5"/>
  </r>
  <r>
    <s v="AD01-9362"/>
    <x v="1"/>
    <s v="Mar"/>
    <x v="0"/>
    <x v="1"/>
    <s v="Cancelld"/>
    <x v="1"/>
    <x v="0"/>
    <x v="2"/>
    <n v="146"/>
    <n v="208.78"/>
  </r>
  <r>
    <s v="AD01-9364"/>
    <x v="1"/>
    <s v="Mar"/>
    <x v="0"/>
    <x v="1"/>
    <s v="Cancelld"/>
    <x v="1"/>
    <x v="0"/>
    <x v="2"/>
    <n v="320"/>
    <n v="457.6"/>
  </r>
  <r>
    <s v="AD01-9361"/>
    <x v="1"/>
    <s v="Mar"/>
    <x v="0"/>
    <x v="1"/>
    <s v="Cancelld"/>
    <x v="1"/>
    <x v="0"/>
    <x v="2"/>
    <n v="346"/>
    <n v="494.78"/>
  </r>
  <r>
    <s v="AD01-9361"/>
    <x v="1"/>
    <s v="Mar"/>
    <x v="0"/>
    <x v="1"/>
    <s v="Cancelld"/>
    <x v="1"/>
    <x v="0"/>
    <x v="2"/>
    <n v="148"/>
    <n v="211.64"/>
  </r>
  <r>
    <s v="AD01-9362"/>
    <x v="1"/>
    <s v="Mar"/>
    <x v="0"/>
    <x v="1"/>
    <s v="Cancelld"/>
    <x v="1"/>
    <x v="0"/>
    <x v="2"/>
    <n v="322"/>
    <n v="460.46000000000004"/>
  </r>
  <r>
    <s v="AD01-9362"/>
    <x v="1"/>
    <s v="Mar"/>
    <x v="0"/>
    <x v="1"/>
    <s v="Cancelld"/>
    <x v="1"/>
    <x v="1"/>
    <x v="2"/>
    <n v="822"/>
    <n v="1175.46"/>
  </r>
  <r>
    <s v="AD01-9362"/>
    <x v="1"/>
    <s v="Mar"/>
    <x v="0"/>
    <x v="1"/>
    <s v="Cancelld"/>
    <x v="1"/>
    <x v="1"/>
    <x v="2"/>
    <n v="855"/>
    <n v="1222.6500000000001"/>
  </r>
  <r>
    <s v="AD01-9363"/>
    <x v="1"/>
    <s v="Mar"/>
    <x v="0"/>
    <x v="1"/>
    <s v="Cancelld"/>
    <x v="1"/>
    <x v="1"/>
    <x v="2"/>
    <n v="147"/>
    <n v="526.24"/>
  </r>
  <r>
    <s v="AD01-9362"/>
    <x v="1"/>
    <s v="Mar"/>
    <x v="0"/>
    <x v="1"/>
    <s v="Cancelld"/>
    <x v="1"/>
    <x v="1"/>
    <x v="2"/>
    <n v="321"/>
    <n v="459.03"/>
  </r>
  <r>
    <s v="AD01-9362"/>
    <x v="1"/>
    <s v="Mar"/>
    <x v="0"/>
    <x v="1"/>
    <s v="Cancelld"/>
    <x v="1"/>
    <x v="1"/>
    <x v="2"/>
    <n v="349"/>
    <n v="499.07"/>
  </r>
  <r>
    <s v="AD01-9362"/>
    <x v="1"/>
    <s v="Mar"/>
    <x v="0"/>
    <x v="1"/>
    <s v="Cancelld"/>
    <x v="1"/>
    <x v="1"/>
    <x v="2"/>
    <n v="151"/>
    <n v="215.93"/>
  </r>
  <r>
    <s v="AD01-9361"/>
    <x v="1"/>
    <s v="Mar"/>
    <x v="0"/>
    <x v="1"/>
    <s v="Cancelld"/>
    <x v="1"/>
    <x v="1"/>
    <x v="2"/>
    <n v="319"/>
    <n v="456.16999999999996"/>
  </r>
  <r>
    <s v="AD01-9364"/>
    <x v="1"/>
    <s v="Mar"/>
    <x v="0"/>
    <x v="1"/>
    <s v="Cancelld"/>
    <x v="1"/>
    <x v="1"/>
    <x v="2"/>
    <n v="831"/>
    <n v="1188.33"/>
  </r>
  <r>
    <s v="AD01-9362"/>
    <x v="1"/>
    <s v="Mar"/>
    <x v="0"/>
    <x v="1"/>
    <s v="Cancelld"/>
    <x v="1"/>
    <x v="1"/>
    <x v="2"/>
    <n v="864"/>
    <n v="1235.52"/>
  </r>
  <r>
    <s v="AD01-9365"/>
    <x v="1"/>
    <s v="Mar"/>
    <x v="0"/>
    <x v="1"/>
    <s v="Cancelld"/>
    <x v="1"/>
    <x v="1"/>
    <x v="2"/>
    <n v="323"/>
    <n v="461.89"/>
  </r>
  <r>
    <s v="AD01-9362"/>
    <x v="1"/>
    <s v="May"/>
    <x v="0"/>
    <x v="1"/>
    <s v="Cancelld"/>
    <x v="1"/>
    <x v="1"/>
    <x v="2"/>
    <n v="338"/>
    <n v="483.34000000000003"/>
  </r>
  <r>
    <s v="AD01-9361"/>
    <x v="1"/>
    <s v="May"/>
    <x v="0"/>
    <x v="1"/>
    <s v="Cancelld"/>
    <x v="1"/>
    <x v="1"/>
    <x v="2"/>
    <n v="140"/>
    <n v="200.2"/>
  </r>
  <r>
    <s v="AD01-9361"/>
    <x v="1"/>
    <s v="May"/>
    <x v="0"/>
    <x v="1"/>
    <s v="Cancelld"/>
    <x v="1"/>
    <x v="1"/>
    <x v="2"/>
    <n v="308"/>
    <n v="440.44"/>
  </r>
  <r>
    <s v="AD01-9361"/>
    <x v="1"/>
    <s v="May"/>
    <x v="0"/>
    <x v="1"/>
    <s v="Cancelld"/>
    <x v="1"/>
    <x v="1"/>
    <x v="2"/>
    <n v="136"/>
    <n v="194.48"/>
  </r>
  <r>
    <s v="AD01-9364"/>
    <x v="1"/>
    <s v="May"/>
    <x v="0"/>
    <x v="1"/>
    <s v="Cancelld"/>
    <x v="1"/>
    <x v="1"/>
    <x v="2"/>
    <n v="310"/>
    <n v="443.3"/>
  </r>
  <r>
    <s v="AD01-9364"/>
    <x v="1"/>
    <s v="May"/>
    <x v="0"/>
    <x v="1"/>
    <s v="Cancelld"/>
    <x v="1"/>
    <x v="1"/>
    <x v="2"/>
    <n v="824"/>
    <n v="1178.32"/>
  </r>
  <r>
    <s v="AD01-9361"/>
    <x v="1"/>
    <s v="May"/>
    <x v="0"/>
    <x v="1"/>
    <s v="Cancelld"/>
    <x v="1"/>
    <x v="1"/>
    <x v="2"/>
    <n v="857"/>
    <n v="1225.51"/>
  </r>
  <r>
    <s v="AD01-9362"/>
    <x v="1"/>
    <s v="May"/>
    <x v="0"/>
    <x v="1"/>
    <s v="Cancelld"/>
    <x v="1"/>
    <x v="1"/>
    <x v="2"/>
    <n v="910"/>
    <n v="1301.3"/>
  </r>
  <r>
    <s v="AD01-9362"/>
    <x v="1"/>
    <s v="May"/>
    <x v="0"/>
    <x v="1"/>
    <s v="Cancelld"/>
    <x v="1"/>
    <x v="1"/>
    <x v="2"/>
    <n v="863"/>
    <n v="526.24"/>
  </r>
  <r>
    <s v="AD01-9364"/>
    <x v="1"/>
    <s v="May"/>
    <x v="0"/>
    <x v="1"/>
    <s v="Cancelld"/>
    <x v="1"/>
    <x v="1"/>
    <x v="2"/>
    <n v="309"/>
    <n v="441.87"/>
  </r>
  <r>
    <s v="AD01-9364"/>
    <x v="1"/>
    <s v="May"/>
    <x v="0"/>
    <x v="1"/>
    <s v="Cancelld"/>
    <x v="1"/>
    <x v="1"/>
    <x v="2"/>
    <n v="337"/>
    <n v="481.90999999999997"/>
  </r>
  <r>
    <s v="AD01-9363"/>
    <x v="1"/>
    <s v="May"/>
    <x v="0"/>
    <x v="1"/>
    <s v="Cancelld"/>
    <x v="1"/>
    <x v="1"/>
    <x v="2"/>
    <n v="139"/>
    <n v="198.76999999999998"/>
  </r>
  <r>
    <s v="AD01-9361"/>
    <x v="1"/>
    <s v="May"/>
    <x v="0"/>
    <x v="1"/>
    <s v="Cancelld"/>
    <x v="1"/>
    <x v="1"/>
    <x v="2"/>
    <n v="833"/>
    <n v="1191.19"/>
  </r>
  <r>
    <s v="AD01-9362"/>
    <x v="1"/>
    <s v="May"/>
    <x v="0"/>
    <x v="1"/>
    <s v="Cancelld"/>
    <x v="1"/>
    <x v="1"/>
    <x v="2"/>
    <n v="866"/>
    <n v="1238.3800000000001"/>
  </r>
  <r>
    <s v="AD01-9362"/>
    <x v="1"/>
    <s v="May"/>
    <x v="0"/>
    <x v="1"/>
    <s v="Cancelld"/>
    <x v="1"/>
    <x v="1"/>
    <x v="2"/>
    <n v="311"/>
    <n v="444.73"/>
  </r>
  <r>
    <s v="AD01-9362"/>
    <x v="1"/>
    <s v="Nov"/>
    <x v="1"/>
    <x v="1"/>
    <s v="Cancelld"/>
    <x v="1"/>
    <x v="1"/>
    <x v="2"/>
    <n v="350"/>
    <n v="500.5"/>
  </r>
  <r>
    <s v="AD01-9361"/>
    <x v="1"/>
    <s v="Nov"/>
    <x v="1"/>
    <x v="1"/>
    <s v="Cancelld"/>
    <x v="1"/>
    <x v="1"/>
    <x v="2"/>
    <n v="304"/>
    <n v="434.72"/>
  </r>
  <r>
    <s v="AD01-9361"/>
    <x v="1"/>
    <s v="Nov"/>
    <x v="1"/>
    <x v="1"/>
    <s v="Cancelld"/>
    <x v="1"/>
    <x v="1"/>
    <x v="2"/>
    <n v="352"/>
    <n v="503.36"/>
  </r>
  <r>
    <s v="AD01-9361"/>
    <x v="1"/>
    <s v="Nov"/>
    <x v="1"/>
    <x v="1"/>
    <s v="Cancelld"/>
    <x v="1"/>
    <x v="1"/>
    <x v="2"/>
    <n v="829"/>
    <n v="1185.47"/>
  </r>
  <r>
    <s v="AD01-9362"/>
    <x v="1"/>
    <s v="Nov"/>
    <x v="1"/>
    <x v="1"/>
    <s v="Cancelld"/>
    <x v="1"/>
    <x v="1"/>
    <x v="2"/>
    <n v="862"/>
    <n v="1232.6599999999999"/>
  </r>
  <r>
    <s v="AD01-9361"/>
    <x v="1"/>
    <s v="Nov"/>
    <x v="1"/>
    <x v="1"/>
    <s v="Cancelld"/>
    <x v="1"/>
    <x v="1"/>
    <x v="2"/>
    <n v="918"/>
    <n v="1312.74"/>
  </r>
  <r>
    <s v="AD01-9361"/>
    <x v="1"/>
    <s v="Nov"/>
    <x v="1"/>
    <x v="1"/>
    <s v="Cancelld"/>
    <x v="1"/>
    <x v="1"/>
    <x v="2"/>
    <n v="919"/>
    <n v="1314.17"/>
  </r>
  <r>
    <s v="AD01-9362"/>
    <x v="1"/>
    <s v="Nov"/>
    <x v="1"/>
    <x v="1"/>
    <s v="Cancelld"/>
    <x v="1"/>
    <x v="1"/>
    <x v="2"/>
    <n v="920"/>
    <n v="1315.6"/>
  </r>
  <r>
    <s v="AD01-9362"/>
    <x v="1"/>
    <s v="Nov"/>
    <x v="1"/>
    <x v="1"/>
    <s v="Cancelld"/>
    <x v="1"/>
    <x v="1"/>
    <x v="2"/>
    <n v="869"/>
    <n v="526.24"/>
  </r>
  <r>
    <s v="AD01-9362"/>
    <x v="1"/>
    <s v="Nov"/>
    <x v="1"/>
    <x v="1"/>
    <s v="Cancelld"/>
    <x v="1"/>
    <x v="1"/>
    <x v="2"/>
    <n v="351"/>
    <n v="501.93"/>
  </r>
  <r>
    <s v="AD01-9361"/>
    <x v="1"/>
    <s v="Nov"/>
    <x v="1"/>
    <x v="1"/>
    <s v="Cancelld"/>
    <x v="1"/>
    <x v="1"/>
    <x v="2"/>
    <n v="261"/>
    <n v="373.23"/>
  </r>
  <r>
    <s v="AD01-9361"/>
    <x v="1"/>
    <s v="Nov"/>
    <x v="1"/>
    <x v="1"/>
    <s v="Cancelld"/>
    <x v="1"/>
    <x v="1"/>
    <x v="2"/>
    <n v="255"/>
    <n v="364.65"/>
  </r>
  <r>
    <s v="AD01-9361"/>
    <x v="1"/>
    <s v="Nov"/>
    <x v="1"/>
    <x v="1"/>
    <s v="Cancelld"/>
    <x v="1"/>
    <x v="1"/>
    <x v="2"/>
    <n v="307"/>
    <n v="439.01"/>
  </r>
  <r>
    <s v="AD01-9361"/>
    <x v="1"/>
    <s v="Nov"/>
    <x v="1"/>
    <x v="1"/>
    <s v="Cancelld"/>
    <x v="1"/>
    <x v="1"/>
    <x v="2"/>
    <n v="838"/>
    <n v="1198.3399999999999"/>
  </r>
  <r>
    <s v="AD01-9362"/>
    <x v="1"/>
    <s v="Nov"/>
    <x v="1"/>
    <x v="1"/>
    <s v="Cancelld"/>
    <x v="1"/>
    <x v="1"/>
    <x v="2"/>
    <n v="871"/>
    <n v="1245.53"/>
  </r>
  <r>
    <s v="AD01-9362"/>
    <x v="1"/>
    <s v="Oct"/>
    <x v="1"/>
    <x v="1"/>
    <s v="Cancelld"/>
    <x v="1"/>
    <x v="1"/>
    <x v="2"/>
    <n v="308"/>
    <n v="440.44"/>
  </r>
  <r>
    <s v="AD01-9365"/>
    <x v="1"/>
    <s v="Oct"/>
    <x v="1"/>
    <x v="1"/>
    <s v="Cancelld"/>
    <x v="1"/>
    <x v="1"/>
    <x v="2"/>
    <n v="356"/>
    <n v="509.08"/>
  </r>
  <r>
    <s v="AD01-9362"/>
    <x v="1"/>
    <s v="Oct"/>
    <x v="1"/>
    <x v="1"/>
    <s v="Cancelld"/>
    <x v="1"/>
    <x v="1"/>
    <x v="2"/>
    <n v="310"/>
    <n v="443.3"/>
  </r>
  <r>
    <s v="AD01-9361"/>
    <x v="1"/>
    <s v="Oct"/>
    <x v="1"/>
    <x v="1"/>
    <s v="Cancelld"/>
    <x v="1"/>
    <x v="1"/>
    <x v="2"/>
    <n v="358"/>
    <n v="511.94"/>
  </r>
  <r>
    <s v="AD01-9361"/>
    <x v="1"/>
    <s v="Oct"/>
    <x v="1"/>
    <x v="1"/>
    <s v="Cancelld"/>
    <x v="1"/>
    <x v="1"/>
    <x v="2"/>
    <n v="828"/>
    <n v="1184.04"/>
  </r>
  <r>
    <s v="AD01-9363"/>
    <x v="1"/>
    <s v="Oct"/>
    <x v="1"/>
    <x v="1"/>
    <s v="Cancelld"/>
    <x v="1"/>
    <x v="1"/>
    <x v="2"/>
    <n v="915"/>
    <n v="1308.45"/>
  </r>
  <r>
    <s v="AD01-9362"/>
    <x v="1"/>
    <s v="Oct"/>
    <x v="1"/>
    <x v="1"/>
    <s v="Cancelld"/>
    <x v="1"/>
    <x v="1"/>
    <x v="2"/>
    <n v="916"/>
    <n v="1309.8800000000001"/>
  </r>
  <r>
    <s v="AD01-9362"/>
    <x v="1"/>
    <s v="Oct"/>
    <x v="1"/>
    <x v="1"/>
    <s v="Cancelld"/>
    <x v="1"/>
    <x v="1"/>
    <x v="2"/>
    <n v="917"/>
    <n v="1311.31"/>
  </r>
  <r>
    <s v="AD01-9362"/>
    <x v="1"/>
    <s v="Oct"/>
    <x v="1"/>
    <x v="1"/>
    <s v="Cancelld"/>
    <x v="1"/>
    <x v="1"/>
    <x v="2"/>
    <n v="868"/>
    <n v="526.24"/>
  </r>
  <r>
    <s v="AD01-9364"/>
    <x v="1"/>
    <s v="Oct"/>
    <x v="1"/>
    <x v="1"/>
    <s v="Cancelld"/>
    <x v="1"/>
    <x v="1"/>
    <x v="2"/>
    <n v="357"/>
    <n v="526.24"/>
  </r>
  <r>
    <s v="AD01-9361"/>
    <x v="1"/>
    <s v="Oct"/>
    <x v="1"/>
    <x v="1"/>
    <s v="Cancelld"/>
    <x v="1"/>
    <x v="1"/>
    <x v="2"/>
    <n v="279"/>
    <n v="398.97"/>
  </r>
  <r>
    <s v="AD01-9362"/>
    <x v="1"/>
    <s v="Oct"/>
    <x v="1"/>
    <x v="1"/>
    <s v="Cancelld"/>
    <x v="1"/>
    <x v="1"/>
    <x v="2"/>
    <n v="273"/>
    <n v="390.39"/>
  </r>
  <r>
    <s v="AD01-9362"/>
    <x v="1"/>
    <s v="Oct"/>
    <x v="1"/>
    <x v="1"/>
    <s v="Cancelld"/>
    <x v="1"/>
    <x v="1"/>
    <x v="2"/>
    <n v="267"/>
    <n v="381.81"/>
  </r>
  <r>
    <s v="AD01-9363"/>
    <x v="1"/>
    <s v="Oct"/>
    <x v="1"/>
    <x v="1"/>
    <s v="Cancelld"/>
    <x v="1"/>
    <x v="1"/>
    <x v="2"/>
    <n v="313"/>
    <n v="447.59000000000003"/>
  </r>
  <r>
    <s v="AD01-9361"/>
    <x v="1"/>
    <s v="Oct"/>
    <x v="1"/>
    <x v="1"/>
    <s v="Cancelld"/>
    <x v="1"/>
    <x v="1"/>
    <x v="2"/>
    <n v="355"/>
    <n v="507.65"/>
  </r>
  <r>
    <s v="AD01-9362"/>
    <x v="1"/>
    <s v="Oct"/>
    <x v="1"/>
    <x v="1"/>
    <s v="Cancelld"/>
    <x v="1"/>
    <x v="1"/>
    <x v="2"/>
    <n v="837"/>
    <n v="1196.9099999999999"/>
  </r>
  <r>
    <s v="AD01-9362"/>
    <x v="1"/>
    <s v="Oct"/>
    <x v="1"/>
    <x v="1"/>
    <s v="Cancelld"/>
    <x v="1"/>
    <x v="1"/>
    <x v="2"/>
    <n v="870"/>
    <n v="1244.0999999999999"/>
  </r>
  <r>
    <s v="AD01-9361"/>
    <x v="1"/>
    <s v="Sep"/>
    <x v="1"/>
    <x v="1"/>
    <s v="Cancelld"/>
    <x v="1"/>
    <x v="1"/>
    <x v="2"/>
    <n v="314"/>
    <n v="449.02"/>
  </r>
  <r>
    <s v="AD01-9364"/>
    <x v="1"/>
    <s v="Sep"/>
    <x v="1"/>
    <x v="1"/>
    <s v="Cancelld"/>
    <x v="1"/>
    <x v="1"/>
    <x v="2"/>
    <n v="362"/>
    <n v="517.66"/>
  </r>
  <r>
    <s v="AD01-9361"/>
    <x v="1"/>
    <s v="Sep"/>
    <x v="1"/>
    <x v="1"/>
    <s v="Cancelld"/>
    <x v="1"/>
    <x v="1"/>
    <x v="2"/>
    <n v="290"/>
    <n v="414.7"/>
  </r>
  <r>
    <s v="AD01-9361"/>
    <x v="1"/>
    <s v="Sep"/>
    <x v="1"/>
    <x v="1"/>
    <s v="Cancelld"/>
    <x v="1"/>
    <x v="1"/>
    <x v="2"/>
    <n v="316"/>
    <n v="451.88"/>
  </r>
  <r>
    <s v="AD01-9362"/>
    <x v="1"/>
    <s v="Sep"/>
    <x v="1"/>
    <x v="1"/>
    <s v="Cancelld"/>
    <x v="1"/>
    <x v="1"/>
    <x v="2"/>
    <n v="364"/>
    <n v="520.52"/>
  </r>
  <r>
    <s v="AD01-9362"/>
    <x v="1"/>
    <s v="Sep"/>
    <x v="1"/>
    <x v="1"/>
    <s v="Cancelld"/>
    <x v="1"/>
    <x v="1"/>
    <x v="2"/>
    <n v="827"/>
    <n v="1182.6100000000001"/>
  </r>
  <r>
    <s v="AD01-9361"/>
    <x v="1"/>
    <s v="Sep"/>
    <x v="1"/>
    <x v="1"/>
    <s v="Cancelld"/>
    <x v="1"/>
    <x v="1"/>
    <x v="2"/>
    <n v="861"/>
    <n v="1231.23"/>
  </r>
  <r>
    <s v="AD01-9361"/>
    <x v="1"/>
    <s v="Sep"/>
    <x v="1"/>
    <x v="1"/>
    <s v="Cancelld"/>
    <x v="1"/>
    <x v="1"/>
    <x v="2"/>
    <n v="914"/>
    <n v="1307.02"/>
  </r>
  <r>
    <s v="AD01-9361"/>
    <x v="1"/>
    <s v="Sep"/>
    <x v="1"/>
    <x v="1"/>
    <s v="Cancelld"/>
    <x v="1"/>
    <x v="1"/>
    <x v="2"/>
    <n v="867"/>
    <n v="526.24"/>
  </r>
  <r>
    <s v="AD01-9362"/>
    <x v="1"/>
    <s v="Sep"/>
    <x v="1"/>
    <x v="1"/>
    <s v="Cancelld"/>
    <x v="1"/>
    <x v="1"/>
    <x v="2"/>
    <n v="363"/>
    <n v="526.24"/>
  </r>
  <r>
    <s v="AD01-9362"/>
    <x v="1"/>
    <s v="Sep"/>
    <x v="1"/>
    <x v="1"/>
    <s v="Cancelld"/>
    <x v="1"/>
    <x v="1"/>
    <x v="2"/>
    <n v="291"/>
    <n v="416.13"/>
  </r>
  <r>
    <s v="AD01-9361"/>
    <x v="1"/>
    <s v="Sep"/>
    <x v="1"/>
    <x v="1"/>
    <s v="Cancelld"/>
    <x v="1"/>
    <x v="1"/>
    <x v="2"/>
    <n v="285"/>
    <n v="407.55"/>
  </r>
  <r>
    <s v="AD01-9361"/>
    <x v="1"/>
    <s v="Sep"/>
    <x v="1"/>
    <x v="1"/>
    <s v="Cancelld"/>
    <x v="1"/>
    <x v="1"/>
    <x v="2"/>
    <n v="361"/>
    <n v="516.23"/>
  </r>
  <r>
    <s v="AD01-9361"/>
    <x v="1"/>
    <s v="Sep"/>
    <x v="1"/>
    <x v="1"/>
    <s v="Cancelld"/>
    <x v="1"/>
    <x v="1"/>
    <x v="2"/>
    <n v="289"/>
    <n v="413.27"/>
  </r>
  <r>
    <s v="AD01-9361"/>
    <x v="1"/>
    <s v="Sep"/>
    <x v="1"/>
    <x v="1"/>
    <s v="Cancelld"/>
    <x v="1"/>
    <x v="1"/>
    <x v="2"/>
    <n v="836"/>
    <n v="1195.48"/>
  </r>
  <r>
    <s v="AD01-9361"/>
    <x v="1"/>
    <s v="Sep"/>
    <x v="1"/>
    <x v="1"/>
    <s v="Cancelld"/>
    <x v="1"/>
    <x v="1"/>
    <x v="2"/>
    <n v="869"/>
    <n v="1242.67"/>
  </r>
  <r>
    <s v="AD01-9364"/>
    <x v="1"/>
    <s v="Aug"/>
    <x v="0"/>
    <x v="1"/>
    <s v="Cancelld"/>
    <x v="0"/>
    <x v="1"/>
    <x v="0"/>
    <n v="340"/>
    <n v="486.2"/>
  </r>
  <r>
    <s v="AD01-9362"/>
    <x v="1"/>
    <s v="Aug"/>
    <x v="0"/>
    <x v="1"/>
    <s v="Cancelld"/>
    <x v="0"/>
    <x v="1"/>
    <x v="0"/>
    <n v="334"/>
    <n v="477.62"/>
  </r>
  <r>
    <s v="AD01-9362"/>
    <x v="1"/>
    <s v="Aug"/>
    <x v="0"/>
    <x v="1"/>
    <s v="Cancelld"/>
    <x v="0"/>
    <x v="1"/>
    <x v="0"/>
    <n v="337"/>
    <n v="481.90999999999997"/>
  </r>
  <r>
    <s v="AD01-9364"/>
    <x v="1"/>
    <s v="Aug"/>
    <x v="0"/>
    <x v="1"/>
    <s v="Cancelld"/>
    <x v="0"/>
    <x v="1"/>
    <x v="0"/>
    <n v="331"/>
    <n v="473.33"/>
  </r>
  <r>
    <s v="AD01-9361"/>
    <x v="1"/>
    <s v="Sep"/>
    <x v="0"/>
    <x v="1"/>
    <s v="Cancelld"/>
    <x v="0"/>
    <x v="1"/>
    <x v="0"/>
    <n v="328"/>
    <n v="469.03999999999996"/>
  </r>
  <r>
    <s v="AD01-9362"/>
    <x v="1"/>
    <s v="Sep"/>
    <x v="0"/>
    <x v="1"/>
    <s v="Cancelld"/>
    <x v="0"/>
    <x v="1"/>
    <x v="0"/>
    <n v="322"/>
    <n v="460.46000000000004"/>
  </r>
  <r>
    <s v="AD01-9361"/>
    <x v="1"/>
    <s v="Sep"/>
    <x v="0"/>
    <x v="1"/>
    <s v="Cancelld"/>
    <x v="0"/>
    <x v="1"/>
    <x v="0"/>
    <n v="316"/>
    <n v="451.88"/>
  </r>
  <r>
    <s v="AD01-9362"/>
    <x v="1"/>
    <s v="Sep"/>
    <x v="0"/>
    <x v="1"/>
    <s v="Cancelld"/>
    <x v="0"/>
    <x v="1"/>
    <x v="0"/>
    <n v="325"/>
    <n v="464.75"/>
  </r>
  <r>
    <s v="AD01-9364"/>
    <x v="1"/>
    <s v="Sep"/>
    <x v="0"/>
    <x v="1"/>
    <s v="Cancelld"/>
    <x v="0"/>
    <x v="1"/>
    <x v="0"/>
    <n v="319"/>
    <n v="456.16999999999996"/>
  </r>
  <r>
    <s v="AD01-9361"/>
    <x v="1"/>
    <s v="Sep"/>
    <x v="0"/>
    <x v="1"/>
    <s v="Cancelld"/>
    <x v="0"/>
    <x v="1"/>
    <x v="0"/>
    <n v="313"/>
    <n v="447.59000000000003"/>
  </r>
  <r>
    <s v="AD01-9364"/>
    <x v="2"/>
    <s v="Apr"/>
    <x v="0"/>
    <x v="0"/>
    <s v="Order assembled"/>
    <x v="1"/>
    <x v="0"/>
    <x v="0"/>
    <n v="212"/>
    <n v="303.15999999999997"/>
  </r>
  <r>
    <s v="AD01-9362"/>
    <x v="2"/>
    <s v="Apr"/>
    <x v="0"/>
    <x v="0"/>
    <s v="Order assembled"/>
    <x v="1"/>
    <x v="0"/>
    <x v="0"/>
    <n v="206"/>
    <n v="294.58"/>
  </r>
  <r>
    <s v="AD01-9364"/>
    <x v="2"/>
    <s v="Apr"/>
    <x v="0"/>
    <x v="0"/>
    <s v="Order assembled"/>
    <x v="1"/>
    <x v="0"/>
    <x v="1"/>
    <n v="216"/>
    <n v="308.88"/>
  </r>
  <r>
    <s v="AD01-9362"/>
    <x v="2"/>
    <s v="Apr"/>
    <x v="0"/>
    <x v="0"/>
    <s v="Order assembled"/>
    <x v="1"/>
    <x v="0"/>
    <x v="1"/>
    <n v="210"/>
    <n v="300.3"/>
  </r>
  <r>
    <s v="AD01-9364"/>
    <x v="2"/>
    <s v="Apr"/>
    <x v="0"/>
    <x v="0"/>
    <s v="Order assembled"/>
    <x v="1"/>
    <x v="0"/>
    <x v="1"/>
    <n v="204"/>
    <n v="291.72000000000003"/>
  </r>
  <r>
    <s v="AD01-9364"/>
    <x v="2"/>
    <s v="Apr"/>
    <x v="0"/>
    <x v="0"/>
    <s v="Order assembled"/>
    <x v="1"/>
    <x v="0"/>
    <x v="1"/>
    <n v="213"/>
    <n v="304.59000000000003"/>
  </r>
  <r>
    <s v="AD01-9361"/>
    <x v="2"/>
    <s v="Apr"/>
    <x v="0"/>
    <x v="0"/>
    <s v="Order assembled"/>
    <x v="1"/>
    <x v="0"/>
    <x v="1"/>
    <n v="207"/>
    <n v="296.01"/>
  </r>
  <r>
    <s v="AD01-9362"/>
    <x v="2"/>
    <s v="Apr"/>
    <x v="0"/>
    <x v="0"/>
    <s v="Order assembled"/>
    <x v="1"/>
    <x v="0"/>
    <x v="1"/>
    <n v="201"/>
    <n v="287.43"/>
  </r>
  <r>
    <s v="AD01-9362"/>
    <x v="2"/>
    <s v="Apr"/>
    <x v="0"/>
    <x v="0"/>
    <s v="Order assembled"/>
    <x v="1"/>
    <x v="0"/>
    <x v="0"/>
    <n v="215"/>
    <n v="307.45"/>
  </r>
  <r>
    <s v="AD01-9362"/>
    <x v="2"/>
    <s v="Apr"/>
    <x v="0"/>
    <x v="0"/>
    <s v="Order assembled"/>
    <x v="1"/>
    <x v="0"/>
    <x v="0"/>
    <n v="209"/>
    <n v="298.87"/>
  </r>
  <r>
    <s v="AD01-9363"/>
    <x v="2"/>
    <s v="Apr"/>
    <x v="0"/>
    <x v="0"/>
    <s v="Order assembled"/>
    <x v="1"/>
    <x v="0"/>
    <x v="0"/>
    <n v="203"/>
    <n v="290.28999999999996"/>
  </r>
  <r>
    <s v="AD01-9362"/>
    <x v="2"/>
    <s v="Aug"/>
    <x v="0"/>
    <x v="0"/>
    <s v="Order assembled"/>
    <x v="1"/>
    <x v="0"/>
    <x v="1"/>
    <n v="158"/>
    <n v="225.94"/>
  </r>
  <r>
    <s v="AD01-9362"/>
    <x v="2"/>
    <s v="Aug"/>
    <x v="0"/>
    <x v="0"/>
    <s v="Order assembled"/>
    <x v="1"/>
    <x v="0"/>
    <x v="1"/>
    <n v="160"/>
    <n v="228.8"/>
  </r>
  <r>
    <s v="AD01-9365"/>
    <x v="2"/>
    <s v="Aug"/>
    <x v="0"/>
    <x v="0"/>
    <s v="Order assembled"/>
    <x v="1"/>
    <x v="0"/>
    <x v="1"/>
    <n v="162"/>
    <n v="231.66"/>
  </r>
  <r>
    <s v="AD01-9361"/>
    <x v="2"/>
    <s v="Aug"/>
    <x v="0"/>
    <x v="0"/>
    <s v="Order assembled"/>
    <x v="1"/>
    <x v="0"/>
    <x v="1"/>
    <n v="159"/>
    <n v="227.37"/>
  </r>
  <r>
    <s v="AD01-9362"/>
    <x v="2"/>
    <s v="Aug"/>
    <x v="0"/>
    <x v="0"/>
    <s v="Order assembled"/>
    <x v="1"/>
    <x v="0"/>
    <x v="1"/>
    <n v="161"/>
    <n v="230.23000000000002"/>
  </r>
  <r>
    <s v="AD01-9363"/>
    <x v="2"/>
    <s v="Feb"/>
    <x v="0"/>
    <x v="0"/>
    <s v="Order assembled"/>
    <x v="1"/>
    <x v="0"/>
    <x v="0"/>
    <n v="248"/>
    <n v="354.64"/>
  </r>
  <r>
    <s v="AD01-9362"/>
    <x v="2"/>
    <s v="Feb"/>
    <x v="0"/>
    <x v="0"/>
    <s v="Order assembled"/>
    <x v="1"/>
    <x v="0"/>
    <x v="0"/>
    <n v="242"/>
    <n v="346.06"/>
  </r>
  <r>
    <s v="AD01-9364"/>
    <x v="2"/>
    <s v="Feb"/>
    <x v="0"/>
    <x v="0"/>
    <s v="Order assembled"/>
    <x v="1"/>
    <x v="0"/>
    <x v="0"/>
    <n v="236"/>
    <n v="337.48"/>
  </r>
  <r>
    <s v="AD01-9364"/>
    <x v="2"/>
    <s v="Feb"/>
    <x v="0"/>
    <x v="0"/>
    <s v="Order assembled"/>
    <x v="1"/>
    <x v="0"/>
    <x v="1"/>
    <n v="246"/>
    <n v="351.78"/>
  </r>
  <r>
    <s v="AD01-9361"/>
    <x v="2"/>
    <s v="Feb"/>
    <x v="0"/>
    <x v="0"/>
    <s v="Order assembled"/>
    <x v="1"/>
    <x v="0"/>
    <x v="1"/>
    <n v="240"/>
    <n v="343.2"/>
  </r>
  <r>
    <s v="AD01-9364"/>
    <x v="2"/>
    <s v="Feb"/>
    <x v="0"/>
    <x v="0"/>
    <s v="Order assembled"/>
    <x v="1"/>
    <x v="0"/>
    <x v="1"/>
    <n v="234"/>
    <n v="334.62"/>
  </r>
  <r>
    <s v="AD01-9361"/>
    <x v="2"/>
    <s v="Feb"/>
    <x v="0"/>
    <x v="0"/>
    <s v="Order assembled"/>
    <x v="1"/>
    <x v="0"/>
    <x v="1"/>
    <n v="243"/>
    <n v="347.49"/>
  </r>
  <r>
    <s v="AD01-9362"/>
    <x v="2"/>
    <s v="Feb"/>
    <x v="0"/>
    <x v="0"/>
    <s v="Order assembled"/>
    <x v="1"/>
    <x v="0"/>
    <x v="1"/>
    <n v="237"/>
    <n v="338.90999999999997"/>
  </r>
  <r>
    <s v="AD01-9364"/>
    <x v="2"/>
    <s v="Feb"/>
    <x v="0"/>
    <x v="0"/>
    <s v="Order assembled"/>
    <x v="1"/>
    <x v="0"/>
    <x v="0"/>
    <n v="245"/>
    <n v="350.35"/>
  </r>
  <r>
    <s v="AD01-9362"/>
    <x v="2"/>
    <s v="Feb"/>
    <x v="0"/>
    <x v="0"/>
    <s v="Order assembled"/>
    <x v="1"/>
    <x v="0"/>
    <x v="0"/>
    <n v="239"/>
    <n v="341.77"/>
  </r>
  <r>
    <s v="AD01-9362"/>
    <x v="2"/>
    <s v="Feb"/>
    <x v="0"/>
    <x v="0"/>
    <s v="Order assembled"/>
    <x v="1"/>
    <x v="0"/>
    <x v="0"/>
    <n v="233"/>
    <n v="333.19"/>
  </r>
  <r>
    <s v="AD01-9362"/>
    <x v="2"/>
    <s v="Jan"/>
    <x v="0"/>
    <x v="0"/>
    <s v="Order assembled"/>
    <x v="1"/>
    <x v="0"/>
    <x v="0"/>
    <n v="260"/>
    <n v="371.8"/>
  </r>
  <r>
    <s v="AD01-9364"/>
    <x v="2"/>
    <s v="Jan"/>
    <x v="0"/>
    <x v="0"/>
    <s v="Order assembled"/>
    <x v="1"/>
    <x v="0"/>
    <x v="0"/>
    <n v="254"/>
    <n v="363.22"/>
  </r>
  <r>
    <s v="AD01-9361"/>
    <x v="2"/>
    <s v="Jan"/>
    <x v="0"/>
    <x v="0"/>
    <s v="Order assembled"/>
    <x v="1"/>
    <x v="0"/>
    <x v="0"/>
    <n v="264"/>
    <n v="526.24"/>
  </r>
  <r>
    <s v="AD01-9364"/>
    <x v="2"/>
    <s v="Jan"/>
    <x v="0"/>
    <x v="0"/>
    <s v="Order assembled"/>
    <x v="1"/>
    <x v="0"/>
    <x v="1"/>
    <n v="258"/>
    <n v="526.24"/>
  </r>
  <r>
    <s v="AD01-9362"/>
    <x v="2"/>
    <s v="Jan"/>
    <x v="0"/>
    <x v="0"/>
    <s v="Order assembled"/>
    <x v="1"/>
    <x v="0"/>
    <x v="1"/>
    <n v="252"/>
    <n v="360.36"/>
  </r>
  <r>
    <s v="AD01-9361"/>
    <x v="2"/>
    <s v="Jan"/>
    <x v="0"/>
    <x v="0"/>
    <s v="Order assembled"/>
    <x v="1"/>
    <x v="0"/>
    <x v="0"/>
    <n v="261"/>
    <n v="373.23"/>
  </r>
  <r>
    <s v="AD01-9362"/>
    <x v="2"/>
    <s v="Jan"/>
    <x v="0"/>
    <x v="0"/>
    <s v="Order assembled"/>
    <x v="1"/>
    <x v="0"/>
    <x v="1"/>
    <n v="255"/>
    <n v="364.65"/>
  </r>
  <r>
    <s v="AD01-9361"/>
    <x v="2"/>
    <s v="Jan"/>
    <x v="0"/>
    <x v="0"/>
    <s v="Order assembled"/>
    <x v="1"/>
    <x v="0"/>
    <x v="1"/>
    <n v="249"/>
    <n v="356.07"/>
  </r>
  <r>
    <s v="AD01-9363"/>
    <x v="2"/>
    <s v="Jan"/>
    <x v="0"/>
    <x v="0"/>
    <s v="Order assembled"/>
    <x v="1"/>
    <x v="0"/>
    <x v="0"/>
    <n v="263"/>
    <n v="376.09000000000003"/>
  </r>
  <r>
    <s v="AD01-9362"/>
    <x v="2"/>
    <s v="Jan"/>
    <x v="0"/>
    <x v="0"/>
    <s v="Order assembled"/>
    <x v="1"/>
    <x v="0"/>
    <x v="0"/>
    <n v="257"/>
    <n v="367.51"/>
  </r>
  <r>
    <s v="AD01-9361"/>
    <x v="2"/>
    <s v="Jan"/>
    <x v="0"/>
    <x v="0"/>
    <s v="Order assembled"/>
    <x v="1"/>
    <x v="0"/>
    <x v="0"/>
    <n v="251"/>
    <n v="358.93"/>
  </r>
  <r>
    <s v="AD01-9365"/>
    <x v="2"/>
    <s v="Jul"/>
    <x v="0"/>
    <x v="0"/>
    <s v="Order assembled"/>
    <x v="1"/>
    <x v="0"/>
    <x v="1"/>
    <n v="164"/>
    <n v="234.51999999999998"/>
  </r>
  <r>
    <s v="AD01-9362"/>
    <x v="2"/>
    <s v="Jul"/>
    <x v="0"/>
    <x v="0"/>
    <s v="Order assembled"/>
    <x v="1"/>
    <x v="0"/>
    <x v="1"/>
    <n v="166"/>
    <n v="237.38"/>
  </r>
  <r>
    <s v="AD01-9362"/>
    <x v="2"/>
    <s v="Jul"/>
    <x v="0"/>
    <x v="0"/>
    <s v="Order assembled"/>
    <x v="1"/>
    <x v="0"/>
    <x v="1"/>
    <n v="168"/>
    <n v="240.24"/>
  </r>
  <r>
    <s v="AD01-9364"/>
    <x v="2"/>
    <s v="Jul"/>
    <x v="0"/>
    <x v="0"/>
    <s v="Order assembled"/>
    <x v="1"/>
    <x v="0"/>
    <x v="1"/>
    <n v="165"/>
    <n v="235.95"/>
  </r>
  <r>
    <s v="AD01-9362"/>
    <x v="2"/>
    <s v="Jul"/>
    <x v="0"/>
    <x v="0"/>
    <s v="Order assembled"/>
    <x v="1"/>
    <x v="0"/>
    <x v="1"/>
    <n v="163"/>
    <n v="233.09"/>
  </r>
  <r>
    <s v="AD01-9365"/>
    <x v="2"/>
    <s v="Jul"/>
    <x v="0"/>
    <x v="0"/>
    <s v="Order assembled"/>
    <x v="1"/>
    <x v="0"/>
    <x v="1"/>
    <n v="167"/>
    <n v="238.81"/>
  </r>
  <r>
    <s v="AD01-9362"/>
    <x v="2"/>
    <s v="Jun"/>
    <x v="0"/>
    <x v="0"/>
    <s v="Order assembled"/>
    <x v="1"/>
    <x v="0"/>
    <x v="0"/>
    <n v="182"/>
    <n v="260.26"/>
  </r>
  <r>
    <s v="AD01-9362"/>
    <x v="2"/>
    <s v="Jun"/>
    <x v="0"/>
    <x v="0"/>
    <s v="Order assembled"/>
    <x v="1"/>
    <x v="0"/>
    <x v="0"/>
    <n v="176"/>
    <n v="251.68"/>
  </r>
  <r>
    <s v="AD01-9362"/>
    <x v="2"/>
    <s v="Jun"/>
    <x v="0"/>
    <x v="0"/>
    <s v="Order assembled"/>
    <x v="1"/>
    <x v="0"/>
    <x v="0"/>
    <n v="170"/>
    <n v="243.1"/>
  </r>
  <r>
    <s v="AD01-9362"/>
    <x v="2"/>
    <s v="Jun"/>
    <x v="0"/>
    <x v="0"/>
    <s v="Order assembled"/>
    <x v="1"/>
    <x v="0"/>
    <x v="1"/>
    <n v="180"/>
    <n v="257.39999999999998"/>
  </r>
  <r>
    <s v="AD01-9361"/>
    <x v="2"/>
    <s v="Jun"/>
    <x v="0"/>
    <x v="0"/>
    <s v="Order assembled"/>
    <x v="1"/>
    <x v="0"/>
    <x v="1"/>
    <n v="174"/>
    <n v="248.82"/>
  </r>
  <r>
    <s v="AD01-9361"/>
    <x v="2"/>
    <s v="Jun"/>
    <x v="0"/>
    <x v="0"/>
    <s v="Order assembled"/>
    <x v="1"/>
    <x v="0"/>
    <x v="1"/>
    <n v="183"/>
    <n v="261.69"/>
  </r>
  <r>
    <s v="AD01-9362"/>
    <x v="2"/>
    <s v="Jun"/>
    <x v="0"/>
    <x v="0"/>
    <s v="Order assembled"/>
    <x v="1"/>
    <x v="0"/>
    <x v="1"/>
    <n v="177"/>
    <n v="253.11"/>
  </r>
  <r>
    <s v="AD01-9362"/>
    <x v="2"/>
    <s v="Jun"/>
    <x v="0"/>
    <x v="0"/>
    <s v="Order assembled"/>
    <x v="1"/>
    <x v="0"/>
    <x v="1"/>
    <n v="171"/>
    <n v="244.53"/>
  </r>
  <r>
    <s v="AD01-9363"/>
    <x v="2"/>
    <s v="Jun"/>
    <x v="0"/>
    <x v="0"/>
    <s v="Order assembled"/>
    <x v="1"/>
    <x v="0"/>
    <x v="0"/>
    <n v="179"/>
    <n v="255.97"/>
  </r>
  <r>
    <s v="AD01-9361"/>
    <x v="2"/>
    <s v="Jun"/>
    <x v="0"/>
    <x v="0"/>
    <s v="Order assembled"/>
    <x v="1"/>
    <x v="0"/>
    <x v="0"/>
    <n v="173"/>
    <n v="247.39"/>
  </r>
  <r>
    <s v="AD01-9361"/>
    <x v="2"/>
    <s v="Mar"/>
    <x v="0"/>
    <x v="0"/>
    <s v="Order assembled"/>
    <x v="1"/>
    <x v="0"/>
    <x v="0"/>
    <n v="230"/>
    <n v="328.9"/>
  </r>
  <r>
    <s v="AD01-9362"/>
    <x v="2"/>
    <s v="Mar"/>
    <x v="0"/>
    <x v="0"/>
    <s v="Order assembled"/>
    <x v="1"/>
    <x v="0"/>
    <x v="0"/>
    <n v="224"/>
    <n v="320.32"/>
  </r>
  <r>
    <s v="AD01-9363"/>
    <x v="2"/>
    <s v="Mar"/>
    <x v="0"/>
    <x v="0"/>
    <s v="Order assembled"/>
    <x v="1"/>
    <x v="0"/>
    <x v="0"/>
    <n v="218"/>
    <n v="311.74"/>
  </r>
  <r>
    <s v="AD01-9362"/>
    <x v="2"/>
    <s v="Mar"/>
    <x v="0"/>
    <x v="0"/>
    <s v="Order assembled"/>
    <x v="1"/>
    <x v="0"/>
    <x v="1"/>
    <n v="228"/>
    <n v="326.03999999999996"/>
  </r>
  <r>
    <s v="AD01-9362"/>
    <x v="2"/>
    <s v="Mar"/>
    <x v="0"/>
    <x v="0"/>
    <s v="Order assembled"/>
    <x v="1"/>
    <x v="0"/>
    <x v="1"/>
    <n v="222"/>
    <n v="317.45999999999998"/>
  </r>
  <r>
    <s v="AD01-9363"/>
    <x v="2"/>
    <s v="Mar"/>
    <x v="0"/>
    <x v="0"/>
    <s v="Order assembled"/>
    <x v="1"/>
    <x v="0"/>
    <x v="1"/>
    <n v="231"/>
    <n v="330.33"/>
  </r>
  <r>
    <s v="AD01-9364"/>
    <x v="2"/>
    <s v="Mar"/>
    <x v="0"/>
    <x v="0"/>
    <s v="Order assembled"/>
    <x v="1"/>
    <x v="0"/>
    <x v="1"/>
    <n v="225"/>
    <n v="321.75"/>
  </r>
  <r>
    <s v="AD01-9365"/>
    <x v="2"/>
    <s v="Mar"/>
    <x v="0"/>
    <x v="0"/>
    <s v="Order assembled"/>
    <x v="1"/>
    <x v="0"/>
    <x v="1"/>
    <n v="219"/>
    <n v="526.24"/>
  </r>
  <r>
    <s v="AD01-9361"/>
    <x v="2"/>
    <s v="Mar"/>
    <x v="0"/>
    <x v="0"/>
    <s v="Order assembled"/>
    <x v="1"/>
    <x v="0"/>
    <x v="0"/>
    <n v="227"/>
    <n v="324.61"/>
  </r>
  <r>
    <s v="AD01-9361"/>
    <x v="2"/>
    <s v="Mar"/>
    <x v="0"/>
    <x v="0"/>
    <s v="Order assembled"/>
    <x v="1"/>
    <x v="0"/>
    <x v="0"/>
    <n v="221"/>
    <n v="316.02999999999997"/>
  </r>
  <r>
    <s v="AD01-9361"/>
    <x v="2"/>
    <s v="May"/>
    <x v="0"/>
    <x v="0"/>
    <s v="Order assembled"/>
    <x v="1"/>
    <x v="0"/>
    <x v="0"/>
    <n v="200"/>
    <n v="286"/>
  </r>
  <r>
    <s v="AD01-9362"/>
    <x v="2"/>
    <s v="May"/>
    <x v="0"/>
    <x v="0"/>
    <s v="Order assembled"/>
    <x v="1"/>
    <x v="0"/>
    <x v="0"/>
    <n v="194"/>
    <n v="277.42"/>
  </r>
  <r>
    <s v="AD01-9362"/>
    <x v="2"/>
    <s v="May"/>
    <x v="0"/>
    <x v="0"/>
    <s v="Order assembled"/>
    <x v="1"/>
    <x v="0"/>
    <x v="0"/>
    <n v="188"/>
    <n v="268.84000000000003"/>
  </r>
  <r>
    <s v="AD01-9362"/>
    <x v="2"/>
    <s v="May"/>
    <x v="0"/>
    <x v="0"/>
    <s v="Order assembled"/>
    <x v="1"/>
    <x v="0"/>
    <x v="1"/>
    <n v="198"/>
    <n v="283.14"/>
  </r>
  <r>
    <s v="AD01-9362"/>
    <x v="2"/>
    <s v="May"/>
    <x v="0"/>
    <x v="0"/>
    <s v="Order assembled"/>
    <x v="1"/>
    <x v="0"/>
    <x v="1"/>
    <n v="192"/>
    <n v="274.56"/>
  </r>
  <r>
    <s v="AD01-9362"/>
    <x v="2"/>
    <s v="May"/>
    <x v="0"/>
    <x v="0"/>
    <s v="Order assembled"/>
    <x v="1"/>
    <x v="0"/>
    <x v="1"/>
    <n v="186"/>
    <n v="265.98"/>
  </r>
  <r>
    <s v="AD01-9361"/>
    <x v="2"/>
    <s v="May"/>
    <x v="0"/>
    <x v="0"/>
    <s v="Order assembled"/>
    <x v="1"/>
    <x v="0"/>
    <x v="1"/>
    <n v="195"/>
    <n v="278.85000000000002"/>
  </r>
  <r>
    <s v="AD01-9364"/>
    <x v="2"/>
    <s v="May"/>
    <x v="0"/>
    <x v="0"/>
    <s v="Order assembled"/>
    <x v="1"/>
    <x v="0"/>
    <x v="1"/>
    <n v="189"/>
    <n v="270.27"/>
  </r>
  <r>
    <s v="AD01-9364"/>
    <x v="2"/>
    <s v="May"/>
    <x v="0"/>
    <x v="0"/>
    <s v="Order assembled"/>
    <x v="1"/>
    <x v="0"/>
    <x v="0"/>
    <n v="197"/>
    <n v="281.70999999999998"/>
  </r>
  <r>
    <s v="AD01-9364"/>
    <x v="2"/>
    <s v="May"/>
    <x v="0"/>
    <x v="0"/>
    <s v="Order assembled"/>
    <x v="1"/>
    <x v="0"/>
    <x v="0"/>
    <n v="191"/>
    <n v="273.13"/>
  </r>
  <r>
    <s v="AD01-9364"/>
    <x v="2"/>
    <s v="May"/>
    <x v="0"/>
    <x v="0"/>
    <s v="Order assembled"/>
    <x v="1"/>
    <x v="0"/>
    <x v="0"/>
    <n v="185"/>
    <n v="264.55"/>
  </r>
  <r>
    <s v="AD01-9361"/>
    <x v="2"/>
    <s v="Sep"/>
    <x v="0"/>
    <x v="0"/>
    <s v="Order assembled"/>
    <x v="1"/>
    <x v="0"/>
    <x v="1"/>
    <n v="154"/>
    <n v="220.22"/>
  </r>
  <r>
    <s v="AD01-9362"/>
    <x v="2"/>
    <s v="Sep"/>
    <x v="0"/>
    <x v="0"/>
    <s v="Order assembled"/>
    <x v="1"/>
    <x v="0"/>
    <x v="1"/>
    <n v="156"/>
    <n v="223.07999999999998"/>
  </r>
  <r>
    <s v="AD01-9362"/>
    <x v="2"/>
    <s v="Sep"/>
    <x v="0"/>
    <x v="0"/>
    <s v="Order assembled"/>
    <x v="1"/>
    <x v="0"/>
    <x v="1"/>
    <n v="153"/>
    <n v="218.79"/>
  </r>
  <r>
    <s v="AD01-9361"/>
    <x v="2"/>
    <s v="Sep"/>
    <x v="0"/>
    <x v="0"/>
    <s v="Order assembled"/>
    <x v="1"/>
    <x v="0"/>
    <x v="1"/>
    <n v="157"/>
    <n v="224.51"/>
  </r>
  <r>
    <s v="AD01-9363"/>
    <x v="2"/>
    <s v="Sep"/>
    <x v="0"/>
    <x v="0"/>
    <s v="Order assembled"/>
    <x v="1"/>
    <x v="0"/>
    <x v="1"/>
    <n v="155"/>
    <n v="221.65"/>
  </r>
  <r>
    <s v="AD01-9361"/>
    <x v="2"/>
    <s v="Sep"/>
    <x v="0"/>
    <x v="0"/>
    <s v="Order assembled"/>
    <x v="1"/>
    <x v="0"/>
    <x v="0"/>
    <n v="341"/>
    <n v="487.63"/>
  </r>
  <r>
    <s v="AD01-9361"/>
    <x v="2"/>
    <s v="Aug"/>
    <x v="1"/>
    <x v="0"/>
    <s v="Order assembled"/>
    <x v="1"/>
    <x v="0"/>
    <x v="0"/>
    <n v="254"/>
    <n v="363.22"/>
  </r>
  <r>
    <s v="AD01-9362"/>
    <x v="2"/>
    <s v="Aug"/>
    <x v="1"/>
    <x v="0"/>
    <s v="Order assembled"/>
    <x v="1"/>
    <x v="0"/>
    <x v="0"/>
    <n v="256"/>
    <n v="366.08"/>
  </r>
  <r>
    <s v="AD01-9362"/>
    <x v="2"/>
    <s v="Aug"/>
    <x v="1"/>
    <x v="0"/>
    <s v="Order assembled"/>
    <x v="1"/>
    <x v="0"/>
    <x v="0"/>
    <n v="961"/>
    <n v="1374.23"/>
  </r>
  <r>
    <s v="AD01-9362"/>
    <x v="2"/>
    <s v="Aug"/>
    <x v="1"/>
    <x v="0"/>
    <s v="Order assembled"/>
    <x v="1"/>
    <x v="0"/>
    <x v="0"/>
    <n v="255"/>
    <n v="364.65"/>
  </r>
  <r>
    <s v="AD01-9364"/>
    <x v="2"/>
    <s v="Aug"/>
    <x v="1"/>
    <x v="0"/>
    <s v="Order assembled"/>
    <x v="1"/>
    <x v="0"/>
    <x v="0"/>
    <n v="253"/>
    <n v="361.78999999999996"/>
  </r>
  <r>
    <s v="AD01-9364"/>
    <x v="2"/>
    <s v="Aug"/>
    <x v="1"/>
    <x v="0"/>
    <s v="Order assembled"/>
    <x v="1"/>
    <x v="0"/>
    <x v="0"/>
    <n v="251"/>
    <n v="358.93"/>
  </r>
  <r>
    <s v="AD01-9362"/>
    <x v="2"/>
    <s v="Jul"/>
    <x v="1"/>
    <x v="0"/>
    <s v="Order assembled"/>
    <x v="1"/>
    <x v="0"/>
    <x v="0"/>
    <n v="260"/>
    <n v="371.8"/>
  </r>
  <r>
    <s v="AD01-9362"/>
    <x v="2"/>
    <s v="Jul"/>
    <x v="1"/>
    <x v="0"/>
    <s v="Order assembled"/>
    <x v="1"/>
    <x v="0"/>
    <x v="0"/>
    <n v="960"/>
    <n v="1372.8"/>
  </r>
  <r>
    <s v="AD01-9363"/>
    <x v="2"/>
    <s v="Jul"/>
    <x v="1"/>
    <x v="0"/>
    <s v="Order assembled"/>
    <x v="1"/>
    <x v="0"/>
    <x v="0"/>
    <n v="261"/>
    <n v="373.23"/>
  </r>
  <r>
    <s v="AD01-9362"/>
    <x v="2"/>
    <s v="Jul"/>
    <x v="1"/>
    <x v="0"/>
    <s v="Order assembled"/>
    <x v="1"/>
    <x v="0"/>
    <x v="0"/>
    <n v="259"/>
    <n v="370.37"/>
  </r>
  <r>
    <s v="AD01-9362"/>
    <x v="2"/>
    <s v="Jul"/>
    <x v="1"/>
    <x v="0"/>
    <s v="Order assembled"/>
    <x v="1"/>
    <x v="0"/>
    <x v="0"/>
    <n v="257"/>
    <n v="367.51"/>
  </r>
  <r>
    <s v="AD01-9361"/>
    <x v="2"/>
    <s v="Sep"/>
    <x v="1"/>
    <x v="0"/>
    <s v="Order assembled"/>
    <x v="1"/>
    <x v="0"/>
    <x v="0"/>
    <n v="248"/>
    <n v="354.64"/>
  </r>
  <r>
    <s v="AD01-9364"/>
    <x v="2"/>
    <s v="Sep"/>
    <x v="1"/>
    <x v="0"/>
    <s v="Order assembled"/>
    <x v="1"/>
    <x v="0"/>
    <x v="0"/>
    <n v="250"/>
    <n v="526.24"/>
  </r>
  <r>
    <s v="AD01-9362"/>
    <x v="2"/>
    <s v="Sep"/>
    <x v="1"/>
    <x v="0"/>
    <s v="Order assembled"/>
    <x v="1"/>
    <x v="0"/>
    <x v="0"/>
    <n v="249"/>
    <n v="356.07"/>
  </r>
  <r>
    <s v="AD01-9361"/>
    <x v="2"/>
    <s v="Sep"/>
    <x v="1"/>
    <x v="0"/>
    <s v="Order assembled"/>
    <x v="1"/>
    <x v="0"/>
    <x v="0"/>
    <n v="247"/>
    <n v="353.21"/>
  </r>
  <r>
    <s v="AD01-9361"/>
    <x v="2"/>
    <s v="Apr"/>
    <x v="0"/>
    <x v="0"/>
    <s v="Order assembled"/>
    <x v="0"/>
    <x v="0"/>
    <x v="1"/>
    <n v="356"/>
    <n v="484.15999999999997"/>
  </r>
  <r>
    <s v="AD01-9362"/>
    <x v="2"/>
    <s v="Apr"/>
    <x v="0"/>
    <x v="0"/>
    <s v="Order assembled"/>
    <x v="0"/>
    <x v="0"/>
    <x v="1"/>
    <n v="152"/>
    <n v="217.36"/>
  </r>
  <r>
    <s v="AD01-9364"/>
    <x v="2"/>
    <s v="Apr"/>
    <x v="0"/>
    <x v="1"/>
    <s v="Order assembled"/>
    <x v="0"/>
    <x v="0"/>
    <x v="1"/>
    <n v="352"/>
    <n v="503.36"/>
  </r>
  <r>
    <s v="AD01-9361"/>
    <x v="2"/>
    <s v="Apr"/>
    <x v="0"/>
    <x v="1"/>
    <s v="Order assembled"/>
    <x v="0"/>
    <x v="0"/>
    <x v="1"/>
    <n v="154"/>
    <n v="220.22"/>
  </r>
  <r>
    <s v="AD01-9365"/>
    <x v="2"/>
    <s v="Apr"/>
    <x v="0"/>
    <x v="1"/>
    <s v="Order assembled"/>
    <x v="0"/>
    <x v="0"/>
    <x v="1"/>
    <n v="698"/>
    <n v="998.14"/>
  </r>
  <r>
    <s v="AD01-9364"/>
    <x v="2"/>
    <s v="Apr"/>
    <x v="0"/>
    <x v="1"/>
    <s v="Order assembled"/>
    <x v="0"/>
    <x v="0"/>
    <x v="1"/>
    <n v="731"/>
    <n v="1045.33"/>
  </r>
  <r>
    <s v="AD01-9364"/>
    <x v="2"/>
    <s v="Apr"/>
    <x v="0"/>
    <x v="1"/>
    <s v="Order assembled"/>
    <x v="0"/>
    <x v="0"/>
    <x v="1"/>
    <n v="771"/>
    <n v="526.24"/>
  </r>
  <r>
    <s v="AD01-9364"/>
    <x v="2"/>
    <s v="Apr"/>
    <x v="0"/>
    <x v="1"/>
    <s v="Order assembled"/>
    <x v="0"/>
    <x v="0"/>
    <x v="1"/>
    <n v="355"/>
    <n v="507.65"/>
  </r>
  <r>
    <s v="AD01-9364"/>
    <x v="2"/>
    <s v="Apr"/>
    <x v="0"/>
    <x v="1"/>
    <s v="Order assembled"/>
    <x v="0"/>
    <x v="0"/>
    <x v="1"/>
    <n v="157"/>
    <n v="224.51"/>
  </r>
  <r>
    <s v="AD01-9362"/>
    <x v="2"/>
    <s v="Apr"/>
    <x v="0"/>
    <x v="1"/>
    <s v="Order assembled"/>
    <x v="0"/>
    <x v="0"/>
    <x v="1"/>
    <n v="353"/>
    <n v="504.78999999999996"/>
  </r>
  <r>
    <s v="AD01-9362"/>
    <x v="2"/>
    <s v="Apr"/>
    <x v="0"/>
    <x v="1"/>
    <s v="Order assembled"/>
    <x v="0"/>
    <x v="0"/>
    <x v="1"/>
    <n v="155"/>
    <n v="221.65"/>
  </r>
  <r>
    <s v="AD01-9362"/>
    <x v="2"/>
    <s v="Aug"/>
    <x v="0"/>
    <x v="1"/>
    <s v="Order assembled"/>
    <x v="0"/>
    <x v="0"/>
    <x v="1"/>
    <n v="332"/>
    <n v="451.52"/>
  </r>
  <r>
    <s v="AD01-9362"/>
    <x v="2"/>
    <s v="Aug"/>
    <x v="0"/>
    <x v="1"/>
    <s v="Order assembled"/>
    <x v="0"/>
    <x v="0"/>
    <x v="1"/>
    <n v="134"/>
    <n v="191.62"/>
  </r>
  <r>
    <s v="AD01-9361"/>
    <x v="2"/>
    <s v="Aug"/>
    <x v="0"/>
    <x v="1"/>
    <s v="Order assembled"/>
    <x v="0"/>
    <x v="0"/>
    <x v="1"/>
    <n v="334"/>
    <n v="477.62"/>
  </r>
  <r>
    <s v="AD01-9362"/>
    <x v="2"/>
    <s v="Aug"/>
    <x v="0"/>
    <x v="1"/>
    <s v="Order assembled"/>
    <x v="0"/>
    <x v="0"/>
    <x v="1"/>
    <n v="702"/>
    <n v="1003.86"/>
  </r>
  <r>
    <s v="AD01-9361"/>
    <x v="2"/>
    <s v="Aug"/>
    <x v="0"/>
    <x v="1"/>
    <s v="Order assembled"/>
    <x v="0"/>
    <x v="0"/>
    <x v="1"/>
    <n v="735"/>
    <n v="1051.05"/>
  </r>
  <r>
    <s v="AD01-9362"/>
    <x v="2"/>
    <s v="Aug"/>
    <x v="0"/>
    <x v="1"/>
    <s v="Order assembled"/>
    <x v="0"/>
    <x v="0"/>
    <x v="1"/>
    <n v="333"/>
    <n v="526.24"/>
  </r>
  <r>
    <s v="AD01-9365"/>
    <x v="2"/>
    <s v="Aug"/>
    <x v="0"/>
    <x v="1"/>
    <s v="Order assembled"/>
    <x v="0"/>
    <x v="0"/>
    <x v="1"/>
    <n v="774"/>
    <n v="526.24"/>
  </r>
  <r>
    <s v="AD01-9362"/>
    <x v="2"/>
    <s v="Aug"/>
    <x v="0"/>
    <x v="1"/>
    <s v="Order assembled"/>
    <x v="0"/>
    <x v="0"/>
    <x v="1"/>
    <n v="331"/>
    <n v="473.33"/>
  </r>
  <r>
    <s v="AD01-9362"/>
    <x v="2"/>
    <s v="Aug"/>
    <x v="0"/>
    <x v="1"/>
    <s v="Order assembled"/>
    <x v="0"/>
    <x v="0"/>
    <x v="1"/>
    <n v="133"/>
    <n v="190.19"/>
  </r>
  <r>
    <s v="AD01-9363"/>
    <x v="2"/>
    <s v="Aug"/>
    <x v="0"/>
    <x v="1"/>
    <s v="Order assembled"/>
    <x v="0"/>
    <x v="0"/>
    <x v="1"/>
    <n v="335"/>
    <n v="479.05"/>
  </r>
  <r>
    <s v="AD01-9362"/>
    <x v="2"/>
    <s v="Aug"/>
    <x v="0"/>
    <x v="1"/>
    <s v="Order assembled"/>
    <x v="0"/>
    <x v="0"/>
    <x v="1"/>
    <n v="131"/>
    <n v="187.32999999999998"/>
  </r>
  <r>
    <s v="AD01-9363"/>
    <x v="2"/>
    <s v="Dec"/>
    <x v="0"/>
    <x v="1"/>
    <s v="Order assembled"/>
    <x v="0"/>
    <x v="0"/>
    <x v="1"/>
    <n v="140"/>
    <n v="200.2"/>
  </r>
  <r>
    <s v="AD01-9362"/>
    <x v="2"/>
    <s v="Dec"/>
    <x v="0"/>
    <x v="1"/>
    <s v="Order assembled"/>
    <x v="0"/>
    <x v="0"/>
    <x v="1"/>
    <n v="356"/>
    <n v="509.08"/>
  </r>
  <r>
    <s v="AD01-9362"/>
    <x v="2"/>
    <s v="Dec"/>
    <x v="0"/>
    <x v="1"/>
    <s v="Order assembled"/>
    <x v="0"/>
    <x v="0"/>
    <x v="1"/>
    <n v="310"/>
    <n v="443.3"/>
  </r>
  <r>
    <s v="AD01-9361"/>
    <x v="2"/>
    <s v="Dec"/>
    <x v="0"/>
    <x v="1"/>
    <s v="Order assembled"/>
    <x v="0"/>
    <x v="0"/>
    <x v="1"/>
    <n v="358"/>
    <n v="511.94"/>
  </r>
  <r>
    <s v="AD01-9365"/>
    <x v="2"/>
    <s v="Dec"/>
    <x v="0"/>
    <x v="1"/>
    <s v="Order assembled"/>
    <x v="0"/>
    <x v="0"/>
    <x v="1"/>
    <n v="138"/>
    <n v="197.34"/>
  </r>
  <r>
    <s v="AD01-9364"/>
    <x v="2"/>
    <s v="Dec"/>
    <x v="0"/>
    <x v="1"/>
    <s v="Order assembled"/>
    <x v="0"/>
    <x v="0"/>
    <x v="1"/>
    <n v="705"/>
    <n v="1008.15"/>
  </r>
  <r>
    <s v="AD01-9361"/>
    <x v="2"/>
    <s v="Dec"/>
    <x v="0"/>
    <x v="1"/>
    <s v="Order assembled"/>
    <x v="0"/>
    <x v="0"/>
    <x v="1"/>
    <n v="738"/>
    <n v="1055.3399999999999"/>
  </r>
  <r>
    <s v="AD01-9361"/>
    <x v="2"/>
    <s v="Dec"/>
    <x v="0"/>
    <x v="1"/>
    <s v="Order assembled"/>
    <x v="0"/>
    <x v="0"/>
    <x v="1"/>
    <n v="141"/>
    <n v="201.63"/>
  </r>
  <r>
    <s v="AD01-9364"/>
    <x v="2"/>
    <s v="Dec"/>
    <x v="0"/>
    <x v="1"/>
    <s v="Order assembled"/>
    <x v="0"/>
    <x v="0"/>
    <x v="1"/>
    <n v="309"/>
    <n v="526.24"/>
  </r>
  <r>
    <s v="AD01-9365"/>
    <x v="2"/>
    <s v="Dec"/>
    <x v="0"/>
    <x v="1"/>
    <s v="Order assembled"/>
    <x v="0"/>
    <x v="0"/>
    <x v="1"/>
    <n v="778"/>
    <n v="526.24"/>
  </r>
  <r>
    <s v="AD01-9361"/>
    <x v="2"/>
    <s v="Dec"/>
    <x v="0"/>
    <x v="1"/>
    <s v="Order assembled"/>
    <x v="0"/>
    <x v="0"/>
    <x v="1"/>
    <n v="139"/>
    <n v="198.76999999999998"/>
  </r>
  <r>
    <s v="AD01-9362"/>
    <x v="2"/>
    <s v="Dec"/>
    <x v="0"/>
    <x v="1"/>
    <s v="Order assembled"/>
    <x v="0"/>
    <x v="0"/>
    <x v="1"/>
    <n v="313"/>
    <n v="447.59000000000003"/>
  </r>
  <r>
    <s v="AD01-9362"/>
    <x v="2"/>
    <s v="Dec"/>
    <x v="0"/>
    <x v="1"/>
    <s v="Order assembled"/>
    <x v="0"/>
    <x v="0"/>
    <x v="1"/>
    <n v="137"/>
    <n v="195.91"/>
  </r>
  <r>
    <s v="AD01-9361"/>
    <x v="2"/>
    <s v="Dec"/>
    <x v="0"/>
    <x v="1"/>
    <s v="Order assembled"/>
    <x v="0"/>
    <x v="0"/>
    <x v="1"/>
    <n v="311"/>
    <n v="444.73"/>
  </r>
  <r>
    <s v="AD01-9363"/>
    <x v="2"/>
    <s v="Dec"/>
    <x v="0"/>
    <x v="1"/>
    <s v="Order assembled"/>
    <x v="0"/>
    <x v="0"/>
    <x v="1"/>
    <n v="747"/>
    <n v="1068.21"/>
  </r>
  <r>
    <s v="AD01-9361"/>
    <x v="2"/>
    <s v="Feb"/>
    <x v="0"/>
    <x v="1"/>
    <s v="Order assembled"/>
    <x v="0"/>
    <x v="0"/>
    <x v="1"/>
    <n v="362"/>
    <n v="492.32"/>
  </r>
  <r>
    <s v="AD01-9362"/>
    <x v="2"/>
    <s v="Feb"/>
    <x v="0"/>
    <x v="1"/>
    <s v="Order assembled"/>
    <x v="0"/>
    <x v="0"/>
    <x v="1"/>
    <n v="164"/>
    <n v="234.51999999999998"/>
  </r>
  <r>
    <s v="AD01-9364"/>
    <x v="2"/>
    <s v="Feb"/>
    <x v="0"/>
    <x v="1"/>
    <s v="Order assembled"/>
    <x v="0"/>
    <x v="0"/>
    <x v="1"/>
    <n v="364"/>
    <n v="520.52"/>
  </r>
  <r>
    <s v="AD01-9361"/>
    <x v="2"/>
    <s v="Feb"/>
    <x v="0"/>
    <x v="1"/>
    <s v="Order assembled"/>
    <x v="0"/>
    <x v="0"/>
    <x v="1"/>
    <n v="166"/>
    <n v="237.38"/>
  </r>
  <r>
    <s v="AD01-9361"/>
    <x v="2"/>
    <s v="Feb"/>
    <x v="0"/>
    <x v="1"/>
    <s v="Order assembled"/>
    <x v="0"/>
    <x v="0"/>
    <x v="1"/>
    <n v="696"/>
    <n v="995.28"/>
  </r>
  <r>
    <s v="AD01-9364"/>
    <x v="2"/>
    <s v="Feb"/>
    <x v="0"/>
    <x v="1"/>
    <s v="Order assembled"/>
    <x v="0"/>
    <x v="0"/>
    <x v="1"/>
    <n v="363"/>
    <n v="519.09"/>
  </r>
  <r>
    <s v="AD01-9361"/>
    <x v="2"/>
    <s v="Feb"/>
    <x v="0"/>
    <x v="1"/>
    <s v="Order assembled"/>
    <x v="0"/>
    <x v="0"/>
    <x v="1"/>
    <n v="769"/>
    <n v="526.24"/>
  </r>
  <r>
    <s v="AD01-9361"/>
    <x v="2"/>
    <s v="Feb"/>
    <x v="0"/>
    <x v="1"/>
    <s v="Order assembled"/>
    <x v="0"/>
    <x v="0"/>
    <x v="1"/>
    <n v="367"/>
    <n v="524.80999999999995"/>
  </r>
  <r>
    <s v="AD01-9364"/>
    <x v="2"/>
    <s v="Feb"/>
    <x v="0"/>
    <x v="1"/>
    <s v="Order assembled"/>
    <x v="0"/>
    <x v="0"/>
    <x v="1"/>
    <n v="163"/>
    <n v="233.09"/>
  </r>
  <r>
    <s v="AD01-9362"/>
    <x v="2"/>
    <s v="Feb"/>
    <x v="0"/>
    <x v="1"/>
    <s v="Order assembled"/>
    <x v="0"/>
    <x v="0"/>
    <x v="1"/>
    <n v="365"/>
    <n v="521.95000000000005"/>
  </r>
  <r>
    <s v="AD01-9364"/>
    <x v="2"/>
    <s v="Feb"/>
    <x v="0"/>
    <x v="1"/>
    <s v="Order assembled"/>
    <x v="0"/>
    <x v="0"/>
    <x v="1"/>
    <n v="167"/>
    <n v="238.81"/>
  </r>
  <r>
    <s v="AD01-9361"/>
    <x v="2"/>
    <s v="Jan"/>
    <x v="0"/>
    <x v="1"/>
    <s v="Order assembled"/>
    <x v="0"/>
    <x v="0"/>
    <x v="1"/>
    <n v="368"/>
    <n v="500.48"/>
  </r>
  <r>
    <s v="AD01-9362"/>
    <x v="2"/>
    <s v="Jan"/>
    <x v="0"/>
    <x v="1"/>
    <s v="Order assembled"/>
    <x v="0"/>
    <x v="0"/>
    <x v="1"/>
    <n v="170"/>
    <n v="243.1"/>
  </r>
  <r>
    <s v="AD01-9362"/>
    <x v="2"/>
    <s v="Jan"/>
    <x v="0"/>
    <x v="1"/>
    <s v="Order assembled"/>
    <x v="0"/>
    <x v="0"/>
    <x v="1"/>
    <n v="370"/>
    <n v="529.1"/>
  </r>
  <r>
    <s v="AD01-9361"/>
    <x v="2"/>
    <s v="Jan"/>
    <x v="0"/>
    <x v="1"/>
    <s v="Order assembled"/>
    <x v="0"/>
    <x v="0"/>
    <x v="1"/>
    <n v="172"/>
    <n v="245.95999999999998"/>
  </r>
  <r>
    <s v="AD01-9362"/>
    <x v="2"/>
    <s v="Jan"/>
    <x v="0"/>
    <x v="1"/>
    <s v="Order assembled"/>
    <x v="0"/>
    <x v="0"/>
    <x v="1"/>
    <n v="695"/>
    <n v="993.85"/>
  </r>
  <r>
    <s v="AD01-9361"/>
    <x v="2"/>
    <s v="Jan"/>
    <x v="0"/>
    <x v="1"/>
    <s v="Order assembled"/>
    <x v="0"/>
    <x v="0"/>
    <x v="1"/>
    <n v="729"/>
    <n v="1042.47"/>
  </r>
  <r>
    <s v="AD01-9361"/>
    <x v="2"/>
    <s v="Jan"/>
    <x v="0"/>
    <x v="1"/>
    <s v="Order assembled"/>
    <x v="0"/>
    <x v="0"/>
    <x v="1"/>
    <n v="369"/>
    <n v="527.66999999999996"/>
  </r>
  <r>
    <s v="AD01-9364"/>
    <x v="2"/>
    <s v="Jan"/>
    <x v="0"/>
    <x v="1"/>
    <s v="Order assembled"/>
    <x v="0"/>
    <x v="0"/>
    <x v="1"/>
    <n v="768"/>
    <n v="526.24"/>
  </r>
  <r>
    <s v="AD01-9362"/>
    <x v="2"/>
    <s v="Jan"/>
    <x v="0"/>
    <x v="1"/>
    <s v="Order assembled"/>
    <x v="0"/>
    <x v="0"/>
    <x v="1"/>
    <n v="169"/>
    <n v="241.67000000000002"/>
  </r>
  <r>
    <s v="AD01-9362"/>
    <x v="2"/>
    <s v="Jan"/>
    <x v="0"/>
    <x v="1"/>
    <s v="Order assembled"/>
    <x v="0"/>
    <x v="0"/>
    <x v="1"/>
    <n v="371"/>
    <n v="530.53"/>
  </r>
  <r>
    <s v="AD01-9361"/>
    <x v="2"/>
    <s v="Jan"/>
    <x v="0"/>
    <x v="1"/>
    <s v="Order assembled"/>
    <x v="0"/>
    <x v="0"/>
    <x v="1"/>
    <n v="173"/>
    <n v="247.39"/>
  </r>
  <r>
    <s v="AD01-9361"/>
    <x v="2"/>
    <s v="Jul"/>
    <x v="0"/>
    <x v="1"/>
    <s v="Order assembled"/>
    <x v="0"/>
    <x v="0"/>
    <x v="1"/>
    <n v="338"/>
    <n v="459.68"/>
  </r>
  <r>
    <s v="AD01-9365"/>
    <x v="2"/>
    <s v="Jul"/>
    <x v="0"/>
    <x v="1"/>
    <s v="Order assembled"/>
    <x v="0"/>
    <x v="0"/>
    <x v="1"/>
    <n v="140"/>
    <n v="200.2"/>
  </r>
  <r>
    <s v="AD01-9362"/>
    <x v="2"/>
    <s v="Jul"/>
    <x v="0"/>
    <x v="1"/>
    <s v="Order assembled"/>
    <x v="0"/>
    <x v="0"/>
    <x v="1"/>
    <n v="340"/>
    <n v="486.2"/>
  </r>
  <r>
    <s v="AD01-9362"/>
    <x v="2"/>
    <s v="Jul"/>
    <x v="0"/>
    <x v="1"/>
    <s v="Order assembled"/>
    <x v="0"/>
    <x v="0"/>
    <x v="1"/>
    <n v="136"/>
    <n v="194.48"/>
  </r>
  <r>
    <s v="AD01-9361"/>
    <x v="2"/>
    <s v="Jul"/>
    <x v="0"/>
    <x v="1"/>
    <s v="Order assembled"/>
    <x v="0"/>
    <x v="0"/>
    <x v="1"/>
    <n v="701"/>
    <n v="1002.4300000000001"/>
  </r>
  <r>
    <s v="AD01-9364"/>
    <x v="2"/>
    <s v="Jul"/>
    <x v="0"/>
    <x v="1"/>
    <s v="Order assembled"/>
    <x v="0"/>
    <x v="0"/>
    <x v="1"/>
    <n v="734"/>
    <n v="1049.6199999999999"/>
  </r>
  <r>
    <s v="AD01-9361"/>
    <x v="2"/>
    <s v="Jul"/>
    <x v="0"/>
    <x v="1"/>
    <s v="Order assembled"/>
    <x v="0"/>
    <x v="0"/>
    <x v="1"/>
    <n v="339"/>
    <n v="526.24"/>
  </r>
  <r>
    <s v="AD01-9362"/>
    <x v="2"/>
    <s v="Jul"/>
    <x v="0"/>
    <x v="1"/>
    <s v="Order assembled"/>
    <x v="0"/>
    <x v="0"/>
    <x v="1"/>
    <n v="773"/>
    <n v="526.24"/>
  </r>
  <r>
    <s v="AD01-9361"/>
    <x v="2"/>
    <s v="Jul"/>
    <x v="0"/>
    <x v="1"/>
    <s v="Order assembled"/>
    <x v="0"/>
    <x v="0"/>
    <x v="1"/>
    <n v="337"/>
    <n v="481.90999999999997"/>
  </r>
  <r>
    <s v="AD01-9362"/>
    <x v="2"/>
    <s v="Jul"/>
    <x v="0"/>
    <x v="1"/>
    <s v="Order assembled"/>
    <x v="0"/>
    <x v="0"/>
    <x v="1"/>
    <n v="139"/>
    <n v="198.76999999999998"/>
  </r>
  <r>
    <s v="AD01-9365"/>
    <x v="2"/>
    <s v="Jul"/>
    <x v="0"/>
    <x v="1"/>
    <s v="Order assembled"/>
    <x v="0"/>
    <x v="0"/>
    <x v="1"/>
    <n v="137"/>
    <n v="195.91"/>
  </r>
  <r>
    <s v="AD01-9365"/>
    <x v="2"/>
    <s v="Jun"/>
    <x v="0"/>
    <x v="1"/>
    <s v="Order assembled"/>
    <x v="0"/>
    <x v="0"/>
    <x v="1"/>
    <n v="344"/>
    <n v="467.84"/>
  </r>
  <r>
    <s v="AD01-9361"/>
    <x v="2"/>
    <s v="Jun"/>
    <x v="0"/>
    <x v="1"/>
    <s v="Order assembled"/>
    <x v="0"/>
    <x v="0"/>
    <x v="1"/>
    <n v="146"/>
    <n v="208.78"/>
  </r>
  <r>
    <s v="AD01-9362"/>
    <x v="2"/>
    <s v="Jun"/>
    <x v="0"/>
    <x v="1"/>
    <s v="Order assembled"/>
    <x v="0"/>
    <x v="0"/>
    <x v="1"/>
    <n v="142"/>
    <n v="203.06"/>
  </r>
  <r>
    <s v="AD01-9361"/>
    <x v="2"/>
    <s v="Jun"/>
    <x v="0"/>
    <x v="1"/>
    <s v="Order assembled"/>
    <x v="0"/>
    <x v="0"/>
    <x v="1"/>
    <n v="700"/>
    <n v="1001"/>
  </r>
  <r>
    <s v="AD01-9362"/>
    <x v="2"/>
    <s v="Jun"/>
    <x v="0"/>
    <x v="1"/>
    <s v="Order assembled"/>
    <x v="0"/>
    <x v="0"/>
    <x v="1"/>
    <n v="733"/>
    <n v="1048.19"/>
  </r>
  <r>
    <s v="AD01-9362"/>
    <x v="2"/>
    <s v="Jun"/>
    <x v="0"/>
    <x v="1"/>
    <s v="Order assembled"/>
    <x v="0"/>
    <x v="0"/>
    <x v="1"/>
    <n v="345"/>
    <n v="526.24"/>
  </r>
  <r>
    <s v="AD01-9362"/>
    <x v="2"/>
    <s v="Jun"/>
    <x v="0"/>
    <x v="1"/>
    <s v="Order assembled"/>
    <x v="0"/>
    <x v="0"/>
    <x v="1"/>
    <n v="343"/>
    <n v="490.49"/>
  </r>
  <r>
    <s v="AD01-9362"/>
    <x v="2"/>
    <s v="Jun"/>
    <x v="0"/>
    <x v="1"/>
    <s v="Order assembled"/>
    <x v="0"/>
    <x v="0"/>
    <x v="1"/>
    <n v="145"/>
    <n v="207.35"/>
  </r>
  <r>
    <s v="AD01-9362"/>
    <x v="2"/>
    <s v="Jun"/>
    <x v="0"/>
    <x v="1"/>
    <s v="Order assembled"/>
    <x v="0"/>
    <x v="0"/>
    <x v="1"/>
    <n v="341"/>
    <n v="487.63"/>
  </r>
  <r>
    <s v="AD01-9361"/>
    <x v="2"/>
    <s v="Jun"/>
    <x v="0"/>
    <x v="1"/>
    <s v="Order assembled"/>
    <x v="0"/>
    <x v="0"/>
    <x v="1"/>
    <n v="143"/>
    <n v="204.49"/>
  </r>
  <r>
    <s v="AD01-9365"/>
    <x v="2"/>
    <s v="Mar"/>
    <x v="0"/>
    <x v="1"/>
    <s v="Order assembled"/>
    <x v="0"/>
    <x v="0"/>
    <x v="1"/>
    <n v="158"/>
    <n v="225.94"/>
  </r>
  <r>
    <s v="AD01-9364"/>
    <x v="2"/>
    <s v="Mar"/>
    <x v="0"/>
    <x v="1"/>
    <s v="Order assembled"/>
    <x v="0"/>
    <x v="0"/>
    <x v="1"/>
    <n v="358"/>
    <n v="511.94"/>
  </r>
  <r>
    <s v="AD01-9364"/>
    <x v="2"/>
    <s v="Mar"/>
    <x v="0"/>
    <x v="1"/>
    <s v="Order assembled"/>
    <x v="0"/>
    <x v="0"/>
    <x v="1"/>
    <n v="160"/>
    <n v="228.8"/>
  </r>
  <r>
    <s v="AD01-9363"/>
    <x v="2"/>
    <s v="Mar"/>
    <x v="0"/>
    <x v="1"/>
    <s v="Order assembled"/>
    <x v="0"/>
    <x v="0"/>
    <x v="1"/>
    <n v="697"/>
    <n v="996.71"/>
  </r>
  <r>
    <s v="AD01-9363"/>
    <x v="2"/>
    <s v="Mar"/>
    <x v="0"/>
    <x v="1"/>
    <s v="Order assembled"/>
    <x v="0"/>
    <x v="0"/>
    <x v="1"/>
    <n v="730"/>
    <n v="1043.9000000000001"/>
  </r>
  <r>
    <s v="AD01-9361"/>
    <x v="2"/>
    <s v="Mar"/>
    <x v="0"/>
    <x v="1"/>
    <s v="Order assembled"/>
    <x v="0"/>
    <x v="0"/>
    <x v="1"/>
    <n v="357"/>
    <n v="510.51"/>
  </r>
  <r>
    <s v="AD01-9362"/>
    <x v="2"/>
    <s v="Mar"/>
    <x v="0"/>
    <x v="1"/>
    <s v="Order assembled"/>
    <x v="0"/>
    <x v="0"/>
    <x v="1"/>
    <n v="770"/>
    <n v="526.24"/>
  </r>
  <r>
    <s v="AD01-9362"/>
    <x v="2"/>
    <s v="Mar"/>
    <x v="0"/>
    <x v="1"/>
    <s v="Order assembled"/>
    <x v="0"/>
    <x v="0"/>
    <x v="1"/>
    <n v="361"/>
    <n v="516.23"/>
  </r>
  <r>
    <s v="AD01-9362"/>
    <x v="2"/>
    <s v="Mar"/>
    <x v="0"/>
    <x v="1"/>
    <s v="Order assembled"/>
    <x v="0"/>
    <x v="0"/>
    <x v="1"/>
    <n v="359"/>
    <n v="513.37"/>
  </r>
  <r>
    <s v="AD01-9362"/>
    <x v="2"/>
    <s v="Mar"/>
    <x v="0"/>
    <x v="1"/>
    <s v="Order assembled"/>
    <x v="0"/>
    <x v="0"/>
    <x v="1"/>
    <n v="161"/>
    <n v="230.23000000000002"/>
  </r>
  <r>
    <s v="AD01-9362"/>
    <x v="2"/>
    <s v="May"/>
    <x v="0"/>
    <x v="1"/>
    <s v="Order assembled"/>
    <x v="0"/>
    <x v="0"/>
    <x v="1"/>
    <n v="350"/>
    <n v="476"/>
  </r>
  <r>
    <s v="AD01-9362"/>
    <x v="2"/>
    <s v="May"/>
    <x v="0"/>
    <x v="1"/>
    <s v="Order assembled"/>
    <x v="0"/>
    <x v="0"/>
    <x v="1"/>
    <n v="346"/>
    <n v="494.78"/>
  </r>
  <r>
    <s v="AD01-9364"/>
    <x v="2"/>
    <s v="May"/>
    <x v="0"/>
    <x v="1"/>
    <s v="Order assembled"/>
    <x v="0"/>
    <x v="0"/>
    <x v="1"/>
    <n v="148"/>
    <n v="211.64"/>
  </r>
  <r>
    <s v="AD01-9362"/>
    <x v="2"/>
    <s v="May"/>
    <x v="0"/>
    <x v="1"/>
    <s v="Order assembled"/>
    <x v="0"/>
    <x v="0"/>
    <x v="1"/>
    <n v="699"/>
    <n v="999.56999999999994"/>
  </r>
  <r>
    <s v="AD01-9361"/>
    <x v="2"/>
    <s v="May"/>
    <x v="0"/>
    <x v="1"/>
    <s v="Order assembled"/>
    <x v="0"/>
    <x v="0"/>
    <x v="1"/>
    <n v="732"/>
    <n v="1046.76"/>
  </r>
  <r>
    <s v="AD01-9361"/>
    <x v="2"/>
    <s v="May"/>
    <x v="0"/>
    <x v="1"/>
    <s v="Order assembled"/>
    <x v="0"/>
    <x v="0"/>
    <x v="1"/>
    <n v="351"/>
    <n v="526.24"/>
  </r>
  <r>
    <s v="AD01-9362"/>
    <x v="2"/>
    <s v="May"/>
    <x v="0"/>
    <x v="1"/>
    <s v="Order assembled"/>
    <x v="0"/>
    <x v="0"/>
    <x v="1"/>
    <n v="772"/>
    <n v="526.24"/>
  </r>
  <r>
    <s v="AD01-9364"/>
    <x v="2"/>
    <s v="May"/>
    <x v="0"/>
    <x v="1"/>
    <s v="Order assembled"/>
    <x v="0"/>
    <x v="0"/>
    <x v="1"/>
    <n v="349"/>
    <n v="499.07"/>
  </r>
  <r>
    <s v="AD01-9362"/>
    <x v="2"/>
    <s v="May"/>
    <x v="0"/>
    <x v="1"/>
    <s v="Order assembled"/>
    <x v="0"/>
    <x v="0"/>
    <x v="1"/>
    <n v="151"/>
    <n v="215.93"/>
  </r>
  <r>
    <s v="AD01-9364"/>
    <x v="2"/>
    <s v="May"/>
    <x v="0"/>
    <x v="1"/>
    <s v="Order assembled"/>
    <x v="0"/>
    <x v="0"/>
    <x v="1"/>
    <n v="347"/>
    <n v="496.21000000000004"/>
  </r>
  <r>
    <s v="AD01-9362"/>
    <x v="2"/>
    <s v="May"/>
    <x v="0"/>
    <x v="1"/>
    <s v="Order assembled"/>
    <x v="0"/>
    <x v="0"/>
    <x v="1"/>
    <n v="149"/>
    <n v="213.07"/>
  </r>
  <r>
    <s v="AD01-9364"/>
    <x v="2"/>
    <s v="Nov"/>
    <x v="0"/>
    <x v="1"/>
    <s v="Order assembled"/>
    <x v="0"/>
    <x v="0"/>
    <x v="1"/>
    <n v="146"/>
    <n v="208.78"/>
  </r>
  <r>
    <s v="AD01-9365"/>
    <x v="2"/>
    <s v="Nov"/>
    <x v="0"/>
    <x v="1"/>
    <s v="Order assembled"/>
    <x v="0"/>
    <x v="0"/>
    <x v="1"/>
    <n v="314"/>
    <n v="449.02"/>
  </r>
  <r>
    <s v="AD01-9361"/>
    <x v="2"/>
    <s v="Nov"/>
    <x v="0"/>
    <x v="1"/>
    <s v="Order assembled"/>
    <x v="0"/>
    <x v="0"/>
    <x v="1"/>
    <n v="362"/>
    <n v="517.66"/>
  </r>
  <r>
    <s v="AD01-9364"/>
    <x v="2"/>
    <s v="Nov"/>
    <x v="0"/>
    <x v="1"/>
    <s v="Order assembled"/>
    <x v="0"/>
    <x v="0"/>
    <x v="1"/>
    <n v="142"/>
    <n v="203.06"/>
  </r>
  <r>
    <s v="AD01-9361"/>
    <x v="2"/>
    <s v="Nov"/>
    <x v="0"/>
    <x v="1"/>
    <s v="Order assembled"/>
    <x v="0"/>
    <x v="0"/>
    <x v="1"/>
    <n v="316"/>
    <n v="451.88"/>
  </r>
  <r>
    <s v="AD01-9362"/>
    <x v="2"/>
    <s v="Nov"/>
    <x v="0"/>
    <x v="1"/>
    <s v="Order assembled"/>
    <x v="0"/>
    <x v="0"/>
    <x v="1"/>
    <n v="364"/>
    <n v="520.52"/>
  </r>
  <r>
    <s v="AD01-9361"/>
    <x v="2"/>
    <s v="Nov"/>
    <x v="0"/>
    <x v="1"/>
    <s v="Order assembled"/>
    <x v="0"/>
    <x v="0"/>
    <x v="1"/>
    <n v="144"/>
    <n v="205.92000000000002"/>
  </r>
  <r>
    <s v="AD01-9364"/>
    <x v="2"/>
    <s v="Nov"/>
    <x v="0"/>
    <x v="1"/>
    <s v="Order assembled"/>
    <x v="0"/>
    <x v="0"/>
    <x v="1"/>
    <n v="704"/>
    <n v="1006.72"/>
  </r>
  <r>
    <s v="AD01-9364"/>
    <x v="2"/>
    <s v="Nov"/>
    <x v="0"/>
    <x v="1"/>
    <s v="Order assembled"/>
    <x v="0"/>
    <x v="0"/>
    <x v="1"/>
    <n v="315"/>
    <n v="526.24"/>
  </r>
  <r>
    <s v="AD01-9361"/>
    <x v="2"/>
    <s v="Nov"/>
    <x v="0"/>
    <x v="1"/>
    <s v="Order assembled"/>
    <x v="0"/>
    <x v="0"/>
    <x v="1"/>
    <n v="777"/>
    <n v="526.24"/>
  </r>
  <r>
    <s v="AD01-9362"/>
    <x v="2"/>
    <s v="Nov"/>
    <x v="0"/>
    <x v="1"/>
    <s v="Order assembled"/>
    <x v="0"/>
    <x v="0"/>
    <x v="1"/>
    <n v="145"/>
    <n v="207.35"/>
  </r>
  <r>
    <s v="AD01-9362"/>
    <x v="2"/>
    <s v="Nov"/>
    <x v="0"/>
    <x v="1"/>
    <s v="Order assembled"/>
    <x v="0"/>
    <x v="0"/>
    <x v="1"/>
    <n v="319"/>
    <n v="456.16999999999996"/>
  </r>
  <r>
    <s v="AD01-9364"/>
    <x v="2"/>
    <s v="Nov"/>
    <x v="0"/>
    <x v="1"/>
    <s v="Order assembled"/>
    <x v="0"/>
    <x v="0"/>
    <x v="1"/>
    <n v="361"/>
    <n v="516.23"/>
  </r>
  <r>
    <s v="AD01-9361"/>
    <x v="2"/>
    <s v="Nov"/>
    <x v="0"/>
    <x v="1"/>
    <s v="Order assembled"/>
    <x v="0"/>
    <x v="0"/>
    <x v="1"/>
    <n v="143"/>
    <n v="204.49"/>
  </r>
  <r>
    <s v="AD01-9361"/>
    <x v="2"/>
    <s v="Nov"/>
    <x v="0"/>
    <x v="1"/>
    <s v="Order assembled"/>
    <x v="0"/>
    <x v="0"/>
    <x v="1"/>
    <n v="317"/>
    <n v="453.31"/>
  </r>
  <r>
    <s v="AD01-9364"/>
    <x v="2"/>
    <s v="Nov"/>
    <x v="0"/>
    <x v="1"/>
    <s v="Order assembled"/>
    <x v="0"/>
    <x v="0"/>
    <x v="1"/>
    <n v="746"/>
    <n v="1066.78"/>
  </r>
  <r>
    <s v="AD01-9362"/>
    <x v="2"/>
    <s v="Oct"/>
    <x v="0"/>
    <x v="1"/>
    <s v="Order assembled"/>
    <x v="0"/>
    <x v="0"/>
    <x v="1"/>
    <n v="152"/>
    <n v="217.36"/>
  </r>
  <r>
    <s v="AD01-9363"/>
    <x v="2"/>
    <s v="Oct"/>
    <x v="0"/>
    <x v="1"/>
    <s v="Order assembled"/>
    <x v="0"/>
    <x v="0"/>
    <x v="1"/>
    <n v="320"/>
    <n v="457.6"/>
  </r>
  <r>
    <s v="AD01-9364"/>
    <x v="2"/>
    <s v="Oct"/>
    <x v="0"/>
    <x v="1"/>
    <s v="Order assembled"/>
    <x v="0"/>
    <x v="0"/>
    <x v="1"/>
    <n v="368"/>
    <n v="526.24"/>
  </r>
  <r>
    <s v="AD01-9361"/>
    <x v="2"/>
    <s v="Oct"/>
    <x v="0"/>
    <x v="1"/>
    <s v="Order assembled"/>
    <x v="0"/>
    <x v="0"/>
    <x v="1"/>
    <n v="148"/>
    <n v="211.64"/>
  </r>
  <r>
    <s v="AD01-9361"/>
    <x v="2"/>
    <s v="Oct"/>
    <x v="0"/>
    <x v="1"/>
    <s v="Order assembled"/>
    <x v="0"/>
    <x v="0"/>
    <x v="1"/>
    <n v="322"/>
    <n v="460.46000000000004"/>
  </r>
  <r>
    <s v="AD01-9362"/>
    <x v="2"/>
    <s v="Oct"/>
    <x v="0"/>
    <x v="1"/>
    <s v="Order assembled"/>
    <x v="0"/>
    <x v="0"/>
    <x v="1"/>
    <n v="370"/>
    <n v="529.1"/>
  </r>
  <r>
    <s v="AD01-9361"/>
    <x v="2"/>
    <s v="Oct"/>
    <x v="0"/>
    <x v="1"/>
    <s v="Order assembled"/>
    <x v="0"/>
    <x v="0"/>
    <x v="1"/>
    <n v="150"/>
    <n v="214.5"/>
  </r>
  <r>
    <s v="AD01-9364"/>
    <x v="2"/>
    <s v="Oct"/>
    <x v="0"/>
    <x v="1"/>
    <s v="Order assembled"/>
    <x v="0"/>
    <x v="0"/>
    <x v="1"/>
    <n v="703"/>
    <n v="1005.29"/>
  </r>
  <r>
    <s v="AD01-9365"/>
    <x v="2"/>
    <s v="Oct"/>
    <x v="0"/>
    <x v="1"/>
    <s v="Order assembled"/>
    <x v="0"/>
    <x v="0"/>
    <x v="1"/>
    <n v="737"/>
    <n v="1053.9099999999999"/>
  </r>
  <r>
    <s v="AD01-9365"/>
    <x v="2"/>
    <s v="Oct"/>
    <x v="0"/>
    <x v="1"/>
    <s v="Order assembled"/>
    <x v="0"/>
    <x v="0"/>
    <x v="1"/>
    <n v="147"/>
    <n v="210.21"/>
  </r>
  <r>
    <s v="AD01-9362"/>
    <x v="2"/>
    <s v="Oct"/>
    <x v="0"/>
    <x v="1"/>
    <s v="Order assembled"/>
    <x v="0"/>
    <x v="0"/>
    <x v="1"/>
    <n v="321"/>
    <n v="526.24"/>
  </r>
  <r>
    <s v="AD01-9361"/>
    <x v="2"/>
    <s v="Oct"/>
    <x v="0"/>
    <x v="1"/>
    <s v="Order assembled"/>
    <x v="0"/>
    <x v="0"/>
    <x v="1"/>
    <n v="776"/>
    <n v="526.24"/>
  </r>
  <r>
    <s v="AD01-9362"/>
    <x v="2"/>
    <s v="Oct"/>
    <x v="0"/>
    <x v="1"/>
    <s v="Order assembled"/>
    <x v="0"/>
    <x v="0"/>
    <x v="1"/>
    <n v="151"/>
    <n v="215.93"/>
  </r>
  <r>
    <s v="AD01-9361"/>
    <x v="2"/>
    <s v="Oct"/>
    <x v="0"/>
    <x v="1"/>
    <s v="Order assembled"/>
    <x v="0"/>
    <x v="0"/>
    <x v="1"/>
    <n v="367"/>
    <n v="524.80999999999995"/>
  </r>
  <r>
    <s v="AD01-9364"/>
    <x v="2"/>
    <s v="Oct"/>
    <x v="0"/>
    <x v="1"/>
    <s v="Order assembled"/>
    <x v="0"/>
    <x v="0"/>
    <x v="1"/>
    <n v="149"/>
    <n v="213.07"/>
  </r>
  <r>
    <s v="AD01-9364"/>
    <x v="2"/>
    <s v="Oct"/>
    <x v="0"/>
    <x v="1"/>
    <s v="Order assembled"/>
    <x v="0"/>
    <x v="0"/>
    <x v="1"/>
    <n v="323"/>
    <n v="461.89"/>
  </r>
  <r>
    <s v="AD01-9362"/>
    <x v="2"/>
    <s v="Oct"/>
    <x v="0"/>
    <x v="1"/>
    <s v="Order assembled"/>
    <x v="0"/>
    <x v="0"/>
    <x v="1"/>
    <n v="371"/>
    <n v="530.53"/>
  </r>
  <r>
    <s v="AD01-9361"/>
    <x v="2"/>
    <s v="Sep"/>
    <x v="0"/>
    <x v="1"/>
    <s v="Order assembled"/>
    <x v="0"/>
    <x v="0"/>
    <x v="1"/>
    <n v="326"/>
    <n v="443.36"/>
  </r>
  <r>
    <s v="AD01-9363"/>
    <x v="2"/>
    <s v="Sep"/>
    <x v="0"/>
    <x v="1"/>
    <s v="Order assembled"/>
    <x v="0"/>
    <x v="0"/>
    <x v="1"/>
    <n v="128"/>
    <n v="183.04"/>
  </r>
  <r>
    <s v="AD01-9361"/>
    <x v="2"/>
    <s v="Sep"/>
    <x v="0"/>
    <x v="1"/>
    <s v="Order assembled"/>
    <x v="0"/>
    <x v="0"/>
    <x v="1"/>
    <n v="328"/>
    <n v="469.03999999999996"/>
  </r>
  <r>
    <s v="AD01-9361"/>
    <x v="2"/>
    <s v="Sep"/>
    <x v="0"/>
    <x v="1"/>
    <s v="Order assembled"/>
    <x v="0"/>
    <x v="0"/>
    <x v="1"/>
    <n v="130"/>
    <n v="185.9"/>
  </r>
  <r>
    <s v="AD01-9362"/>
    <x v="2"/>
    <s v="Sep"/>
    <x v="0"/>
    <x v="1"/>
    <s v="Order assembled"/>
    <x v="0"/>
    <x v="0"/>
    <x v="1"/>
    <n v="736"/>
    <n v="1052.48"/>
  </r>
  <r>
    <s v="AD01-9361"/>
    <x v="2"/>
    <s v="Sep"/>
    <x v="0"/>
    <x v="1"/>
    <s v="Order assembled"/>
    <x v="0"/>
    <x v="0"/>
    <x v="1"/>
    <n v="327"/>
    <n v="526.24"/>
  </r>
  <r>
    <s v="AD01-9362"/>
    <x v="2"/>
    <s v="Sep"/>
    <x v="0"/>
    <x v="1"/>
    <s v="Order assembled"/>
    <x v="0"/>
    <x v="0"/>
    <x v="1"/>
    <n v="775"/>
    <n v="526.24"/>
  </r>
  <r>
    <s v="AD01-9362"/>
    <x v="2"/>
    <s v="Sep"/>
    <x v="0"/>
    <x v="1"/>
    <s v="Order assembled"/>
    <x v="0"/>
    <x v="0"/>
    <x v="1"/>
    <n v="325"/>
    <n v="464.75"/>
  </r>
  <r>
    <s v="AD01-9361"/>
    <x v="2"/>
    <s v="Sep"/>
    <x v="0"/>
    <x v="1"/>
    <s v="Order assembled"/>
    <x v="0"/>
    <x v="0"/>
    <x v="1"/>
    <n v="127"/>
    <n v="181.61"/>
  </r>
  <r>
    <s v="AD01-9361"/>
    <x v="2"/>
    <s v="Sep"/>
    <x v="0"/>
    <x v="1"/>
    <s v="Order assembled"/>
    <x v="0"/>
    <x v="0"/>
    <x v="1"/>
    <n v="329"/>
    <n v="470.47"/>
  </r>
  <r>
    <s v="AD01-9364"/>
    <x v="2"/>
    <s v="Apr"/>
    <x v="1"/>
    <x v="0"/>
    <s v="Order assembled"/>
    <x v="0"/>
    <x v="0"/>
    <x v="1"/>
    <n v="182"/>
    <n v="260.26"/>
  </r>
  <r>
    <s v="AD01-9362"/>
    <x v="2"/>
    <s v="Apr"/>
    <x v="1"/>
    <x v="0"/>
    <s v="Order assembled"/>
    <x v="0"/>
    <x v="0"/>
    <x v="1"/>
    <n v="176"/>
    <n v="251.68"/>
  </r>
  <r>
    <s v="AD01-9361"/>
    <x v="2"/>
    <s v="Apr"/>
    <x v="1"/>
    <x v="0"/>
    <s v="Order assembled"/>
    <x v="0"/>
    <x v="0"/>
    <x v="0"/>
    <n v="200"/>
    <n v="286"/>
  </r>
  <r>
    <s v="AD01-9362"/>
    <x v="2"/>
    <s v="Apr"/>
    <x v="1"/>
    <x v="0"/>
    <s v="Order assembled"/>
    <x v="0"/>
    <x v="0"/>
    <x v="0"/>
    <n v="248"/>
    <n v="354.64"/>
  </r>
  <r>
    <s v="AD01-9361"/>
    <x v="2"/>
    <s v="Apr"/>
    <x v="1"/>
    <x v="0"/>
    <s v="Order assembled"/>
    <x v="0"/>
    <x v="0"/>
    <x v="0"/>
    <n v="184"/>
    <n v="263.12"/>
  </r>
  <r>
    <s v="AD01-9361"/>
    <x v="2"/>
    <s v="Apr"/>
    <x v="1"/>
    <x v="0"/>
    <s v="Order assembled"/>
    <x v="0"/>
    <x v="0"/>
    <x v="0"/>
    <n v="178"/>
    <n v="254.54"/>
  </r>
  <r>
    <s v="AD01-9362"/>
    <x v="2"/>
    <s v="Apr"/>
    <x v="1"/>
    <x v="0"/>
    <s v="Order assembled"/>
    <x v="0"/>
    <x v="0"/>
    <x v="0"/>
    <n v="172"/>
    <n v="245.95999999999998"/>
  </r>
  <r>
    <s v="AD01-9361"/>
    <x v="2"/>
    <s v="Apr"/>
    <x v="1"/>
    <x v="0"/>
    <s v="Order assembled"/>
    <x v="0"/>
    <x v="0"/>
    <x v="0"/>
    <n v="202"/>
    <n v="526.24"/>
  </r>
  <r>
    <s v="AD01-9362"/>
    <x v="2"/>
    <s v="Apr"/>
    <x v="1"/>
    <x v="0"/>
    <s v="Order assembled"/>
    <x v="0"/>
    <x v="0"/>
    <x v="0"/>
    <n v="250"/>
    <n v="526.24"/>
  </r>
  <r>
    <s v="AD01-9363"/>
    <x v="2"/>
    <s v="Apr"/>
    <x v="1"/>
    <x v="0"/>
    <s v="Order assembled"/>
    <x v="0"/>
    <x v="0"/>
    <x v="0"/>
    <n v="246"/>
    <n v="351.78"/>
  </r>
  <r>
    <s v="AD01-9361"/>
    <x v="2"/>
    <s v="Apr"/>
    <x v="1"/>
    <x v="0"/>
    <s v="Order assembled"/>
    <x v="0"/>
    <x v="0"/>
    <x v="0"/>
    <n v="201"/>
    <n v="287.43"/>
  </r>
  <r>
    <s v="AD01-9364"/>
    <x v="2"/>
    <s v="Apr"/>
    <x v="1"/>
    <x v="0"/>
    <s v="Order assembled"/>
    <x v="0"/>
    <x v="0"/>
    <x v="0"/>
    <n v="249"/>
    <n v="356.07"/>
  </r>
  <r>
    <s v="AD01-9361"/>
    <x v="2"/>
    <s v="Apr"/>
    <x v="1"/>
    <x v="0"/>
    <s v="Order assembled"/>
    <x v="0"/>
    <x v="0"/>
    <x v="0"/>
    <n v="181"/>
    <n v="258.83"/>
  </r>
  <r>
    <s v="AD01-9361"/>
    <x v="2"/>
    <s v="Apr"/>
    <x v="1"/>
    <x v="0"/>
    <s v="Order assembled"/>
    <x v="0"/>
    <x v="0"/>
    <x v="0"/>
    <n v="175"/>
    <n v="250.25"/>
  </r>
  <r>
    <s v="AD01-9362"/>
    <x v="2"/>
    <s v="Apr"/>
    <x v="1"/>
    <x v="0"/>
    <s v="Order assembled"/>
    <x v="0"/>
    <x v="0"/>
    <x v="0"/>
    <n v="792"/>
    <n v="1132.56"/>
  </r>
  <r>
    <s v="AD01-9362"/>
    <x v="2"/>
    <s v="Apr"/>
    <x v="1"/>
    <x v="0"/>
    <s v="Order assembled"/>
    <x v="0"/>
    <x v="0"/>
    <x v="0"/>
    <n v="825"/>
    <n v="1179.75"/>
  </r>
  <r>
    <s v="AD01-9361"/>
    <x v="2"/>
    <s v="Apr"/>
    <x v="1"/>
    <x v="0"/>
    <s v="Order assembled"/>
    <x v="0"/>
    <x v="0"/>
    <x v="1"/>
    <n v="185"/>
    <n v="264.55"/>
  </r>
  <r>
    <s v="AD01-9365"/>
    <x v="2"/>
    <s v="Apr"/>
    <x v="1"/>
    <x v="0"/>
    <s v="Order assembled"/>
    <x v="0"/>
    <x v="0"/>
    <x v="1"/>
    <n v="179"/>
    <n v="255.97"/>
  </r>
  <r>
    <s v="AD01-9364"/>
    <x v="2"/>
    <s v="Apr"/>
    <x v="1"/>
    <x v="0"/>
    <s v="Order assembled"/>
    <x v="0"/>
    <x v="0"/>
    <x v="1"/>
    <n v="173"/>
    <n v="247.39"/>
  </r>
  <r>
    <s v="AD01-9361"/>
    <x v="2"/>
    <s v="Apr"/>
    <x v="1"/>
    <x v="0"/>
    <s v="Order assembled"/>
    <x v="0"/>
    <x v="0"/>
    <x v="0"/>
    <n v="203"/>
    <n v="290.28999999999996"/>
  </r>
  <r>
    <s v="AD01-9363"/>
    <x v="2"/>
    <s v="Aug"/>
    <x v="1"/>
    <x v="0"/>
    <s v="Order assembled"/>
    <x v="0"/>
    <x v="0"/>
    <x v="1"/>
    <n v="368"/>
    <n v="526.24"/>
  </r>
  <r>
    <s v="AD01-9362"/>
    <x v="2"/>
    <s v="Aug"/>
    <x v="1"/>
    <x v="0"/>
    <s v="Order assembled"/>
    <x v="0"/>
    <x v="0"/>
    <x v="1"/>
    <n v="362"/>
    <n v="517.66"/>
  </r>
  <r>
    <s v="AD01-9362"/>
    <x v="2"/>
    <s v="Aug"/>
    <x v="1"/>
    <x v="0"/>
    <s v="Order assembled"/>
    <x v="0"/>
    <x v="0"/>
    <x v="1"/>
    <n v="356"/>
    <n v="509.08"/>
  </r>
  <r>
    <s v="AD01-9362"/>
    <x v="2"/>
    <s v="Aug"/>
    <x v="1"/>
    <x v="0"/>
    <s v="Order assembled"/>
    <x v="0"/>
    <x v="0"/>
    <x v="0"/>
    <n v="182"/>
    <n v="260.26"/>
  </r>
  <r>
    <s v="AD01-9364"/>
    <x v="2"/>
    <s v="Aug"/>
    <x v="1"/>
    <x v="0"/>
    <s v="Order assembled"/>
    <x v="0"/>
    <x v="0"/>
    <x v="0"/>
    <n v="224"/>
    <n v="320.32"/>
  </r>
  <r>
    <s v="AD01-9364"/>
    <x v="2"/>
    <s v="Aug"/>
    <x v="1"/>
    <x v="0"/>
    <s v="Order assembled"/>
    <x v="0"/>
    <x v="0"/>
    <x v="0"/>
    <n v="364"/>
    <n v="520.52"/>
  </r>
  <r>
    <s v="AD01-9362"/>
    <x v="2"/>
    <s v="Aug"/>
    <x v="1"/>
    <x v="0"/>
    <s v="Order assembled"/>
    <x v="0"/>
    <x v="0"/>
    <x v="0"/>
    <n v="358"/>
    <n v="511.94"/>
  </r>
  <r>
    <s v="AD01-9365"/>
    <x v="2"/>
    <s v="Aug"/>
    <x v="1"/>
    <x v="0"/>
    <s v="Order assembled"/>
    <x v="0"/>
    <x v="0"/>
    <x v="0"/>
    <n v="178"/>
    <n v="526.24"/>
  </r>
  <r>
    <s v="AD01-9364"/>
    <x v="2"/>
    <s v="Aug"/>
    <x v="1"/>
    <x v="0"/>
    <s v="Order assembled"/>
    <x v="0"/>
    <x v="0"/>
    <x v="0"/>
    <n v="226"/>
    <n v="526.24"/>
  </r>
  <r>
    <s v="AD01-9362"/>
    <x v="2"/>
    <s v="Aug"/>
    <x v="1"/>
    <x v="0"/>
    <s v="Order assembled"/>
    <x v="0"/>
    <x v="0"/>
    <x v="0"/>
    <n v="1014"/>
    <n v="1450.02"/>
  </r>
  <r>
    <s v="AD01-9362"/>
    <x v="2"/>
    <s v="Aug"/>
    <x v="1"/>
    <x v="0"/>
    <s v="Order assembled"/>
    <x v="0"/>
    <x v="0"/>
    <x v="0"/>
    <n v="228"/>
    <n v="326.03999999999996"/>
  </r>
  <r>
    <s v="AD01-9362"/>
    <x v="2"/>
    <s v="Aug"/>
    <x v="1"/>
    <x v="0"/>
    <s v="Order assembled"/>
    <x v="0"/>
    <x v="0"/>
    <x v="0"/>
    <n v="225"/>
    <n v="321.75"/>
  </r>
  <r>
    <s v="AD01-9362"/>
    <x v="2"/>
    <s v="Aug"/>
    <x v="1"/>
    <x v="0"/>
    <s v="Order assembled"/>
    <x v="0"/>
    <x v="0"/>
    <x v="0"/>
    <n v="367"/>
    <n v="524.80999999999995"/>
  </r>
  <r>
    <s v="AD01-9362"/>
    <x v="2"/>
    <s v="Aug"/>
    <x v="1"/>
    <x v="0"/>
    <s v="Order assembled"/>
    <x v="0"/>
    <x v="0"/>
    <x v="0"/>
    <n v="361"/>
    <n v="516.23"/>
  </r>
  <r>
    <s v="AD01-9365"/>
    <x v="2"/>
    <s v="Aug"/>
    <x v="1"/>
    <x v="0"/>
    <s v="Order assembled"/>
    <x v="0"/>
    <x v="0"/>
    <x v="0"/>
    <n v="355"/>
    <n v="507.65"/>
  </r>
  <r>
    <s v="AD01-9364"/>
    <x v="2"/>
    <s v="Aug"/>
    <x v="1"/>
    <x v="0"/>
    <s v="Order assembled"/>
    <x v="0"/>
    <x v="0"/>
    <x v="0"/>
    <n v="795"/>
    <n v="1136.8499999999999"/>
  </r>
  <r>
    <s v="AD01-9362"/>
    <x v="2"/>
    <s v="Aug"/>
    <x v="1"/>
    <x v="0"/>
    <s v="Order assembled"/>
    <x v="0"/>
    <x v="0"/>
    <x v="0"/>
    <n v="828"/>
    <n v="1184.04"/>
  </r>
  <r>
    <s v="AD01-9361"/>
    <x v="2"/>
    <s v="Aug"/>
    <x v="1"/>
    <x v="0"/>
    <s v="Order assembled"/>
    <x v="0"/>
    <x v="0"/>
    <x v="1"/>
    <n v="365"/>
    <n v="521.95000000000005"/>
  </r>
  <r>
    <s v="AD01-9362"/>
    <x v="2"/>
    <s v="Aug"/>
    <x v="1"/>
    <x v="0"/>
    <s v="Order assembled"/>
    <x v="0"/>
    <x v="0"/>
    <x v="1"/>
    <n v="359"/>
    <n v="513.37"/>
  </r>
  <r>
    <s v="AD01-9362"/>
    <x v="2"/>
    <s v="Aug"/>
    <x v="1"/>
    <x v="0"/>
    <s v="Order assembled"/>
    <x v="0"/>
    <x v="0"/>
    <x v="1"/>
    <n v="353"/>
    <n v="504.78999999999996"/>
  </r>
  <r>
    <s v="AD01-9362"/>
    <x v="2"/>
    <s v="Aug"/>
    <x v="1"/>
    <x v="0"/>
    <s v="Order assembled"/>
    <x v="0"/>
    <x v="0"/>
    <x v="0"/>
    <n v="179"/>
    <n v="255.97"/>
  </r>
  <r>
    <s v="AD01-9361"/>
    <x v="2"/>
    <s v="Aug"/>
    <x v="1"/>
    <x v="0"/>
    <s v="Order assembled"/>
    <x v="0"/>
    <x v="0"/>
    <x v="0"/>
    <n v="227"/>
    <n v="324.61"/>
  </r>
  <r>
    <s v="AD01-9362"/>
    <x v="2"/>
    <s v="Dec"/>
    <x v="1"/>
    <x v="0"/>
    <s v="Order assembled"/>
    <x v="0"/>
    <x v="0"/>
    <x v="1"/>
    <n v="302"/>
    <n v="431.86"/>
  </r>
  <r>
    <s v="AD01-9361"/>
    <x v="2"/>
    <s v="Dec"/>
    <x v="1"/>
    <x v="0"/>
    <s v="Order assembled"/>
    <x v="0"/>
    <x v="0"/>
    <x v="1"/>
    <n v="296"/>
    <n v="423.28"/>
  </r>
  <r>
    <s v="AD01-9364"/>
    <x v="2"/>
    <s v="Dec"/>
    <x v="1"/>
    <x v="0"/>
    <s v="Order assembled"/>
    <x v="0"/>
    <x v="0"/>
    <x v="1"/>
    <n v="290"/>
    <n v="414.7"/>
  </r>
  <r>
    <s v="AD01-9362"/>
    <x v="2"/>
    <s v="Dec"/>
    <x v="1"/>
    <x v="0"/>
    <s v="Order assembled"/>
    <x v="0"/>
    <x v="0"/>
    <x v="0"/>
    <n v="230"/>
    <n v="328.9"/>
  </r>
  <r>
    <s v="AD01-9364"/>
    <x v="2"/>
    <s v="Dec"/>
    <x v="1"/>
    <x v="0"/>
    <s v="Order assembled"/>
    <x v="0"/>
    <x v="0"/>
    <x v="0"/>
    <n v="158"/>
    <n v="225.94"/>
  </r>
  <r>
    <s v="AD01-9361"/>
    <x v="2"/>
    <s v="Dec"/>
    <x v="1"/>
    <x v="0"/>
    <s v="Order assembled"/>
    <x v="0"/>
    <x v="0"/>
    <x v="0"/>
    <n v="206"/>
    <n v="294.58"/>
  </r>
  <r>
    <s v="AD01-9361"/>
    <x v="2"/>
    <s v="Dec"/>
    <x v="1"/>
    <x v="0"/>
    <s v="Order assembled"/>
    <x v="0"/>
    <x v="0"/>
    <x v="0"/>
    <n v="304"/>
    <n v="434.72"/>
  </r>
  <r>
    <s v="AD01-9362"/>
    <x v="2"/>
    <s v="Dec"/>
    <x v="1"/>
    <x v="0"/>
    <s v="Order assembled"/>
    <x v="0"/>
    <x v="0"/>
    <x v="0"/>
    <n v="298"/>
    <n v="426.14"/>
  </r>
  <r>
    <s v="AD01-9364"/>
    <x v="2"/>
    <s v="Dec"/>
    <x v="1"/>
    <x v="0"/>
    <s v="Order assembled"/>
    <x v="0"/>
    <x v="0"/>
    <x v="0"/>
    <n v="292"/>
    <n v="417.56"/>
  </r>
  <r>
    <s v="AD01-9362"/>
    <x v="2"/>
    <s v="Dec"/>
    <x v="1"/>
    <x v="0"/>
    <s v="Order assembled"/>
    <x v="0"/>
    <x v="0"/>
    <x v="0"/>
    <n v="232"/>
    <n v="526.24"/>
  </r>
  <r>
    <s v="AD01-9361"/>
    <x v="2"/>
    <s v="Dec"/>
    <x v="1"/>
    <x v="0"/>
    <s v="Order assembled"/>
    <x v="0"/>
    <x v="0"/>
    <x v="0"/>
    <n v="160"/>
    <n v="526.24"/>
  </r>
  <r>
    <s v="AD01-9362"/>
    <x v="2"/>
    <s v="Dec"/>
    <x v="1"/>
    <x v="0"/>
    <s v="Order assembled"/>
    <x v="0"/>
    <x v="0"/>
    <x v="0"/>
    <n v="964"/>
    <n v="1378.52"/>
  </r>
  <r>
    <s v="AD01-9361"/>
    <x v="2"/>
    <s v="Dec"/>
    <x v="1"/>
    <x v="0"/>
    <s v="Order assembled"/>
    <x v="0"/>
    <x v="0"/>
    <x v="0"/>
    <n v="1018"/>
    <n v="1455.74"/>
  </r>
  <r>
    <s v="AD01-9364"/>
    <x v="2"/>
    <s v="Dec"/>
    <x v="1"/>
    <x v="0"/>
    <s v="Order assembled"/>
    <x v="0"/>
    <x v="0"/>
    <x v="0"/>
    <n v="204"/>
    <n v="291.72000000000003"/>
  </r>
  <r>
    <s v="AD01-9364"/>
    <x v="2"/>
    <s v="Dec"/>
    <x v="1"/>
    <x v="0"/>
    <s v="Order assembled"/>
    <x v="0"/>
    <x v="0"/>
    <x v="0"/>
    <n v="231"/>
    <n v="330.33"/>
  </r>
  <r>
    <s v="AD01-9362"/>
    <x v="2"/>
    <s v="Dec"/>
    <x v="1"/>
    <x v="0"/>
    <s v="Order assembled"/>
    <x v="0"/>
    <x v="0"/>
    <x v="0"/>
    <n v="159"/>
    <n v="227.37"/>
  </r>
  <r>
    <s v="AD01-9362"/>
    <x v="2"/>
    <s v="Dec"/>
    <x v="1"/>
    <x v="0"/>
    <s v="Order assembled"/>
    <x v="0"/>
    <x v="0"/>
    <x v="0"/>
    <n v="207"/>
    <n v="296.01"/>
  </r>
  <r>
    <s v="AD01-9361"/>
    <x v="2"/>
    <s v="Dec"/>
    <x v="1"/>
    <x v="0"/>
    <s v="Order assembled"/>
    <x v="0"/>
    <x v="0"/>
    <x v="0"/>
    <n v="301"/>
    <n v="430.43"/>
  </r>
  <r>
    <s v="AD01-9364"/>
    <x v="2"/>
    <s v="Dec"/>
    <x v="1"/>
    <x v="0"/>
    <s v="Order assembled"/>
    <x v="0"/>
    <x v="0"/>
    <x v="0"/>
    <n v="295"/>
    <n v="421.85"/>
  </r>
  <r>
    <s v="AD01-9361"/>
    <x v="2"/>
    <s v="Dec"/>
    <x v="1"/>
    <x v="0"/>
    <s v="Order assembled"/>
    <x v="0"/>
    <x v="0"/>
    <x v="0"/>
    <n v="289"/>
    <n v="413.27"/>
  </r>
  <r>
    <s v="AD01-9364"/>
    <x v="2"/>
    <s v="Dec"/>
    <x v="1"/>
    <x v="0"/>
    <s v="Order assembled"/>
    <x v="0"/>
    <x v="0"/>
    <x v="0"/>
    <n v="799"/>
    <n v="1142.57"/>
  </r>
  <r>
    <s v="AD01-9362"/>
    <x v="2"/>
    <s v="Dec"/>
    <x v="1"/>
    <x v="0"/>
    <s v="Order assembled"/>
    <x v="0"/>
    <x v="0"/>
    <x v="0"/>
    <n v="832"/>
    <n v="1189.76"/>
  </r>
  <r>
    <s v="AD01-9364"/>
    <x v="2"/>
    <s v="Dec"/>
    <x v="1"/>
    <x v="0"/>
    <s v="Order assembled"/>
    <x v="0"/>
    <x v="0"/>
    <x v="1"/>
    <n v="299"/>
    <n v="427.57"/>
  </r>
  <r>
    <s v="AD01-9362"/>
    <x v="2"/>
    <s v="Dec"/>
    <x v="1"/>
    <x v="0"/>
    <s v="Order assembled"/>
    <x v="0"/>
    <x v="0"/>
    <x v="1"/>
    <n v="293"/>
    <n v="418.99"/>
  </r>
  <r>
    <s v="AD01-9361"/>
    <x v="2"/>
    <s v="Dec"/>
    <x v="1"/>
    <x v="0"/>
    <s v="Order assembled"/>
    <x v="0"/>
    <x v="0"/>
    <x v="0"/>
    <n v="233"/>
    <n v="333.19"/>
  </r>
  <r>
    <s v="AD01-9361"/>
    <x v="2"/>
    <s v="Dec"/>
    <x v="1"/>
    <x v="0"/>
    <s v="Order assembled"/>
    <x v="0"/>
    <x v="0"/>
    <x v="0"/>
    <n v="161"/>
    <n v="230.23000000000002"/>
  </r>
  <r>
    <s v="AD01-9362"/>
    <x v="2"/>
    <s v="Dec"/>
    <x v="1"/>
    <x v="0"/>
    <s v="Order assembled"/>
    <x v="0"/>
    <x v="0"/>
    <x v="0"/>
    <n v="203"/>
    <n v="290.28999999999996"/>
  </r>
  <r>
    <s v="AD01-9361"/>
    <x v="2"/>
    <s v="Feb"/>
    <x v="1"/>
    <x v="0"/>
    <s v="Order assembled"/>
    <x v="0"/>
    <x v="0"/>
    <x v="1"/>
    <n v="218"/>
    <n v="311.74"/>
  </r>
  <r>
    <s v="AD01-9362"/>
    <x v="2"/>
    <s v="Feb"/>
    <x v="1"/>
    <x v="0"/>
    <s v="Order assembled"/>
    <x v="0"/>
    <x v="0"/>
    <x v="1"/>
    <n v="212"/>
    <n v="303.15999999999997"/>
  </r>
  <r>
    <s v="AD01-9364"/>
    <x v="2"/>
    <s v="Feb"/>
    <x v="1"/>
    <x v="0"/>
    <s v="Order assembled"/>
    <x v="0"/>
    <x v="0"/>
    <x v="1"/>
    <n v="206"/>
    <n v="294.58"/>
  </r>
  <r>
    <s v="AD01-9361"/>
    <x v="2"/>
    <s v="Feb"/>
    <x v="1"/>
    <x v="0"/>
    <s v="Order assembled"/>
    <x v="0"/>
    <x v="0"/>
    <x v="0"/>
    <n v="212"/>
    <n v="303.15999999999997"/>
  </r>
  <r>
    <s v="AD01-9364"/>
    <x v="2"/>
    <s v="Feb"/>
    <x v="1"/>
    <x v="0"/>
    <s v="Order assembled"/>
    <x v="0"/>
    <x v="0"/>
    <x v="0"/>
    <n v="260"/>
    <n v="371.8"/>
  </r>
  <r>
    <s v="AD01-9361"/>
    <x v="2"/>
    <s v="Feb"/>
    <x v="1"/>
    <x v="0"/>
    <s v="Order assembled"/>
    <x v="0"/>
    <x v="0"/>
    <x v="0"/>
    <n v="214"/>
    <n v="306.02"/>
  </r>
  <r>
    <s v="AD01-9361"/>
    <x v="2"/>
    <s v="Feb"/>
    <x v="1"/>
    <x v="0"/>
    <s v="Order assembled"/>
    <x v="0"/>
    <x v="0"/>
    <x v="0"/>
    <n v="208"/>
    <n v="297.44"/>
  </r>
  <r>
    <s v="AD01-9362"/>
    <x v="2"/>
    <s v="Feb"/>
    <x v="1"/>
    <x v="0"/>
    <s v="Order assembled"/>
    <x v="0"/>
    <x v="0"/>
    <x v="0"/>
    <n v="214"/>
    <n v="526.24"/>
  </r>
  <r>
    <s v="AD01-9362"/>
    <x v="2"/>
    <s v="Feb"/>
    <x v="1"/>
    <x v="0"/>
    <s v="Order assembled"/>
    <x v="0"/>
    <x v="0"/>
    <x v="0"/>
    <n v="256"/>
    <n v="526.24"/>
  </r>
  <r>
    <s v="AD01-9361"/>
    <x v="2"/>
    <s v="Feb"/>
    <x v="1"/>
    <x v="0"/>
    <s v="Order assembled"/>
    <x v="0"/>
    <x v="0"/>
    <x v="0"/>
    <n v="1009"/>
    <n v="1442.87"/>
  </r>
  <r>
    <s v="AD01-9362"/>
    <x v="2"/>
    <s v="Feb"/>
    <x v="1"/>
    <x v="0"/>
    <s v="Order assembled"/>
    <x v="0"/>
    <x v="0"/>
    <x v="0"/>
    <n v="258"/>
    <n v="368.94"/>
  </r>
  <r>
    <s v="AD01-9361"/>
    <x v="2"/>
    <s v="Feb"/>
    <x v="1"/>
    <x v="0"/>
    <s v="Order assembled"/>
    <x v="0"/>
    <x v="0"/>
    <x v="0"/>
    <n v="213"/>
    <n v="304.59000000000003"/>
  </r>
  <r>
    <s v="AD01-9363"/>
    <x v="2"/>
    <s v="Feb"/>
    <x v="1"/>
    <x v="0"/>
    <s v="Order assembled"/>
    <x v="0"/>
    <x v="0"/>
    <x v="0"/>
    <n v="261"/>
    <n v="373.23"/>
  </r>
  <r>
    <s v="AD01-9362"/>
    <x v="2"/>
    <s v="Feb"/>
    <x v="1"/>
    <x v="0"/>
    <s v="Order assembled"/>
    <x v="0"/>
    <x v="0"/>
    <x v="0"/>
    <n v="217"/>
    <n v="310.31"/>
  </r>
  <r>
    <s v="AD01-9361"/>
    <x v="2"/>
    <s v="Feb"/>
    <x v="1"/>
    <x v="0"/>
    <s v="Order assembled"/>
    <x v="0"/>
    <x v="0"/>
    <x v="0"/>
    <n v="211"/>
    <n v="301.73"/>
  </r>
  <r>
    <s v="AD01-9361"/>
    <x v="2"/>
    <s v="Feb"/>
    <x v="1"/>
    <x v="0"/>
    <s v="Order assembled"/>
    <x v="0"/>
    <x v="0"/>
    <x v="0"/>
    <n v="205"/>
    <n v="293.14999999999998"/>
  </r>
  <r>
    <s v="AD01-9361"/>
    <x v="2"/>
    <s v="Feb"/>
    <x v="1"/>
    <x v="0"/>
    <s v="Order assembled"/>
    <x v="0"/>
    <x v="0"/>
    <x v="0"/>
    <n v="790"/>
    <n v="1129.7"/>
  </r>
  <r>
    <s v="AD01-9362"/>
    <x v="2"/>
    <s v="Feb"/>
    <x v="1"/>
    <x v="0"/>
    <s v="Order assembled"/>
    <x v="0"/>
    <x v="0"/>
    <x v="0"/>
    <n v="823"/>
    <n v="1176.8899999999999"/>
  </r>
  <r>
    <s v="AD01-9361"/>
    <x v="2"/>
    <s v="Feb"/>
    <x v="1"/>
    <x v="0"/>
    <s v="Order assembled"/>
    <x v="0"/>
    <x v="0"/>
    <x v="1"/>
    <n v="215"/>
    <n v="307.45"/>
  </r>
  <r>
    <s v="AD01-9364"/>
    <x v="2"/>
    <s v="Feb"/>
    <x v="1"/>
    <x v="0"/>
    <s v="Order assembled"/>
    <x v="0"/>
    <x v="0"/>
    <x v="1"/>
    <n v="209"/>
    <n v="298.87"/>
  </r>
  <r>
    <s v="AD01-9361"/>
    <x v="2"/>
    <s v="Feb"/>
    <x v="1"/>
    <x v="0"/>
    <s v="Order assembled"/>
    <x v="0"/>
    <x v="0"/>
    <x v="1"/>
    <n v="203"/>
    <n v="290.28999999999996"/>
  </r>
  <r>
    <s v="AD01-9364"/>
    <x v="2"/>
    <s v="Feb"/>
    <x v="1"/>
    <x v="0"/>
    <s v="Order assembled"/>
    <x v="0"/>
    <x v="0"/>
    <x v="0"/>
    <n v="257"/>
    <n v="367.51"/>
  </r>
  <r>
    <s v="AD01-9362"/>
    <x v="2"/>
    <s v="Jan"/>
    <x v="1"/>
    <x v="0"/>
    <s v="Order assembled"/>
    <x v="0"/>
    <x v="0"/>
    <x v="1"/>
    <n v="230"/>
    <n v="328.9"/>
  </r>
  <r>
    <s v="AD01-9361"/>
    <x v="2"/>
    <s v="Jan"/>
    <x v="1"/>
    <x v="0"/>
    <s v="Order assembled"/>
    <x v="0"/>
    <x v="0"/>
    <x v="1"/>
    <n v="224"/>
    <n v="320.32"/>
  </r>
  <r>
    <s v="AD01-9365"/>
    <x v="2"/>
    <s v="Jan"/>
    <x v="1"/>
    <x v="0"/>
    <s v="Order assembled"/>
    <x v="0"/>
    <x v="0"/>
    <x v="0"/>
    <n v="218"/>
    <n v="311.74"/>
  </r>
  <r>
    <s v="AD01-9363"/>
    <x v="2"/>
    <s v="Jan"/>
    <x v="1"/>
    <x v="0"/>
    <s v="Order assembled"/>
    <x v="0"/>
    <x v="0"/>
    <x v="0"/>
    <n v="266"/>
    <n v="380.38"/>
  </r>
  <r>
    <s v="AD01-9362"/>
    <x v="2"/>
    <s v="Jan"/>
    <x v="1"/>
    <x v="0"/>
    <s v="Order assembled"/>
    <x v="0"/>
    <x v="0"/>
    <x v="0"/>
    <n v="232"/>
    <n v="331.76"/>
  </r>
  <r>
    <s v="AD01-9362"/>
    <x v="2"/>
    <s v="Jan"/>
    <x v="1"/>
    <x v="0"/>
    <s v="Order assembled"/>
    <x v="0"/>
    <x v="0"/>
    <x v="0"/>
    <n v="226"/>
    <n v="323.18"/>
  </r>
  <r>
    <s v="AD01-9362"/>
    <x v="2"/>
    <s v="Jan"/>
    <x v="1"/>
    <x v="0"/>
    <s v="Order assembled"/>
    <x v="0"/>
    <x v="0"/>
    <x v="0"/>
    <n v="220"/>
    <n v="314.60000000000002"/>
  </r>
  <r>
    <s v="AD01-9361"/>
    <x v="2"/>
    <s v="Jan"/>
    <x v="1"/>
    <x v="0"/>
    <s v="Order assembled"/>
    <x v="0"/>
    <x v="0"/>
    <x v="0"/>
    <n v="262"/>
    <n v="526.24"/>
  </r>
  <r>
    <s v="AD01-9361"/>
    <x v="2"/>
    <s v="Jan"/>
    <x v="1"/>
    <x v="0"/>
    <s v="Order assembled"/>
    <x v="0"/>
    <x v="0"/>
    <x v="0"/>
    <n v="1008"/>
    <n v="1441.44"/>
  </r>
  <r>
    <s v="AD01-9362"/>
    <x v="2"/>
    <s v="Jan"/>
    <x v="1"/>
    <x v="0"/>
    <s v="Order assembled"/>
    <x v="0"/>
    <x v="0"/>
    <x v="0"/>
    <n v="1041"/>
    <n v="1488.63"/>
  </r>
  <r>
    <s v="AD01-9362"/>
    <x v="2"/>
    <s v="Jan"/>
    <x v="1"/>
    <x v="0"/>
    <s v="Order assembled"/>
    <x v="0"/>
    <x v="0"/>
    <x v="0"/>
    <n v="219"/>
    <n v="313.17"/>
  </r>
  <r>
    <s v="AD01-9365"/>
    <x v="2"/>
    <s v="Jan"/>
    <x v="1"/>
    <x v="0"/>
    <s v="Order assembled"/>
    <x v="0"/>
    <x v="0"/>
    <x v="0"/>
    <n v="229"/>
    <n v="327.47000000000003"/>
  </r>
  <r>
    <s v="AD01-9361"/>
    <x v="2"/>
    <s v="Jan"/>
    <x v="1"/>
    <x v="0"/>
    <s v="Order assembled"/>
    <x v="0"/>
    <x v="0"/>
    <x v="0"/>
    <n v="223"/>
    <n v="318.89"/>
  </r>
  <r>
    <s v="AD01-9362"/>
    <x v="2"/>
    <s v="Jan"/>
    <x v="1"/>
    <x v="0"/>
    <s v="Order assembled"/>
    <x v="0"/>
    <x v="0"/>
    <x v="0"/>
    <n v="789"/>
    <n v="1128.27"/>
  </r>
  <r>
    <s v="AD01-9362"/>
    <x v="2"/>
    <s v="Jan"/>
    <x v="1"/>
    <x v="0"/>
    <s v="Order assembled"/>
    <x v="0"/>
    <x v="0"/>
    <x v="0"/>
    <n v="822"/>
    <n v="1175.46"/>
  </r>
  <r>
    <s v="AD01-9362"/>
    <x v="2"/>
    <s v="Jan"/>
    <x v="1"/>
    <x v="0"/>
    <s v="Order assembled"/>
    <x v="0"/>
    <x v="0"/>
    <x v="1"/>
    <n v="233"/>
    <n v="333.19"/>
  </r>
  <r>
    <s v="AD01-9362"/>
    <x v="2"/>
    <s v="Jan"/>
    <x v="1"/>
    <x v="0"/>
    <s v="Order assembled"/>
    <x v="0"/>
    <x v="0"/>
    <x v="1"/>
    <n v="227"/>
    <n v="324.61"/>
  </r>
  <r>
    <s v="AD01-9361"/>
    <x v="2"/>
    <s v="Jan"/>
    <x v="1"/>
    <x v="0"/>
    <s v="Order assembled"/>
    <x v="0"/>
    <x v="0"/>
    <x v="1"/>
    <n v="221"/>
    <n v="316.02999999999997"/>
  </r>
  <r>
    <s v="AD01-9362"/>
    <x v="2"/>
    <s v="Jan"/>
    <x v="1"/>
    <x v="0"/>
    <s v="Order assembled"/>
    <x v="0"/>
    <x v="0"/>
    <x v="0"/>
    <n v="215"/>
    <n v="307.45"/>
  </r>
  <r>
    <s v="AD01-9364"/>
    <x v="2"/>
    <s v="Jan"/>
    <x v="1"/>
    <x v="0"/>
    <s v="Order assembled"/>
    <x v="0"/>
    <x v="0"/>
    <x v="0"/>
    <n v="263"/>
    <n v="376.09000000000003"/>
  </r>
  <r>
    <s v="AD01-9361"/>
    <x v="2"/>
    <s v="Jul"/>
    <x v="1"/>
    <x v="0"/>
    <s v="Order assembled"/>
    <x v="0"/>
    <x v="0"/>
    <x v="1"/>
    <n v="134"/>
    <n v="191.62"/>
  </r>
  <r>
    <s v="AD01-9361"/>
    <x v="2"/>
    <s v="Jul"/>
    <x v="1"/>
    <x v="0"/>
    <s v="Order assembled"/>
    <x v="0"/>
    <x v="0"/>
    <x v="1"/>
    <n v="128"/>
    <n v="183.04"/>
  </r>
  <r>
    <s v="AD01-9362"/>
    <x v="2"/>
    <s v="Jul"/>
    <x v="1"/>
    <x v="0"/>
    <s v="Order assembled"/>
    <x v="0"/>
    <x v="0"/>
    <x v="0"/>
    <n v="230"/>
    <n v="328.9"/>
  </r>
  <r>
    <s v="AD01-9362"/>
    <x v="2"/>
    <s v="Jul"/>
    <x v="1"/>
    <x v="0"/>
    <s v="Order assembled"/>
    <x v="0"/>
    <x v="0"/>
    <x v="0"/>
    <n v="136"/>
    <n v="194.48"/>
  </r>
  <r>
    <s v="AD01-9361"/>
    <x v="2"/>
    <s v="Jul"/>
    <x v="1"/>
    <x v="0"/>
    <s v="Order assembled"/>
    <x v="0"/>
    <x v="0"/>
    <x v="0"/>
    <n v="130"/>
    <n v="185.9"/>
  </r>
  <r>
    <s v="AD01-9364"/>
    <x v="2"/>
    <s v="Jul"/>
    <x v="1"/>
    <x v="0"/>
    <s v="Order assembled"/>
    <x v="0"/>
    <x v="0"/>
    <x v="0"/>
    <n v="370"/>
    <n v="529.1"/>
  </r>
  <r>
    <s v="AD01-9362"/>
    <x v="2"/>
    <s v="Jul"/>
    <x v="1"/>
    <x v="0"/>
    <s v="Order assembled"/>
    <x v="0"/>
    <x v="0"/>
    <x v="0"/>
    <n v="184"/>
    <n v="526.24"/>
  </r>
  <r>
    <s v="AD01-9362"/>
    <x v="2"/>
    <s v="Jul"/>
    <x v="1"/>
    <x v="0"/>
    <s v="Order assembled"/>
    <x v="0"/>
    <x v="0"/>
    <x v="0"/>
    <n v="232"/>
    <n v="526.24"/>
  </r>
  <r>
    <s v="AD01-9364"/>
    <x v="2"/>
    <s v="Jul"/>
    <x v="1"/>
    <x v="0"/>
    <s v="Order assembled"/>
    <x v="0"/>
    <x v="0"/>
    <x v="0"/>
    <n v="1013"/>
    <n v="1448.59"/>
  </r>
  <r>
    <s v="AD01-9363"/>
    <x v="2"/>
    <s v="Jul"/>
    <x v="1"/>
    <x v="0"/>
    <s v="Order assembled"/>
    <x v="0"/>
    <x v="0"/>
    <x v="0"/>
    <n v="234"/>
    <n v="334.62"/>
  </r>
  <r>
    <s v="AD01-9364"/>
    <x v="2"/>
    <s v="Jul"/>
    <x v="1"/>
    <x v="0"/>
    <s v="Order assembled"/>
    <x v="0"/>
    <x v="0"/>
    <x v="0"/>
    <n v="183"/>
    <n v="261.69"/>
  </r>
  <r>
    <s v="AD01-9362"/>
    <x v="2"/>
    <s v="Jul"/>
    <x v="1"/>
    <x v="0"/>
    <s v="Order assembled"/>
    <x v="0"/>
    <x v="0"/>
    <x v="0"/>
    <n v="231"/>
    <n v="330.33"/>
  </r>
  <r>
    <s v="AD01-9364"/>
    <x v="2"/>
    <s v="Jul"/>
    <x v="1"/>
    <x v="0"/>
    <s v="Order assembled"/>
    <x v="0"/>
    <x v="0"/>
    <x v="0"/>
    <n v="133"/>
    <n v="190.19"/>
  </r>
  <r>
    <s v="AD01-9362"/>
    <x v="2"/>
    <s v="Jul"/>
    <x v="1"/>
    <x v="0"/>
    <s v="Order assembled"/>
    <x v="0"/>
    <x v="0"/>
    <x v="0"/>
    <n v="127"/>
    <n v="181.61"/>
  </r>
  <r>
    <s v="AD01-9362"/>
    <x v="2"/>
    <s v="Jul"/>
    <x v="1"/>
    <x v="0"/>
    <s v="Order assembled"/>
    <x v="0"/>
    <x v="0"/>
    <x v="0"/>
    <n v="794"/>
    <n v="1135.42"/>
  </r>
  <r>
    <s v="AD01-9362"/>
    <x v="2"/>
    <s v="Jul"/>
    <x v="1"/>
    <x v="0"/>
    <s v="Order assembled"/>
    <x v="0"/>
    <x v="0"/>
    <x v="1"/>
    <n v="137"/>
    <n v="195.91"/>
  </r>
  <r>
    <s v="AD01-9361"/>
    <x v="2"/>
    <s v="Jul"/>
    <x v="1"/>
    <x v="0"/>
    <s v="Order assembled"/>
    <x v="0"/>
    <x v="0"/>
    <x v="1"/>
    <n v="131"/>
    <n v="187.32999999999998"/>
  </r>
  <r>
    <s v="AD01-9361"/>
    <x v="2"/>
    <s v="Jul"/>
    <x v="1"/>
    <x v="0"/>
    <s v="Order assembled"/>
    <x v="0"/>
    <x v="0"/>
    <x v="1"/>
    <n v="371"/>
    <n v="530.53"/>
  </r>
  <r>
    <s v="AD01-9361"/>
    <x v="2"/>
    <s v="Jul"/>
    <x v="1"/>
    <x v="0"/>
    <s v="Order assembled"/>
    <x v="0"/>
    <x v="0"/>
    <x v="0"/>
    <n v="185"/>
    <n v="264.55"/>
  </r>
  <r>
    <s v="AD01-9362"/>
    <x v="2"/>
    <s v="Jul"/>
    <x v="1"/>
    <x v="0"/>
    <s v="Order assembled"/>
    <x v="0"/>
    <x v="0"/>
    <x v="0"/>
    <n v="233"/>
    <n v="333.19"/>
  </r>
  <r>
    <s v="AD01-9362"/>
    <x v="2"/>
    <s v="Jun"/>
    <x v="1"/>
    <x v="0"/>
    <s v="Order assembled"/>
    <x v="0"/>
    <x v="0"/>
    <x v="1"/>
    <n v="152"/>
    <n v="217.36"/>
  </r>
  <r>
    <s v="AD01-9362"/>
    <x v="2"/>
    <s v="Jun"/>
    <x v="1"/>
    <x v="0"/>
    <s v="Order assembled"/>
    <x v="0"/>
    <x v="0"/>
    <x v="1"/>
    <n v="146"/>
    <n v="208.78"/>
  </r>
  <r>
    <s v="AD01-9362"/>
    <x v="2"/>
    <s v="Jun"/>
    <x v="1"/>
    <x v="0"/>
    <s v="Order assembled"/>
    <x v="0"/>
    <x v="0"/>
    <x v="1"/>
    <n v="140"/>
    <n v="200.2"/>
  </r>
  <r>
    <s v="AD01-9365"/>
    <x v="2"/>
    <s v="Jun"/>
    <x v="1"/>
    <x v="0"/>
    <s v="Order assembled"/>
    <x v="0"/>
    <x v="0"/>
    <x v="0"/>
    <n v="188"/>
    <n v="268.84000000000003"/>
  </r>
  <r>
    <s v="AD01-9361"/>
    <x v="2"/>
    <s v="Jun"/>
    <x v="1"/>
    <x v="0"/>
    <s v="Order assembled"/>
    <x v="0"/>
    <x v="0"/>
    <x v="0"/>
    <n v="236"/>
    <n v="337.48"/>
  </r>
  <r>
    <s v="AD01-9362"/>
    <x v="2"/>
    <s v="Jun"/>
    <x v="1"/>
    <x v="0"/>
    <s v="Order assembled"/>
    <x v="0"/>
    <x v="0"/>
    <x v="0"/>
    <n v="154"/>
    <n v="220.22"/>
  </r>
  <r>
    <s v="AD01-9361"/>
    <x v="2"/>
    <s v="Jun"/>
    <x v="1"/>
    <x v="0"/>
    <s v="Order assembled"/>
    <x v="0"/>
    <x v="0"/>
    <x v="0"/>
    <n v="148"/>
    <n v="211.64"/>
  </r>
  <r>
    <s v="AD01-9364"/>
    <x v="2"/>
    <s v="Jun"/>
    <x v="1"/>
    <x v="0"/>
    <s v="Order assembled"/>
    <x v="0"/>
    <x v="0"/>
    <x v="0"/>
    <n v="142"/>
    <n v="203.06"/>
  </r>
  <r>
    <s v="AD01-9361"/>
    <x v="2"/>
    <s v="Jun"/>
    <x v="1"/>
    <x v="0"/>
    <s v="Order assembled"/>
    <x v="0"/>
    <x v="0"/>
    <x v="0"/>
    <n v="190"/>
    <n v="526.24"/>
  </r>
  <r>
    <s v="AD01-9363"/>
    <x v="2"/>
    <s v="Jun"/>
    <x v="1"/>
    <x v="0"/>
    <s v="Order assembled"/>
    <x v="0"/>
    <x v="0"/>
    <x v="0"/>
    <n v="238"/>
    <n v="526.24"/>
  </r>
  <r>
    <s v="AD01-9364"/>
    <x v="2"/>
    <s v="Jun"/>
    <x v="1"/>
    <x v="0"/>
    <s v="Order assembled"/>
    <x v="0"/>
    <x v="0"/>
    <x v="0"/>
    <n v="1012"/>
    <n v="1447.1599999999999"/>
  </r>
  <r>
    <s v="AD01-9364"/>
    <x v="2"/>
    <s v="Jun"/>
    <x v="1"/>
    <x v="0"/>
    <s v="Order assembled"/>
    <x v="0"/>
    <x v="0"/>
    <x v="0"/>
    <n v="189"/>
    <n v="270.27"/>
  </r>
  <r>
    <s v="AD01-9362"/>
    <x v="2"/>
    <s v="Jun"/>
    <x v="1"/>
    <x v="0"/>
    <s v="Order assembled"/>
    <x v="0"/>
    <x v="0"/>
    <x v="0"/>
    <n v="237"/>
    <n v="338.90999999999997"/>
  </r>
  <r>
    <s v="AD01-9364"/>
    <x v="2"/>
    <s v="Jun"/>
    <x v="1"/>
    <x v="0"/>
    <s v="Order assembled"/>
    <x v="0"/>
    <x v="0"/>
    <x v="0"/>
    <n v="151"/>
    <n v="215.93"/>
  </r>
  <r>
    <s v="AD01-9361"/>
    <x v="2"/>
    <s v="Jun"/>
    <x v="1"/>
    <x v="0"/>
    <s v="Order assembled"/>
    <x v="0"/>
    <x v="0"/>
    <x v="0"/>
    <n v="145"/>
    <n v="207.35"/>
  </r>
  <r>
    <s v="AD01-9365"/>
    <x v="2"/>
    <s v="Jun"/>
    <x v="1"/>
    <x v="0"/>
    <s v="Order assembled"/>
    <x v="0"/>
    <x v="0"/>
    <x v="0"/>
    <n v="139"/>
    <n v="198.76999999999998"/>
  </r>
  <r>
    <s v="AD01-9362"/>
    <x v="2"/>
    <s v="Jun"/>
    <x v="1"/>
    <x v="0"/>
    <s v="Order assembled"/>
    <x v="0"/>
    <x v="0"/>
    <x v="0"/>
    <n v="793"/>
    <n v="1133.99"/>
  </r>
  <r>
    <s v="AD01-9362"/>
    <x v="2"/>
    <s v="Jun"/>
    <x v="1"/>
    <x v="0"/>
    <s v="Order assembled"/>
    <x v="0"/>
    <x v="0"/>
    <x v="0"/>
    <n v="827"/>
    <n v="1182.6100000000001"/>
  </r>
  <r>
    <s v="AD01-9365"/>
    <x v="2"/>
    <s v="Jun"/>
    <x v="1"/>
    <x v="0"/>
    <s v="Order assembled"/>
    <x v="0"/>
    <x v="0"/>
    <x v="1"/>
    <n v="149"/>
    <n v="213.07"/>
  </r>
  <r>
    <s v="AD01-9361"/>
    <x v="2"/>
    <s v="Jun"/>
    <x v="1"/>
    <x v="0"/>
    <s v="Order assembled"/>
    <x v="0"/>
    <x v="0"/>
    <x v="1"/>
    <n v="143"/>
    <n v="204.49"/>
  </r>
  <r>
    <s v="AD01-9361"/>
    <x v="2"/>
    <s v="Jun"/>
    <x v="1"/>
    <x v="0"/>
    <s v="Order assembled"/>
    <x v="0"/>
    <x v="0"/>
    <x v="0"/>
    <n v="191"/>
    <n v="273.13"/>
  </r>
  <r>
    <s v="AD01-9362"/>
    <x v="2"/>
    <s v="Jun"/>
    <x v="1"/>
    <x v="0"/>
    <s v="Order assembled"/>
    <x v="0"/>
    <x v="0"/>
    <x v="0"/>
    <n v="239"/>
    <n v="341.77"/>
  </r>
  <r>
    <s v="AD01-9362"/>
    <x v="2"/>
    <s v="Mar"/>
    <x v="1"/>
    <x v="0"/>
    <s v="Order assembled"/>
    <x v="0"/>
    <x v="0"/>
    <x v="1"/>
    <n v="200"/>
    <n v="286"/>
  </r>
  <r>
    <s v="AD01-9362"/>
    <x v="2"/>
    <s v="Mar"/>
    <x v="1"/>
    <x v="0"/>
    <s v="Order assembled"/>
    <x v="0"/>
    <x v="0"/>
    <x v="1"/>
    <n v="194"/>
    <n v="277.42"/>
  </r>
  <r>
    <s v="AD01-9361"/>
    <x v="2"/>
    <s v="Mar"/>
    <x v="1"/>
    <x v="0"/>
    <s v="Order assembled"/>
    <x v="0"/>
    <x v="0"/>
    <x v="1"/>
    <n v="188"/>
    <n v="268.84000000000003"/>
  </r>
  <r>
    <s v="AD01-9362"/>
    <x v="2"/>
    <s v="Mar"/>
    <x v="1"/>
    <x v="0"/>
    <s v="Order assembled"/>
    <x v="0"/>
    <x v="0"/>
    <x v="0"/>
    <n v="206"/>
    <n v="294.58"/>
  </r>
  <r>
    <s v="AD01-9361"/>
    <x v="2"/>
    <s v="Mar"/>
    <x v="1"/>
    <x v="0"/>
    <s v="Order assembled"/>
    <x v="0"/>
    <x v="0"/>
    <x v="0"/>
    <n v="254"/>
    <n v="363.22"/>
  </r>
  <r>
    <s v="AD01-9363"/>
    <x v="2"/>
    <s v="Mar"/>
    <x v="1"/>
    <x v="0"/>
    <s v="Order assembled"/>
    <x v="0"/>
    <x v="0"/>
    <x v="0"/>
    <n v="202"/>
    <n v="288.86"/>
  </r>
  <r>
    <s v="AD01-9362"/>
    <x v="2"/>
    <s v="Mar"/>
    <x v="1"/>
    <x v="0"/>
    <s v="Order assembled"/>
    <x v="0"/>
    <x v="0"/>
    <x v="0"/>
    <n v="196"/>
    <n v="280.27999999999997"/>
  </r>
  <r>
    <s v="AD01-9362"/>
    <x v="2"/>
    <s v="Mar"/>
    <x v="1"/>
    <x v="0"/>
    <s v="Order assembled"/>
    <x v="0"/>
    <x v="0"/>
    <x v="0"/>
    <n v="190"/>
    <n v="271.7"/>
  </r>
  <r>
    <s v="AD01-9361"/>
    <x v="2"/>
    <s v="Mar"/>
    <x v="1"/>
    <x v="0"/>
    <s v="Order assembled"/>
    <x v="0"/>
    <x v="0"/>
    <x v="0"/>
    <n v="208"/>
    <n v="526.24"/>
  </r>
  <r>
    <s v="AD01-9362"/>
    <x v="2"/>
    <s v="Mar"/>
    <x v="1"/>
    <x v="0"/>
    <s v="Order assembled"/>
    <x v="0"/>
    <x v="0"/>
    <x v="0"/>
    <n v="1010"/>
    <n v="1444.3"/>
  </r>
  <r>
    <s v="AD01-9361"/>
    <x v="2"/>
    <s v="Mar"/>
    <x v="1"/>
    <x v="0"/>
    <s v="Order assembled"/>
    <x v="0"/>
    <x v="0"/>
    <x v="0"/>
    <n v="252"/>
    <n v="360.36"/>
  </r>
  <r>
    <s v="AD01-9362"/>
    <x v="2"/>
    <s v="Mar"/>
    <x v="1"/>
    <x v="0"/>
    <s v="Order assembled"/>
    <x v="0"/>
    <x v="0"/>
    <x v="0"/>
    <n v="207"/>
    <n v="296.01"/>
  </r>
  <r>
    <s v="AD01-9361"/>
    <x v="2"/>
    <s v="Mar"/>
    <x v="1"/>
    <x v="0"/>
    <s v="Order assembled"/>
    <x v="0"/>
    <x v="0"/>
    <x v="0"/>
    <n v="255"/>
    <n v="364.65"/>
  </r>
  <r>
    <s v="AD01-9361"/>
    <x v="2"/>
    <s v="Mar"/>
    <x v="1"/>
    <x v="0"/>
    <s v="Order assembled"/>
    <x v="0"/>
    <x v="0"/>
    <x v="0"/>
    <n v="199"/>
    <n v="284.57"/>
  </r>
  <r>
    <s v="AD01-9362"/>
    <x v="2"/>
    <s v="Mar"/>
    <x v="1"/>
    <x v="0"/>
    <s v="Order assembled"/>
    <x v="0"/>
    <x v="0"/>
    <x v="0"/>
    <n v="193"/>
    <n v="275.99"/>
  </r>
  <r>
    <s v="AD01-9362"/>
    <x v="2"/>
    <s v="Mar"/>
    <x v="1"/>
    <x v="0"/>
    <s v="Order assembled"/>
    <x v="0"/>
    <x v="0"/>
    <x v="0"/>
    <n v="187"/>
    <n v="267.40999999999997"/>
  </r>
  <r>
    <s v="AD01-9362"/>
    <x v="2"/>
    <s v="Mar"/>
    <x v="1"/>
    <x v="0"/>
    <s v="Order assembled"/>
    <x v="0"/>
    <x v="0"/>
    <x v="0"/>
    <n v="791"/>
    <n v="1131.1300000000001"/>
  </r>
  <r>
    <s v="AD01-9362"/>
    <x v="2"/>
    <s v="Mar"/>
    <x v="1"/>
    <x v="0"/>
    <s v="Order assembled"/>
    <x v="0"/>
    <x v="0"/>
    <x v="0"/>
    <n v="824"/>
    <n v="1178.32"/>
  </r>
  <r>
    <s v="AD01-9363"/>
    <x v="2"/>
    <s v="Mar"/>
    <x v="1"/>
    <x v="0"/>
    <s v="Order assembled"/>
    <x v="0"/>
    <x v="0"/>
    <x v="1"/>
    <n v="197"/>
    <n v="281.70999999999998"/>
  </r>
  <r>
    <s v="AD01-9364"/>
    <x v="2"/>
    <s v="Mar"/>
    <x v="1"/>
    <x v="0"/>
    <s v="Order assembled"/>
    <x v="0"/>
    <x v="0"/>
    <x v="1"/>
    <n v="191"/>
    <n v="273.13"/>
  </r>
  <r>
    <s v="AD01-9363"/>
    <x v="2"/>
    <s v="Mar"/>
    <x v="1"/>
    <x v="0"/>
    <s v="Order assembled"/>
    <x v="0"/>
    <x v="0"/>
    <x v="0"/>
    <n v="209"/>
    <n v="298.87"/>
  </r>
  <r>
    <s v="AD01-9363"/>
    <x v="2"/>
    <s v="Mar"/>
    <x v="1"/>
    <x v="0"/>
    <s v="Order assembled"/>
    <x v="0"/>
    <x v="0"/>
    <x v="0"/>
    <n v="251"/>
    <n v="358.93"/>
  </r>
  <r>
    <s v="AD01-9361"/>
    <x v="2"/>
    <s v="May"/>
    <x v="1"/>
    <x v="0"/>
    <s v="Order assembled"/>
    <x v="0"/>
    <x v="0"/>
    <x v="1"/>
    <n v="170"/>
    <n v="243.1"/>
  </r>
  <r>
    <s v="AD01-9364"/>
    <x v="2"/>
    <s v="May"/>
    <x v="1"/>
    <x v="0"/>
    <s v="Order assembled"/>
    <x v="0"/>
    <x v="0"/>
    <x v="1"/>
    <n v="164"/>
    <n v="234.51999999999998"/>
  </r>
  <r>
    <s v="AD01-9364"/>
    <x v="2"/>
    <s v="May"/>
    <x v="1"/>
    <x v="0"/>
    <s v="Order assembled"/>
    <x v="0"/>
    <x v="0"/>
    <x v="1"/>
    <n v="158"/>
    <n v="225.94"/>
  </r>
  <r>
    <s v="AD01-9363"/>
    <x v="2"/>
    <s v="May"/>
    <x v="1"/>
    <x v="0"/>
    <s v="Order assembled"/>
    <x v="0"/>
    <x v="0"/>
    <x v="0"/>
    <n v="194"/>
    <n v="277.42"/>
  </r>
  <r>
    <s v="AD01-9364"/>
    <x v="2"/>
    <s v="May"/>
    <x v="1"/>
    <x v="0"/>
    <s v="Order assembled"/>
    <x v="0"/>
    <x v="0"/>
    <x v="0"/>
    <n v="242"/>
    <n v="346.06"/>
  </r>
  <r>
    <s v="AD01-9364"/>
    <x v="2"/>
    <s v="May"/>
    <x v="1"/>
    <x v="0"/>
    <s v="Order assembled"/>
    <x v="0"/>
    <x v="0"/>
    <x v="0"/>
    <n v="166"/>
    <n v="237.38"/>
  </r>
  <r>
    <s v="AD01-9362"/>
    <x v="2"/>
    <s v="May"/>
    <x v="1"/>
    <x v="0"/>
    <s v="Order assembled"/>
    <x v="0"/>
    <x v="0"/>
    <x v="0"/>
    <n v="160"/>
    <n v="228.8"/>
  </r>
  <r>
    <s v="AD01-9361"/>
    <x v="2"/>
    <s v="May"/>
    <x v="1"/>
    <x v="0"/>
    <s v="Order assembled"/>
    <x v="0"/>
    <x v="0"/>
    <x v="0"/>
    <n v="196"/>
    <n v="526.24"/>
  </r>
  <r>
    <s v="AD01-9364"/>
    <x v="2"/>
    <s v="May"/>
    <x v="1"/>
    <x v="0"/>
    <s v="Order assembled"/>
    <x v="0"/>
    <x v="0"/>
    <x v="0"/>
    <n v="244"/>
    <n v="526.24"/>
  </r>
  <r>
    <s v="AD01-9364"/>
    <x v="2"/>
    <s v="May"/>
    <x v="1"/>
    <x v="0"/>
    <s v="Order assembled"/>
    <x v="0"/>
    <x v="0"/>
    <x v="0"/>
    <n v="1011"/>
    <n v="1445.73"/>
  </r>
  <r>
    <s v="AD01-9364"/>
    <x v="2"/>
    <s v="May"/>
    <x v="1"/>
    <x v="0"/>
    <s v="Order assembled"/>
    <x v="0"/>
    <x v="0"/>
    <x v="0"/>
    <n v="240"/>
    <n v="343.2"/>
  </r>
  <r>
    <s v="AD01-9362"/>
    <x v="2"/>
    <s v="May"/>
    <x v="1"/>
    <x v="0"/>
    <s v="Order assembled"/>
    <x v="0"/>
    <x v="0"/>
    <x v="0"/>
    <n v="195"/>
    <n v="278.85000000000002"/>
  </r>
  <r>
    <s v="AD01-9362"/>
    <x v="2"/>
    <s v="May"/>
    <x v="1"/>
    <x v="0"/>
    <s v="Order assembled"/>
    <x v="0"/>
    <x v="0"/>
    <x v="0"/>
    <n v="243"/>
    <n v="347.49"/>
  </r>
  <r>
    <s v="AD01-9364"/>
    <x v="2"/>
    <s v="May"/>
    <x v="1"/>
    <x v="0"/>
    <s v="Order assembled"/>
    <x v="0"/>
    <x v="0"/>
    <x v="0"/>
    <n v="169"/>
    <n v="241.67000000000002"/>
  </r>
  <r>
    <s v="AD01-9361"/>
    <x v="2"/>
    <s v="May"/>
    <x v="1"/>
    <x v="0"/>
    <s v="Order assembled"/>
    <x v="0"/>
    <x v="0"/>
    <x v="0"/>
    <n v="163"/>
    <n v="233.09"/>
  </r>
  <r>
    <s v="AD01-9363"/>
    <x v="2"/>
    <s v="May"/>
    <x v="1"/>
    <x v="0"/>
    <s v="Order assembled"/>
    <x v="0"/>
    <x v="0"/>
    <x v="0"/>
    <n v="157"/>
    <n v="224.51"/>
  </r>
  <r>
    <s v="AD01-9362"/>
    <x v="2"/>
    <s v="May"/>
    <x v="1"/>
    <x v="0"/>
    <s v="Order assembled"/>
    <x v="0"/>
    <x v="0"/>
    <x v="0"/>
    <n v="826"/>
    <n v="1181.18"/>
  </r>
  <r>
    <s v="AD01-9362"/>
    <x v="2"/>
    <s v="May"/>
    <x v="1"/>
    <x v="0"/>
    <s v="Order assembled"/>
    <x v="0"/>
    <x v="0"/>
    <x v="1"/>
    <n v="167"/>
    <n v="238.81"/>
  </r>
  <r>
    <s v="AD01-9362"/>
    <x v="2"/>
    <s v="May"/>
    <x v="1"/>
    <x v="0"/>
    <s v="Order assembled"/>
    <x v="0"/>
    <x v="0"/>
    <x v="1"/>
    <n v="161"/>
    <n v="230.23000000000002"/>
  </r>
  <r>
    <s v="AD01-9362"/>
    <x v="2"/>
    <s v="May"/>
    <x v="1"/>
    <x v="0"/>
    <s v="Order assembled"/>
    <x v="0"/>
    <x v="0"/>
    <x v="1"/>
    <n v="155"/>
    <n v="221.65"/>
  </r>
  <r>
    <s v="AD01-9364"/>
    <x v="2"/>
    <s v="May"/>
    <x v="1"/>
    <x v="0"/>
    <s v="Order assembled"/>
    <x v="0"/>
    <x v="0"/>
    <x v="0"/>
    <n v="197"/>
    <n v="281.70999999999998"/>
  </r>
  <r>
    <s v="AD01-9361"/>
    <x v="2"/>
    <s v="May"/>
    <x v="1"/>
    <x v="0"/>
    <s v="Order assembled"/>
    <x v="0"/>
    <x v="0"/>
    <x v="0"/>
    <n v="245"/>
    <n v="350.35"/>
  </r>
  <r>
    <s v="AD01-9362"/>
    <x v="2"/>
    <s v="Nov"/>
    <x v="1"/>
    <x v="0"/>
    <s v="Order assembled"/>
    <x v="0"/>
    <x v="0"/>
    <x v="1"/>
    <n v="320"/>
    <n v="457.6"/>
  </r>
  <r>
    <s v="AD01-9361"/>
    <x v="2"/>
    <s v="Nov"/>
    <x v="1"/>
    <x v="0"/>
    <s v="Order assembled"/>
    <x v="0"/>
    <x v="0"/>
    <x v="1"/>
    <n v="314"/>
    <n v="449.02"/>
  </r>
  <r>
    <s v="AD01-9364"/>
    <x v="2"/>
    <s v="Nov"/>
    <x v="1"/>
    <x v="0"/>
    <s v="Order assembled"/>
    <x v="0"/>
    <x v="0"/>
    <x v="1"/>
    <n v="308"/>
    <n v="440.44"/>
  </r>
  <r>
    <s v="AD01-9361"/>
    <x v="2"/>
    <s v="Nov"/>
    <x v="1"/>
    <x v="0"/>
    <s v="Order assembled"/>
    <x v="0"/>
    <x v="0"/>
    <x v="0"/>
    <n v="236"/>
    <n v="337.48"/>
  </r>
  <r>
    <s v="AD01-9362"/>
    <x v="2"/>
    <s v="Nov"/>
    <x v="1"/>
    <x v="0"/>
    <s v="Order assembled"/>
    <x v="0"/>
    <x v="0"/>
    <x v="0"/>
    <n v="164"/>
    <n v="234.51999999999998"/>
  </r>
  <r>
    <s v="AD01-9361"/>
    <x v="2"/>
    <s v="Nov"/>
    <x v="1"/>
    <x v="0"/>
    <s v="Order assembled"/>
    <x v="0"/>
    <x v="0"/>
    <x v="0"/>
    <n v="212"/>
    <n v="303.15999999999997"/>
  </r>
  <r>
    <s v="AD01-9362"/>
    <x v="2"/>
    <s v="Nov"/>
    <x v="1"/>
    <x v="0"/>
    <s v="Order assembled"/>
    <x v="0"/>
    <x v="0"/>
    <x v="0"/>
    <n v="316"/>
    <n v="451.88"/>
  </r>
  <r>
    <s v="AD01-9361"/>
    <x v="2"/>
    <s v="Nov"/>
    <x v="1"/>
    <x v="0"/>
    <s v="Order assembled"/>
    <x v="0"/>
    <x v="0"/>
    <x v="0"/>
    <n v="310"/>
    <n v="443.3"/>
  </r>
  <r>
    <s v="AD01-9362"/>
    <x v="2"/>
    <s v="Nov"/>
    <x v="1"/>
    <x v="0"/>
    <s v="Order assembled"/>
    <x v="0"/>
    <x v="0"/>
    <x v="0"/>
    <n v="238"/>
    <n v="526.24"/>
  </r>
  <r>
    <s v="AD01-9362"/>
    <x v="2"/>
    <s v="Nov"/>
    <x v="1"/>
    <x v="0"/>
    <s v="Order assembled"/>
    <x v="0"/>
    <x v="0"/>
    <x v="0"/>
    <n v="166"/>
    <n v="526.24"/>
  </r>
  <r>
    <s v="AD01-9361"/>
    <x v="2"/>
    <s v="Nov"/>
    <x v="1"/>
    <x v="0"/>
    <s v="Order assembled"/>
    <x v="0"/>
    <x v="0"/>
    <x v="0"/>
    <n v="208"/>
    <n v="526.24"/>
  </r>
  <r>
    <s v="AD01-9364"/>
    <x v="2"/>
    <s v="Nov"/>
    <x v="1"/>
    <x v="0"/>
    <s v="Order assembled"/>
    <x v="0"/>
    <x v="0"/>
    <x v="0"/>
    <n v="963"/>
    <n v="1377.09"/>
  </r>
  <r>
    <s v="AD01-9361"/>
    <x v="2"/>
    <s v="Nov"/>
    <x v="1"/>
    <x v="0"/>
    <s v="Order assembled"/>
    <x v="0"/>
    <x v="0"/>
    <x v="0"/>
    <n v="1017"/>
    <n v="1454.31"/>
  </r>
  <r>
    <s v="AD01-9361"/>
    <x v="2"/>
    <s v="Nov"/>
    <x v="1"/>
    <x v="0"/>
    <s v="Order assembled"/>
    <x v="0"/>
    <x v="0"/>
    <x v="0"/>
    <n v="210"/>
    <n v="300.3"/>
  </r>
  <r>
    <s v="AD01-9361"/>
    <x v="2"/>
    <s v="Nov"/>
    <x v="1"/>
    <x v="0"/>
    <s v="Order assembled"/>
    <x v="0"/>
    <x v="0"/>
    <x v="0"/>
    <n v="237"/>
    <n v="338.90999999999997"/>
  </r>
  <r>
    <s v="AD01-9362"/>
    <x v="2"/>
    <s v="Nov"/>
    <x v="1"/>
    <x v="0"/>
    <s v="Order assembled"/>
    <x v="0"/>
    <x v="0"/>
    <x v="0"/>
    <n v="165"/>
    <n v="235.95"/>
  </r>
  <r>
    <s v="AD01-9364"/>
    <x v="2"/>
    <s v="Nov"/>
    <x v="1"/>
    <x v="0"/>
    <s v="Order assembled"/>
    <x v="0"/>
    <x v="0"/>
    <x v="0"/>
    <n v="213"/>
    <n v="304.59000000000003"/>
  </r>
  <r>
    <s v="AD01-9362"/>
    <x v="2"/>
    <s v="Nov"/>
    <x v="1"/>
    <x v="0"/>
    <s v="Order assembled"/>
    <x v="0"/>
    <x v="0"/>
    <x v="0"/>
    <n v="319"/>
    <n v="456.16999999999996"/>
  </r>
  <r>
    <s v="AD01-9362"/>
    <x v="2"/>
    <s v="Nov"/>
    <x v="1"/>
    <x v="0"/>
    <s v="Order assembled"/>
    <x v="0"/>
    <x v="0"/>
    <x v="0"/>
    <n v="313"/>
    <n v="447.59000000000003"/>
  </r>
  <r>
    <s v="AD01-9361"/>
    <x v="2"/>
    <s v="Nov"/>
    <x v="1"/>
    <x v="0"/>
    <s v="Order assembled"/>
    <x v="0"/>
    <x v="0"/>
    <x v="0"/>
    <n v="307"/>
    <n v="439.01"/>
  </r>
  <r>
    <s v="AD01-9361"/>
    <x v="2"/>
    <s v="Nov"/>
    <x v="1"/>
    <x v="0"/>
    <s v="Order assembled"/>
    <x v="0"/>
    <x v="0"/>
    <x v="0"/>
    <n v="235"/>
    <n v="336.05"/>
  </r>
  <r>
    <s v="AD01-9361"/>
    <x v="2"/>
    <s v="Nov"/>
    <x v="1"/>
    <x v="0"/>
    <s v="Order assembled"/>
    <x v="0"/>
    <x v="0"/>
    <x v="0"/>
    <n v="798"/>
    <n v="1141.1399999999999"/>
  </r>
  <r>
    <s v="AD01-9362"/>
    <x v="2"/>
    <s v="Nov"/>
    <x v="1"/>
    <x v="0"/>
    <s v="Order assembled"/>
    <x v="0"/>
    <x v="0"/>
    <x v="0"/>
    <n v="831"/>
    <n v="1188.33"/>
  </r>
  <r>
    <s v="AD01-9364"/>
    <x v="2"/>
    <s v="Nov"/>
    <x v="1"/>
    <x v="0"/>
    <s v="Order assembled"/>
    <x v="0"/>
    <x v="0"/>
    <x v="1"/>
    <n v="317"/>
    <n v="453.31"/>
  </r>
  <r>
    <s v="AD01-9361"/>
    <x v="2"/>
    <s v="Nov"/>
    <x v="1"/>
    <x v="0"/>
    <s v="Order assembled"/>
    <x v="0"/>
    <x v="0"/>
    <x v="1"/>
    <n v="311"/>
    <n v="444.73"/>
  </r>
  <r>
    <s v="AD01-9365"/>
    <x v="2"/>
    <s v="Nov"/>
    <x v="1"/>
    <x v="0"/>
    <s v="Order assembled"/>
    <x v="0"/>
    <x v="0"/>
    <x v="1"/>
    <n v="305"/>
    <n v="436.15"/>
  </r>
  <r>
    <s v="AD01-9361"/>
    <x v="2"/>
    <s v="Nov"/>
    <x v="1"/>
    <x v="0"/>
    <s v="Order assembled"/>
    <x v="0"/>
    <x v="0"/>
    <x v="0"/>
    <n v="239"/>
    <n v="341.77"/>
  </r>
  <r>
    <s v="AD01-9361"/>
    <x v="2"/>
    <s v="Nov"/>
    <x v="1"/>
    <x v="0"/>
    <s v="Order assembled"/>
    <x v="0"/>
    <x v="0"/>
    <x v="0"/>
    <n v="209"/>
    <n v="298.87"/>
  </r>
  <r>
    <s v="AD01-9364"/>
    <x v="2"/>
    <s v="Oct"/>
    <x v="1"/>
    <x v="0"/>
    <s v="Order assembled"/>
    <x v="0"/>
    <x v="0"/>
    <x v="1"/>
    <n v="332"/>
    <n v="474.76"/>
  </r>
  <r>
    <s v="AD01-9362"/>
    <x v="2"/>
    <s v="Oct"/>
    <x v="1"/>
    <x v="0"/>
    <s v="Order assembled"/>
    <x v="0"/>
    <x v="0"/>
    <x v="1"/>
    <n v="326"/>
    <n v="466.18"/>
  </r>
  <r>
    <s v="AD01-9361"/>
    <x v="2"/>
    <s v="Oct"/>
    <x v="1"/>
    <x v="0"/>
    <s v="Order assembled"/>
    <x v="0"/>
    <x v="0"/>
    <x v="0"/>
    <n v="242"/>
    <n v="346.06"/>
  </r>
  <r>
    <s v="AD01-9361"/>
    <x v="2"/>
    <s v="Oct"/>
    <x v="1"/>
    <x v="0"/>
    <s v="Order assembled"/>
    <x v="0"/>
    <x v="0"/>
    <x v="0"/>
    <n v="170"/>
    <n v="243.1"/>
  </r>
  <r>
    <s v="AD01-9361"/>
    <x v="2"/>
    <s v="Oct"/>
    <x v="1"/>
    <x v="0"/>
    <s v="Order assembled"/>
    <x v="0"/>
    <x v="0"/>
    <x v="0"/>
    <n v="218"/>
    <n v="311.74"/>
  </r>
  <r>
    <s v="AD01-9361"/>
    <x v="2"/>
    <s v="Oct"/>
    <x v="1"/>
    <x v="0"/>
    <s v="Order assembled"/>
    <x v="0"/>
    <x v="0"/>
    <x v="0"/>
    <n v="334"/>
    <n v="477.62"/>
  </r>
  <r>
    <s v="AD01-9363"/>
    <x v="2"/>
    <s v="Oct"/>
    <x v="1"/>
    <x v="0"/>
    <s v="Order assembled"/>
    <x v="0"/>
    <x v="0"/>
    <x v="0"/>
    <n v="328"/>
    <n v="469.03999999999996"/>
  </r>
  <r>
    <s v="AD01-9362"/>
    <x v="2"/>
    <s v="Oct"/>
    <x v="1"/>
    <x v="0"/>
    <s v="Order assembled"/>
    <x v="0"/>
    <x v="0"/>
    <x v="0"/>
    <n v="322"/>
    <n v="460.46000000000004"/>
  </r>
  <r>
    <s v="AD01-9362"/>
    <x v="2"/>
    <s v="Oct"/>
    <x v="1"/>
    <x v="0"/>
    <s v="Order assembled"/>
    <x v="0"/>
    <x v="0"/>
    <x v="0"/>
    <n v="244"/>
    <n v="526.24"/>
  </r>
  <r>
    <s v="AD01-9362"/>
    <x v="2"/>
    <s v="Oct"/>
    <x v="1"/>
    <x v="0"/>
    <s v="Order assembled"/>
    <x v="0"/>
    <x v="0"/>
    <x v="0"/>
    <n v="214"/>
    <n v="526.24"/>
  </r>
  <r>
    <s v="AD01-9361"/>
    <x v="2"/>
    <s v="Oct"/>
    <x v="1"/>
    <x v="0"/>
    <s v="Order assembled"/>
    <x v="0"/>
    <x v="0"/>
    <x v="0"/>
    <n v="1016"/>
    <n v="1452.88"/>
  </r>
  <r>
    <s v="AD01-9362"/>
    <x v="2"/>
    <s v="Oct"/>
    <x v="1"/>
    <x v="0"/>
    <s v="Order assembled"/>
    <x v="0"/>
    <x v="0"/>
    <x v="0"/>
    <n v="216"/>
    <n v="308.88"/>
  </r>
  <r>
    <s v="AD01-9362"/>
    <x v="2"/>
    <s v="Oct"/>
    <x v="1"/>
    <x v="0"/>
    <s v="Order assembled"/>
    <x v="0"/>
    <x v="0"/>
    <x v="0"/>
    <n v="243"/>
    <n v="347.49"/>
  </r>
  <r>
    <s v="AD01-9361"/>
    <x v="2"/>
    <s v="Oct"/>
    <x v="1"/>
    <x v="0"/>
    <s v="Order assembled"/>
    <x v="0"/>
    <x v="0"/>
    <x v="0"/>
    <n v="171"/>
    <n v="244.53"/>
  </r>
  <r>
    <s v="AD01-9361"/>
    <x v="2"/>
    <s v="Oct"/>
    <x v="1"/>
    <x v="0"/>
    <s v="Order assembled"/>
    <x v="0"/>
    <x v="0"/>
    <x v="0"/>
    <n v="331"/>
    <n v="473.33"/>
  </r>
  <r>
    <s v="AD01-9361"/>
    <x v="2"/>
    <s v="Oct"/>
    <x v="1"/>
    <x v="0"/>
    <s v="Order assembled"/>
    <x v="0"/>
    <x v="0"/>
    <x v="0"/>
    <n v="325"/>
    <n v="464.75"/>
  </r>
  <r>
    <s v="AD01-9362"/>
    <x v="2"/>
    <s v="Oct"/>
    <x v="1"/>
    <x v="0"/>
    <s v="Order assembled"/>
    <x v="0"/>
    <x v="0"/>
    <x v="0"/>
    <n v="241"/>
    <n v="344.63"/>
  </r>
  <r>
    <s v="AD01-9363"/>
    <x v="2"/>
    <s v="Oct"/>
    <x v="1"/>
    <x v="0"/>
    <s v="Order assembled"/>
    <x v="0"/>
    <x v="0"/>
    <x v="0"/>
    <n v="797"/>
    <n v="1139.71"/>
  </r>
  <r>
    <s v="AD01-9362"/>
    <x v="2"/>
    <s v="Oct"/>
    <x v="1"/>
    <x v="0"/>
    <s v="Order assembled"/>
    <x v="0"/>
    <x v="0"/>
    <x v="0"/>
    <n v="830"/>
    <n v="1186.9000000000001"/>
  </r>
  <r>
    <s v="AD01-9364"/>
    <x v="2"/>
    <s v="Oct"/>
    <x v="1"/>
    <x v="0"/>
    <s v="Order assembled"/>
    <x v="0"/>
    <x v="0"/>
    <x v="1"/>
    <n v="335"/>
    <n v="479.05"/>
  </r>
  <r>
    <s v="AD01-9361"/>
    <x v="2"/>
    <s v="Oct"/>
    <x v="1"/>
    <x v="0"/>
    <s v="Order assembled"/>
    <x v="0"/>
    <x v="0"/>
    <x v="1"/>
    <n v="329"/>
    <n v="470.47"/>
  </r>
  <r>
    <s v="AD01-9363"/>
    <x v="2"/>
    <s v="Oct"/>
    <x v="1"/>
    <x v="0"/>
    <s v="Order assembled"/>
    <x v="0"/>
    <x v="0"/>
    <x v="1"/>
    <n v="323"/>
    <n v="461.89"/>
  </r>
  <r>
    <s v="AD01-9361"/>
    <x v="2"/>
    <s v="Oct"/>
    <x v="1"/>
    <x v="0"/>
    <s v="Order assembled"/>
    <x v="0"/>
    <x v="0"/>
    <x v="0"/>
    <n v="245"/>
    <n v="350.35"/>
  </r>
  <r>
    <s v="AD01-9362"/>
    <x v="2"/>
    <s v="Oct"/>
    <x v="1"/>
    <x v="0"/>
    <s v="Order assembled"/>
    <x v="0"/>
    <x v="0"/>
    <x v="0"/>
    <n v="167"/>
    <n v="238.81"/>
  </r>
  <r>
    <s v="AD01-9361"/>
    <x v="2"/>
    <s v="Oct"/>
    <x v="1"/>
    <x v="0"/>
    <s v="Order assembled"/>
    <x v="0"/>
    <x v="0"/>
    <x v="0"/>
    <n v="215"/>
    <n v="307.45"/>
  </r>
  <r>
    <s v="AD01-9361"/>
    <x v="2"/>
    <s v="Sep"/>
    <x v="1"/>
    <x v="0"/>
    <s v="Order assembled"/>
    <x v="0"/>
    <x v="0"/>
    <x v="1"/>
    <n v="350"/>
    <n v="500.5"/>
  </r>
  <r>
    <s v="AD01-9361"/>
    <x v="2"/>
    <s v="Sep"/>
    <x v="1"/>
    <x v="0"/>
    <s v="Order assembled"/>
    <x v="0"/>
    <x v="0"/>
    <x v="1"/>
    <n v="344"/>
    <n v="491.91999999999996"/>
  </r>
  <r>
    <s v="AD01-9362"/>
    <x v="2"/>
    <s v="Sep"/>
    <x v="1"/>
    <x v="0"/>
    <s v="Order assembled"/>
    <x v="0"/>
    <x v="0"/>
    <x v="1"/>
    <n v="338"/>
    <n v="483.34000000000003"/>
  </r>
  <r>
    <s v="AD01-9361"/>
    <x v="2"/>
    <s v="Sep"/>
    <x v="1"/>
    <x v="0"/>
    <s v="Order assembled"/>
    <x v="0"/>
    <x v="0"/>
    <x v="0"/>
    <n v="176"/>
    <n v="251.68"/>
  </r>
  <r>
    <s v="AD01-9362"/>
    <x v="2"/>
    <s v="Sep"/>
    <x v="1"/>
    <x v="0"/>
    <s v="Order assembled"/>
    <x v="0"/>
    <x v="0"/>
    <x v="0"/>
    <n v="352"/>
    <n v="503.36"/>
  </r>
  <r>
    <s v="AD01-9362"/>
    <x v="2"/>
    <s v="Sep"/>
    <x v="1"/>
    <x v="0"/>
    <s v="Order assembled"/>
    <x v="0"/>
    <x v="0"/>
    <x v="0"/>
    <n v="346"/>
    <n v="494.78"/>
  </r>
  <r>
    <s v="AD01-9361"/>
    <x v="2"/>
    <s v="Sep"/>
    <x v="1"/>
    <x v="0"/>
    <s v="Order assembled"/>
    <x v="0"/>
    <x v="0"/>
    <x v="0"/>
    <n v="340"/>
    <n v="486.2"/>
  </r>
  <r>
    <s v="AD01-9361"/>
    <x v="2"/>
    <s v="Sep"/>
    <x v="1"/>
    <x v="0"/>
    <s v="Order assembled"/>
    <x v="0"/>
    <x v="0"/>
    <x v="0"/>
    <n v="172"/>
    <n v="526.24"/>
  </r>
  <r>
    <s v="AD01-9361"/>
    <x v="2"/>
    <s v="Sep"/>
    <x v="1"/>
    <x v="0"/>
    <s v="Order assembled"/>
    <x v="0"/>
    <x v="0"/>
    <x v="0"/>
    <n v="220"/>
    <n v="526.24"/>
  </r>
  <r>
    <s v="AD01-9362"/>
    <x v="2"/>
    <s v="Sep"/>
    <x v="1"/>
    <x v="0"/>
    <s v="Order assembled"/>
    <x v="0"/>
    <x v="0"/>
    <x v="0"/>
    <n v="962"/>
    <n v="1375.6599999999999"/>
  </r>
  <r>
    <s v="AD01-9362"/>
    <x v="2"/>
    <s v="Sep"/>
    <x v="1"/>
    <x v="0"/>
    <s v="Order assembled"/>
    <x v="0"/>
    <x v="0"/>
    <x v="0"/>
    <n v="1015"/>
    <n v="1451.45"/>
  </r>
  <r>
    <s v="AD01-9362"/>
    <x v="2"/>
    <s v="Sep"/>
    <x v="1"/>
    <x v="0"/>
    <s v="Order assembled"/>
    <x v="0"/>
    <x v="0"/>
    <x v="0"/>
    <n v="222"/>
    <n v="317.45999999999998"/>
  </r>
  <r>
    <s v="AD01-9362"/>
    <x v="2"/>
    <s v="Sep"/>
    <x v="1"/>
    <x v="0"/>
    <s v="Order assembled"/>
    <x v="0"/>
    <x v="0"/>
    <x v="0"/>
    <n v="177"/>
    <n v="253.11"/>
  </r>
  <r>
    <s v="AD01-9362"/>
    <x v="2"/>
    <s v="Sep"/>
    <x v="1"/>
    <x v="0"/>
    <s v="Order assembled"/>
    <x v="0"/>
    <x v="0"/>
    <x v="0"/>
    <n v="219"/>
    <n v="313.17"/>
  </r>
  <r>
    <s v="AD01-9361"/>
    <x v="2"/>
    <s v="Sep"/>
    <x v="1"/>
    <x v="0"/>
    <s v="Order assembled"/>
    <x v="0"/>
    <x v="0"/>
    <x v="0"/>
    <n v="349"/>
    <n v="499.07"/>
  </r>
  <r>
    <s v="AD01-9362"/>
    <x v="2"/>
    <s v="Sep"/>
    <x v="1"/>
    <x v="0"/>
    <s v="Order assembled"/>
    <x v="0"/>
    <x v="0"/>
    <x v="0"/>
    <n v="343"/>
    <n v="490.49"/>
  </r>
  <r>
    <s v="AD01-9361"/>
    <x v="2"/>
    <s v="Sep"/>
    <x v="1"/>
    <x v="0"/>
    <s v="Order assembled"/>
    <x v="0"/>
    <x v="0"/>
    <x v="0"/>
    <n v="337"/>
    <n v="481.90999999999997"/>
  </r>
  <r>
    <s v="AD01-9362"/>
    <x v="2"/>
    <s v="Sep"/>
    <x v="1"/>
    <x v="0"/>
    <s v="Order assembled"/>
    <x v="0"/>
    <x v="0"/>
    <x v="0"/>
    <n v="796"/>
    <n v="1138.28"/>
  </r>
  <r>
    <s v="AD01-9364"/>
    <x v="2"/>
    <s v="Sep"/>
    <x v="1"/>
    <x v="0"/>
    <s v="Order assembled"/>
    <x v="0"/>
    <x v="0"/>
    <x v="0"/>
    <n v="829"/>
    <n v="1185.47"/>
  </r>
  <r>
    <s v="AD01-9361"/>
    <x v="2"/>
    <s v="Sep"/>
    <x v="1"/>
    <x v="0"/>
    <s v="Order assembled"/>
    <x v="0"/>
    <x v="0"/>
    <x v="1"/>
    <n v="347"/>
    <n v="496.21000000000004"/>
  </r>
  <r>
    <s v="AD01-9361"/>
    <x v="2"/>
    <s v="Sep"/>
    <x v="1"/>
    <x v="0"/>
    <s v="Order assembled"/>
    <x v="0"/>
    <x v="0"/>
    <x v="1"/>
    <n v="341"/>
    <n v="487.63"/>
  </r>
  <r>
    <s v="AD01-9361"/>
    <x v="2"/>
    <s v="Sep"/>
    <x v="1"/>
    <x v="0"/>
    <s v="Order assembled"/>
    <x v="0"/>
    <x v="0"/>
    <x v="0"/>
    <n v="173"/>
    <n v="247.39"/>
  </r>
  <r>
    <s v="AD01-9361"/>
    <x v="2"/>
    <s v="Sep"/>
    <x v="1"/>
    <x v="0"/>
    <s v="Order assembled"/>
    <x v="0"/>
    <x v="0"/>
    <x v="0"/>
    <n v="221"/>
    <n v="316.02999999999997"/>
  </r>
  <r>
    <s v="AD01-9361"/>
    <x v="2"/>
    <s v="Apr"/>
    <x v="0"/>
    <x v="1"/>
    <s v="Cancelld"/>
    <x v="1"/>
    <x v="0"/>
    <x v="2"/>
    <n v="214"/>
    <n v="306.02"/>
  </r>
  <r>
    <s v="AD01-9364"/>
    <x v="2"/>
    <s v="Apr"/>
    <x v="0"/>
    <x v="1"/>
    <s v="Cancelld"/>
    <x v="1"/>
    <x v="0"/>
    <x v="2"/>
    <n v="208"/>
    <n v="297.44"/>
  </r>
  <r>
    <s v="AD01-9362"/>
    <x v="2"/>
    <s v="Apr"/>
    <x v="0"/>
    <x v="1"/>
    <s v="Cancelld"/>
    <x v="1"/>
    <x v="0"/>
    <x v="2"/>
    <n v="202"/>
    <n v="288.86"/>
  </r>
  <r>
    <s v="AD01-9365"/>
    <x v="2"/>
    <s v="Apr"/>
    <x v="0"/>
    <x v="1"/>
    <s v="Cancelld"/>
    <x v="1"/>
    <x v="0"/>
    <x v="2"/>
    <n v="211"/>
    <n v="301.73"/>
  </r>
  <r>
    <s v="AD01-9361"/>
    <x v="2"/>
    <s v="Apr"/>
    <x v="0"/>
    <x v="1"/>
    <s v="Cancelld"/>
    <x v="1"/>
    <x v="0"/>
    <x v="2"/>
    <n v="205"/>
    <n v="293.14999999999998"/>
  </r>
  <r>
    <s v="AD01-9362"/>
    <x v="2"/>
    <s v="Feb"/>
    <x v="0"/>
    <x v="1"/>
    <s v="Cancelld"/>
    <x v="1"/>
    <x v="0"/>
    <x v="2"/>
    <n v="244"/>
    <n v="348.92"/>
  </r>
  <r>
    <s v="AD01-9361"/>
    <x v="2"/>
    <s v="Feb"/>
    <x v="0"/>
    <x v="1"/>
    <s v="Cancelld"/>
    <x v="1"/>
    <x v="0"/>
    <x v="2"/>
    <n v="238"/>
    <n v="340.34000000000003"/>
  </r>
  <r>
    <s v="AD01-9361"/>
    <x v="2"/>
    <s v="Feb"/>
    <x v="0"/>
    <x v="1"/>
    <s v="Cancelld"/>
    <x v="1"/>
    <x v="0"/>
    <x v="2"/>
    <n v="247"/>
    <n v="353.21"/>
  </r>
  <r>
    <s v="AD01-9362"/>
    <x v="2"/>
    <s v="Feb"/>
    <x v="0"/>
    <x v="1"/>
    <s v="Cancelld"/>
    <x v="1"/>
    <x v="0"/>
    <x v="2"/>
    <n v="241"/>
    <n v="344.63"/>
  </r>
  <r>
    <s v="AD01-9364"/>
    <x v="2"/>
    <s v="Feb"/>
    <x v="0"/>
    <x v="1"/>
    <s v="Cancelld"/>
    <x v="1"/>
    <x v="0"/>
    <x v="2"/>
    <n v="235"/>
    <n v="336.05"/>
  </r>
  <r>
    <s v="AD01-9362"/>
    <x v="2"/>
    <s v="Jan"/>
    <x v="0"/>
    <x v="1"/>
    <s v="Cancelld"/>
    <x v="1"/>
    <x v="0"/>
    <x v="0"/>
    <n v="262"/>
    <n v="374.65999999999997"/>
  </r>
  <r>
    <s v="AD01-9362"/>
    <x v="2"/>
    <s v="Jan"/>
    <x v="0"/>
    <x v="1"/>
    <s v="Cancelld"/>
    <x v="1"/>
    <x v="0"/>
    <x v="2"/>
    <n v="256"/>
    <n v="366.08"/>
  </r>
  <r>
    <s v="AD01-9362"/>
    <x v="2"/>
    <s v="Jan"/>
    <x v="0"/>
    <x v="1"/>
    <s v="Cancelld"/>
    <x v="1"/>
    <x v="0"/>
    <x v="2"/>
    <n v="250"/>
    <n v="357.5"/>
  </r>
  <r>
    <s v="AD01-9362"/>
    <x v="2"/>
    <s v="Jan"/>
    <x v="0"/>
    <x v="1"/>
    <s v="Cancelld"/>
    <x v="1"/>
    <x v="0"/>
    <x v="2"/>
    <n v="259"/>
    <n v="370.37"/>
  </r>
  <r>
    <s v="AD01-9364"/>
    <x v="2"/>
    <s v="Jan"/>
    <x v="0"/>
    <x v="1"/>
    <s v="Cancelld"/>
    <x v="1"/>
    <x v="0"/>
    <x v="2"/>
    <n v="253"/>
    <n v="361.78999999999996"/>
  </r>
  <r>
    <s v="AD01-9362"/>
    <x v="2"/>
    <s v="Jun"/>
    <x v="0"/>
    <x v="1"/>
    <s v="Cancelld"/>
    <x v="1"/>
    <x v="0"/>
    <x v="2"/>
    <n v="184"/>
    <n v="263.12"/>
  </r>
  <r>
    <s v="AD01-9363"/>
    <x v="2"/>
    <s v="Jun"/>
    <x v="0"/>
    <x v="1"/>
    <s v="Cancelld"/>
    <x v="1"/>
    <x v="0"/>
    <x v="2"/>
    <n v="178"/>
    <n v="254.54"/>
  </r>
  <r>
    <s v="AD01-9364"/>
    <x v="2"/>
    <s v="Jun"/>
    <x v="0"/>
    <x v="1"/>
    <s v="Cancelld"/>
    <x v="1"/>
    <x v="0"/>
    <x v="2"/>
    <n v="172"/>
    <n v="245.95999999999998"/>
  </r>
  <r>
    <s v="AD01-9361"/>
    <x v="2"/>
    <s v="Jun"/>
    <x v="0"/>
    <x v="1"/>
    <s v="Cancelld"/>
    <x v="1"/>
    <x v="0"/>
    <x v="2"/>
    <n v="181"/>
    <n v="258.83"/>
  </r>
  <r>
    <s v="AD01-9363"/>
    <x v="2"/>
    <s v="Jun"/>
    <x v="0"/>
    <x v="1"/>
    <s v="Cancelld"/>
    <x v="1"/>
    <x v="0"/>
    <x v="2"/>
    <n v="175"/>
    <n v="250.25"/>
  </r>
  <r>
    <s v="AD01-9362"/>
    <x v="2"/>
    <s v="Jun"/>
    <x v="0"/>
    <x v="1"/>
    <s v="Cancelld"/>
    <x v="1"/>
    <x v="0"/>
    <x v="2"/>
    <n v="169"/>
    <n v="241.67000000000002"/>
  </r>
  <r>
    <s v="AD01-9361"/>
    <x v="2"/>
    <s v="Mar"/>
    <x v="0"/>
    <x v="1"/>
    <s v="Cancelld"/>
    <x v="1"/>
    <x v="0"/>
    <x v="2"/>
    <n v="232"/>
    <n v="331.76"/>
  </r>
  <r>
    <s v="AD01-9362"/>
    <x v="2"/>
    <s v="Mar"/>
    <x v="0"/>
    <x v="1"/>
    <s v="Cancelld"/>
    <x v="1"/>
    <x v="0"/>
    <x v="2"/>
    <n v="226"/>
    <n v="323.18"/>
  </r>
  <r>
    <s v="AD01-9362"/>
    <x v="2"/>
    <s v="Mar"/>
    <x v="0"/>
    <x v="1"/>
    <s v="Cancelld"/>
    <x v="1"/>
    <x v="0"/>
    <x v="2"/>
    <n v="220"/>
    <n v="314.60000000000002"/>
  </r>
  <r>
    <s v="AD01-9364"/>
    <x v="2"/>
    <s v="Mar"/>
    <x v="0"/>
    <x v="1"/>
    <s v="Cancelld"/>
    <x v="1"/>
    <x v="0"/>
    <x v="2"/>
    <n v="229"/>
    <n v="327.47000000000003"/>
  </r>
  <r>
    <s v="AD01-9361"/>
    <x v="2"/>
    <s v="Mar"/>
    <x v="0"/>
    <x v="1"/>
    <s v="Cancelld"/>
    <x v="1"/>
    <x v="0"/>
    <x v="2"/>
    <n v="223"/>
    <n v="318.89"/>
  </r>
  <r>
    <s v="AD01-9361"/>
    <x v="2"/>
    <s v="Mar"/>
    <x v="0"/>
    <x v="1"/>
    <s v="Cancelld"/>
    <x v="1"/>
    <x v="0"/>
    <x v="2"/>
    <n v="217"/>
    <n v="310.31"/>
  </r>
  <r>
    <s v="AD01-9362"/>
    <x v="2"/>
    <s v="May"/>
    <x v="0"/>
    <x v="1"/>
    <s v="Cancelld"/>
    <x v="1"/>
    <x v="0"/>
    <x v="2"/>
    <n v="196"/>
    <n v="280.27999999999997"/>
  </r>
  <r>
    <s v="AD01-9361"/>
    <x v="2"/>
    <s v="May"/>
    <x v="0"/>
    <x v="1"/>
    <s v="Cancelld"/>
    <x v="1"/>
    <x v="0"/>
    <x v="2"/>
    <n v="190"/>
    <n v="271.7"/>
  </r>
  <r>
    <s v="AD01-9361"/>
    <x v="2"/>
    <s v="May"/>
    <x v="0"/>
    <x v="1"/>
    <s v="Cancelld"/>
    <x v="1"/>
    <x v="0"/>
    <x v="2"/>
    <n v="199"/>
    <n v="284.57"/>
  </r>
  <r>
    <s v="AD01-9361"/>
    <x v="2"/>
    <s v="May"/>
    <x v="0"/>
    <x v="1"/>
    <s v="Cancelld"/>
    <x v="1"/>
    <x v="0"/>
    <x v="2"/>
    <n v="193"/>
    <n v="275.99"/>
  </r>
  <r>
    <s v="AD01-9361"/>
    <x v="2"/>
    <s v="May"/>
    <x v="0"/>
    <x v="1"/>
    <s v="Cancelld"/>
    <x v="1"/>
    <x v="0"/>
    <x v="2"/>
    <n v="187"/>
    <n v="267.40999999999997"/>
  </r>
  <r>
    <s v="AD01-9362"/>
    <x v="2"/>
    <s v="Apr"/>
    <x v="1"/>
    <x v="1"/>
    <s v="Cancelld"/>
    <x v="1"/>
    <x v="0"/>
    <x v="2"/>
    <n v="278"/>
    <n v="397.53999999999996"/>
  </r>
  <r>
    <s v="AD01-9365"/>
    <x v="2"/>
    <s v="Apr"/>
    <x v="1"/>
    <x v="1"/>
    <s v="Cancelld"/>
    <x v="1"/>
    <x v="0"/>
    <x v="2"/>
    <n v="326"/>
    <n v="466.18"/>
  </r>
  <r>
    <s v="AD01-9361"/>
    <x v="2"/>
    <s v="Apr"/>
    <x v="1"/>
    <x v="1"/>
    <s v="Cancelld"/>
    <x v="1"/>
    <x v="0"/>
    <x v="2"/>
    <n v="280"/>
    <n v="400.4"/>
  </r>
  <r>
    <s v="AD01-9361"/>
    <x v="2"/>
    <s v="Apr"/>
    <x v="1"/>
    <x v="1"/>
    <s v="Cancelld"/>
    <x v="1"/>
    <x v="0"/>
    <x v="2"/>
    <n v="834"/>
    <n v="1192.6199999999999"/>
  </r>
  <r>
    <s v="AD01-9361"/>
    <x v="2"/>
    <s v="Apr"/>
    <x v="1"/>
    <x v="1"/>
    <s v="Cancelld"/>
    <x v="1"/>
    <x v="0"/>
    <x v="2"/>
    <n v="867"/>
    <n v="1239.81"/>
  </r>
  <r>
    <s v="AD01-9362"/>
    <x v="2"/>
    <s v="Apr"/>
    <x v="1"/>
    <x v="1"/>
    <s v="Cancelld"/>
    <x v="1"/>
    <x v="0"/>
    <x v="2"/>
    <n v="931"/>
    <n v="1331.33"/>
  </r>
  <r>
    <s v="AD01-9362"/>
    <x v="2"/>
    <s v="Apr"/>
    <x v="1"/>
    <x v="1"/>
    <s v="Cancelld"/>
    <x v="1"/>
    <x v="0"/>
    <x v="2"/>
    <n v="932"/>
    <n v="1332.76"/>
  </r>
  <r>
    <s v="AD01-9361"/>
    <x v="2"/>
    <s v="Apr"/>
    <x v="1"/>
    <x v="1"/>
    <s v="Cancelld"/>
    <x v="1"/>
    <x v="0"/>
    <x v="2"/>
    <n v="933"/>
    <n v="1334.19"/>
  </r>
  <r>
    <s v="AD01-9362"/>
    <x v="2"/>
    <s v="Apr"/>
    <x v="1"/>
    <x v="1"/>
    <s v="Cancelld"/>
    <x v="1"/>
    <x v="0"/>
    <x v="2"/>
    <n v="873"/>
    <n v="526.24"/>
  </r>
  <r>
    <s v="AD01-9361"/>
    <x v="2"/>
    <s v="Apr"/>
    <x v="1"/>
    <x v="1"/>
    <s v="Cancelld"/>
    <x v="1"/>
    <x v="0"/>
    <x v="2"/>
    <n v="327"/>
    <n v="467.61"/>
  </r>
  <r>
    <s v="AD01-9361"/>
    <x v="2"/>
    <s v="Apr"/>
    <x v="1"/>
    <x v="1"/>
    <s v="Cancelld"/>
    <x v="1"/>
    <x v="0"/>
    <x v="2"/>
    <n v="183"/>
    <n v="261.69"/>
  </r>
  <r>
    <s v="AD01-9362"/>
    <x v="2"/>
    <s v="Apr"/>
    <x v="1"/>
    <x v="1"/>
    <s v="Cancelld"/>
    <x v="1"/>
    <x v="0"/>
    <x v="2"/>
    <n v="177"/>
    <n v="253.11"/>
  </r>
  <r>
    <s v="AD01-9361"/>
    <x v="2"/>
    <s v="Apr"/>
    <x v="1"/>
    <x v="1"/>
    <s v="Cancelld"/>
    <x v="1"/>
    <x v="0"/>
    <x v="2"/>
    <n v="171"/>
    <n v="244.53"/>
  </r>
  <r>
    <s v="AD01-9361"/>
    <x v="2"/>
    <s v="Apr"/>
    <x v="1"/>
    <x v="1"/>
    <s v="Cancelld"/>
    <x v="1"/>
    <x v="0"/>
    <x v="2"/>
    <n v="277"/>
    <n v="396.11"/>
  </r>
  <r>
    <s v="AD01-9364"/>
    <x v="2"/>
    <s v="Apr"/>
    <x v="1"/>
    <x v="1"/>
    <s v="Cancelld"/>
    <x v="1"/>
    <x v="0"/>
    <x v="2"/>
    <n v="325"/>
    <n v="464.75"/>
  </r>
  <r>
    <s v="AD01-9362"/>
    <x v="2"/>
    <s v="Apr"/>
    <x v="1"/>
    <x v="1"/>
    <s v="Cancelld"/>
    <x v="1"/>
    <x v="0"/>
    <x v="2"/>
    <n v="842"/>
    <n v="1204.06"/>
  </r>
  <r>
    <s v="AD01-9362"/>
    <x v="2"/>
    <s v="Apr"/>
    <x v="1"/>
    <x v="1"/>
    <s v="Cancelld"/>
    <x v="1"/>
    <x v="0"/>
    <x v="2"/>
    <n v="876"/>
    <n v="1252.68"/>
  </r>
  <r>
    <s v="AD01-9362"/>
    <x v="2"/>
    <s v="Aug"/>
    <x v="1"/>
    <x v="1"/>
    <s v="Cancelld"/>
    <x v="1"/>
    <x v="0"/>
    <x v="2"/>
    <n v="332"/>
    <n v="474.76"/>
  </r>
  <r>
    <s v="AD01-9362"/>
    <x v="2"/>
    <s v="Aug"/>
    <x v="1"/>
    <x v="1"/>
    <s v="Cancelld"/>
    <x v="1"/>
    <x v="0"/>
    <x v="2"/>
    <n v="302"/>
    <n v="431.86"/>
  </r>
  <r>
    <s v="AD01-9364"/>
    <x v="2"/>
    <s v="Aug"/>
    <x v="1"/>
    <x v="1"/>
    <s v="Cancelld"/>
    <x v="1"/>
    <x v="0"/>
    <x v="2"/>
    <n v="256"/>
    <n v="366.08"/>
  </r>
  <r>
    <s v="AD01-9363"/>
    <x v="2"/>
    <s v="Aug"/>
    <x v="1"/>
    <x v="1"/>
    <s v="Cancelld"/>
    <x v="1"/>
    <x v="0"/>
    <x v="2"/>
    <n v="304"/>
    <n v="434.72"/>
  </r>
  <r>
    <s v="AD01-9361"/>
    <x v="2"/>
    <s v="Aug"/>
    <x v="1"/>
    <x v="1"/>
    <s v="Cancelld"/>
    <x v="1"/>
    <x v="0"/>
    <x v="2"/>
    <n v="784"/>
    <n v="1121.1199999999999"/>
  </r>
  <r>
    <s v="AD01-9363"/>
    <x v="2"/>
    <s v="Aug"/>
    <x v="1"/>
    <x v="1"/>
    <s v="Cancelld"/>
    <x v="1"/>
    <x v="0"/>
    <x v="2"/>
    <n v="837"/>
    <n v="1196.9099999999999"/>
  </r>
  <r>
    <s v="AD01-9362"/>
    <x v="2"/>
    <s v="Aug"/>
    <x v="1"/>
    <x v="1"/>
    <s v="Cancelld"/>
    <x v="1"/>
    <x v="0"/>
    <x v="2"/>
    <n v="870"/>
    <n v="1244.0999999999999"/>
  </r>
  <r>
    <s v="AD01-9362"/>
    <x v="2"/>
    <s v="Aug"/>
    <x v="1"/>
    <x v="1"/>
    <s v="Cancelld"/>
    <x v="1"/>
    <x v="0"/>
    <x v="2"/>
    <n v="942"/>
    <n v="1347.06"/>
  </r>
  <r>
    <s v="AD01-9362"/>
    <x v="2"/>
    <s v="Aug"/>
    <x v="1"/>
    <x v="1"/>
    <s v="Cancelld"/>
    <x v="1"/>
    <x v="0"/>
    <x v="2"/>
    <n v="943"/>
    <n v="1348.49"/>
  </r>
  <r>
    <s v="AD01-9361"/>
    <x v="2"/>
    <s v="Aug"/>
    <x v="1"/>
    <x v="1"/>
    <s v="Cancelld"/>
    <x v="1"/>
    <x v="0"/>
    <x v="2"/>
    <n v="944"/>
    <n v="1349.92"/>
  </r>
  <r>
    <s v="AD01-9362"/>
    <x v="2"/>
    <s v="Aug"/>
    <x v="1"/>
    <x v="1"/>
    <s v="Cancelld"/>
    <x v="1"/>
    <x v="0"/>
    <x v="2"/>
    <n v="823"/>
    <n v="526.24"/>
  </r>
  <r>
    <s v="AD01-9361"/>
    <x v="2"/>
    <s v="Aug"/>
    <x v="1"/>
    <x v="1"/>
    <s v="Cancelld"/>
    <x v="1"/>
    <x v="0"/>
    <x v="2"/>
    <n v="877"/>
    <n v="526.24"/>
  </r>
  <r>
    <s v="AD01-9361"/>
    <x v="2"/>
    <s v="Aug"/>
    <x v="1"/>
    <x v="1"/>
    <s v="Cancelld"/>
    <x v="1"/>
    <x v="0"/>
    <x v="2"/>
    <n v="303"/>
    <n v="433.28999999999996"/>
  </r>
  <r>
    <s v="AD01-9363"/>
    <x v="2"/>
    <s v="Aug"/>
    <x v="1"/>
    <x v="1"/>
    <s v="Cancelld"/>
    <x v="1"/>
    <x v="0"/>
    <x v="2"/>
    <n v="363"/>
    <n v="519.09"/>
  </r>
  <r>
    <s v="AD01-9364"/>
    <x v="2"/>
    <s v="Aug"/>
    <x v="1"/>
    <x v="1"/>
    <s v="Cancelld"/>
    <x v="1"/>
    <x v="0"/>
    <x v="2"/>
    <n v="357"/>
    <n v="510.51"/>
  </r>
  <r>
    <s v="AD01-9363"/>
    <x v="2"/>
    <s v="Aug"/>
    <x v="1"/>
    <x v="1"/>
    <s v="Cancelld"/>
    <x v="1"/>
    <x v="0"/>
    <x v="2"/>
    <n v="331"/>
    <n v="473.33"/>
  </r>
  <r>
    <s v="AD01-9362"/>
    <x v="2"/>
    <s v="Aug"/>
    <x v="1"/>
    <x v="1"/>
    <s v="Cancelld"/>
    <x v="1"/>
    <x v="0"/>
    <x v="2"/>
    <n v="259"/>
    <n v="370.37"/>
  </r>
  <r>
    <s v="AD01-9362"/>
    <x v="2"/>
    <s v="Aug"/>
    <x v="1"/>
    <x v="1"/>
    <s v="Cancelld"/>
    <x v="1"/>
    <x v="0"/>
    <x v="2"/>
    <n v="793"/>
    <n v="1133.99"/>
  </r>
  <r>
    <s v="AD01-9362"/>
    <x v="2"/>
    <s v="Aug"/>
    <x v="1"/>
    <x v="1"/>
    <s v="Cancelld"/>
    <x v="1"/>
    <x v="0"/>
    <x v="2"/>
    <n v="846"/>
    <n v="1209.78"/>
  </r>
  <r>
    <s v="AD01-9362"/>
    <x v="2"/>
    <s v="Aug"/>
    <x v="1"/>
    <x v="1"/>
    <s v="Cancelld"/>
    <x v="1"/>
    <x v="0"/>
    <x v="2"/>
    <n v="879"/>
    <n v="1256.97"/>
  </r>
  <r>
    <s v="AD01-9362"/>
    <x v="2"/>
    <s v="Dec"/>
    <x v="1"/>
    <x v="1"/>
    <s v="Cancelld"/>
    <x v="1"/>
    <x v="0"/>
    <x v="2"/>
    <n v="308"/>
    <n v="440.44"/>
  </r>
  <r>
    <s v="AD01-9361"/>
    <x v="2"/>
    <s v="Dec"/>
    <x v="1"/>
    <x v="1"/>
    <s v="Cancelld"/>
    <x v="1"/>
    <x v="0"/>
    <x v="2"/>
    <n v="236"/>
    <n v="337.48"/>
  </r>
  <r>
    <s v="AD01-9362"/>
    <x v="2"/>
    <s v="Dec"/>
    <x v="1"/>
    <x v="1"/>
    <s v="Cancelld"/>
    <x v="1"/>
    <x v="0"/>
    <x v="2"/>
    <n v="284"/>
    <n v="406.12"/>
  </r>
  <r>
    <s v="AD01-9362"/>
    <x v="2"/>
    <s v="Dec"/>
    <x v="1"/>
    <x v="1"/>
    <s v="Cancelld"/>
    <x v="1"/>
    <x v="0"/>
    <x v="2"/>
    <n v="310"/>
    <n v="443.3"/>
  </r>
  <r>
    <s v="AD01-9362"/>
    <x v="2"/>
    <s v="Dec"/>
    <x v="1"/>
    <x v="1"/>
    <s v="Cancelld"/>
    <x v="1"/>
    <x v="0"/>
    <x v="2"/>
    <n v="238"/>
    <n v="340.34000000000003"/>
  </r>
  <r>
    <s v="AD01-9362"/>
    <x v="2"/>
    <s v="Dec"/>
    <x v="1"/>
    <x v="1"/>
    <s v="Cancelld"/>
    <x v="1"/>
    <x v="0"/>
    <x v="2"/>
    <n v="280"/>
    <n v="400.4"/>
  </r>
  <r>
    <s v="AD01-9361"/>
    <x v="2"/>
    <s v="Dec"/>
    <x v="1"/>
    <x v="1"/>
    <s v="Cancelld"/>
    <x v="1"/>
    <x v="0"/>
    <x v="2"/>
    <n v="787"/>
    <n v="1125.4099999999999"/>
  </r>
  <r>
    <s v="AD01-9361"/>
    <x v="2"/>
    <s v="Dec"/>
    <x v="1"/>
    <x v="1"/>
    <s v="Cancelld"/>
    <x v="1"/>
    <x v="0"/>
    <x v="2"/>
    <n v="841"/>
    <n v="1202.6300000000001"/>
  </r>
  <r>
    <s v="AD01-9364"/>
    <x v="2"/>
    <s v="Dec"/>
    <x v="1"/>
    <x v="1"/>
    <s v="Cancelld"/>
    <x v="1"/>
    <x v="0"/>
    <x v="2"/>
    <n v="874"/>
    <n v="1249.82"/>
  </r>
  <r>
    <s v="AD01-9361"/>
    <x v="2"/>
    <s v="Dec"/>
    <x v="1"/>
    <x v="1"/>
    <s v="Cancelld"/>
    <x v="1"/>
    <x v="0"/>
    <x v="2"/>
    <n v="953"/>
    <n v="1362.79"/>
  </r>
  <r>
    <s v="AD01-9361"/>
    <x v="2"/>
    <s v="Dec"/>
    <x v="1"/>
    <x v="1"/>
    <s v="Cancelld"/>
    <x v="1"/>
    <x v="0"/>
    <x v="2"/>
    <n v="954"/>
    <n v="1364.22"/>
  </r>
  <r>
    <s v="AD01-9364"/>
    <x v="2"/>
    <s v="Dec"/>
    <x v="1"/>
    <x v="1"/>
    <s v="Cancelld"/>
    <x v="1"/>
    <x v="0"/>
    <x v="2"/>
    <n v="827"/>
    <n v="526.24"/>
  </r>
  <r>
    <s v="AD01-9361"/>
    <x v="2"/>
    <s v="Dec"/>
    <x v="1"/>
    <x v="1"/>
    <s v="Cancelld"/>
    <x v="1"/>
    <x v="0"/>
    <x v="2"/>
    <n v="880"/>
    <n v="526.24"/>
  </r>
  <r>
    <s v="AD01-9361"/>
    <x v="2"/>
    <s v="Dec"/>
    <x v="1"/>
    <x v="1"/>
    <s v="Cancelld"/>
    <x v="1"/>
    <x v="0"/>
    <x v="2"/>
    <n v="285"/>
    <n v="407.55"/>
  </r>
  <r>
    <s v="AD01-9362"/>
    <x v="2"/>
    <s v="Dec"/>
    <x v="1"/>
    <x v="1"/>
    <s v="Cancelld"/>
    <x v="1"/>
    <x v="0"/>
    <x v="2"/>
    <n v="303"/>
    <n v="433.28999999999996"/>
  </r>
  <r>
    <s v="AD01-9361"/>
    <x v="2"/>
    <s v="Dec"/>
    <x v="1"/>
    <x v="1"/>
    <s v="Cancelld"/>
    <x v="1"/>
    <x v="0"/>
    <x v="2"/>
    <n v="297"/>
    <n v="424.71"/>
  </r>
  <r>
    <s v="AD01-9361"/>
    <x v="2"/>
    <s v="Dec"/>
    <x v="1"/>
    <x v="1"/>
    <s v="Cancelld"/>
    <x v="1"/>
    <x v="0"/>
    <x v="2"/>
    <n v="291"/>
    <n v="416.13"/>
  </r>
  <r>
    <s v="AD01-9362"/>
    <x v="2"/>
    <s v="Dec"/>
    <x v="1"/>
    <x v="1"/>
    <s v="Cancelld"/>
    <x v="1"/>
    <x v="0"/>
    <x v="2"/>
    <n v="307"/>
    <n v="439.01"/>
  </r>
  <r>
    <s v="AD01-9361"/>
    <x v="2"/>
    <s v="Dec"/>
    <x v="1"/>
    <x v="1"/>
    <s v="Cancelld"/>
    <x v="1"/>
    <x v="0"/>
    <x v="2"/>
    <n v="235"/>
    <n v="336.05"/>
  </r>
  <r>
    <s v="AD01-9362"/>
    <x v="2"/>
    <s v="Dec"/>
    <x v="1"/>
    <x v="1"/>
    <s v="Cancelld"/>
    <x v="1"/>
    <x v="0"/>
    <x v="2"/>
    <n v="283"/>
    <n v="404.69"/>
  </r>
  <r>
    <s v="AD01-9362"/>
    <x v="2"/>
    <s v="Dec"/>
    <x v="1"/>
    <x v="1"/>
    <s v="Cancelld"/>
    <x v="1"/>
    <x v="0"/>
    <x v="2"/>
    <n v="796"/>
    <n v="1138.28"/>
  </r>
  <r>
    <s v="AD01-9362"/>
    <x v="2"/>
    <s v="Dec"/>
    <x v="1"/>
    <x v="1"/>
    <s v="Cancelld"/>
    <x v="1"/>
    <x v="0"/>
    <x v="2"/>
    <n v="883"/>
    <n v="1262.69"/>
  </r>
  <r>
    <s v="AD01-9364"/>
    <x v="2"/>
    <s v="Feb"/>
    <x v="1"/>
    <x v="1"/>
    <s v="Cancelld"/>
    <x v="1"/>
    <x v="0"/>
    <x v="2"/>
    <n v="290"/>
    <n v="414.7"/>
  </r>
  <r>
    <s v="AD01-9361"/>
    <x v="2"/>
    <s v="Feb"/>
    <x v="1"/>
    <x v="1"/>
    <s v="Cancelld"/>
    <x v="1"/>
    <x v="0"/>
    <x v="2"/>
    <n v="338"/>
    <n v="483.34000000000003"/>
  </r>
  <r>
    <s v="AD01-9364"/>
    <x v="2"/>
    <s v="Feb"/>
    <x v="1"/>
    <x v="1"/>
    <s v="Cancelld"/>
    <x v="1"/>
    <x v="0"/>
    <x v="2"/>
    <n v="334"/>
    <n v="477.62"/>
  </r>
  <r>
    <s v="AD01-9362"/>
    <x v="2"/>
    <s v="Feb"/>
    <x v="1"/>
    <x v="1"/>
    <s v="Cancelld"/>
    <x v="1"/>
    <x v="0"/>
    <x v="2"/>
    <n v="832"/>
    <n v="1189.76"/>
  </r>
  <r>
    <s v="AD01-9362"/>
    <x v="2"/>
    <s v="Feb"/>
    <x v="1"/>
    <x v="1"/>
    <s v="Cancelld"/>
    <x v="1"/>
    <x v="0"/>
    <x v="2"/>
    <n v="865"/>
    <n v="1236.95"/>
  </r>
  <r>
    <s v="AD01-9362"/>
    <x v="2"/>
    <s v="Feb"/>
    <x v="1"/>
    <x v="1"/>
    <s v="Cancelld"/>
    <x v="1"/>
    <x v="0"/>
    <x v="2"/>
    <n v="926"/>
    <n v="1324.18"/>
  </r>
  <r>
    <s v="AD01-9361"/>
    <x v="2"/>
    <s v="Feb"/>
    <x v="1"/>
    <x v="1"/>
    <s v="Cancelld"/>
    <x v="1"/>
    <x v="0"/>
    <x v="2"/>
    <n v="927"/>
    <n v="1325.6100000000001"/>
  </r>
  <r>
    <s v="AD01-9364"/>
    <x v="2"/>
    <s v="Feb"/>
    <x v="1"/>
    <x v="1"/>
    <s v="Cancelld"/>
    <x v="1"/>
    <x v="0"/>
    <x v="2"/>
    <n v="928"/>
    <n v="1327.04"/>
  </r>
  <r>
    <s v="AD01-9362"/>
    <x v="2"/>
    <s v="Feb"/>
    <x v="1"/>
    <x v="1"/>
    <s v="Cancelld"/>
    <x v="1"/>
    <x v="0"/>
    <x v="2"/>
    <n v="871"/>
    <n v="526.24"/>
  </r>
  <r>
    <s v="AD01-9364"/>
    <x v="2"/>
    <s v="Feb"/>
    <x v="1"/>
    <x v="1"/>
    <s v="Cancelld"/>
    <x v="1"/>
    <x v="0"/>
    <x v="2"/>
    <n v="213"/>
    <n v="304.59000000000003"/>
  </r>
  <r>
    <s v="AD01-9362"/>
    <x v="2"/>
    <s v="Feb"/>
    <x v="1"/>
    <x v="1"/>
    <s v="Cancelld"/>
    <x v="1"/>
    <x v="0"/>
    <x v="2"/>
    <n v="207"/>
    <n v="296.01"/>
  </r>
  <r>
    <s v="AD01-9361"/>
    <x v="2"/>
    <s v="Feb"/>
    <x v="1"/>
    <x v="1"/>
    <s v="Cancelld"/>
    <x v="1"/>
    <x v="0"/>
    <x v="2"/>
    <n v="289"/>
    <n v="413.27"/>
  </r>
  <r>
    <s v="AD01-9362"/>
    <x v="2"/>
    <s v="Feb"/>
    <x v="1"/>
    <x v="1"/>
    <s v="Cancelld"/>
    <x v="1"/>
    <x v="0"/>
    <x v="2"/>
    <n v="337"/>
    <n v="481.90999999999997"/>
  </r>
  <r>
    <s v="AD01-9364"/>
    <x v="2"/>
    <s v="Feb"/>
    <x v="1"/>
    <x v="1"/>
    <s v="Cancelld"/>
    <x v="1"/>
    <x v="0"/>
    <x v="2"/>
    <n v="841"/>
    <n v="1202.6300000000001"/>
  </r>
  <r>
    <s v="AD01-9361"/>
    <x v="2"/>
    <s v="Feb"/>
    <x v="1"/>
    <x v="1"/>
    <s v="Cancelld"/>
    <x v="1"/>
    <x v="0"/>
    <x v="2"/>
    <n v="874"/>
    <n v="1249.82"/>
  </r>
  <r>
    <s v="AD01-9364"/>
    <x v="2"/>
    <s v="Jan"/>
    <x v="1"/>
    <x v="1"/>
    <s v="Cancelld"/>
    <x v="1"/>
    <x v="0"/>
    <x v="2"/>
    <n v="296"/>
    <n v="423.28"/>
  </r>
  <r>
    <s v="AD01-9365"/>
    <x v="2"/>
    <s v="Jan"/>
    <x v="1"/>
    <x v="1"/>
    <s v="Cancelld"/>
    <x v="1"/>
    <x v="0"/>
    <x v="2"/>
    <n v="292"/>
    <n v="417.56"/>
  </r>
  <r>
    <s v="AD01-9364"/>
    <x v="2"/>
    <s v="Jan"/>
    <x v="1"/>
    <x v="1"/>
    <s v="Cancelld"/>
    <x v="1"/>
    <x v="0"/>
    <x v="2"/>
    <n v="340"/>
    <n v="486.2"/>
  </r>
  <r>
    <s v="AD01-9361"/>
    <x v="2"/>
    <s v="Jan"/>
    <x v="1"/>
    <x v="1"/>
    <s v="Cancelld"/>
    <x v="1"/>
    <x v="0"/>
    <x v="2"/>
    <n v="831"/>
    <n v="1188.33"/>
  </r>
  <r>
    <s v="AD01-9362"/>
    <x v="2"/>
    <s v="Jan"/>
    <x v="1"/>
    <x v="1"/>
    <s v="Cancelld"/>
    <x v="1"/>
    <x v="0"/>
    <x v="2"/>
    <n v="864"/>
    <n v="1235.52"/>
  </r>
  <r>
    <s v="AD01-9362"/>
    <x v="2"/>
    <s v="Jan"/>
    <x v="1"/>
    <x v="1"/>
    <s v="Cancelld"/>
    <x v="1"/>
    <x v="0"/>
    <x v="2"/>
    <n v="923"/>
    <n v="1319.8899999999999"/>
  </r>
  <r>
    <s v="AD01-9361"/>
    <x v="2"/>
    <s v="Jan"/>
    <x v="1"/>
    <x v="1"/>
    <s v="Cancelld"/>
    <x v="1"/>
    <x v="0"/>
    <x v="2"/>
    <n v="924"/>
    <n v="1321.32"/>
  </r>
  <r>
    <s v="AD01-9364"/>
    <x v="2"/>
    <s v="Jan"/>
    <x v="1"/>
    <x v="1"/>
    <s v="Cancelld"/>
    <x v="1"/>
    <x v="0"/>
    <x v="2"/>
    <n v="925"/>
    <n v="1322.75"/>
  </r>
  <r>
    <s v="AD01-9362"/>
    <x v="2"/>
    <s v="Jan"/>
    <x v="1"/>
    <x v="1"/>
    <s v="Cancelld"/>
    <x v="1"/>
    <x v="0"/>
    <x v="2"/>
    <n v="870"/>
    <n v="526.24"/>
  </r>
  <r>
    <s v="AD01-9362"/>
    <x v="2"/>
    <s v="Jan"/>
    <x v="1"/>
    <x v="1"/>
    <s v="Cancelld"/>
    <x v="1"/>
    <x v="0"/>
    <x v="2"/>
    <n v="339"/>
    <n v="484.77"/>
  </r>
  <r>
    <s v="AD01-9364"/>
    <x v="2"/>
    <s v="Jan"/>
    <x v="1"/>
    <x v="1"/>
    <s v="Cancelld"/>
    <x v="1"/>
    <x v="0"/>
    <x v="2"/>
    <n v="231"/>
    <n v="330.33"/>
  </r>
  <r>
    <s v="AD01-9361"/>
    <x v="2"/>
    <s v="Jan"/>
    <x v="1"/>
    <x v="1"/>
    <s v="Cancelld"/>
    <x v="1"/>
    <x v="0"/>
    <x v="2"/>
    <n v="225"/>
    <n v="321.75"/>
  </r>
  <r>
    <s v="AD01-9365"/>
    <x v="2"/>
    <s v="Jan"/>
    <x v="1"/>
    <x v="1"/>
    <s v="Cancelld"/>
    <x v="1"/>
    <x v="0"/>
    <x v="2"/>
    <n v="219"/>
    <n v="313.17"/>
  </r>
  <r>
    <s v="AD01-9361"/>
    <x v="2"/>
    <s v="Jan"/>
    <x v="1"/>
    <x v="1"/>
    <s v="Cancelld"/>
    <x v="1"/>
    <x v="0"/>
    <x v="2"/>
    <n v="295"/>
    <n v="421.85"/>
  </r>
  <r>
    <s v="AD01-9362"/>
    <x v="2"/>
    <s v="Jan"/>
    <x v="1"/>
    <x v="1"/>
    <s v="Cancelld"/>
    <x v="1"/>
    <x v="0"/>
    <x v="2"/>
    <n v="343"/>
    <n v="490.49"/>
  </r>
  <r>
    <s v="AD01-9364"/>
    <x v="2"/>
    <s v="Jan"/>
    <x v="1"/>
    <x v="1"/>
    <s v="Cancelld"/>
    <x v="1"/>
    <x v="0"/>
    <x v="2"/>
    <n v="840"/>
    <n v="1201.2"/>
  </r>
  <r>
    <s v="AD01-9362"/>
    <x v="2"/>
    <s v="Jan"/>
    <x v="1"/>
    <x v="1"/>
    <s v="Cancelld"/>
    <x v="1"/>
    <x v="1"/>
    <x v="2"/>
    <n v="873"/>
    <n v="1248.3899999999999"/>
  </r>
  <r>
    <s v="AD01-9363"/>
    <x v="2"/>
    <s v="Jul"/>
    <x v="1"/>
    <x v="1"/>
    <s v="Cancelld"/>
    <x v="1"/>
    <x v="1"/>
    <x v="2"/>
    <n v="338"/>
    <n v="483.34000000000003"/>
  </r>
  <r>
    <s v="AD01-9361"/>
    <x v="2"/>
    <s v="Jul"/>
    <x v="1"/>
    <x v="1"/>
    <s v="Cancelld"/>
    <x v="1"/>
    <x v="1"/>
    <x v="2"/>
    <n v="260"/>
    <n v="371.8"/>
  </r>
  <r>
    <s v="AD01-9364"/>
    <x v="2"/>
    <s v="Jul"/>
    <x v="1"/>
    <x v="1"/>
    <s v="Cancelld"/>
    <x v="1"/>
    <x v="1"/>
    <x v="2"/>
    <n v="308"/>
    <n v="440.44"/>
  </r>
  <r>
    <s v="AD01-9365"/>
    <x v="2"/>
    <s v="Jul"/>
    <x v="1"/>
    <x v="1"/>
    <s v="Cancelld"/>
    <x v="1"/>
    <x v="1"/>
    <x v="2"/>
    <n v="334"/>
    <n v="477.62"/>
  </r>
  <r>
    <s v="AD01-9364"/>
    <x v="2"/>
    <s v="Jul"/>
    <x v="1"/>
    <x v="1"/>
    <s v="Cancelld"/>
    <x v="1"/>
    <x v="1"/>
    <x v="2"/>
    <n v="262"/>
    <n v="374.65999999999997"/>
  </r>
  <r>
    <s v="AD01-9362"/>
    <x v="2"/>
    <s v="Jul"/>
    <x v="1"/>
    <x v="1"/>
    <s v="Cancelld"/>
    <x v="1"/>
    <x v="1"/>
    <x v="2"/>
    <n v="310"/>
    <n v="443.3"/>
  </r>
  <r>
    <s v="AD01-9362"/>
    <x v="2"/>
    <s v="Jul"/>
    <x v="1"/>
    <x v="1"/>
    <s v="Cancelld"/>
    <x v="1"/>
    <x v="1"/>
    <x v="2"/>
    <n v="783"/>
    <n v="1119.69"/>
  </r>
  <r>
    <s v="AD01-9361"/>
    <x v="2"/>
    <s v="Jul"/>
    <x v="1"/>
    <x v="1"/>
    <s v="Cancelld"/>
    <x v="1"/>
    <x v="1"/>
    <x v="2"/>
    <n v="836"/>
    <n v="1195.48"/>
  </r>
  <r>
    <s v="AD01-9361"/>
    <x v="2"/>
    <s v="Jul"/>
    <x v="1"/>
    <x v="1"/>
    <s v="Cancelld"/>
    <x v="1"/>
    <x v="1"/>
    <x v="2"/>
    <n v="939"/>
    <n v="1342.77"/>
  </r>
  <r>
    <s v="AD01-9362"/>
    <x v="2"/>
    <s v="Jul"/>
    <x v="1"/>
    <x v="1"/>
    <s v="Cancelld"/>
    <x v="1"/>
    <x v="1"/>
    <x v="2"/>
    <n v="940"/>
    <n v="1344.2"/>
  </r>
  <r>
    <s v="AD01-9364"/>
    <x v="2"/>
    <s v="Jul"/>
    <x v="1"/>
    <x v="1"/>
    <s v="Cancelld"/>
    <x v="1"/>
    <x v="1"/>
    <x v="2"/>
    <n v="941"/>
    <n v="1345.63"/>
  </r>
  <r>
    <s v="AD01-9364"/>
    <x v="2"/>
    <s v="Jul"/>
    <x v="1"/>
    <x v="1"/>
    <s v="Cancelld"/>
    <x v="1"/>
    <x v="1"/>
    <x v="2"/>
    <n v="876"/>
    <n v="526.24"/>
  </r>
  <r>
    <s v="AD01-9362"/>
    <x v="2"/>
    <s v="Jul"/>
    <x v="1"/>
    <x v="1"/>
    <s v="Cancelld"/>
    <x v="1"/>
    <x v="1"/>
    <x v="2"/>
    <n v="309"/>
    <n v="441.87"/>
  </r>
  <r>
    <s v="AD01-9361"/>
    <x v="2"/>
    <s v="Jul"/>
    <x v="1"/>
    <x v="1"/>
    <s v="Cancelld"/>
    <x v="1"/>
    <x v="1"/>
    <x v="2"/>
    <n v="135"/>
    <n v="193.05"/>
  </r>
  <r>
    <s v="AD01-9364"/>
    <x v="2"/>
    <s v="Jul"/>
    <x v="1"/>
    <x v="1"/>
    <s v="Cancelld"/>
    <x v="1"/>
    <x v="1"/>
    <x v="2"/>
    <n v="129"/>
    <n v="184.47"/>
  </r>
  <r>
    <s v="AD01-9361"/>
    <x v="2"/>
    <s v="Jul"/>
    <x v="1"/>
    <x v="1"/>
    <s v="Cancelld"/>
    <x v="1"/>
    <x v="1"/>
    <x v="2"/>
    <n v="369"/>
    <n v="527.66999999999996"/>
  </r>
  <r>
    <s v="AD01-9362"/>
    <x v="2"/>
    <s v="Jul"/>
    <x v="1"/>
    <x v="1"/>
    <s v="Cancelld"/>
    <x v="1"/>
    <x v="1"/>
    <x v="2"/>
    <n v="337"/>
    <n v="481.90999999999997"/>
  </r>
  <r>
    <s v="AD01-9361"/>
    <x v="2"/>
    <s v="Jul"/>
    <x v="1"/>
    <x v="1"/>
    <s v="Cancelld"/>
    <x v="1"/>
    <x v="1"/>
    <x v="2"/>
    <n v="265"/>
    <n v="378.95"/>
  </r>
  <r>
    <s v="AD01-9365"/>
    <x v="2"/>
    <s v="Jul"/>
    <x v="1"/>
    <x v="1"/>
    <s v="Cancelld"/>
    <x v="1"/>
    <x v="1"/>
    <x v="2"/>
    <n v="307"/>
    <n v="439.01"/>
  </r>
  <r>
    <s v="AD01-9364"/>
    <x v="2"/>
    <s v="Jul"/>
    <x v="1"/>
    <x v="1"/>
    <s v="Cancelld"/>
    <x v="1"/>
    <x v="1"/>
    <x v="2"/>
    <n v="792"/>
    <n v="1132.56"/>
  </r>
  <r>
    <s v="AD01-9362"/>
    <x v="2"/>
    <s v="Jul"/>
    <x v="1"/>
    <x v="1"/>
    <s v="Cancelld"/>
    <x v="1"/>
    <x v="1"/>
    <x v="2"/>
    <n v="845"/>
    <n v="1208.3499999999999"/>
  </r>
  <r>
    <s v="AD01-9363"/>
    <x v="2"/>
    <s v="Jul"/>
    <x v="1"/>
    <x v="1"/>
    <s v="Cancelld"/>
    <x v="1"/>
    <x v="1"/>
    <x v="2"/>
    <n v="878"/>
    <n v="1255.54"/>
  </r>
  <r>
    <s v="AD01-9361"/>
    <x v="2"/>
    <s v="Jun"/>
    <x v="1"/>
    <x v="1"/>
    <s v="Cancelld"/>
    <x v="1"/>
    <x v="1"/>
    <x v="2"/>
    <n v="266"/>
    <n v="380.38"/>
  </r>
  <r>
    <s v="AD01-9363"/>
    <x v="2"/>
    <s v="Jun"/>
    <x v="1"/>
    <x v="1"/>
    <s v="Cancelld"/>
    <x v="1"/>
    <x v="1"/>
    <x v="2"/>
    <n v="314"/>
    <n v="449.02"/>
  </r>
  <r>
    <s v="AD01-9362"/>
    <x v="2"/>
    <s v="Jun"/>
    <x v="1"/>
    <x v="1"/>
    <s v="Cancelld"/>
    <x v="1"/>
    <x v="1"/>
    <x v="2"/>
    <n v="268"/>
    <n v="383.24"/>
  </r>
  <r>
    <s v="AD01-9361"/>
    <x v="2"/>
    <s v="Jun"/>
    <x v="1"/>
    <x v="1"/>
    <s v="Cancelld"/>
    <x v="1"/>
    <x v="1"/>
    <x v="2"/>
    <n v="316"/>
    <n v="451.88"/>
  </r>
  <r>
    <s v="AD01-9362"/>
    <x v="2"/>
    <s v="Jun"/>
    <x v="1"/>
    <x v="1"/>
    <s v="Cancelld"/>
    <x v="1"/>
    <x v="1"/>
    <x v="2"/>
    <n v="835"/>
    <n v="1194.05"/>
  </r>
  <r>
    <s v="AD01-9362"/>
    <x v="2"/>
    <s v="Jun"/>
    <x v="1"/>
    <x v="1"/>
    <s v="Cancelld"/>
    <x v="1"/>
    <x v="1"/>
    <x v="2"/>
    <n v="869"/>
    <n v="1242.67"/>
  </r>
  <r>
    <s v="AD01-9362"/>
    <x v="2"/>
    <s v="Jun"/>
    <x v="1"/>
    <x v="1"/>
    <s v="Cancelld"/>
    <x v="1"/>
    <x v="1"/>
    <x v="2"/>
    <n v="937"/>
    <n v="1339.9099999999999"/>
  </r>
  <r>
    <s v="AD01-9361"/>
    <x v="2"/>
    <s v="Jun"/>
    <x v="1"/>
    <x v="1"/>
    <s v="Cancelld"/>
    <x v="1"/>
    <x v="1"/>
    <x v="2"/>
    <n v="938"/>
    <n v="1341.34"/>
  </r>
  <r>
    <s v="AD01-9361"/>
    <x v="2"/>
    <s v="Jun"/>
    <x v="1"/>
    <x v="1"/>
    <s v="Cancelld"/>
    <x v="1"/>
    <x v="1"/>
    <x v="2"/>
    <n v="875"/>
    <n v="526.24"/>
  </r>
  <r>
    <s v="AD01-9363"/>
    <x v="2"/>
    <s v="Jun"/>
    <x v="1"/>
    <x v="1"/>
    <s v="Cancelld"/>
    <x v="1"/>
    <x v="1"/>
    <x v="2"/>
    <n v="315"/>
    <n v="450.45"/>
  </r>
  <r>
    <s v="AD01-9362"/>
    <x v="2"/>
    <s v="Jun"/>
    <x v="1"/>
    <x v="1"/>
    <s v="Cancelld"/>
    <x v="1"/>
    <x v="1"/>
    <x v="2"/>
    <n v="153"/>
    <n v="218.79"/>
  </r>
  <r>
    <s v="AD01-9362"/>
    <x v="2"/>
    <s v="Jun"/>
    <x v="1"/>
    <x v="1"/>
    <s v="Cancelld"/>
    <x v="1"/>
    <x v="1"/>
    <x v="2"/>
    <n v="147"/>
    <n v="210.21"/>
  </r>
  <r>
    <s v="AD01-9361"/>
    <x v="2"/>
    <s v="Jun"/>
    <x v="1"/>
    <x v="1"/>
    <s v="Cancelld"/>
    <x v="1"/>
    <x v="1"/>
    <x v="2"/>
    <n v="141"/>
    <n v="201.63"/>
  </r>
  <r>
    <s v="AD01-9364"/>
    <x v="2"/>
    <s v="Jun"/>
    <x v="1"/>
    <x v="1"/>
    <s v="Cancelld"/>
    <x v="1"/>
    <x v="1"/>
    <x v="2"/>
    <n v="313"/>
    <n v="447.59000000000003"/>
  </r>
  <r>
    <s v="AD01-9362"/>
    <x v="2"/>
    <s v="Jun"/>
    <x v="1"/>
    <x v="1"/>
    <s v="Cancelld"/>
    <x v="1"/>
    <x v="1"/>
    <x v="2"/>
    <n v="844"/>
    <n v="1206.92"/>
  </r>
  <r>
    <s v="AD01-9362"/>
    <x v="2"/>
    <s v="Jun"/>
    <x v="1"/>
    <x v="1"/>
    <s v="Cancelld"/>
    <x v="1"/>
    <x v="1"/>
    <x v="2"/>
    <n v="877"/>
    <n v="1254.1100000000001"/>
  </r>
  <r>
    <s v="AD01-9362"/>
    <x v="2"/>
    <s v="Mar"/>
    <x v="1"/>
    <x v="1"/>
    <s v="Cancelld"/>
    <x v="1"/>
    <x v="1"/>
    <x v="2"/>
    <n v="284"/>
    <n v="406.12"/>
  </r>
  <r>
    <s v="AD01-9364"/>
    <x v="2"/>
    <s v="Mar"/>
    <x v="1"/>
    <x v="1"/>
    <s v="Cancelld"/>
    <x v="1"/>
    <x v="1"/>
    <x v="2"/>
    <n v="332"/>
    <n v="474.76"/>
  </r>
  <r>
    <s v="AD01-9362"/>
    <x v="2"/>
    <s v="Mar"/>
    <x v="1"/>
    <x v="1"/>
    <s v="Cancelld"/>
    <x v="1"/>
    <x v="1"/>
    <x v="2"/>
    <n v="286"/>
    <n v="408.98"/>
  </r>
  <r>
    <s v="AD01-9361"/>
    <x v="2"/>
    <s v="Mar"/>
    <x v="1"/>
    <x v="1"/>
    <s v="Cancelld"/>
    <x v="1"/>
    <x v="1"/>
    <x v="2"/>
    <n v="328"/>
    <n v="469.03999999999996"/>
  </r>
  <r>
    <s v="AD01-9365"/>
    <x v="2"/>
    <s v="Mar"/>
    <x v="1"/>
    <x v="1"/>
    <s v="Cancelld"/>
    <x v="1"/>
    <x v="1"/>
    <x v="2"/>
    <n v="833"/>
    <n v="1191.19"/>
  </r>
  <r>
    <s v="AD01-9361"/>
    <x v="2"/>
    <s v="Mar"/>
    <x v="1"/>
    <x v="1"/>
    <s v="Cancelld"/>
    <x v="1"/>
    <x v="1"/>
    <x v="2"/>
    <n v="866"/>
    <n v="1238.3800000000001"/>
  </r>
  <r>
    <s v="AD01-9364"/>
    <x v="2"/>
    <s v="Mar"/>
    <x v="1"/>
    <x v="1"/>
    <s v="Cancelld"/>
    <x v="1"/>
    <x v="1"/>
    <x v="2"/>
    <n v="929"/>
    <n v="1328.47"/>
  </r>
  <r>
    <s v="AD01-9362"/>
    <x v="2"/>
    <s v="Mar"/>
    <x v="1"/>
    <x v="1"/>
    <s v="Cancelld"/>
    <x v="1"/>
    <x v="1"/>
    <x v="2"/>
    <n v="930"/>
    <n v="1329.9"/>
  </r>
  <r>
    <s v="AD01-9364"/>
    <x v="2"/>
    <s v="Mar"/>
    <x v="1"/>
    <x v="1"/>
    <s v="Cancelld"/>
    <x v="1"/>
    <x v="1"/>
    <x v="2"/>
    <n v="872"/>
    <n v="526.24"/>
  </r>
  <r>
    <s v="AD01-9361"/>
    <x v="2"/>
    <s v="Mar"/>
    <x v="1"/>
    <x v="1"/>
    <s v="Cancelld"/>
    <x v="1"/>
    <x v="1"/>
    <x v="2"/>
    <n v="333"/>
    <n v="476.19"/>
  </r>
  <r>
    <s v="AD01-9362"/>
    <x v="2"/>
    <s v="Mar"/>
    <x v="1"/>
    <x v="1"/>
    <s v="Cancelld"/>
    <x v="1"/>
    <x v="1"/>
    <x v="2"/>
    <n v="201"/>
    <n v="287.43"/>
  </r>
  <r>
    <s v="AD01-9362"/>
    <x v="2"/>
    <s v="Mar"/>
    <x v="1"/>
    <x v="1"/>
    <s v="Cancelld"/>
    <x v="1"/>
    <x v="1"/>
    <x v="2"/>
    <n v="195"/>
    <n v="278.85000000000002"/>
  </r>
  <r>
    <s v="AD01-9365"/>
    <x v="2"/>
    <s v="Mar"/>
    <x v="1"/>
    <x v="1"/>
    <s v="Cancelld"/>
    <x v="1"/>
    <x v="1"/>
    <x v="2"/>
    <n v="189"/>
    <n v="270.27"/>
  </r>
  <r>
    <s v="AD01-9362"/>
    <x v="2"/>
    <s v="Mar"/>
    <x v="1"/>
    <x v="1"/>
    <s v="Cancelld"/>
    <x v="1"/>
    <x v="1"/>
    <x v="2"/>
    <n v="283"/>
    <n v="404.69"/>
  </r>
  <r>
    <s v="AD01-9362"/>
    <x v="2"/>
    <s v="Mar"/>
    <x v="1"/>
    <x v="1"/>
    <s v="Cancelld"/>
    <x v="1"/>
    <x v="1"/>
    <x v="2"/>
    <n v="331"/>
    <n v="473.33"/>
  </r>
  <r>
    <s v="AD01-9362"/>
    <x v="2"/>
    <s v="Mar"/>
    <x v="1"/>
    <x v="1"/>
    <s v="Cancelld"/>
    <x v="1"/>
    <x v="1"/>
    <x v="2"/>
    <n v="875"/>
    <n v="1251.25"/>
  </r>
  <r>
    <s v="AD01-9361"/>
    <x v="2"/>
    <s v="May"/>
    <x v="1"/>
    <x v="1"/>
    <s v="Cancelld"/>
    <x v="1"/>
    <x v="1"/>
    <x v="2"/>
    <n v="272"/>
    <n v="388.96"/>
  </r>
  <r>
    <s v="AD01-9361"/>
    <x v="2"/>
    <s v="May"/>
    <x v="1"/>
    <x v="1"/>
    <s v="Cancelld"/>
    <x v="1"/>
    <x v="1"/>
    <x v="2"/>
    <n v="320"/>
    <n v="457.6"/>
  </r>
  <r>
    <s v="AD01-9361"/>
    <x v="2"/>
    <s v="May"/>
    <x v="1"/>
    <x v="1"/>
    <s v="Cancelld"/>
    <x v="1"/>
    <x v="1"/>
    <x v="2"/>
    <n v="274"/>
    <n v="391.82"/>
  </r>
  <r>
    <s v="AD01-9361"/>
    <x v="2"/>
    <s v="May"/>
    <x v="1"/>
    <x v="1"/>
    <s v="Cancelld"/>
    <x v="1"/>
    <x v="1"/>
    <x v="2"/>
    <n v="322"/>
    <n v="460.46000000000004"/>
  </r>
  <r>
    <s v="AD01-9361"/>
    <x v="2"/>
    <s v="May"/>
    <x v="1"/>
    <x v="1"/>
    <s v="Cancelld"/>
    <x v="1"/>
    <x v="1"/>
    <x v="2"/>
    <n v="868"/>
    <n v="1241.24"/>
  </r>
  <r>
    <s v="AD01-9361"/>
    <x v="2"/>
    <s v="May"/>
    <x v="1"/>
    <x v="1"/>
    <s v="Cancelld"/>
    <x v="1"/>
    <x v="1"/>
    <x v="2"/>
    <n v="934"/>
    <n v="1335.62"/>
  </r>
  <r>
    <s v="AD01-9363"/>
    <x v="2"/>
    <s v="May"/>
    <x v="1"/>
    <x v="1"/>
    <s v="Cancelld"/>
    <x v="1"/>
    <x v="1"/>
    <x v="2"/>
    <n v="935"/>
    <n v="1337.05"/>
  </r>
  <r>
    <s v="AD01-9362"/>
    <x v="2"/>
    <s v="May"/>
    <x v="1"/>
    <x v="1"/>
    <s v="Cancelld"/>
    <x v="1"/>
    <x v="1"/>
    <x v="2"/>
    <n v="936"/>
    <n v="1338.48"/>
  </r>
  <r>
    <s v="AD01-9363"/>
    <x v="2"/>
    <s v="May"/>
    <x v="1"/>
    <x v="1"/>
    <s v="Cancelld"/>
    <x v="1"/>
    <x v="1"/>
    <x v="2"/>
    <n v="874"/>
    <n v="526.24"/>
  </r>
  <r>
    <s v="AD01-9362"/>
    <x v="2"/>
    <s v="May"/>
    <x v="1"/>
    <x v="1"/>
    <s v="Cancelld"/>
    <x v="1"/>
    <x v="1"/>
    <x v="2"/>
    <n v="321"/>
    <n v="459.03"/>
  </r>
  <r>
    <s v="AD01-9361"/>
    <x v="2"/>
    <s v="May"/>
    <x v="1"/>
    <x v="1"/>
    <s v="Cancelld"/>
    <x v="1"/>
    <x v="1"/>
    <x v="2"/>
    <n v="165"/>
    <n v="235.95"/>
  </r>
  <r>
    <s v="AD01-9361"/>
    <x v="2"/>
    <s v="May"/>
    <x v="1"/>
    <x v="1"/>
    <s v="Cancelld"/>
    <x v="1"/>
    <x v="1"/>
    <x v="2"/>
    <n v="159"/>
    <n v="227.37"/>
  </r>
  <r>
    <s v="AD01-9362"/>
    <x v="2"/>
    <s v="May"/>
    <x v="1"/>
    <x v="1"/>
    <s v="Cancelld"/>
    <x v="1"/>
    <x v="1"/>
    <x v="2"/>
    <n v="271"/>
    <n v="387.53"/>
  </r>
  <r>
    <s v="AD01-9361"/>
    <x v="2"/>
    <s v="May"/>
    <x v="1"/>
    <x v="1"/>
    <s v="Cancelld"/>
    <x v="1"/>
    <x v="1"/>
    <x v="2"/>
    <n v="319"/>
    <n v="456.16999999999996"/>
  </r>
  <r>
    <s v="AD01-9361"/>
    <x v="2"/>
    <s v="May"/>
    <x v="1"/>
    <x v="1"/>
    <s v="Cancelld"/>
    <x v="1"/>
    <x v="1"/>
    <x v="2"/>
    <n v="843"/>
    <n v="1205.49"/>
  </r>
  <r>
    <s v="AD01-9362"/>
    <x v="2"/>
    <s v="Nov"/>
    <x v="1"/>
    <x v="1"/>
    <s v="Cancelld"/>
    <x v="1"/>
    <x v="1"/>
    <x v="2"/>
    <n v="314"/>
    <n v="449.02"/>
  </r>
  <r>
    <s v="AD01-9365"/>
    <x v="2"/>
    <s v="Nov"/>
    <x v="1"/>
    <x v="1"/>
    <s v="Cancelld"/>
    <x v="1"/>
    <x v="1"/>
    <x v="2"/>
    <n v="242"/>
    <n v="346.06"/>
  </r>
  <r>
    <s v="AD01-9362"/>
    <x v="2"/>
    <s v="Nov"/>
    <x v="1"/>
    <x v="1"/>
    <s v="Cancelld"/>
    <x v="1"/>
    <x v="1"/>
    <x v="2"/>
    <n v="290"/>
    <n v="414.7"/>
  </r>
  <r>
    <s v="AD01-9362"/>
    <x v="2"/>
    <s v="Nov"/>
    <x v="1"/>
    <x v="1"/>
    <s v="Cancelld"/>
    <x v="1"/>
    <x v="1"/>
    <x v="2"/>
    <n v="316"/>
    <n v="451.88"/>
  </r>
  <r>
    <s v="AD01-9362"/>
    <x v="2"/>
    <s v="Nov"/>
    <x v="1"/>
    <x v="1"/>
    <s v="Cancelld"/>
    <x v="1"/>
    <x v="1"/>
    <x v="2"/>
    <n v="286"/>
    <n v="408.98"/>
  </r>
  <r>
    <s v="AD01-9361"/>
    <x v="2"/>
    <s v="Nov"/>
    <x v="1"/>
    <x v="1"/>
    <s v="Cancelld"/>
    <x v="1"/>
    <x v="1"/>
    <x v="2"/>
    <n v="840"/>
    <n v="1201.2"/>
  </r>
  <r>
    <s v="AD01-9361"/>
    <x v="2"/>
    <s v="Nov"/>
    <x v="1"/>
    <x v="1"/>
    <s v="Cancelld"/>
    <x v="1"/>
    <x v="1"/>
    <x v="2"/>
    <n v="873"/>
    <n v="1248.3899999999999"/>
  </r>
  <r>
    <s v="AD01-9362"/>
    <x v="2"/>
    <s v="Nov"/>
    <x v="1"/>
    <x v="1"/>
    <s v="Cancelld"/>
    <x v="1"/>
    <x v="1"/>
    <x v="2"/>
    <n v="950"/>
    <n v="1358.5"/>
  </r>
  <r>
    <s v="AD01-9362"/>
    <x v="2"/>
    <s v="Nov"/>
    <x v="1"/>
    <x v="1"/>
    <s v="Cancelld"/>
    <x v="1"/>
    <x v="1"/>
    <x v="2"/>
    <n v="951"/>
    <n v="1359.93"/>
  </r>
  <r>
    <s v="AD01-9362"/>
    <x v="2"/>
    <s v="Nov"/>
    <x v="1"/>
    <x v="1"/>
    <s v="Cancelld"/>
    <x v="1"/>
    <x v="1"/>
    <x v="2"/>
    <n v="952"/>
    <n v="1361.3600000000001"/>
  </r>
  <r>
    <s v="AD01-9361"/>
    <x v="2"/>
    <s v="Nov"/>
    <x v="1"/>
    <x v="1"/>
    <s v="Cancelld"/>
    <x v="1"/>
    <x v="1"/>
    <x v="2"/>
    <n v="826"/>
    <n v="526.24"/>
  </r>
  <r>
    <s v="AD01-9362"/>
    <x v="2"/>
    <s v="Nov"/>
    <x v="1"/>
    <x v="1"/>
    <s v="Cancelld"/>
    <x v="1"/>
    <x v="1"/>
    <x v="2"/>
    <n v="879"/>
    <n v="526.24"/>
  </r>
  <r>
    <s v="AD01-9365"/>
    <x v="2"/>
    <s v="Nov"/>
    <x v="1"/>
    <x v="1"/>
    <s v="Cancelld"/>
    <x v="1"/>
    <x v="1"/>
    <x v="2"/>
    <n v="315"/>
    <n v="450.45"/>
  </r>
  <r>
    <s v="AD01-9361"/>
    <x v="2"/>
    <s v="Nov"/>
    <x v="1"/>
    <x v="1"/>
    <s v="Cancelld"/>
    <x v="1"/>
    <x v="1"/>
    <x v="2"/>
    <n v="309"/>
    <n v="441.87"/>
  </r>
  <r>
    <s v="AD01-9362"/>
    <x v="2"/>
    <s v="Nov"/>
    <x v="1"/>
    <x v="1"/>
    <s v="Cancelld"/>
    <x v="1"/>
    <x v="1"/>
    <x v="2"/>
    <n v="313"/>
    <n v="447.59000000000003"/>
  </r>
  <r>
    <s v="AD01-9362"/>
    <x v="2"/>
    <s v="Nov"/>
    <x v="1"/>
    <x v="1"/>
    <s v="Cancelld"/>
    <x v="1"/>
    <x v="1"/>
    <x v="2"/>
    <n v="241"/>
    <n v="344.63"/>
  </r>
  <r>
    <s v="AD01-9362"/>
    <x v="2"/>
    <s v="Nov"/>
    <x v="1"/>
    <x v="1"/>
    <s v="Cancelld"/>
    <x v="1"/>
    <x v="1"/>
    <x v="2"/>
    <n v="289"/>
    <n v="413.27"/>
  </r>
  <r>
    <s v="AD01-9362"/>
    <x v="2"/>
    <s v="Nov"/>
    <x v="1"/>
    <x v="1"/>
    <s v="Cancelld"/>
    <x v="1"/>
    <x v="1"/>
    <x v="2"/>
    <n v="795"/>
    <n v="1136.8499999999999"/>
  </r>
  <r>
    <s v="AD01-9362"/>
    <x v="2"/>
    <s v="Nov"/>
    <x v="1"/>
    <x v="1"/>
    <s v="Cancelld"/>
    <x v="1"/>
    <x v="1"/>
    <x v="2"/>
    <n v="849"/>
    <n v="1214.07"/>
  </r>
  <r>
    <s v="AD01-9362"/>
    <x v="2"/>
    <s v="Nov"/>
    <x v="1"/>
    <x v="1"/>
    <s v="Cancelld"/>
    <x v="1"/>
    <x v="1"/>
    <x v="2"/>
    <n v="882"/>
    <n v="1261.26"/>
  </r>
  <r>
    <s v="AD01-9362"/>
    <x v="2"/>
    <s v="Oct"/>
    <x v="1"/>
    <x v="1"/>
    <s v="Cancelld"/>
    <x v="1"/>
    <x v="1"/>
    <x v="2"/>
    <n v="320"/>
    <n v="457.6"/>
  </r>
  <r>
    <s v="AD01-9362"/>
    <x v="2"/>
    <s v="Oct"/>
    <x v="1"/>
    <x v="1"/>
    <s v="Cancelld"/>
    <x v="1"/>
    <x v="1"/>
    <x v="2"/>
    <n v="248"/>
    <n v="354.64"/>
  </r>
  <r>
    <s v="AD01-9362"/>
    <x v="2"/>
    <s v="Oct"/>
    <x v="1"/>
    <x v="1"/>
    <s v="Cancelld"/>
    <x v="1"/>
    <x v="1"/>
    <x v="2"/>
    <n v="322"/>
    <n v="460.46000000000004"/>
  </r>
  <r>
    <s v="AD01-9362"/>
    <x v="2"/>
    <s v="Oct"/>
    <x v="1"/>
    <x v="1"/>
    <s v="Cancelld"/>
    <x v="1"/>
    <x v="1"/>
    <x v="2"/>
    <n v="244"/>
    <n v="348.92"/>
  </r>
  <r>
    <s v="AD01-9364"/>
    <x v="2"/>
    <s v="Oct"/>
    <x v="1"/>
    <x v="1"/>
    <s v="Cancelld"/>
    <x v="1"/>
    <x v="1"/>
    <x v="2"/>
    <n v="292"/>
    <n v="417.56"/>
  </r>
  <r>
    <s v="AD01-9362"/>
    <x v="2"/>
    <s v="Oct"/>
    <x v="1"/>
    <x v="1"/>
    <s v="Cancelld"/>
    <x v="1"/>
    <x v="1"/>
    <x v="2"/>
    <n v="786"/>
    <n v="1123.98"/>
  </r>
  <r>
    <s v="AD01-9362"/>
    <x v="2"/>
    <s v="Oct"/>
    <x v="1"/>
    <x v="1"/>
    <s v="Cancelld"/>
    <x v="1"/>
    <x v="1"/>
    <x v="2"/>
    <n v="839"/>
    <n v="1199.77"/>
  </r>
  <r>
    <s v="AD01-9361"/>
    <x v="2"/>
    <s v="Oct"/>
    <x v="1"/>
    <x v="1"/>
    <s v="Cancelld"/>
    <x v="1"/>
    <x v="1"/>
    <x v="2"/>
    <n v="872"/>
    <n v="1246.96"/>
  </r>
  <r>
    <s v="AD01-9361"/>
    <x v="2"/>
    <s v="Oct"/>
    <x v="1"/>
    <x v="1"/>
    <s v="Cancelld"/>
    <x v="1"/>
    <x v="1"/>
    <x v="2"/>
    <n v="947"/>
    <n v="1354.21"/>
  </r>
  <r>
    <s v="AD01-9364"/>
    <x v="2"/>
    <s v="Oct"/>
    <x v="1"/>
    <x v="1"/>
    <s v="Cancelld"/>
    <x v="1"/>
    <x v="1"/>
    <x v="2"/>
    <n v="948"/>
    <n v="1355.6399999999999"/>
  </r>
  <r>
    <s v="AD01-9364"/>
    <x v="2"/>
    <s v="Oct"/>
    <x v="1"/>
    <x v="1"/>
    <s v="Cancelld"/>
    <x v="1"/>
    <x v="1"/>
    <x v="2"/>
    <n v="949"/>
    <n v="1357.07"/>
  </r>
  <r>
    <s v="AD01-9361"/>
    <x v="2"/>
    <s v="Oct"/>
    <x v="1"/>
    <x v="1"/>
    <s v="Cancelld"/>
    <x v="1"/>
    <x v="1"/>
    <x v="2"/>
    <n v="825"/>
    <n v="526.24"/>
  </r>
  <r>
    <s v="AD01-9361"/>
    <x v="2"/>
    <s v="Oct"/>
    <x v="1"/>
    <x v="1"/>
    <s v="Cancelld"/>
    <x v="1"/>
    <x v="1"/>
    <x v="2"/>
    <n v="878"/>
    <n v="526.24"/>
  </r>
  <r>
    <s v="AD01-9362"/>
    <x v="2"/>
    <s v="Oct"/>
    <x v="1"/>
    <x v="1"/>
    <s v="Cancelld"/>
    <x v="1"/>
    <x v="1"/>
    <x v="2"/>
    <n v="291"/>
    <n v="416.13"/>
  </r>
  <r>
    <s v="AD01-9362"/>
    <x v="2"/>
    <s v="Oct"/>
    <x v="1"/>
    <x v="1"/>
    <s v="Cancelld"/>
    <x v="1"/>
    <x v="1"/>
    <x v="2"/>
    <n v="333"/>
    <n v="476.19"/>
  </r>
  <r>
    <s v="AD01-9362"/>
    <x v="2"/>
    <s v="Oct"/>
    <x v="1"/>
    <x v="1"/>
    <s v="Cancelld"/>
    <x v="1"/>
    <x v="1"/>
    <x v="2"/>
    <n v="327"/>
    <n v="467.61"/>
  </r>
  <r>
    <s v="AD01-9362"/>
    <x v="2"/>
    <s v="Oct"/>
    <x v="1"/>
    <x v="1"/>
    <s v="Cancelld"/>
    <x v="1"/>
    <x v="1"/>
    <x v="2"/>
    <n v="321"/>
    <n v="459.03"/>
  </r>
  <r>
    <s v="AD01-9364"/>
    <x v="2"/>
    <s v="Oct"/>
    <x v="1"/>
    <x v="1"/>
    <s v="Cancelld"/>
    <x v="1"/>
    <x v="1"/>
    <x v="2"/>
    <n v="319"/>
    <n v="456.16999999999996"/>
  </r>
  <r>
    <s v="AD01-9364"/>
    <x v="2"/>
    <s v="Oct"/>
    <x v="1"/>
    <x v="1"/>
    <s v="Cancelld"/>
    <x v="1"/>
    <x v="1"/>
    <x v="2"/>
    <n v="247"/>
    <n v="353.21"/>
  </r>
  <r>
    <s v="AD01-9362"/>
    <x v="2"/>
    <s v="Oct"/>
    <x v="1"/>
    <x v="1"/>
    <s v="Cancelld"/>
    <x v="1"/>
    <x v="1"/>
    <x v="2"/>
    <n v="295"/>
    <n v="421.85"/>
  </r>
  <r>
    <s v="AD01-9364"/>
    <x v="2"/>
    <s v="Oct"/>
    <x v="1"/>
    <x v="1"/>
    <s v="Cancelld"/>
    <x v="1"/>
    <x v="1"/>
    <x v="2"/>
    <n v="848"/>
    <n v="1212.6399999999999"/>
  </r>
  <r>
    <s v="AD01-9362"/>
    <x v="2"/>
    <s v="Oct"/>
    <x v="1"/>
    <x v="1"/>
    <s v="Cancelld"/>
    <x v="1"/>
    <x v="1"/>
    <x v="2"/>
    <n v="881"/>
    <n v="1259.83"/>
  </r>
  <r>
    <s v="AD01-9361"/>
    <x v="2"/>
    <s v="Sep"/>
    <x v="1"/>
    <x v="1"/>
    <s v="Cancelld"/>
    <x v="1"/>
    <x v="1"/>
    <x v="2"/>
    <n v="326"/>
    <n v="466.18"/>
  </r>
  <r>
    <s v="AD01-9361"/>
    <x v="2"/>
    <s v="Sep"/>
    <x v="1"/>
    <x v="1"/>
    <s v="Cancelld"/>
    <x v="1"/>
    <x v="1"/>
    <x v="2"/>
    <n v="254"/>
    <n v="363.22"/>
  </r>
  <r>
    <s v="AD01-9362"/>
    <x v="2"/>
    <s v="Sep"/>
    <x v="1"/>
    <x v="1"/>
    <s v="Cancelld"/>
    <x v="1"/>
    <x v="1"/>
    <x v="2"/>
    <n v="296"/>
    <n v="423.28"/>
  </r>
  <r>
    <s v="AD01-9361"/>
    <x v="2"/>
    <s v="Sep"/>
    <x v="1"/>
    <x v="1"/>
    <s v="Cancelld"/>
    <x v="1"/>
    <x v="1"/>
    <x v="2"/>
    <n v="328"/>
    <n v="469.03999999999996"/>
  </r>
  <r>
    <s v="AD01-9364"/>
    <x v="2"/>
    <s v="Sep"/>
    <x v="1"/>
    <x v="1"/>
    <s v="Cancelld"/>
    <x v="1"/>
    <x v="1"/>
    <x v="2"/>
    <n v="250"/>
    <n v="357.5"/>
  </r>
  <r>
    <s v="AD01-9362"/>
    <x v="2"/>
    <s v="Sep"/>
    <x v="1"/>
    <x v="1"/>
    <s v="Cancelld"/>
    <x v="1"/>
    <x v="1"/>
    <x v="2"/>
    <n v="298"/>
    <n v="426.14"/>
  </r>
  <r>
    <s v="AD01-9361"/>
    <x v="2"/>
    <s v="Sep"/>
    <x v="1"/>
    <x v="1"/>
    <s v="Cancelld"/>
    <x v="1"/>
    <x v="1"/>
    <x v="2"/>
    <n v="785"/>
    <n v="1122.55"/>
  </r>
  <r>
    <s v="AD01-9365"/>
    <x v="2"/>
    <s v="Sep"/>
    <x v="1"/>
    <x v="1"/>
    <s v="Cancelld"/>
    <x v="1"/>
    <x v="1"/>
    <x v="2"/>
    <n v="838"/>
    <n v="1198.3399999999999"/>
  </r>
  <r>
    <s v="AD01-9365"/>
    <x v="2"/>
    <s v="Sep"/>
    <x v="1"/>
    <x v="1"/>
    <s v="Cancelld"/>
    <x v="1"/>
    <x v="1"/>
    <x v="2"/>
    <n v="871"/>
    <n v="1245.53"/>
  </r>
  <r>
    <s v="AD01-9364"/>
    <x v="2"/>
    <s v="Sep"/>
    <x v="1"/>
    <x v="1"/>
    <s v="Cancelld"/>
    <x v="1"/>
    <x v="1"/>
    <x v="2"/>
    <n v="945"/>
    <n v="1351.35"/>
  </r>
  <r>
    <s v="AD01-9362"/>
    <x v="2"/>
    <s v="Sep"/>
    <x v="1"/>
    <x v="1"/>
    <s v="Cancelld"/>
    <x v="1"/>
    <x v="1"/>
    <x v="2"/>
    <n v="946"/>
    <n v="1352.78"/>
  </r>
  <r>
    <s v="AD01-9365"/>
    <x v="2"/>
    <s v="Sep"/>
    <x v="1"/>
    <x v="1"/>
    <s v="Cancelld"/>
    <x v="1"/>
    <x v="1"/>
    <x v="2"/>
    <n v="824"/>
    <n v="526.24"/>
  </r>
  <r>
    <s v="AD01-9361"/>
    <x v="2"/>
    <s v="Sep"/>
    <x v="1"/>
    <x v="1"/>
    <s v="Cancelld"/>
    <x v="1"/>
    <x v="1"/>
    <x v="2"/>
    <n v="297"/>
    <n v="424.71"/>
  </r>
  <r>
    <s v="AD01-9361"/>
    <x v="2"/>
    <s v="Sep"/>
    <x v="1"/>
    <x v="1"/>
    <s v="Cancelld"/>
    <x v="1"/>
    <x v="1"/>
    <x v="2"/>
    <n v="351"/>
    <n v="501.93"/>
  </r>
  <r>
    <s v="AD01-9365"/>
    <x v="2"/>
    <s v="Sep"/>
    <x v="1"/>
    <x v="1"/>
    <s v="Cancelld"/>
    <x v="1"/>
    <x v="1"/>
    <x v="2"/>
    <n v="345"/>
    <n v="493.35"/>
  </r>
  <r>
    <s v="AD01-9364"/>
    <x v="2"/>
    <s v="Sep"/>
    <x v="1"/>
    <x v="1"/>
    <s v="Cancelld"/>
    <x v="1"/>
    <x v="1"/>
    <x v="2"/>
    <n v="339"/>
    <n v="484.77"/>
  </r>
  <r>
    <s v="AD01-9362"/>
    <x v="2"/>
    <s v="Sep"/>
    <x v="1"/>
    <x v="1"/>
    <s v="Cancelld"/>
    <x v="1"/>
    <x v="1"/>
    <x v="2"/>
    <n v="325"/>
    <n v="464.75"/>
  </r>
  <r>
    <s v="AD01-9364"/>
    <x v="2"/>
    <s v="Sep"/>
    <x v="1"/>
    <x v="1"/>
    <s v="Cancelld"/>
    <x v="1"/>
    <x v="1"/>
    <x v="2"/>
    <n v="253"/>
    <n v="361.78999999999996"/>
  </r>
  <r>
    <s v="AD01-9361"/>
    <x v="2"/>
    <s v="Sep"/>
    <x v="1"/>
    <x v="1"/>
    <s v="Cancelld"/>
    <x v="1"/>
    <x v="1"/>
    <x v="2"/>
    <n v="301"/>
    <n v="430.43"/>
  </r>
  <r>
    <s v="AD01-9362"/>
    <x v="2"/>
    <s v="Sep"/>
    <x v="1"/>
    <x v="1"/>
    <s v="Cancelld"/>
    <x v="1"/>
    <x v="1"/>
    <x v="2"/>
    <n v="794"/>
    <n v="1135.42"/>
  </r>
  <r>
    <s v="AD01-9362"/>
    <x v="2"/>
    <s v="Sep"/>
    <x v="1"/>
    <x v="1"/>
    <s v="Cancelld"/>
    <x v="1"/>
    <x v="1"/>
    <x v="2"/>
    <n v="847"/>
    <n v="1211.21"/>
  </r>
  <r>
    <s v="AD01-9361"/>
    <x v="2"/>
    <s v="Sep"/>
    <x v="1"/>
    <x v="1"/>
    <s v="Cancelld"/>
    <x v="1"/>
    <x v="1"/>
    <x v="2"/>
    <n v="880"/>
    <n v="1258.4000000000001"/>
  </r>
  <r>
    <s v="AD01-9361"/>
    <x v="3"/>
    <s v="Apr"/>
    <x v="0"/>
    <x v="1"/>
    <s v="Order assembled"/>
    <x v="0"/>
    <x v="0"/>
    <x v="1"/>
    <n v="362"/>
    <n v="553.86"/>
  </r>
  <r>
    <s v="AD01-9362"/>
    <x v="3"/>
    <s v="Apr"/>
    <x v="0"/>
    <x v="1"/>
    <s v="Order assembled"/>
    <x v="0"/>
    <x v="0"/>
    <x v="1"/>
    <n v="338"/>
    <n v="483.34000000000003"/>
  </r>
  <r>
    <s v="AD01-9363"/>
    <x v="3"/>
    <s v="Apr"/>
    <x v="0"/>
    <x v="1"/>
    <s v="Order assembled"/>
    <x v="0"/>
    <x v="0"/>
    <x v="1"/>
    <n v="364"/>
    <n v="520.52"/>
  </r>
  <r>
    <s v="AD01-9362"/>
    <x v="3"/>
    <s v="Apr"/>
    <x v="0"/>
    <x v="1"/>
    <s v="Order assembled"/>
    <x v="0"/>
    <x v="0"/>
    <x v="1"/>
    <n v="334"/>
    <n v="477.62"/>
  </r>
  <r>
    <s v="AD01-9362"/>
    <x v="3"/>
    <s v="Apr"/>
    <x v="0"/>
    <x v="1"/>
    <s v="Order assembled"/>
    <x v="0"/>
    <x v="0"/>
    <x v="1"/>
    <n v="655"/>
    <n v="936.65"/>
  </r>
  <r>
    <s v="AD01-9361"/>
    <x v="3"/>
    <s v="Apr"/>
    <x v="0"/>
    <x v="1"/>
    <s v="Order assembled"/>
    <x v="0"/>
    <x v="0"/>
    <x v="1"/>
    <n v="742"/>
    <n v="1061.06"/>
  </r>
  <r>
    <s v="AD01-9361"/>
    <x v="3"/>
    <s v="Apr"/>
    <x v="0"/>
    <x v="1"/>
    <s v="Order assembled"/>
    <x v="0"/>
    <x v="0"/>
    <x v="1"/>
    <n v="363"/>
    <n v="519.09"/>
  </r>
  <r>
    <s v="AD01-9362"/>
    <x v="3"/>
    <s v="Apr"/>
    <x v="0"/>
    <x v="1"/>
    <s v="Order assembled"/>
    <x v="0"/>
    <x v="0"/>
    <x v="1"/>
    <n v="781"/>
    <n v="526.24"/>
  </r>
  <r>
    <s v="AD01-9362"/>
    <x v="3"/>
    <s v="Apr"/>
    <x v="0"/>
    <x v="1"/>
    <s v="Order assembled"/>
    <x v="0"/>
    <x v="0"/>
    <x v="1"/>
    <n v="361"/>
    <n v="516.23"/>
  </r>
  <r>
    <s v="AD01-9363"/>
    <x v="3"/>
    <s v="Apr"/>
    <x v="0"/>
    <x v="1"/>
    <s v="Order assembled"/>
    <x v="0"/>
    <x v="0"/>
    <x v="1"/>
    <n v="337"/>
    <n v="481.90999999999997"/>
  </r>
  <r>
    <s v="AD01-9362"/>
    <x v="3"/>
    <s v="Apr"/>
    <x v="0"/>
    <x v="1"/>
    <s v="Order assembled"/>
    <x v="0"/>
    <x v="0"/>
    <x v="1"/>
    <n v="365"/>
    <n v="521.95000000000005"/>
  </r>
  <r>
    <s v="AD01-9361"/>
    <x v="3"/>
    <s v="Apr"/>
    <x v="0"/>
    <x v="1"/>
    <s v="Order assembled"/>
    <x v="0"/>
    <x v="0"/>
    <x v="1"/>
    <n v="751"/>
    <n v="1073.93"/>
  </r>
  <r>
    <s v="AD01-9363"/>
    <x v="3"/>
    <s v="Aug"/>
    <x v="0"/>
    <x v="1"/>
    <s v="Order assembled"/>
    <x v="0"/>
    <x v="0"/>
    <x v="1"/>
    <n v="344"/>
    <n v="526.32000000000005"/>
  </r>
  <r>
    <s v="AD01-9361"/>
    <x v="3"/>
    <s v="Aug"/>
    <x v="0"/>
    <x v="1"/>
    <s v="Order assembled"/>
    <x v="0"/>
    <x v="0"/>
    <x v="1"/>
    <n v="314"/>
    <n v="449.02"/>
  </r>
  <r>
    <s v="AD01-9362"/>
    <x v="3"/>
    <s v="Aug"/>
    <x v="0"/>
    <x v="0"/>
    <s v="Order assembled"/>
    <x v="0"/>
    <x v="0"/>
    <x v="1"/>
    <n v="340"/>
    <n v="486.2"/>
  </r>
  <r>
    <s v="AD01-9361"/>
    <x v="3"/>
    <s v="Aug"/>
    <x v="0"/>
    <x v="0"/>
    <s v="Order assembled"/>
    <x v="0"/>
    <x v="0"/>
    <x v="1"/>
    <n v="316"/>
    <n v="451.88"/>
  </r>
  <r>
    <s v="AD01-9362"/>
    <x v="3"/>
    <s v="Aug"/>
    <x v="0"/>
    <x v="0"/>
    <s v="Order assembled"/>
    <x v="0"/>
    <x v="0"/>
    <x v="1"/>
    <n v="659"/>
    <n v="942.37"/>
  </r>
  <r>
    <s v="AD01-9362"/>
    <x v="3"/>
    <s v="Aug"/>
    <x v="0"/>
    <x v="0"/>
    <s v="Order assembled"/>
    <x v="0"/>
    <x v="0"/>
    <x v="1"/>
    <n v="785"/>
    <n v="526.24"/>
  </r>
  <r>
    <s v="AD01-9361"/>
    <x v="3"/>
    <s v="Aug"/>
    <x v="0"/>
    <x v="0"/>
    <s v="Order assembled"/>
    <x v="0"/>
    <x v="0"/>
    <x v="1"/>
    <n v="343"/>
    <n v="490.49"/>
  </r>
  <r>
    <s v="AD01-9362"/>
    <x v="3"/>
    <s v="Aug"/>
    <x v="0"/>
    <x v="0"/>
    <s v="Order assembled"/>
    <x v="0"/>
    <x v="0"/>
    <x v="1"/>
    <n v="313"/>
    <n v="447.59000000000003"/>
  </r>
  <r>
    <s v="AD01-9361"/>
    <x v="3"/>
    <s v="Aug"/>
    <x v="0"/>
    <x v="0"/>
    <s v="Order assembled"/>
    <x v="0"/>
    <x v="0"/>
    <x v="1"/>
    <n v="341"/>
    <n v="487.63"/>
  </r>
  <r>
    <s v="AD01-9363"/>
    <x v="3"/>
    <s v="Aug"/>
    <x v="0"/>
    <x v="0"/>
    <s v="Order assembled"/>
    <x v="0"/>
    <x v="0"/>
    <x v="1"/>
    <n v="754"/>
    <n v="1078.22"/>
  </r>
  <r>
    <s v="AD01-9363"/>
    <x v="3"/>
    <s v="Dec"/>
    <x v="0"/>
    <x v="0"/>
    <s v="Order assembled"/>
    <x v="0"/>
    <x v="0"/>
    <x v="1"/>
    <n v="320"/>
    <n v="489.6"/>
  </r>
  <r>
    <s v="AD01-9361"/>
    <x v="3"/>
    <s v="Dec"/>
    <x v="0"/>
    <x v="0"/>
    <s v="Order assembled"/>
    <x v="0"/>
    <x v="0"/>
    <x v="1"/>
    <n v="296"/>
    <n v="423.28"/>
  </r>
  <r>
    <s v="AD01-9362"/>
    <x v="3"/>
    <s v="Dec"/>
    <x v="0"/>
    <x v="0"/>
    <s v="Order assembled"/>
    <x v="0"/>
    <x v="0"/>
    <x v="1"/>
    <n v="322"/>
    <n v="460.46000000000004"/>
  </r>
  <r>
    <s v="AD01-9362"/>
    <x v="3"/>
    <s v="Dec"/>
    <x v="0"/>
    <x v="0"/>
    <s v="Order assembled"/>
    <x v="0"/>
    <x v="0"/>
    <x v="1"/>
    <n v="292"/>
    <n v="417.56"/>
  </r>
  <r>
    <s v="AD01-9362"/>
    <x v="3"/>
    <s v="Dec"/>
    <x v="0"/>
    <x v="0"/>
    <s v="Order assembled"/>
    <x v="0"/>
    <x v="0"/>
    <x v="1"/>
    <n v="749"/>
    <n v="1071.07"/>
  </r>
  <r>
    <s v="AD01-9362"/>
    <x v="3"/>
    <s v="Dec"/>
    <x v="0"/>
    <x v="0"/>
    <s v="Order assembled"/>
    <x v="0"/>
    <x v="0"/>
    <x v="1"/>
    <n v="321"/>
    <n v="459.03"/>
  </r>
  <r>
    <s v="AD01-9362"/>
    <x v="3"/>
    <s v="Dec"/>
    <x v="0"/>
    <x v="0"/>
    <s v="Order assembled"/>
    <x v="0"/>
    <x v="0"/>
    <x v="1"/>
    <n v="319"/>
    <n v="456.16999999999996"/>
  </r>
  <r>
    <s v="AD01-9362"/>
    <x v="3"/>
    <s v="Dec"/>
    <x v="0"/>
    <x v="0"/>
    <s v="Order assembled"/>
    <x v="0"/>
    <x v="0"/>
    <x v="1"/>
    <n v="295"/>
    <n v="421.85"/>
  </r>
  <r>
    <s v="AD01-9361"/>
    <x v="3"/>
    <s v="Dec"/>
    <x v="0"/>
    <x v="0"/>
    <s v="Order assembled"/>
    <x v="0"/>
    <x v="0"/>
    <x v="1"/>
    <n v="323"/>
    <n v="461.89"/>
  </r>
  <r>
    <s v="AD01-9363"/>
    <x v="3"/>
    <s v="Dec"/>
    <x v="0"/>
    <x v="0"/>
    <s v="Order assembled"/>
    <x v="0"/>
    <x v="0"/>
    <x v="1"/>
    <n v="758"/>
    <n v="1083.94"/>
  </r>
  <r>
    <s v="AD01-9365"/>
    <x v="3"/>
    <s v="Feb"/>
    <x v="0"/>
    <x v="0"/>
    <s v="Order assembled"/>
    <x v="0"/>
    <x v="0"/>
    <x v="1"/>
    <n v="128"/>
    <n v="195.84"/>
  </r>
  <r>
    <s v="AD01-9361"/>
    <x v="3"/>
    <s v="Feb"/>
    <x v="0"/>
    <x v="0"/>
    <s v="Order assembled"/>
    <x v="0"/>
    <x v="0"/>
    <x v="1"/>
    <n v="302"/>
    <n v="431.86"/>
  </r>
  <r>
    <s v="AD01-9361"/>
    <x v="3"/>
    <s v="Feb"/>
    <x v="0"/>
    <x v="0"/>
    <s v="Order assembled"/>
    <x v="0"/>
    <x v="0"/>
    <x v="1"/>
    <n v="130"/>
    <n v="185.9"/>
  </r>
  <r>
    <s v="AD01-9361"/>
    <x v="3"/>
    <s v="Feb"/>
    <x v="0"/>
    <x v="0"/>
    <s v="Order assembled"/>
    <x v="0"/>
    <x v="0"/>
    <x v="1"/>
    <n v="346"/>
    <n v="494.78"/>
  </r>
  <r>
    <s v="AD01-9362"/>
    <x v="3"/>
    <s v="Feb"/>
    <x v="0"/>
    <x v="0"/>
    <s v="Order assembled"/>
    <x v="0"/>
    <x v="0"/>
    <x v="1"/>
    <n v="372"/>
    <n v="531.96"/>
  </r>
  <r>
    <s v="AD01-9364"/>
    <x v="3"/>
    <s v="Feb"/>
    <x v="0"/>
    <x v="0"/>
    <s v="Order assembled"/>
    <x v="0"/>
    <x v="0"/>
    <x v="1"/>
    <n v="740"/>
    <n v="1058.2"/>
  </r>
  <r>
    <s v="AD01-9364"/>
    <x v="3"/>
    <s v="Feb"/>
    <x v="0"/>
    <x v="0"/>
    <s v="Order assembled"/>
    <x v="0"/>
    <x v="0"/>
    <x v="1"/>
    <n v="129"/>
    <n v="184.47"/>
  </r>
  <r>
    <s v="AD01-9362"/>
    <x v="3"/>
    <s v="Feb"/>
    <x v="0"/>
    <x v="0"/>
    <s v="Order assembled"/>
    <x v="0"/>
    <x v="0"/>
    <x v="1"/>
    <n v="746"/>
    <n v="526.24"/>
  </r>
  <r>
    <s v="AD01-9362"/>
    <x v="3"/>
    <s v="Feb"/>
    <x v="0"/>
    <x v="0"/>
    <s v="Order assembled"/>
    <x v="0"/>
    <x v="0"/>
    <x v="1"/>
    <n v="780"/>
    <n v="526.24"/>
  </r>
  <r>
    <s v="AD01-9361"/>
    <x v="3"/>
    <s v="Feb"/>
    <x v="0"/>
    <x v="0"/>
    <s v="Order assembled"/>
    <x v="0"/>
    <x v="0"/>
    <x v="1"/>
    <n v="127"/>
    <n v="181.61"/>
  </r>
  <r>
    <s v="AD01-9362"/>
    <x v="3"/>
    <s v="Feb"/>
    <x v="0"/>
    <x v="0"/>
    <s v="Order assembled"/>
    <x v="0"/>
    <x v="0"/>
    <x v="1"/>
    <n v="301"/>
    <n v="430.43"/>
  </r>
  <r>
    <s v="AD01-9361"/>
    <x v="3"/>
    <s v="Feb"/>
    <x v="0"/>
    <x v="0"/>
    <s v="Order assembled"/>
    <x v="0"/>
    <x v="0"/>
    <x v="1"/>
    <n v="349"/>
    <n v="499.07"/>
  </r>
  <r>
    <s v="AD01-9365"/>
    <x v="3"/>
    <s v="Feb"/>
    <x v="0"/>
    <x v="0"/>
    <s v="Order assembled"/>
    <x v="0"/>
    <x v="0"/>
    <x v="1"/>
    <n v="749"/>
    <n v="1071.07"/>
  </r>
  <r>
    <s v="AD01-9364"/>
    <x v="3"/>
    <s v="Jan"/>
    <x v="0"/>
    <x v="0"/>
    <s v="Order assembled"/>
    <x v="0"/>
    <x v="0"/>
    <x v="1"/>
    <n v="134"/>
    <n v="191.62"/>
  </r>
  <r>
    <s v="AD01-9362"/>
    <x v="3"/>
    <s v="Jan"/>
    <x v="0"/>
    <x v="0"/>
    <s v="Order assembled"/>
    <x v="0"/>
    <x v="0"/>
    <x v="1"/>
    <n v="308"/>
    <n v="440.44"/>
  </r>
  <r>
    <s v="AD01-9361"/>
    <x v="3"/>
    <s v="Jan"/>
    <x v="0"/>
    <x v="0"/>
    <s v="Order assembled"/>
    <x v="0"/>
    <x v="0"/>
    <x v="1"/>
    <n v="350"/>
    <n v="500.5"/>
  </r>
  <r>
    <s v="AD01-9361"/>
    <x v="3"/>
    <s v="Jan"/>
    <x v="0"/>
    <x v="0"/>
    <s v="Order assembled"/>
    <x v="0"/>
    <x v="0"/>
    <x v="1"/>
    <n v="136"/>
    <n v="194.48"/>
  </r>
  <r>
    <s v="AD01-9365"/>
    <x v="3"/>
    <s v="Jan"/>
    <x v="0"/>
    <x v="0"/>
    <s v="Order assembled"/>
    <x v="0"/>
    <x v="0"/>
    <x v="1"/>
    <n v="304"/>
    <n v="434.72"/>
  </r>
  <r>
    <s v="AD01-9361"/>
    <x v="3"/>
    <s v="Jan"/>
    <x v="0"/>
    <x v="0"/>
    <s v="Order assembled"/>
    <x v="0"/>
    <x v="0"/>
    <x v="1"/>
    <n v="352"/>
    <n v="503.36"/>
  </r>
  <r>
    <s v="AD01-9361"/>
    <x v="3"/>
    <s v="Jan"/>
    <x v="0"/>
    <x v="0"/>
    <s v="Order assembled"/>
    <x v="0"/>
    <x v="0"/>
    <x v="1"/>
    <n v="132"/>
    <n v="188.76"/>
  </r>
  <r>
    <s v="AD01-9362"/>
    <x v="3"/>
    <s v="Jan"/>
    <x v="0"/>
    <x v="0"/>
    <s v="Order assembled"/>
    <x v="0"/>
    <x v="0"/>
    <x v="1"/>
    <n v="706"/>
    <n v="1009.5799999999999"/>
  </r>
  <r>
    <s v="AD01-9361"/>
    <x v="3"/>
    <s v="Jan"/>
    <x v="0"/>
    <x v="0"/>
    <s v="Order assembled"/>
    <x v="0"/>
    <x v="0"/>
    <x v="1"/>
    <n v="739"/>
    <n v="1056.77"/>
  </r>
  <r>
    <s v="AD01-9361"/>
    <x v="3"/>
    <s v="Jan"/>
    <x v="0"/>
    <x v="0"/>
    <s v="Order assembled"/>
    <x v="0"/>
    <x v="0"/>
    <x v="1"/>
    <n v="135"/>
    <n v="193.05"/>
  </r>
  <r>
    <s v="AD01-9361"/>
    <x v="3"/>
    <s v="Jan"/>
    <x v="0"/>
    <x v="0"/>
    <s v="Order assembled"/>
    <x v="0"/>
    <x v="0"/>
    <x v="1"/>
    <n v="779"/>
    <n v="526.24"/>
  </r>
  <r>
    <s v="AD01-9361"/>
    <x v="3"/>
    <s v="Jan"/>
    <x v="0"/>
    <x v="0"/>
    <s v="Order assembled"/>
    <x v="0"/>
    <x v="0"/>
    <x v="1"/>
    <n v="133"/>
    <n v="190.19"/>
  </r>
  <r>
    <s v="AD01-9364"/>
    <x v="3"/>
    <s v="Jan"/>
    <x v="0"/>
    <x v="0"/>
    <s v="Order assembled"/>
    <x v="0"/>
    <x v="0"/>
    <x v="1"/>
    <n v="307"/>
    <n v="439.01"/>
  </r>
  <r>
    <s v="AD01-9361"/>
    <x v="3"/>
    <s v="Jan"/>
    <x v="0"/>
    <x v="0"/>
    <s v="Order assembled"/>
    <x v="0"/>
    <x v="0"/>
    <x v="1"/>
    <n v="355"/>
    <n v="507.65"/>
  </r>
  <r>
    <s v="AD01-9361"/>
    <x v="3"/>
    <s v="Jan"/>
    <x v="0"/>
    <x v="0"/>
    <s v="Order assembled"/>
    <x v="0"/>
    <x v="0"/>
    <x v="1"/>
    <n v="131"/>
    <n v="187.32999999999998"/>
  </r>
  <r>
    <s v="AD01-9362"/>
    <x v="3"/>
    <s v="Jan"/>
    <x v="0"/>
    <x v="0"/>
    <s v="Order assembled"/>
    <x v="0"/>
    <x v="0"/>
    <x v="1"/>
    <n v="305"/>
    <n v="436.15"/>
  </r>
  <r>
    <s v="AD01-9364"/>
    <x v="3"/>
    <s v="Jan"/>
    <x v="0"/>
    <x v="0"/>
    <s v="Order assembled"/>
    <x v="0"/>
    <x v="0"/>
    <x v="1"/>
    <n v="748"/>
    <n v="1069.6399999999999"/>
  </r>
  <r>
    <s v="AD01-9361"/>
    <x v="3"/>
    <s v="Jul"/>
    <x v="0"/>
    <x v="0"/>
    <s v="Order assembled"/>
    <x v="0"/>
    <x v="0"/>
    <x v="1"/>
    <n v="350"/>
    <n v="535.5"/>
  </r>
  <r>
    <s v="AD01-9361"/>
    <x v="3"/>
    <s v="Jul"/>
    <x v="0"/>
    <x v="0"/>
    <s v="Order assembled"/>
    <x v="0"/>
    <x v="0"/>
    <x v="1"/>
    <n v="320"/>
    <n v="457.6"/>
  </r>
  <r>
    <s v="AD01-9364"/>
    <x v="3"/>
    <s v="Jul"/>
    <x v="0"/>
    <x v="0"/>
    <s v="Order assembled"/>
    <x v="0"/>
    <x v="0"/>
    <x v="1"/>
    <n v="346"/>
    <n v="494.78"/>
  </r>
  <r>
    <s v="AD01-9363"/>
    <x v="3"/>
    <s v="Jul"/>
    <x v="0"/>
    <x v="0"/>
    <s v="Order assembled"/>
    <x v="0"/>
    <x v="0"/>
    <x v="1"/>
    <n v="322"/>
    <n v="460.46000000000004"/>
  </r>
  <r>
    <s v="AD01-9361"/>
    <x v="3"/>
    <s v="Jul"/>
    <x v="0"/>
    <x v="0"/>
    <s v="Order assembled"/>
    <x v="0"/>
    <x v="0"/>
    <x v="1"/>
    <n v="658"/>
    <n v="940.94"/>
  </r>
  <r>
    <s v="AD01-9364"/>
    <x v="3"/>
    <s v="Jul"/>
    <x v="0"/>
    <x v="0"/>
    <s v="Order assembled"/>
    <x v="0"/>
    <x v="0"/>
    <x v="1"/>
    <n v="745"/>
    <n v="1065.3499999999999"/>
  </r>
  <r>
    <s v="AD01-9364"/>
    <x v="3"/>
    <s v="Jul"/>
    <x v="0"/>
    <x v="0"/>
    <s v="Order assembled"/>
    <x v="0"/>
    <x v="0"/>
    <x v="1"/>
    <n v="345"/>
    <n v="493.35"/>
  </r>
  <r>
    <s v="AD01-9361"/>
    <x v="3"/>
    <s v="Jul"/>
    <x v="0"/>
    <x v="0"/>
    <s v="Order assembled"/>
    <x v="0"/>
    <x v="0"/>
    <x v="1"/>
    <n v="784"/>
    <n v="526.24"/>
  </r>
  <r>
    <s v="AD01-9363"/>
    <x v="3"/>
    <s v="Jul"/>
    <x v="0"/>
    <x v="0"/>
    <s v="Order assembled"/>
    <x v="0"/>
    <x v="0"/>
    <x v="1"/>
    <n v="349"/>
    <n v="499.07"/>
  </r>
  <r>
    <s v="AD01-9364"/>
    <x v="3"/>
    <s v="Jul"/>
    <x v="0"/>
    <x v="0"/>
    <s v="Order assembled"/>
    <x v="0"/>
    <x v="0"/>
    <x v="1"/>
    <n v="319"/>
    <n v="456.16999999999996"/>
  </r>
  <r>
    <s v="AD01-9361"/>
    <x v="3"/>
    <s v="Jul"/>
    <x v="0"/>
    <x v="0"/>
    <s v="Order assembled"/>
    <x v="0"/>
    <x v="0"/>
    <x v="1"/>
    <n v="347"/>
    <n v="496.21000000000004"/>
  </r>
  <r>
    <s v="AD01-9361"/>
    <x v="3"/>
    <s v="Jul"/>
    <x v="0"/>
    <x v="0"/>
    <s v="Order assembled"/>
    <x v="0"/>
    <x v="0"/>
    <x v="1"/>
    <n v="753"/>
    <n v="1076.79"/>
  </r>
  <r>
    <s v="AD01-9361"/>
    <x v="3"/>
    <s v="Jun"/>
    <x v="0"/>
    <x v="0"/>
    <s v="Order assembled"/>
    <x v="0"/>
    <x v="0"/>
    <x v="1"/>
    <n v="326"/>
    <n v="466.18"/>
  </r>
  <r>
    <s v="AD01-9362"/>
    <x v="3"/>
    <s v="Jun"/>
    <x v="0"/>
    <x v="0"/>
    <s v="Order assembled"/>
    <x v="0"/>
    <x v="0"/>
    <x v="1"/>
    <n v="352"/>
    <n v="503.36"/>
  </r>
  <r>
    <s v="AD01-9361"/>
    <x v="3"/>
    <s v="Jun"/>
    <x v="0"/>
    <x v="0"/>
    <s v="Order assembled"/>
    <x v="0"/>
    <x v="0"/>
    <x v="1"/>
    <n v="328"/>
    <n v="469.03999999999996"/>
  </r>
  <r>
    <s v="AD01-9362"/>
    <x v="3"/>
    <s v="Jun"/>
    <x v="0"/>
    <x v="0"/>
    <s v="Order assembled"/>
    <x v="0"/>
    <x v="0"/>
    <x v="1"/>
    <n v="657"/>
    <n v="939.51"/>
  </r>
  <r>
    <s v="AD01-9361"/>
    <x v="3"/>
    <s v="Jun"/>
    <x v="0"/>
    <x v="0"/>
    <s v="Order assembled"/>
    <x v="0"/>
    <x v="0"/>
    <x v="1"/>
    <n v="744"/>
    <n v="1063.92"/>
  </r>
  <r>
    <s v="AD01-9361"/>
    <x v="3"/>
    <s v="Jun"/>
    <x v="0"/>
    <x v="0"/>
    <s v="Order assembled"/>
    <x v="0"/>
    <x v="0"/>
    <x v="1"/>
    <n v="351"/>
    <n v="501.93"/>
  </r>
  <r>
    <s v="AD01-9362"/>
    <x v="3"/>
    <s v="Jun"/>
    <x v="0"/>
    <x v="0"/>
    <s v="Order assembled"/>
    <x v="0"/>
    <x v="0"/>
    <x v="1"/>
    <n v="783"/>
    <n v="526.24"/>
  </r>
  <r>
    <s v="AD01-9361"/>
    <x v="3"/>
    <s v="Jun"/>
    <x v="0"/>
    <x v="0"/>
    <s v="Order assembled"/>
    <x v="0"/>
    <x v="0"/>
    <x v="1"/>
    <n v="355"/>
    <n v="507.65"/>
  </r>
  <r>
    <s v="AD01-9362"/>
    <x v="3"/>
    <s v="Jun"/>
    <x v="0"/>
    <x v="0"/>
    <s v="Order assembled"/>
    <x v="0"/>
    <x v="0"/>
    <x v="1"/>
    <n v="325"/>
    <n v="464.75"/>
  </r>
  <r>
    <s v="AD01-9361"/>
    <x v="3"/>
    <s v="Jun"/>
    <x v="0"/>
    <x v="0"/>
    <s v="Order assembled"/>
    <x v="0"/>
    <x v="0"/>
    <x v="1"/>
    <n v="353"/>
    <n v="504.78999999999996"/>
  </r>
  <r>
    <s v="AD01-9362"/>
    <x v="3"/>
    <s v="Mar"/>
    <x v="0"/>
    <x v="0"/>
    <s v="Order assembled"/>
    <x v="0"/>
    <x v="0"/>
    <x v="1"/>
    <n v="368"/>
    <n v="563.04"/>
  </r>
  <r>
    <s v="AD01-9362"/>
    <x v="3"/>
    <s v="Mar"/>
    <x v="0"/>
    <x v="0"/>
    <s v="Order assembled"/>
    <x v="0"/>
    <x v="0"/>
    <x v="1"/>
    <n v="344"/>
    <n v="491.91999999999996"/>
  </r>
  <r>
    <s v="AD01-9362"/>
    <x v="3"/>
    <s v="Mar"/>
    <x v="0"/>
    <x v="0"/>
    <s v="Order assembled"/>
    <x v="0"/>
    <x v="0"/>
    <x v="1"/>
    <n v="370"/>
    <n v="529.1"/>
  </r>
  <r>
    <s v="AD01-9362"/>
    <x v="3"/>
    <s v="Mar"/>
    <x v="0"/>
    <x v="0"/>
    <s v="Order assembled"/>
    <x v="0"/>
    <x v="0"/>
    <x v="1"/>
    <n v="340"/>
    <n v="486.2"/>
  </r>
  <r>
    <s v="AD01-9361"/>
    <x v="3"/>
    <s v="Mar"/>
    <x v="0"/>
    <x v="0"/>
    <s v="Order assembled"/>
    <x v="0"/>
    <x v="0"/>
    <x v="1"/>
    <n v="741"/>
    <n v="1059.6300000000001"/>
  </r>
  <r>
    <s v="AD01-9361"/>
    <x v="3"/>
    <s v="Mar"/>
    <x v="0"/>
    <x v="0"/>
    <s v="Order assembled"/>
    <x v="0"/>
    <x v="0"/>
    <x v="1"/>
    <n v="369"/>
    <n v="527.66999999999996"/>
  </r>
  <r>
    <s v="AD01-9362"/>
    <x v="3"/>
    <s v="Mar"/>
    <x v="0"/>
    <x v="0"/>
    <s v="Order assembled"/>
    <x v="0"/>
    <x v="0"/>
    <x v="1"/>
    <n v="367"/>
    <n v="524.80999999999995"/>
  </r>
  <r>
    <s v="AD01-9362"/>
    <x v="3"/>
    <s v="Mar"/>
    <x v="0"/>
    <x v="0"/>
    <s v="Order assembled"/>
    <x v="0"/>
    <x v="0"/>
    <x v="1"/>
    <n v="343"/>
    <n v="490.49"/>
  </r>
  <r>
    <s v="AD01-9362"/>
    <x v="3"/>
    <s v="Mar"/>
    <x v="0"/>
    <x v="0"/>
    <s v="Order assembled"/>
    <x v="0"/>
    <x v="0"/>
    <x v="1"/>
    <n v="371"/>
    <n v="530.53"/>
  </r>
  <r>
    <s v="AD01-9362"/>
    <x v="3"/>
    <s v="Mar"/>
    <x v="0"/>
    <x v="0"/>
    <s v="Order assembled"/>
    <x v="0"/>
    <x v="0"/>
    <x v="1"/>
    <n v="750"/>
    <n v="1072.5"/>
  </r>
  <r>
    <s v="AD01-9362"/>
    <x v="3"/>
    <s v="May"/>
    <x v="0"/>
    <x v="0"/>
    <s v="Order assembled"/>
    <x v="0"/>
    <x v="0"/>
    <x v="1"/>
    <n v="356"/>
    <n v="544.68000000000006"/>
  </r>
  <r>
    <s v="AD01-9361"/>
    <x v="3"/>
    <s v="May"/>
    <x v="0"/>
    <x v="0"/>
    <s v="Order assembled"/>
    <x v="0"/>
    <x v="0"/>
    <x v="1"/>
    <n v="332"/>
    <n v="474.76"/>
  </r>
  <r>
    <s v="AD01-9362"/>
    <x v="3"/>
    <s v="May"/>
    <x v="0"/>
    <x v="0"/>
    <s v="Order assembled"/>
    <x v="0"/>
    <x v="0"/>
    <x v="1"/>
    <n v="358"/>
    <n v="511.94"/>
  </r>
  <r>
    <s v="AD01-9361"/>
    <x v="3"/>
    <s v="May"/>
    <x v="0"/>
    <x v="0"/>
    <s v="Order assembled"/>
    <x v="0"/>
    <x v="0"/>
    <x v="1"/>
    <n v="656"/>
    <n v="938.07999999999993"/>
  </r>
  <r>
    <s v="AD01-9364"/>
    <x v="3"/>
    <s v="May"/>
    <x v="0"/>
    <x v="0"/>
    <s v="Order assembled"/>
    <x v="0"/>
    <x v="0"/>
    <x v="1"/>
    <n v="743"/>
    <n v="1062.49"/>
  </r>
  <r>
    <s v="AD01-9364"/>
    <x v="3"/>
    <s v="May"/>
    <x v="0"/>
    <x v="0"/>
    <s v="Order assembled"/>
    <x v="0"/>
    <x v="0"/>
    <x v="1"/>
    <n v="357"/>
    <n v="510.51"/>
  </r>
  <r>
    <s v="AD01-9361"/>
    <x v="3"/>
    <s v="May"/>
    <x v="0"/>
    <x v="0"/>
    <s v="Order assembled"/>
    <x v="0"/>
    <x v="0"/>
    <x v="1"/>
    <n v="782"/>
    <n v="526.24"/>
  </r>
  <r>
    <s v="AD01-9362"/>
    <x v="3"/>
    <s v="May"/>
    <x v="0"/>
    <x v="0"/>
    <s v="Order assembled"/>
    <x v="0"/>
    <x v="0"/>
    <x v="1"/>
    <n v="331"/>
    <n v="473.33"/>
  </r>
  <r>
    <s v="AD01-9361"/>
    <x v="3"/>
    <s v="May"/>
    <x v="0"/>
    <x v="0"/>
    <s v="Order assembled"/>
    <x v="0"/>
    <x v="0"/>
    <x v="1"/>
    <n v="359"/>
    <n v="513.37"/>
  </r>
  <r>
    <s v="AD01-9362"/>
    <x v="3"/>
    <s v="May"/>
    <x v="0"/>
    <x v="0"/>
    <s v="Order assembled"/>
    <x v="0"/>
    <x v="0"/>
    <x v="1"/>
    <n v="752"/>
    <n v="1075.3600000000001"/>
  </r>
  <r>
    <s v="AD01-9361"/>
    <x v="3"/>
    <s v="Nov"/>
    <x v="0"/>
    <x v="0"/>
    <s v="Order assembled"/>
    <x v="0"/>
    <x v="0"/>
    <x v="1"/>
    <n v="326"/>
    <n v="498.78"/>
  </r>
  <r>
    <s v="AD01-9364"/>
    <x v="3"/>
    <s v="Nov"/>
    <x v="0"/>
    <x v="0"/>
    <s v="Order assembled"/>
    <x v="0"/>
    <x v="0"/>
    <x v="1"/>
    <n v="328"/>
    <n v="469.03999999999996"/>
  </r>
  <r>
    <s v="AD01-9362"/>
    <x v="3"/>
    <s v="Nov"/>
    <x v="0"/>
    <x v="0"/>
    <s v="Order assembled"/>
    <x v="0"/>
    <x v="0"/>
    <x v="1"/>
    <n v="298"/>
    <n v="426.14"/>
  </r>
  <r>
    <s v="AD01-9364"/>
    <x v="3"/>
    <s v="Nov"/>
    <x v="0"/>
    <x v="0"/>
    <s v="Order assembled"/>
    <x v="0"/>
    <x v="0"/>
    <x v="1"/>
    <n v="662"/>
    <n v="946.66"/>
  </r>
  <r>
    <s v="AD01-9364"/>
    <x v="3"/>
    <s v="Nov"/>
    <x v="0"/>
    <x v="0"/>
    <s v="Order assembled"/>
    <x v="0"/>
    <x v="0"/>
    <x v="1"/>
    <n v="748"/>
    <n v="1069.6399999999999"/>
  </r>
  <r>
    <s v="AD01-9364"/>
    <x v="3"/>
    <s v="Nov"/>
    <x v="0"/>
    <x v="0"/>
    <s v="Order assembled"/>
    <x v="0"/>
    <x v="0"/>
    <x v="1"/>
    <n v="327"/>
    <n v="467.61"/>
  </r>
  <r>
    <s v="AD01-9364"/>
    <x v="3"/>
    <s v="Nov"/>
    <x v="0"/>
    <x v="0"/>
    <s v="Order assembled"/>
    <x v="0"/>
    <x v="0"/>
    <x v="1"/>
    <n v="788"/>
    <n v="526.24"/>
  </r>
  <r>
    <s v="AD01-9362"/>
    <x v="3"/>
    <s v="Nov"/>
    <x v="0"/>
    <x v="0"/>
    <s v="Order assembled"/>
    <x v="0"/>
    <x v="0"/>
    <x v="1"/>
    <n v="325"/>
    <n v="464.75"/>
  </r>
  <r>
    <s v="AD01-9364"/>
    <x v="3"/>
    <s v="Nov"/>
    <x v="0"/>
    <x v="0"/>
    <s v="Order assembled"/>
    <x v="0"/>
    <x v="0"/>
    <x v="1"/>
    <n v="301"/>
    <n v="430.43"/>
  </r>
  <r>
    <s v="AD01-9361"/>
    <x v="3"/>
    <s v="Nov"/>
    <x v="0"/>
    <x v="0"/>
    <s v="Order assembled"/>
    <x v="0"/>
    <x v="0"/>
    <x v="1"/>
    <n v="757"/>
    <n v="1082.51"/>
  </r>
  <r>
    <s v="AD01-9364"/>
    <x v="3"/>
    <s v="Oct"/>
    <x v="0"/>
    <x v="0"/>
    <s v="Order assembled"/>
    <x v="0"/>
    <x v="0"/>
    <x v="1"/>
    <n v="332"/>
    <n v="507.96000000000004"/>
  </r>
  <r>
    <s v="AD01-9362"/>
    <x v="3"/>
    <s v="Oct"/>
    <x v="0"/>
    <x v="0"/>
    <s v="Order assembled"/>
    <x v="0"/>
    <x v="0"/>
    <x v="1"/>
    <n v="302"/>
    <n v="431.86"/>
  </r>
  <r>
    <s v="AD01-9361"/>
    <x v="3"/>
    <s v="Oct"/>
    <x v="0"/>
    <x v="0"/>
    <s v="Order assembled"/>
    <x v="0"/>
    <x v="0"/>
    <x v="1"/>
    <n v="334"/>
    <n v="477.62"/>
  </r>
  <r>
    <s v="AD01-9365"/>
    <x v="3"/>
    <s v="Oct"/>
    <x v="0"/>
    <x v="0"/>
    <s v="Order assembled"/>
    <x v="0"/>
    <x v="0"/>
    <x v="1"/>
    <n v="304"/>
    <n v="434.72"/>
  </r>
  <r>
    <s v="AD01-9362"/>
    <x v="3"/>
    <s v="Oct"/>
    <x v="0"/>
    <x v="0"/>
    <s v="Order assembled"/>
    <x v="0"/>
    <x v="0"/>
    <x v="1"/>
    <n v="661"/>
    <n v="945.23"/>
  </r>
  <r>
    <s v="AD01-9361"/>
    <x v="3"/>
    <s v="Oct"/>
    <x v="0"/>
    <x v="0"/>
    <s v="Order assembled"/>
    <x v="0"/>
    <x v="0"/>
    <x v="1"/>
    <n v="747"/>
    <n v="1068.21"/>
  </r>
  <r>
    <s v="AD01-9361"/>
    <x v="3"/>
    <s v="Oct"/>
    <x v="0"/>
    <x v="0"/>
    <s v="Order assembled"/>
    <x v="0"/>
    <x v="0"/>
    <x v="1"/>
    <n v="333"/>
    <n v="476.19"/>
  </r>
  <r>
    <s v="AD01-9362"/>
    <x v="3"/>
    <s v="Oct"/>
    <x v="0"/>
    <x v="0"/>
    <s v="Order assembled"/>
    <x v="0"/>
    <x v="0"/>
    <x v="1"/>
    <n v="787"/>
    <n v="526.24"/>
  </r>
  <r>
    <s v="AD01-9365"/>
    <x v="3"/>
    <s v="Oct"/>
    <x v="0"/>
    <x v="0"/>
    <s v="Order assembled"/>
    <x v="0"/>
    <x v="0"/>
    <x v="1"/>
    <n v="331"/>
    <n v="473.33"/>
  </r>
  <r>
    <s v="AD01-9361"/>
    <x v="3"/>
    <s v="Oct"/>
    <x v="0"/>
    <x v="0"/>
    <s v="Order assembled"/>
    <x v="0"/>
    <x v="0"/>
    <x v="1"/>
    <n v="307"/>
    <n v="439.01"/>
  </r>
  <r>
    <s v="AD01-9362"/>
    <x v="3"/>
    <s v="Oct"/>
    <x v="0"/>
    <x v="0"/>
    <s v="Order assembled"/>
    <x v="0"/>
    <x v="0"/>
    <x v="1"/>
    <n v="329"/>
    <n v="470.47"/>
  </r>
  <r>
    <s v="AD01-9364"/>
    <x v="3"/>
    <s v="Oct"/>
    <x v="0"/>
    <x v="0"/>
    <s v="Order assembled"/>
    <x v="0"/>
    <x v="0"/>
    <x v="1"/>
    <n v="756"/>
    <n v="1081.08"/>
  </r>
  <r>
    <s v="AD01-9362"/>
    <x v="3"/>
    <s v="Sep"/>
    <x v="0"/>
    <x v="0"/>
    <s v="Order assembled"/>
    <x v="0"/>
    <x v="0"/>
    <x v="1"/>
    <n v="338"/>
    <n v="517.14"/>
  </r>
  <r>
    <s v="AD01-9362"/>
    <x v="3"/>
    <s v="Sep"/>
    <x v="0"/>
    <x v="0"/>
    <s v="Order assembled"/>
    <x v="0"/>
    <x v="0"/>
    <x v="1"/>
    <n v="308"/>
    <n v="440.44"/>
  </r>
  <r>
    <s v="AD01-9365"/>
    <x v="3"/>
    <s v="Sep"/>
    <x v="0"/>
    <x v="0"/>
    <s v="Order assembled"/>
    <x v="0"/>
    <x v="0"/>
    <x v="1"/>
    <n v="310"/>
    <n v="443.3"/>
  </r>
  <r>
    <s v="AD01-9361"/>
    <x v="3"/>
    <s v="Sep"/>
    <x v="0"/>
    <x v="0"/>
    <s v="Order assembled"/>
    <x v="0"/>
    <x v="0"/>
    <x v="1"/>
    <n v="660"/>
    <n v="943.8"/>
  </r>
  <r>
    <s v="AD01-9364"/>
    <x v="3"/>
    <s v="Sep"/>
    <x v="0"/>
    <x v="0"/>
    <s v="Order assembled"/>
    <x v="0"/>
    <x v="0"/>
    <x v="1"/>
    <n v="746"/>
    <n v="1066.78"/>
  </r>
  <r>
    <s v="AD01-9364"/>
    <x v="3"/>
    <s v="Sep"/>
    <x v="0"/>
    <x v="0"/>
    <s v="Order assembled"/>
    <x v="0"/>
    <x v="0"/>
    <x v="1"/>
    <n v="339"/>
    <n v="484.77"/>
  </r>
  <r>
    <s v="AD01-9361"/>
    <x v="3"/>
    <s v="Sep"/>
    <x v="0"/>
    <x v="0"/>
    <s v="Order assembled"/>
    <x v="0"/>
    <x v="0"/>
    <x v="1"/>
    <n v="786"/>
    <n v="526.24"/>
  </r>
  <r>
    <s v="AD01-9365"/>
    <x v="3"/>
    <s v="Sep"/>
    <x v="0"/>
    <x v="0"/>
    <s v="Order assembled"/>
    <x v="0"/>
    <x v="0"/>
    <x v="1"/>
    <n v="337"/>
    <n v="481.90999999999997"/>
  </r>
  <r>
    <s v="AD01-9362"/>
    <x v="3"/>
    <s v="Sep"/>
    <x v="0"/>
    <x v="0"/>
    <s v="Order assembled"/>
    <x v="0"/>
    <x v="0"/>
    <x v="1"/>
    <n v="335"/>
    <n v="479.05"/>
  </r>
  <r>
    <s v="AD01-9362"/>
    <x v="3"/>
    <s v="Sep"/>
    <x v="0"/>
    <x v="0"/>
    <s v="Order assembled"/>
    <x v="0"/>
    <x v="0"/>
    <x v="1"/>
    <n v="755"/>
    <n v="1079.6500000000001"/>
  </r>
  <r>
    <s v="AD01-9362"/>
    <x v="3"/>
    <s v="Apr"/>
    <x v="1"/>
    <x v="0"/>
    <s v="Order assembled"/>
    <x v="0"/>
    <x v="0"/>
    <x v="0"/>
    <n v="212"/>
    <n v="303.15999999999997"/>
  </r>
  <r>
    <s v="AD01-9361"/>
    <x v="3"/>
    <s v="Apr"/>
    <x v="1"/>
    <x v="0"/>
    <s v="Order assembled"/>
    <x v="0"/>
    <x v="0"/>
    <x v="0"/>
    <n v="182"/>
    <n v="260.26"/>
  </r>
  <r>
    <s v="AD01-9362"/>
    <x v="3"/>
    <s v="Apr"/>
    <x v="1"/>
    <x v="0"/>
    <s v="Order assembled"/>
    <x v="0"/>
    <x v="0"/>
    <x v="0"/>
    <n v="184"/>
    <n v="526.24"/>
  </r>
  <r>
    <s v="AD01-9362"/>
    <x v="3"/>
    <s v="Apr"/>
    <x v="1"/>
    <x v="0"/>
    <s v="Order assembled"/>
    <x v="0"/>
    <x v="0"/>
    <x v="0"/>
    <n v="968"/>
    <n v="1384.24"/>
  </r>
  <r>
    <s v="AD01-9365"/>
    <x v="3"/>
    <s v="Apr"/>
    <x v="1"/>
    <x v="0"/>
    <s v="Order assembled"/>
    <x v="0"/>
    <x v="0"/>
    <x v="0"/>
    <n v="186"/>
    <n v="265.98"/>
  </r>
  <r>
    <s v="AD01-9365"/>
    <x v="3"/>
    <s v="Apr"/>
    <x v="1"/>
    <x v="0"/>
    <s v="Order assembled"/>
    <x v="0"/>
    <x v="0"/>
    <x v="0"/>
    <n v="213"/>
    <n v="304.59000000000003"/>
  </r>
  <r>
    <s v="AD01-9362"/>
    <x v="3"/>
    <s v="Apr"/>
    <x v="1"/>
    <x v="0"/>
    <s v="Order assembled"/>
    <x v="0"/>
    <x v="0"/>
    <x v="0"/>
    <n v="183"/>
    <n v="261.69"/>
  </r>
  <r>
    <s v="AD01-9362"/>
    <x v="3"/>
    <s v="Apr"/>
    <x v="1"/>
    <x v="0"/>
    <s v="Order assembled"/>
    <x v="0"/>
    <x v="0"/>
    <x v="0"/>
    <n v="749"/>
    <n v="1071.07"/>
  </r>
  <r>
    <s v="AD01-9361"/>
    <x v="3"/>
    <s v="Apr"/>
    <x v="1"/>
    <x v="0"/>
    <s v="Order assembled"/>
    <x v="0"/>
    <x v="0"/>
    <x v="0"/>
    <n v="209"/>
    <n v="298.87"/>
  </r>
  <r>
    <s v="AD01-9362"/>
    <x v="3"/>
    <s v="Apr"/>
    <x v="1"/>
    <x v="0"/>
    <s v="Order assembled"/>
    <x v="0"/>
    <x v="0"/>
    <x v="0"/>
    <n v="185"/>
    <n v="264.55"/>
  </r>
  <r>
    <s v="AD01-9362"/>
    <x v="3"/>
    <s v="Aug"/>
    <x v="1"/>
    <x v="0"/>
    <s v="Order assembled"/>
    <x v="0"/>
    <x v="0"/>
    <x v="0"/>
    <n v="188"/>
    <n v="268.84000000000003"/>
  </r>
  <r>
    <s v="AD01-9361"/>
    <x v="3"/>
    <s v="Aug"/>
    <x v="1"/>
    <x v="0"/>
    <s v="Order assembled"/>
    <x v="0"/>
    <x v="0"/>
    <x v="0"/>
    <n v="164"/>
    <n v="234.51999999999998"/>
  </r>
  <r>
    <s v="AD01-9364"/>
    <x v="3"/>
    <s v="Aug"/>
    <x v="1"/>
    <x v="0"/>
    <s v="Order assembled"/>
    <x v="0"/>
    <x v="0"/>
    <x v="0"/>
    <n v="190"/>
    <n v="526.24"/>
  </r>
  <r>
    <s v="AD01-9361"/>
    <x v="3"/>
    <s v="Aug"/>
    <x v="1"/>
    <x v="0"/>
    <s v="Order assembled"/>
    <x v="0"/>
    <x v="0"/>
    <x v="0"/>
    <n v="160"/>
    <n v="526.24"/>
  </r>
  <r>
    <s v="AD01-9362"/>
    <x v="3"/>
    <s v="Aug"/>
    <x v="1"/>
    <x v="0"/>
    <s v="Order assembled"/>
    <x v="0"/>
    <x v="0"/>
    <x v="0"/>
    <n v="971"/>
    <n v="1388.53"/>
  </r>
  <r>
    <s v="AD01-9361"/>
    <x v="3"/>
    <s v="Aug"/>
    <x v="1"/>
    <x v="0"/>
    <s v="Order assembled"/>
    <x v="0"/>
    <x v="0"/>
    <x v="0"/>
    <n v="162"/>
    <n v="231.66"/>
  </r>
  <r>
    <s v="AD01-9361"/>
    <x v="3"/>
    <s v="Aug"/>
    <x v="1"/>
    <x v="0"/>
    <s v="Order assembled"/>
    <x v="0"/>
    <x v="0"/>
    <x v="0"/>
    <n v="189"/>
    <n v="270.27"/>
  </r>
  <r>
    <s v="AD01-9362"/>
    <x v="3"/>
    <s v="Aug"/>
    <x v="1"/>
    <x v="0"/>
    <s v="Order assembled"/>
    <x v="0"/>
    <x v="0"/>
    <x v="0"/>
    <n v="165"/>
    <n v="235.95"/>
  </r>
  <r>
    <s v="AD01-9361"/>
    <x v="3"/>
    <s v="Aug"/>
    <x v="1"/>
    <x v="0"/>
    <s v="Order assembled"/>
    <x v="0"/>
    <x v="0"/>
    <x v="0"/>
    <n v="753"/>
    <n v="1076.79"/>
  </r>
  <r>
    <s v="AD01-9364"/>
    <x v="3"/>
    <s v="Aug"/>
    <x v="1"/>
    <x v="0"/>
    <s v="Order assembled"/>
    <x v="0"/>
    <x v="0"/>
    <x v="0"/>
    <n v="839"/>
    <n v="1199.77"/>
  </r>
  <r>
    <s v="AD01-9361"/>
    <x v="3"/>
    <s v="Aug"/>
    <x v="1"/>
    <x v="0"/>
    <s v="Order assembled"/>
    <x v="0"/>
    <x v="0"/>
    <x v="0"/>
    <n v="191"/>
    <n v="273.13"/>
  </r>
  <r>
    <s v="AD01-9362"/>
    <x v="3"/>
    <s v="Aug"/>
    <x v="1"/>
    <x v="0"/>
    <s v="Order assembled"/>
    <x v="0"/>
    <x v="0"/>
    <x v="0"/>
    <n v="161"/>
    <n v="230.23000000000002"/>
  </r>
  <r>
    <s v="AD01-9361"/>
    <x v="3"/>
    <s v="Dec"/>
    <x v="1"/>
    <x v="0"/>
    <s v="Order assembled"/>
    <x v="0"/>
    <x v="0"/>
    <x v="0"/>
    <n v="170"/>
    <n v="243.1"/>
  </r>
  <r>
    <s v="AD01-9361"/>
    <x v="3"/>
    <s v="Dec"/>
    <x v="1"/>
    <x v="0"/>
    <s v="Order assembled"/>
    <x v="0"/>
    <x v="0"/>
    <x v="0"/>
    <n v="140"/>
    <n v="200.2"/>
  </r>
  <r>
    <s v="AD01-9361"/>
    <x v="3"/>
    <s v="Dec"/>
    <x v="1"/>
    <x v="0"/>
    <s v="Order assembled"/>
    <x v="0"/>
    <x v="0"/>
    <x v="0"/>
    <n v="166"/>
    <n v="526.24"/>
  </r>
  <r>
    <s v="AD01-9361"/>
    <x v="3"/>
    <s v="Dec"/>
    <x v="1"/>
    <x v="0"/>
    <s v="Order assembled"/>
    <x v="0"/>
    <x v="0"/>
    <x v="0"/>
    <n v="142"/>
    <n v="526.24"/>
  </r>
  <r>
    <s v="AD01-9362"/>
    <x v="3"/>
    <s v="Dec"/>
    <x v="1"/>
    <x v="0"/>
    <s v="Order assembled"/>
    <x v="0"/>
    <x v="0"/>
    <x v="0"/>
    <n v="975"/>
    <n v="1394.25"/>
  </r>
  <r>
    <s v="AD01-9362"/>
    <x v="3"/>
    <s v="Dec"/>
    <x v="1"/>
    <x v="0"/>
    <s v="Order assembled"/>
    <x v="0"/>
    <x v="0"/>
    <x v="0"/>
    <n v="141"/>
    <n v="201.63"/>
  </r>
  <r>
    <s v="AD01-9361"/>
    <x v="3"/>
    <s v="Dec"/>
    <x v="1"/>
    <x v="0"/>
    <s v="Order assembled"/>
    <x v="0"/>
    <x v="0"/>
    <x v="0"/>
    <n v="756"/>
    <n v="1081.08"/>
  </r>
  <r>
    <s v="AD01-9361"/>
    <x v="3"/>
    <s v="Dec"/>
    <x v="1"/>
    <x v="0"/>
    <s v="Order assembled"/>
    <x v="0"/>
    <x v="0"/>
    <x v="0"/>
    <n v="843"/>
    <n v="1205.49"/>
  </r>
  <r>
    <s v="AD01-9361"/>
    <x v="3"/>
    <s v="Dec"/>
    <x v="1"/>
    <x v="0"/>
    <s v="Order assembled"/>
    <x v="0"/>
    <x v="0"/>
    <x v="0"/>
    <n v="167"/>
    <n v="238.81"/>
  </r>
  <r>
    <s v="AD01-9361"/>
    <x v="3"/>
    <s v="Dec"/>
    <x v="1"/>
    <x v="0"/>
    <s v="Order assembled"/>
    <x v="0"/>
    <x v="0"/>
    <x v="0"/>
    <n v="143"/>
    <n v="204.49"/>
  </r>
  <r>
    <s v="AD01-9362"/>
    <x v="3"/>
    <s v="Feb"/>
    <x v="1"/>
    <x v="0"/>
    <s v="Order assembled"/>
    <x v="0"/>
    <x v="0"/>
    <x v="1"/>
    <n v="272"/>
    <n v="388.96"/>
  </r>
  <r>
    <s v="AD01-9362"/>
    <x v="3"/>
    <s v="Feb"/>
    <x v="1"/>
    <x v="0"/>
    <s v="Order assembled"/>
    <x v="0"/>
    <x v="0"/>
    <x v="1"/>
    <n v="266"/>
    <n v="380.38"/>
  </r>
  <r>
    <s v="AD01-9361"/>
    <x v="3"/>
    <s v="Feb"/>
    <x v="1"/>
    <x v="0"/>
    <s v="Order assembled"/>
    <x v="0"/>
    <x v="0"/>
    <x v="0"/>
    <n v="224"/>
    <n v="320.32"/>
  </r>
  <r>
    <s v="AD01-9361"/>
    <x v="3"/>
    <s v="Feb"/>
    <x v="1"/>
    <x v="0"/>
    <s v="Order assembled"/>
    <x v="0"/>
    <x v="0"/>
    <x v="0"/>
    <n v="194"/>
    <n v="277.42"/>
  </r>
  <r>
    <s v="AD01-9364"/>
    <x v="3"/>
    <s v="Feb"/>
    <x v="1"/>
    <x v="0"/>
    <s v="Order assembled"/>
    <x v="0"/>
    <x v="0"/>
    <x v="0"/>
    <n v="268"/>
    <n v="383.24"/>
  </r>
  <r>
    <s v="AD01-9364"/>
    <x v="3"/>
    <s v="Feb"/>
    <x v="1"/>
    <x v="0"/>
    <s v="Order assembled"/>
    <x v="0"/>
    <x v="0"/>
    <x v="0"/>
    <n v="220"/>
    <n v="526.24"/>
  </r>
  <r>
    <s v="AD01-9364"/>
    <x v="3"/>
    <s v="Feb"/>
    <x v="1"/>
    <x v="0"/>
    <s v="Order assembled"/>
    <x v="0"/>
    <x v="0"/>
    <x v="0"/>
    <n v="196"/>
    <n v="526.24"/>
  </r>
  <r>
    <s v="AD01-9365"/>
    <x v="3"/>
    <s v="Feb"/>
    <x v="1"/>
    <x v="0"/>
    <s v="Order assembled"/>
    <x v="0"/>
    <x v="0"/>
    <x v="0"/>
    <n v="966"/>
    <n v="1381.38"/>
  </r>
  <r>
    <s v="AD01-9361"/>
    <x v="3"/>
    <s v="Feb"/>
    <x v="1"/>
    <x v="0"/>
    <s v="Order assembled"/>
    <x v="0"/>
    <x v="0"/>
    <x v="0"/>
    <n v="1019"/>
    <n v="1457.17"/>
  </r>
  <r>
    <s v="AD01-9361"/>
    <x v="3"/>
    <s v="Feb"/>
    <x v="1"/>
    <x v="0"/>
    <s v="Order assembled"/>
    <x v="0"/>
    <x v="0"/>
    <x v="0"/>
    <n v="192"/>
    <n v="274.56"/>
  </r>
  <r>
    <s v="AD01-9361"/>
    <x v="3"/>
    <s v="Feb"/>
    <x v="1"/>
    <x v="0"/>
    <s v="Order assembled"/>
    <x v="0"/>
    <x v="0"/>
    <x v="0"/>
    <n v="219"/>
    <n v="313.17"/>
  </r>
  <r>
    <s v="AD01-9365"/>
    <x v="3"/>
    <s v="Feb"/>
    <x v="1"/>
    <x v="0"/>
    <s v="Order assembled"/>
    <x v="0"/>
    <x v="0"/>
    <x v="0"/>
    <n v="195"/>
    <n v="278.85000000000002"/>
  </r>
  <r>
    <s v="AD01-9361"/>
    <x v="3"/>
    <s v="Feb"/>
    <x v="1"/>
    <x v="0"/>
    <s v="Order assembled"/>
    <x v="0"/>
    <x v="0"/>
    <x v="0"/>
    <n v="271"/>
    <n v="387.53"/>
  </r>
  <r>
    <s v="AD01-9364"/>
    <x v="3"/>
    <s v="Feb"/>
    <x v="1"/>
    <x v="0"/>
    <s v="Order assembled"/>
    <x v="0"/>
    <x v="0"/>
    <x v="0"/>
    <n v="747"/>
    <n v="1068.21"/>
  </r>
  <r>
    <s v="AD01-9364"/>
    <x v="3"/>
    <s v="Feb"/>
    <x v="1"/>
    <x v="0"/>
    <s v="Order assembled"/>
    <x v="0"/>
    <x v="0"/>
    <x v="0"/>
    <n v="834"/>
    <n v="1192.6199999999999"/>
  </r>
  <r>
    <s v="AD01-9361"/>
    <x v="3"/>
    <s v="Feb"/>
    <x v="1"/>
    <x v="0"/>
    <s v="Order assembled"/>
    <x v="0"/>
    <x v="0"/>
    <x v="1"/>
    <n v="269"/>
    <n v="384.67"/>
  </r>
  <r>
    <s v="AD01-9361"/>
    <x v="3"/>
    <s v="Feb"/>
    <x v="1"/>
    <x v="0"/>
    <s v="Order assembled"/>
    <x v="0"/>
    <x v="0"/>
    <x v="0"/>
    <n v="221"/>
    <n v="316.02999999999997"/>
  </r>
  <r>
    <s v="AD01-9364"/>
    <x v="3"/>
    <s v="Feb"/>
    <x v="1"/>
    <x v="0"/>
    <s v="Order assembled"/>
    <x v="0"/>
    <x v="0"/>
    <x v="0"/>
    <n v="149"/>
    <n v="213.07"/>
  </r>
  <r>
    <s v="AD01-9361"/>
    <x v="3"/>
    <s v="Feb"/>
    <x v="1"/>
    <x v="0"/>
    <s v="Order assembled"/>
    <x v="0"/>
    <x v="0"/>
    <x v="0"/>
    <n v="197"/>
    <n v="281.70999999999998"/>
  </r>
  <r>
    <s v="AD01-9364"/>
    <x v="3"/>
    <s v="Jan"/>
    <x v="1"/>
    <x v="0"/>
    <s v="Order assembled"/>
    <x v="0"/>
    <x v="0"/>
    <x v="1"/>
    <n v="284"/>
    <n v="406.12"/>
  </r>
  <r>
    <s v="AD01-9362"/>
    <x v="3"/>
    <s v="Jan"/>
    <x v="1"/>
    <x v="0"/>
    <s v="Order assembled"/>
    <x v="0"/>
    <x v="0"/>
    <x v="1"/>
    <n v="278"/>
    <n v="397.53999999999996"/>
  </r>
  <r>
    <s v="AD01-9364"/>
    <x v="3"/>
    <s v="Jan"/>
    <x v="1"/>
    <x v="0"/>
    <s v="Order assembled"/>
    <x v="0"/>
    <x v="0"/>
    <x v="0"/>
    <n v="152"/>
    <n v="217.36"/>
  </r>
  <r>
    <s v="AD01-9361"/>
    <x v="3"/>
    <s v="Jan"/>
    <x v="1"/>
    <x v="0"/>
    <s v="Order assembled"/>
    <x v="0"/>
    <x v="0"/>
    <x v="0"/>
    <n v="200"/>
    <n v="286"/>
  </r>
  <r>
    <s v="AD01-9362"/>
    <x v="3"/>
    <s v="Jan"/>
    <x v="1"/>
    <x v="0"/>
    <s v="Order assembled"/>
    <x v="0"/>
    <x v="0"/>
    <x v="0"/>
    <n v="286"/>
    <n v="408.98"/>
  </r>
  <r>
    <s v="AD01-9362"/>
    <x v="3"/>
    <s v="Jan"/>
    <x v="1"/>
    <x v="0"/>
    <s v="Order assembled"/>
    <x v="0"/>
    <x v="0"/>
    <x v="0"/>
    <n v="280"/>
    <n v="400.4"/>
  </r>
  <r>
    <s v="AD01-9361"/>
    <x v="3"/>
    <s v="Jan"/>
    <x v="1"/>
    <x v="0"/>
    <s v="Order assembled"/>
    <x v="0"/>
    <x v="0"/>
    <x v="0"/>
    <n v="274"/>
    <n v="391.82"/>
  </r>
  <r>
    <s v="AD01-9362"/>
    <x v="3"/>
    <s v="Jan"/>
    <x v="1"/>
    <x v="0"/>
    <s v="Order assembled"/>
    <x v="0"/>
    <x v="0"/>
    <x v="0"/>
    <n v="226"/>
    <n v="526.24"/>
  </r>
  <r>
    <s v="AD01-9363"/>
    <x v="3"/>
    <s v="Jan"/>
    <x v="1"/>
    <x v="0"/>
    <s v="Order assembled"/>
    <x v="0"/>
    <x v="0"/>
    <x v="0"/>
    <n v="154"/>
    <n v="526.24"/>
  </r>
  <r>
    <s v="AD01-9361"/>
    <x v="3"/>
    <s v="Jan"/>
    <x v="1"/>
    <x v="0"/>
    <s v="Order assembled"/>
    <x v="0"/>
    <x v="0"/>
    <x v="0"/>
    <n v="202"/>
    <n v="526.24"/>
  </r>
  <r>
    <s v="AD01-9364"/>
    <x v="3"/>
    <s v="Jan"/>
    <x v="1"/>
    <x v="0"/>
    <s v="Order assembled"/>
    <x v="0"/>
    <x v="0"/>
    <x v="0"/>
    <n v="965"/>
    <n v="1379.95"/>
  </r>
  <r>
    <s v="AD01-9362"/>
    <x v="3"/>
    <s v="Jan"/>
    <x v="1"/>
    <x v="0"/>
    <s v="Order assembled"/>
    <x v="0"/>
    <x v="0"/>
    <x v="0"/>
    <n v="198"/>
    <n v="283.14"/>
  </r>
  <r>
    <s v="AD01-9362"/>
    <x v="3"/>
    <s v="Jan"/>
    <x v="1"/>
    <x v="0"/>
    <s v="Order assembled"/>
    <x v="0"/>
    <x v="0"/>
    <x v="0"/>
    <n v="225"/>
    <n v="321.75"/>
  </r>
  <r>
    <s v="AD01-9362"/>
    <x v="3"/>
    <s v="Jan"/>
    <x v="1"/>
    <x v="0"/>
    <s v="Order assembled"/>
    <x v="0"/>
    <x v="0"/>
    <x v="0"/>
    <n v="153"/>
    <n v="218.79"/>
  </r>
  <r>
    <s v="AD01-9364"/>
    <x v="3"/>
    <s v="Jan"/>
    <x v="1"/>
    <x v="0"/>
    <s v="Order assembled"/>
    <x v="0"/>
    <x v="0"/>
    <x v="0"/>
    <n v="201"/>
    <n v="287.43"/>
  </r>
  <r>
    <s v="AD01-9363"/>
    <x v="3"/>
    <s v="Jan"/>
    <x v="1"/>
    <x v="0"/>
    <s v="Order assembled"/>
    <x v="0"/>
    <x v="0"/>
    <x v="0"/>
    <n v="283"/>
    <n v="404.69"/>
  </r>
  <r>
    <s v="AD01-9364"/>
    <x v="3"/>
    <s v="Jan"/>
    <x v="1"/>
    <x v="0"/>
    <s v="Order assembled"/>
    <x v="0"/>
    <x v="0"/>
    <x v="0"/>
    <n v="277"/>
    <n v="396.11"/>
  </r>
  <r>
    <s v="AD01-9361"/>
    <x v="3"/>
    <s v="Jan"/>
    <x v="1"/>
    <x v="0"/>
    <s v="Order assembled"/>
    <x v="0"/>
    <x v="0"/>
    <x v="0"/>
    <n v="746"/>
    <n v="1066.78"/>
  </r>
  <r>
    <s v="AD01-9361"/>
    <x v="3"/>
    <s v="Jan"/>
    <x v="1"/>
    <x v="0"/>
    <s v="Order assembled"/>
    <x v="0"/>
    <x v="0"/>
    <x v="0"/>
    <n v="800"/>
    <n v="1144"/>
  </r>
  <r>
    <s v="AD01-9362"/>
    <x v="3"/>
    <s v="Jan"/>
    <x v="1"/>
    <x v="0"/>
    <s v="Order assembled"/>
    <x v="0"/>
    <x v="0"/>
    <x v="0"/>
    <n v="833"/>
    <n v="1191.19"/>
  </r>
  <r>
    <s v="AD01-9362"/>
    <x v="3"/>
    <s v="Jan"/>
    <x v="1"/>
    <x v="0"/>
    <s v="Order assembled"/>
    <x v="0"/>
    <x v="0"/>
    <x v="1"/>
    <n v="287"/>
    <n v="410.40999999999997"/>
  </r>
  <r>
    <s v="AD01-9362"/>
    <x v="3"/>
    <s v="Jan"/>
    <x v="1"/>
    <x v="0"/>
    <s v="Order assembled"/>
    <x v="0"/>
    <x v="0"/>
    <x v="1"/>
    <n v="281"/>
    <n v="401.83"/>
  </r>
  <r>
    <s v="AD01-9365"/>
    <x v="3"/>
    <s v="Jan"/>
    <x v="1"/>
    <x v="0"/>
    <s v="Order assembled"/>
    <x v="0"/>
    <x v="0"/>
    <x v="1"/>
    <n v="275"/>
    <n v="393.25"/>
  </r>
  <r>
    <s v="AD01-9361"/>
    <x v="3"/>
    <s v="Jan"/>
    <x v="1"/>
    <x v="0"/>
    <s v="Order assembled"/>
    <x v="0"/>
    <x v="0"/>
    <x v="0"/>
    <n v="227"/>
    <n v="324.61"/>
  </r>
  <r>
    <s v="AD01-9362"/>
    <x v="3"/>
    <s v="Jan"/>
    <x v="1"/>
    <x v="0"/>
    <s v="Order assembled"/>
    <x v="0"/>
    <x v="0"/>
    <x v="0"/>
    <n v="155"/>
    <n v="221.65"/>
  </r>
  <r>
    <s v="AD01-9361"/>
    <x v="3"/>
    <s v="Jul"/>
    <x v="1"/>
    <x v="0"/>
    <s v="Order assembled"/>
    <x v="0"/>
    <x v="0"/>
    <x v="0"/>
    <n v="194"/>
    <n v="277.42"/>
  </r>
  <r>
    <s v="AD01-9364"/>
    <x v="3"/>
    <s v="Jul"/>
    <x v="1"/>
    <x v="0"/>
    <s v="Order assembled"/>
    <x v="0"/>
    <x v="0"/>
    <x v="0"/>
    <n v="170"/>
    <n v="243.1"/>
  </r>
  <r>
    <s v="AD01-9364"/>
    <x v="3"/>
    <s v="Jul"/>
    <x v="1"/>
    <x v="0"/>
    <s v="Order assembled"/>
    <x v="0"/>
    <x v="0"/>
    <x v="0"/>
    <n v="196"/>
    <n v="526.24"/>
  </r>
  <r>
    <s v="AD01-9364"/>
    <x v="3"/>
    <s v="Jul"/>
    <x v="1"/>
    <x v="0"/>
    <s v="Order assembled"/>
    <x v="0"/>
    <x v="0"/>
    <x v="0"/>
    <n v="166"/>
    <n v="526.24"/>
  </r>
  <r>
    <s v="AD01-9365"/>
    <x v="3"/>
    <s v="Jul"/>
    <x v="1"/>
    <x v="0"/>
    <s v="Order assembled"/>
    <x v="0"/>
    <x v="0"/>
    <x v="0"/>
    <n v="168"/>
    <n v="240.24"/>
  </r>
  <r>
    <s v="AD01-9365"/>
    <x v="3"/>
    <s v="Jul"/>
    <x v="1"/>
    <x v="0"/>
    <s v="Order assembled"/>
    <x v="0"/>
    <x v="0"/>
    <x v="0"/>
    <n v="195"/>
    <n v="278.85000000000002"/>
  </r>
  <r>
    <s v="AD01-9364"/>
    <x v="3"/>
    <s v="Jul"/>
    <x v="1"/>
    <x v="0"/>
    <s v="Order assembled"/>
    <x v="0"/>
    <x v="0"/>
    <x v="0"/>
    <n v="752"/>
    <n v="1075.3600000000001"/>
  </r>
  <r>
    <s v="AD01-9364"/>
    <x v="3"/>
    <s v="Jul"/>
    <x v="1"/>
    <x v="0"/>
    <s v="Order assembled"/>
    <x v="0"/>
    <x v="0"/>
    <x v="0"/>
    <n v="838"/>
    <n v="1198.3399999999999"/>
  </r>
  <r>
    <s v="AD01-9364"/>
    <x v="3"/>
    <s v="Jul"/>
    <x v="1"/>
    <x v="0"/>
    <s v="Order assembled"/>
    <x v="0"/>
    <x v="0"/>
    <x v="0"/>
    <n v="197"/>
    <n v="281.70999999999998"/>
  </r>
  <r>
    <s v="AD01-9361"/>
    <x v="3"/>
    <s v="Jul"/>
    <x v="1"/>
    <x v="0"/>
    <s v="Order assembled"/>
    <x v="0"/>
    <x v="0"/>
    <x v="0"/>
    <n v="167"/>
    <n v="238.81"/>
  </r>
  <r>
    <s v="AD01-9363"/>
    <x v="3"/>
    <s v="Jun"/>
    <x v="1"/>
    <x v="0"/>
    <s v="Order assembled"/>
    <x v="0"/>
    <x v="0"/>
    <x v="0"/>
    <n v="200"/>
    <n v="286"/>
  </r>
  <r>
    <s v="AD01-9361"/>
    <x v="3"/>
    <s v="Jun"/>
    <x v="1"/>
    <x v="0"/>
    <s v="Order assembled"/>
    <x v="0"/>
    <x v="0"/>
    <x v="0"/>
    <n v="202"/>
    <n v="526.24"/>
  </r>
  <r>
    <s v="AD01-9361"/>
    <x v="3"/>
    <s v="Jun"/>
    <x v="1"/>
    <x v="0"/>
    <s v="Order assembled"/>
    <x v="0"/>
    <x v="0"/>
    <x v="0"/>
    <n v="172"/>
    <n v="526.24"/>
  </r>
  <r>
    <s v="AD01-9361"/>
    <x v="3"/>
    <s v="Jun"/>
    <x v="1"/>
    <x v="0"/>
    <s v="Order assembled"/>
    <x v="0"/>
    <x v="0"/>
    <x v="0"/>
    <n v="970"/>
    <n v="1387.1"/>
  </r>
  <r>
    <s v="AD01-9361"/>
    <x v="3"/>
    <s v="Jun"/>
    <x v="1"/>
    <x v="0"/>
    <s v="Order assembled"/>
    <x v="0"/>
    <x v="0"/>
    <x v="0"/>
    <n v="174"/>
    <n v="248.82"/>
  </r>
  <r>
    <s v="AD01-9361"/>
    <x v="3"/>
    <s v="Jun"/>
    <x v="1"/>
    <x v="0"/>
    <s v="Order assembled"/>
    <x v="0"/>
    <x v="0"/>
    <x v="0"/>
    <n v="201"/>
    <n v="287.43"/>
  </r>
  <r>
    <s v="AD01-9361"/>
    <x v="3"/>
    <s v="Jun"/>
    <x v="1"/>
    <x v="0"/>
    <s v="Order assembled"/>
    <x v="0"/>
    <x v="0"/>
    <x v="0"/>
    <n v="171"/>
    <n v="244.53"/>
  </r>
  <r>
    <s v="AD01-9361"/>
    <x v="3"/>
    <s v="Jun"/>
    <x v="1"/>
    <x v="0"/>
    <s v="Order assembled"/>
    <x v="0"/>
    <x v="0"/>
    <x v="0"/>
    <n v="751"/>
    <n v="1073.93"/>
  </r>
  <r>
    <s v="AD01-9361"/>
    <x v="3"/>
    <s v="Jun"/>
    <x v="1"/>
    <x v="0"/>
    <s v="Order assembled"/>
    <x v="0"/>
    <x v="0"/>
    <x v="0"/>
    <n v="837"/>
    <n v="1196.9099999999999"/>
  </r>
  <r>
    <s v="AD01-9363"/>
    <x v="3"/>
    <s v="Jun"/>
    <x v="1"/>
    <x v="0"/>
    <s v="Order assembled"/>
    <x v="0"/>
    <x v="0"/>
    <x v="0"/>
    <n v="173"/>
    <n v="247.39"/>
  </r>
  <r>
    <s v="AD01-9362"/>
    <x v="3"/>
    <s v="Mar"/>
    <x v="1"/>
    <x v="0"/>
    <s v="Order assembled"/>
    <x v="0"/>
    <x v="0"/>
    <x v="0"/>
    <n v="218"/>
    <n v="311.74"/>
  </r>
  <r>
    <s v="AD01-9362"/>
    <x v="3"/>
    <s v="Mar"/>
    <x v="1"/>
    <x v="0"/>
    <s v="Order assembled"/>
    <x v="0"/>
    <x v="0"/>
    <x v="0"/>
    <n v="188"/>
    <n v="268.84000000000003"/>
  </r>
  <r>
    <s v="AD01-9362"/>
    <x v="3"/>
    <s v="Mar"/>
    <x v="1"/>
    <x v="0"/>
    <s v="Order assembled"/>
    <x v="0"/>
    <x v="0"/>
    <x v="0"/>
    <n v="214"/>
    <n v="526.24"/>
  </r>
  <r>
    <s v="AD01-9362"/>
    <x v="3"/>
    <s v="Mar"/>
    <x v="1"/>
    <x v="0"/>
    <s v="Order assembled"/>
    <x v="0"/>
    <x v="0"/>
    <x v="0"/>
    <n v="190"/>
    <n v="526.24"/>
  </r>
  <r>
    <s v="AD01-9362"/>
    <x v="3"/>
    <s v="Mar"/>
    <x v="1"/>
    <x v="0"/>
    <s v="Order assembled"/>
    <x v="0"/>
    <x v="0"/>
    <x v="0"/>
    <n v="967"/>
    <n v="1382.81"/>
  </r>
  <r>
    <s v="AD01-9362"/>
    <x v="3"/>
    <s v="Mar"/>
    <x v="1"/>
    <x v="0"/>
    <s v="Order assembled"/>
    <x v="0"/>
    <x v="0"/>
    <x v="0"/>
    <n v="189"/>
    <n v="270.27"/>
  </r>
  <r>
    <s v="AD01-9362"/>
    <x v="3"/>
    <s v="Mar"/>
    <x v="1"/>
    <x v="0"/>
    <s v="Order assembled"/>
    <x v="0"/>
    <x v="0"/>
    <x v="0"/>
    <n v="748"/>
    <n v="1069.6399999999999"/>
  </r>
  <r>
    <s v="AD01-9362"/>
    <x v="3"/>
    <s v="Mar"/>
    <x v="1"/>
    <x v="0"/>
    <s v="Order assembled"/>
    <x v="0"/>
    <x v="0"/>
    <x v="0"/>
    <n v="835"/>
    <n v="1194.05"/>
  </r>
  <r>
    <s v="AD01-9362"/>
    <x v="3"/>
    <s v="Mar"/>
    <x v="1"/>
    <x v="0"/>
    <s v="Order assembled"/>
    <x v="0"/>
    <x v="0"/>
    <x v="0"/>
    <n v="215"/>
    <n v="307.45"/>
  </r>
  <r>
    <s v="AD01-9362"/>
    <x v="3"/>
    <s v="Mar"/>
    <x v="1"/>
    <x v="0"/>
    <s v="Order assembled"/>
    <x v="0"/>
    <x v="0"/>
    <x v="0"/>
    <n v="191"/>
    <n v="273.13"/>
  </r>
  <r>
    <s v="AD01-9365"/>
    <x v="3"/>
    <s v="May"/>
    <x v="1"/>
    <x v="0"/>
    <s v="Order assembled"/>
    <x v="0"/>
    <x v="0"/>
    <x v="0"/>
    <n v="206"/>
    <n v="294.58"/>
  </r>
  <r>
    <s v="AD01-9362"/>
    <x v="3"/>
    <s v="May"/>
    <x v="1"/>
    <x v="0"/>
    <s v="Order assembled"/>
    <x v="0"/>
    <x v="0"/>
    <x v="0"/>
    <n v="176"/>
    <n v="251.68"/>
  </r>
  <r>
    <s v="AD01-9362"/>
    <x v="3"/>
    <s v="May"/>
    <x v="1"/>
    <x v="0"/>
    <s v="Order assembled"/>
    <x v="0"/>
    <x v="0"/>
    <x v="0"/>
    <n v="208"/>
    <n v="526.24"/>
  </r>
  <r>
    <s v="AD01-9362"/>
    <x v="3"/>
    <s v="May"/>
    <x v="1"/>
    <x v="0"/>
    <s v="Order assembled"/>
    <x v="0"/>
    <x v="0"/>
    <x v="0"/>
    <n v="178"/>
    <n v="526.24"/>
  </r>
  <r>
    <s v="AD01-9362"/>
    <x v="3"/>
    <s v="May"/>
    <x v="1"/>
    <x v="0"/>
    <s v="Order assembled"/>
    <x v="0"/>
    <x v="0"/>
    <x v="0"/>
    <n v="969"/>
    <n v="1385.67"/>
  </r>
  <r>
    <s v="AD01-9362"/>
    <x v="3"/>
    <s v="May"/>
    <x v="1"/>
    <x v="0"/>
    <s v="Order assembled"/>
    <x v="0"/>
    <x v="0"/>
    <x v="0"/>
    <n v="180"/>
    <n v="257.39999999999998"/>
  </r>
  <r>
    <s v="AD01-9362"/>
    <x v="3"/>
    <s v="May"/>
    <x v="1"/>
    <x v="0"/>
    <s v="Order assembled"/>
    <x v="0"/>
    <x v="0"/>
    <x v="0"/>
    <n v="207"/>
    <n v="296.01"/>
  </r>
  <r>
    <s v="AD01-9362"/>
    <x v="3"/>
    <s v="May"/>
    <x v="1"/>
    <x v="0"/>
    <s v="Order assembled"/>
    <x v="0"/>
    <x v="0"/>
    <x v="0"/>
    <n v="177"/>
    <n v="253.11"/>
  </r>
  <r>
    <s v="AD01-9362"/>
    <x v="3"/>
    <s v="May"/>
    <x v="1"/>
    <x v="0"/>
    <s v="Order assembled"/>
    <x v="0"/>
    <x v="0"/>
    <x v="0"/>
    <n v="750"/>
    <n v="1072.5"/>
  </r>
  <r>
    <s v="AD01-9362"/>
    <x v="3"/>
    <s v="May"/>
    <x v="1"/>
    <x v="0"/>
    <s v="Order assembled"/>
    <x v="0"/>
    <x v="0"/>
    <x v="0"/>
    <n v="836"/>
    <n v="1195.48"/>
  </r>
  <r>
    <s v="AD01-9362"/>
    <x v="3"/>
    <s v="May"/>
    <x v="1"/>
    <x v="0"/>
    <s v="Order assembled"/>
    <x v="0"/>
    <x v="0"/>
    <x v="0"/>
    <n v="203"/>
    <n v="290.28999999999996"/>
  </r>
  <r>
    <s v="AD01-9365"/>
    <x v="3"/>
    <s v="May"/>
    <x v="1"/>
    <x v="0"/>
    <s v="Order assembled"/>
    <x v="0"/>
    <x v="0"/>
    <x v="0"/>
    <n v="179"/>
    <n v="255.97"/>
  </r>
  <r>
    <s v="AD01-9361"/>
    <x v="3"/>
    <s v="Nov"/>
    <x v="1"/>
    <x v="0"/>
    <s v="Order assembled"/>
    <x v="0"/>
    <x v="0"/>
    <x v="0"/>
    <n v="176"/>
    <n v="251.68"/>
  </r>
  <r>
    <s v="AD01-9361"/>
    <x v="3"/>
    <s v="Nov"/>
    <x v="1"/>
    <x v="0"/>
    <s v="Order assembled"/>
    <x v="0"/>
    <x v="0"/>
    <x v="0"/>
    <n v="146"/>
    <n v="208.78"/>
  </r>
  <r>
    <s v="AD01-9361"/>
    <x v="3"/>
    <s v="Nov"/>
    <x v="1"/>
    <x v="0"/>
    <s v="Order assembled"/>
    <x v="0"/>
    <x v="0"/>
    <x v="0"/>
    <n v="172"/>
    <n v="526.24"/>
  </r>
  <r>
    <s v="AD01-9364"/>
    <x v="3"/>
    <s v="Nov"/>
    <x v="1"/>
    <x v="0"/>
    <s v="Order assembled"/>
    <x v="0"/>
    <x v="0"/>
    <x v="0"/>
    <n v="148"/>
    <n v="526.24"/>
  </r>
  <r>
    <s v="AD01-9364"/>
    <x v="3"/>
    <s v="Nov"/>
    <x v="1"/>
    <x v="0"/>
    <s v="Order assembled"/>
    <x v="0"/>
    <x v="0"/>
    <x v="0"/>
    <n v="974"/>
    <n v="1392.82"/>
  </r>
  <r>
    <s v="AD01-9361"/>
    <x v="3"/>
    <s v="Nov"/>
    <x v="1"/>
    <x v="0"/>
    <s v="Order assembled"/>
    <x v="0"/>
    <x v="0"/>
    <x v="0"/>
    <n v="144"/>
    <n v="205.92000000000002"/>
  </r>
  <r>
    <s v="AD01-9361"/>
    <x v="3"/>
    <s v="Nov"/>
    <x v="1"/>
    <x v="0"/>
    <s v="Order assembled"/>
    <x v="0"/>
    <x v="0"/>
    <x v="0"/>
    <n v="171"/>
    <n v="244.53"/>
  </r>
  <r>
    <s v="AD01-9364"/>
    <x v="3"/>
    <s v="Nov"/>
    <x v="1"/>
    <x v="0"/>
    <s v="Order assembled"/>
    <x v="0"/>
    <x v="0"/>
    <x v="0"/>
    <n v="147"/>
    <n v="210.21"/>
  </r>
  <r>
    <s v="AD01-9364"/>
    <x v="3"/>
    <s v="Nov"/>
    <x v="1"/>
    <x v="0"/>
    <s v="Order assembled"/>
    <x v="0"/>
    <x v="0"/>
    <x v="0"/>
    <n v="755"/>
    <n v="1079.6500000000001"/>
  </r>
  <r>
    <s v="AD01-9361"/>
    <x v="3"/>
    <s v="Nov"/>
    <x v="1"/>
    <x v="0"/>
    <s v="Order assembled"/>
    <x v="0"/>
    <x v="0"/>
    <x v="0"/>
    <n v="842"/>
    <n v="1204.06"/>
  </r>
  <r>
    <s v="AD01-9361"/>
    <x v="3"/>
    <s v="Nov"/>
    <x v="1"/>
    <x v="0"/>
    <s v="Order assembled"/>
    <x v="0"/>
    <x v="0"/>
    <x v="0"/>
    <n v="173"/>
    <n v="247.39"/>
  </r>
  <r>
    <s v="AD01-9361"/>
    <x v="3"/>
    <s v="Nov"/>
    <x v="1"/>
    <x v="0"/>
    <s v="Order assembled"/>
    <x v="0"/>
    <x v="0"/>
    <x v="0"/>
    <n v="149"/>
    <n v="213.07"/>
  </r>
  <r>
    <s v="AD01-9365"/>
    <x v="3"/>
    <s v="Oct"/>
    <x v="1"/>
    <x v="0"/>
    <s v="Order assembled"/>
    <x v="0"/>
    <x v="0"/>
    <x v="0"/>
    <n v="152"/>
    <n v="217.36"/>
  </r>
  <r>
    <s v="AD01-9361"/>
    <x v="3"/>
    <s v="Oct"/>
    <x v="1"/>
    <x v="0"/>
    <s v="Order assembled"/>
    <x v="0"/>
    <x v="0"/>
    <x v="0"/>
    <n v="178"/>
    <n v="526.24"/>
  </r>
  <r>
    <s v="AD01-9361"/>
    <x v="3"/>
    <s v="Oct"/>
    <x v="1"/>
    <x v="0"/>
    <s v="Order assembled"/>
    <x v="0"/>
    <x v="0"/>
    <x v="0"/>
    <n v="154"/>
    <n v="526.24"/>
  </r>
  <r>
    <s v="AD01-9364"/>
    <x v="3"/>
    <s v="Oct"/>
    <x v="1"/>
    <x v="0"/>
    <s v="Order assembled"/>
    <x v="0"/>
    <x v="0"/>
    <x v="0"/>
    <n v="973"/>
    <n v="1391.3899999999999"/>
  </r>
  <r>
    <s v="AD01-9362"/>
    <x v="3"/>
    <s v="Oct"/>
    <x v="1"/>
    <x v="0"/>
    <s v="Order assembled"/>
    <x v="0"/>
    <x v="0"/>
    <x v="0"/>
    <n v="150"/>
    <n v="214.5"/>
  </r>
  <r>
    <s v="AD01-9362"/>
    <x v="3"/>
    <s v="Oct"/>
    <x v="1"/>
    <x v="0"/>
    <s v="Order assembled"/>
    <x v="0"/>
    <x v="0"/>
    <x v="0"/>
    <n v="177"/>
    <n v="253.11"/>
  </r>
  <r>
    <s v="AD01-9364"/>
    <x v="3"/>
    <s v="Oct"/>
    <x v="1"/>
    <x v="0"/>
    <s v="Order assembled"/>
    <x v="0"/>
    <x v="0"/>
    <x v="0"/>
    <n v="153"/>
    <n v="218.79"/>
  </r>
  <r>
    <s v="AD01-9361"/>
    <x v="3"/>
    <s v="Oct"/>
    <x v="1"/>
    <x v="0"/>
    <s v="Order assembled"/>
    <x v="0"/>
    <x v="0"/>
    <x v="0"/>
    <n v="754"/>
    <n v="1078.22"/>
  </r>
  <r>
    <s v="AD01-9361"/>
    <x v="3"/>
    <s v="Oct"/>
    <x v="1"/>
    <x v="0"/>
    <s v="Order assembled"/>
    <x v="0"/>
    <x v="0"/>
    <x v="0"/>
    <n v="841"/>
    <n v="1202.6300000000001"/>
  </r>
  <r>
    <s v="AD01-9365"/>
    <x v="3"/>
    <s v="Oct"/>
    <x v="1"/>
    <x v="0"/>
    <s v="Order assembled"/>
    <x v="0"/>
    <x v="0"/>
    <x v="0"/>
    <n v="179"/>
    <n v="255.97"/>
  </r>
  <r>
    <s v="AD01-9361"/>
    <x v="3"/>
    <s v="Sep"/>
    <x v="1"/>
    <x v="0"/>
    <s v="Order assembled"/>
    <x v="0"/>
    <x v="0"/>
    <x v="0"/>
    <n v="182"/>
    <n v="260.26"/>
  </r>
  <r>
    <s v="AD01-9362"/>
    <x v="3"/>
    <s v="Sep"/>
    <x v="1"/>
    <x v="0"/>
    <s v="Order assembled"/>
    <x v="0"/>
    <x v="0"/>
    <x v="0"/>
    <n v="158"/>
    <n v="225.94"/>
  </r>
  <r>
    <s v="AD01-9362"/>
    <x v="3"/>
    <s v="Sep"/>
    <x v="1"/>
    <x v="0"/>
    <s v="Order assembled"/>
    <x v="0"/>
    <x v="0"/>
    <x v="0"/>
    <n v="184"/>
    <n v="526.24"/>
  </r>
  <r>
    <s v="AD01-9364"/>
    <x v="3"/>
    <s v="Sep"/>
    <x v="1"/>
    <x v="0"/>
    <s v="Order assembled"/>
    <x v="0"/>
    <x v="0"/>
    <x v="0"/>
    <n v="972"/>
    <n v="1389.96"/>
  </r>
  <r>
    <s v="AD01-9361"/>
    <x v="3"/>
    <s v="Sep"/>
    <x v="1"/>
    <x v="0"/>
    <s v="Order assembled"/>
    <x v="0"/>
    <x v="0"/>
    <x v="0"/>
    <n v="156"/>
    <n v="223.07999999999998"/>
  </r>
  <r>
    <s v="AD01-9361"/>
    <x v="3"/>
    <s v="Sep"/>
    <x v="1"/>
    <x v="0"/>
    <s v="Order assembled"/>
    <x v="0"/>
    <x v="0"/>
    <x v="0"/>
    <n v="183"/>
    <n v="261.69"/>
  </r>
  <r>
    <s v="AD01-9364"/>
    <x v="3"/>
    <s v="Sep"/>
    <x v="1"/>
    <x v="0"/>
    <s v="Order assembled"/>
    <x v="0"/>
    <x v="0"/>
    <x v="0"/>
    <n v="159"/>
    <n v="227.37"/>
  </r>
  <r>
    <s v="AD01-9362"/>
    <x v="3"/>
    <s v="Sep"/>
    <x v="1"/>
    <x v="0"/>
    <s v="Order assembled"/>
    <x v="0"/>
    <x v="0"/>
    <x v="0"/>
    <n v="840"/>
    <n v="1201.2"/>
  </r>
  <r>
    <s v="AD01-9362"/>
    <x v="3"/>
    <s v="Sep"/>
    <x v="1"/>
    <x v="0"/>
    <s v="Order assembled"/>
    <x v="0"/>
    <x v="0"/>
    <x v="0"/>
    <n v="185"/>
    <n v="264.55"/>
  </r>
  <r>
    <s v="AD01-9361"/>
    <x v="3"/>
    <s v="Sep"/>
    <x v="1"/>
    <x v="0"/>
    <s v="Order assembled"/>
    <x v="0"/>
    <x v="0"/>
    <x v="0"/>
    <n v="155"/>
    <n v="221.65"/>
  </r>
  <r>
    <s v="AD01-9362"/>
    <x v="3"/>
    <s v="Apr"/>
    <x v="1"/>
    <x v="1"/>
    <s v="Cancelld"/>
    <x v="1"/>
    <x v="1"/>
    <x v="2"/>
    <n v="290"/>
    <n v="414.7"/>
  </r>
  <r>
    <s v="AD01-9364"/>
    <x v="3"/>
    <s v="Apr"/>
    <x v="1"/>
    <x v="1"/>
    <s v="Cancelld"/>
    <x v="1"/>
    <x v="1"/>
    <x v="2"/>
    <n v="260"/>
    <n v="371.8"/>
  </r>
  <r>
    <s v="AD01-9362"/>
    <x v="3"/>
    <s v="Apr"/>
    <x v="1"/>
    <x v="1"/>
    <s v="Cancelld"/>
    <x v="1"/>
    <x v="1"/>
    <x v="2"/>
    <n v="286"/>
    <n v="408.98"/>
  </r>
  <r>
    <s v="AD01-9362"/>
    <x v="3"/>
    <s v="Apr"/>
    <x v="1"/>
    <x v="1"/>
    <s v="Cancelld"/>
    <x v="1"/>
    <x v="1"/>
    <x v="2"/>
    <n v="262"/>
    <n v="374.65999999999997"/>
  </r>
  <r>
    <s v="AD01-9364"/>
    <x v="3"/>
    <s v="Apr"/>
    <x v="1"/>
    <x v="1"/>
    <s v="Cancelld"/>
    <x v="1"/>
    <x v="1"/>
    <x v="2"/>
    <n v="791"/>
    <n v="1131.1300000000001"/>
  </r>
  <r>
    <s v="AD01-9364"/>
    <x v="3"/>
    <s v="Apr"/>
    <x v="1"/>
    <x v="1"/>
    <s v="Cancelld"/>
    <x v="1"/>
    <x v="1"/>
    <x v="2"/>
    <n v="261"/>
    <n v="373.23"/>
  </r>
  <r>
    <s v="AD01-9362"/>
    <x v="3"/>
    <s v="Apr"/>
    <x v="1"/>
    <x v="1"/>
    <s v="Cancelld"/>
    <x v="1"/>
    <x v="1"/>
    <x v="2"/>
    <n v="289"/>
    <n v="413.27"/>
  </r>
  <r>
    <s v="AD01-9362"/>
    <x v="3"/>
    <s v="Apr"/>
    <x v="1"/>
    <x v="1"/>
    <s v="Cancelld"/>
    <x v="1"/>
    <x v="1"/>
    <x v="2"/>
    <n v="259"/>
    <n v="370.37"/>
  </r>
  <r>
    <s v="AD01-9364"/>
    <x v="3"/>
    <s v="Apr"/>
    <x v="1"/>
    <x v="1"/>
    <s v="Cancelld"/>
    <x v="1"/>
    <x v="1"/>
    <x v="2"/>
    <n v="800"/>
    <n v="1144"/>
  </r>
  <r>
    <s v="AD01-9362"/>
    <x v="3"/>
    <s v="Apr"/>
    <x v="1"/>
    <x v="1"/>
    <s v="Cancelld"/>
    <x v="1"/>
    <x v="1"/>
    <x v="2"/>
    <n v="886"/>
    <n v="1266.98"/>
  </r>
  <r>
    <s v="AD01-9362"/>
    <x v="3"/>
    <s v="Aug"/>
    <x v="1"/>
    <x v="1"/>
    <s v="Cancelld"/>
    <x v="1"/>
    <x v="1"/>
    <x v="2"/>
    <n v="266"/>
    <n v="380.38"/>
  </r>
  <r>
    <s v="AD01-9361"/>
    <x v="3"/>
    <s v="Aug"/>
    <x v="1"/>
    <x v="1"/>
    <s v="Cancelld"/>
    <x v="1"/>
    <x v="1"/>
    <x v="2"/>
    <n v="242"/>
    <n v="346.06"/>
  </r>
  <r>
    <s v="AD01-9361"/>
    <x v="3"/>
    <s v="Aug"/>
    <x v="1"/>
    <x v="1"/>
    <s v="Cancelld"/>
    <x v="1"/>
    <x v="1"/>
    <x v="2"/>
    <n v="268"/>
    <n v="383.24"/>
  </r>
  <r>
    <s v="AD01-9361"/>
    <x v="3"/>
    <s v="Aug"/>
    <x v="1"/>
    <x v="1"/>
    <s v="Cancelld"/>
    <x v="1"/>
    <x v="1"/>
    <x v="2"/>
    <n v="238"/>
    <n v="340.34000000000003"/>
  </r>
  <r>
    <s v="AD01-9361"/>
    <x v="3"/>
    <s v="Aug"/>
    <x v="1"/>
    <x v="1"/>
    <s v="Cancelld"/>
    <x v="1"/>
    <x v="1"/>
    <x v="2"/>
    <n v="881"/>
    <n v="1259.83"/>
  </r>
  <r>
    <s v="AD01-9361"/>
    <x v="3"/>
    <s v="Aug"/>
    <x v="1"/>
    <x v="1"/>
    <s v="Cancelld"/>
    <x v="1"/>
    <x v="1"/>
    <x v="2"/>
    <n v="834"/>
    <n v="526.24"/>
  </r>
  <r>
    <s v="AD01-9361"/>
    <x v="3"/>
    <s v="Aug"/>
    <x v="1"/>
    <x v="1"/>
    <s v="Cancelld"/>
    <x v="1"/>
    <x v="1"/>
    <x v="2"/>
    <n v="265"/>
    <n v="378.95"/>
  </r>
  <r>
    <s v="AD01-9361"/>
    <x v="3"/>
    <s v="Aug"/>
    <x v="1"/>
    <x v="1"/>
    <s v="Cancelld"/>
    <x v="1"/>
    <x v="1"/>
    <x v="2"/>
    <n v="241"/>
    <n v="344.63"/>
  </r>
  <r>
    <s v="AD01-9361"/>
    <x v="3"/>
    <s v="Aug"/>
    <x v="1"/>
    <x v="1"/>
    <s v="Cancelld"/>
    <x v="1"/>
    <x v="1"/>
    <x v="2"/>
    <n v="803"/>
    <n v="1148.29"/>
  </r>
  <r>
    <s v="AD01-9362"/>
    <x v="3"/>
    <s v="Aug"/>
    <x v="1"/>
    <x v="1"/>
    <s v="Cancelld"/>
    <x v="1"/>
    <x v="1"/>
    <x v="2"/>
    <n v="239"/>
    <n v="341.77"/>
  </r>
  <r>
    <s v="AD01-9362"/>
    <x v="3"/>
    <s v="Dec"/>
    <x v="1"/>
    <x v="1"/>
    <s v="Cancelld"/>
    <x v="1"/>
    <x v="1"/>
    <x v="2"/>
    <n v="248"/>
    <n v="354.64"/>
  </r>
  <r>
    <s v="AD01-9363"/>
    <x v="3"/>
    <s v="Dec"/>
    <x v="1"/>
    <x v="1"/>
    <s v="Cancelld"/>
    <x v="1"/>
    <x v="1"/>
    <x v="2"/>
    <n v="218"/>
    <n v="311.74"/>
  </r>
  <r>
    <s v="AD01-9362"/>
    <x v="3"/>
    <s v="Dec"/>
    <x v="1"/>
    <x v="1"/>
    <s v="Cancelld"/>
    <x v="1"/>
    <x v="1"/>
    <x v="2"/>
    <n v="244"/>
    <n v="348.92"/>
  </r>
  <r>
    <s v="AD01-9362"/>
    <x v="3"/>
    <s v="Dec"/>
    <x v="1"/>
    <x v="1"/>
    <s v="Cancelld"/>
    <x v="1"/>
    <x v="1"/>
    <x v="2"/>
    <n v="220"/>
    <n v="314.60000000000002"/>
  </r>
  <r>
    <s v="AD01-9364"/>
    <x v="3"/>
    <s v="Dec"/>
    <x v="1"/>
    <x v="1"/>
    <s v="Cancelld"/>
    <x v="1"/>
    <x v="1"/>
    <x v="2"/>
    <n v="798"/>
    <n v="1141.1399999999999"/>
  </r>
  <r>
    <s v="AD01-9362"/>
    <x v="3"/>
    <s v="Dec"/>
    <x v="1"/>
    <x v="1"/>
    <s v="Cancelld"/>
    <x v="1"/>
    <x v="1"/>
    <x v="2"/>
    <n v="885"/>
    <n v="1265.55"/>
  </r>
  <r>
    <s v="AD01-9362"/>
    <x v="3"/>
    <s v="Dec"/>
    <x v="1"/>
    <x v="1"/>
    <s v="Cancelld"/>
    <x v="1"/>
    <x v="1"/>
    <x v="2"/>
    <n v="838"/>
    <n v="526.24"/>
  </r>
  <r>
    <s v="AD01-9364"/>
    <x v="3"/>
    <s v="Dec"/>
    <x v="1"/>
    <x v="1"/>
    <s v="Cancelld"/>
    <x v="1"/>
    <x v="1"/>
    <x v="2"/>
    <n v="219"/>
    <n v="313.17"/>
  </r>
  <r>
    <s v="AD01-9362"/>
    <x v="3"/>
    <s v="Dec"/>
    <x v="1"/>
    <x v="1"/>
    <s v="Cancelld"/>
    <x v="1"/>
    <x v="1"/>
    <x v="2"/>
    <n v="247"/>
    <n v="353.21"/>
  </r>
  <r>
    <s v="AD01-9362"/>
    <x v="3"/>
    <s v="Dec"/>
    <x v="1"/>
    <x v="1"/>
    <s v="Cancelld"/>
    <x v="1"/>
    <x v="1"/>
    <x v="2"/>
    <n v="217"/>
    <n v="310.31"/>
  </r>
  <r>
    <s v="AD01-9363"/>
    <x v="3"/>
    <s v="Dec"/>
    <x v="1"/>
    <x v="1"/>
    <s v="Cancelld"/>
    <x v="1"/>
    <x v="1"/>
    <x v="2"/>
    <n v="807"/>
    <n v="1154.01"/>
  </r>
  <r>
    <s v="AD01-9362"/>
    <x v="3"/>
    <s v="Dec"/>
    <x v="1"/>
    <x v="1"/>
    <s v="Cancelld"/>
    <x v="1"/>
    <x v="1"/>
    <x v="2"/>
    <n v="221"/>
    <n v="316.02999999999997"/>
  </r>
  <r>
    <s v="AD01-9362"/>
    <x v="3"/>
    <s v="Feb"/>
    <x v="1"/>
    <x v="1"/>
    <s v="Cancelld"/>
    <x v="1"/>
    <x v="1"/>
    <x v="2"/>
    <n v="272"/>
    <n v="388.96"/>
  </r>
  <r>
    <s v="AD01-9362"/>
    <x v="3"/>
    <s v="Feb"/>
    <x v="1"/>
    <x v="1"/>
    <s v="Cancelld"/>
    <x v="1"/>
    <x v="1"/>
    <x v="2"/>
    <n v="298"/>
    <n v="426.14"/>
  </r>
  <r>
    <s v="AD01-9361"/>
    <x v="3"/>
    <s v="Feb"/>
    <x v="1"/>
    <x v="1"/>
    <s v="Cancelld"/>
    <x v="1"/>
    <x v="1"/>
    <x v="2"/>
    <n v="226"/>
    <n v="323.18"/>
  </r>
  <r>
    <s v="AD01-9362"/>
    <x v="3"/>
    <s v="Feb"/>
    <x v="1"/>
    <x v="1"/>
    <s v="Cancelld"/>
    <x v="1"/>
    <x v="1"/>
    <x v="2"/>
    <n v="274"/>
    <n v="391.82"/>
  </r>
  <r>
    <s v="AD01-9362"/>
    <x v="3"/>
    <s v="Feb"/>
    <x v="1"/>
    <x v="1"/>
    <s v="Cancelld"/>
    <x v="1"/>
    <x v="1"/>
    <x v="2"/>
    <n v="789"/>
    <n v="1128.27"/>
  </r>
  <r>
    <s v="AD01-9364"/>
    <x v="3"/>
    <s v="Feb"/>
    <x v="1"/>
    <x v="1"/>
    <s v="Cancelld"/>
    <x v="1"/>
    <x v="1"/>
    <x v="2"/>
    <n v="876"/>
    <n v="1252.68"/>
  </r>
  <r>
    <s v="AD01-9361"/>
    <x v="3"/>
    <s v="Feb"/>
    <x v="1"/>
    <x v="1"/>
    <s v="Cancelld"/>
    <x v="1"/>
    <x v="1"/>
    <x v="2"/>
    <n v="958"/>
    <n v="1369.94"/>
  </r>
  <r>
    <s v="AD01-9364"/>
    <x v="3"/>
    <s v="Feb"/>
    <x v="1"/>
    <x v="1"/>
    <s v="Cancelld"/>
    <x v="1"/>
    <x v="1"/>
    <x v="2"/>
    <n v="829"/>
    <n v="526.24"/>
  </r>
  <r>
    <s v="AD01-9362"/>
    <x v="3"/>
    <s v="Feb"/>
    <x v="1"/>
    <x v="1"/>
    <s v="Cancelld"/>
    <x v="1"/>
    <x v="1"/>
    <x v="2"/>
    <n v="273"/>
    <n v="390.39"/>
  </r>
  <r>
    <s v="AD01-9361"/>
    <x v="3"/>
    <s v="Feb"/>
    <x v="1"/>
    <x v="1"/>
    <s v="Cancelld"/>
    <x v="1"/>
    <x v="1"/>
    <x v="2"/>
    <n v="267"/>
    <n v="381.81"/>
  </r>
  <r>
    <s v="AD01-9362"/>
    <x v="3"/>
    <s v="Feb"/>
    <x v="1"/>
    <x v="1"/>
    <s v="Cancelld"/>
    <x v="1"/>
    <x v="1"/>
    <x v="2"/>
    <n v="301"/>
    <n v="430.43"/>
  </r>
  <r>
    <s v="AD01-9362"/>
    <x v="3"/>
    <s v="Feb"/>
    <x v="1"/>
    <x v="1"/>
    <s v="Cancelld"/>
    <x v="1"/>
    <x v="1"/>
    <x v="2"/>
    <n v="271"/>
    <n v="387.53"/>
  </r>
  <r>
    <s v="AD01-9362"/>
    <x v="3"/>
    <s v="Feb"/>
    <x v="1"/>
    <x v="1"/>
    <s v="Cancelld"/>
    <x v="1"/>
    <x v="1"/>
    <x v="2"/>
    <n v="798"/>
    <n v="1141.1399999999999"/>
  </r>
  <r>
    <s v="AD01-9361"/>
    <x v="3"/>
    <s v="Feb"/>
    <x v="1"/>
    <x v="1"/>
    <s v="Cancelld"/>
    <x v="1"/>
    <x v="1"/>
    <x v="2"/>
    <n v="851"/>
    <n v="1216.93"/>
  </r>
  <r>
    <s v="AD01-9361"/>
    <x v="3"/>
    <s v="Jan"/>
    <x v="1"/>
    <x v="1"/>
    <s v="Cancelld"/>
    <x v="1"/>
    <x v="1"/>
    <x v="2"/>
    <n v="302"/>
    <n v="431.86"/>
  </r>
  <r>
    <s v="AD01-9362"/>
    <x v="3"/>
    <s v="Jan"/>
    <x v="1"/>
    <x v="1"/>
    <s v="Cancelld"/>
    <x v="1"/>
    <x v="1"/>
    <x v="2"/>
    <n v="230"/>
    <n v="328.9"/>
  </r>
  <r>
    <s v="AD01-9364"/>
    <x v="3"/>
    <s v="Jan"/>
    <x v="1"/>
    <x v="1"/>
    <s v="Cancelld"/>
    <x v="1"/>
    <x v="1"/>
    <x v="2"/>
    <n v="278"/>
    <n v="397.53999999999996"/>
  </r>
  <r>
    <s v="AD01-9361"/>
    <x v="3"/>
    <s v="Jan"/>
    <x v="1"/>
    <x v="1"/>
    <s v="Cancelld"/>
    <x v="1"/>
    <x v="1"/>
    <x v="2"/>
    <n v="304"/>
    <n v="434.72"/>
  </r>
  <r>
    <s v="AD01-9361"/>
    <x v="3"/>
    <s v="Jan"/>
    <x v="1"/>
    <x v="1"/>
    <s v="Cancelld"/>
    <x v="1"/>
    <x v="1"/>
    <x v="2"/>
    <n v="232"/>
    <n v="331.76"/>
  </r>
  <r>
    <s v="AD01-9362"/>
    <x v="3"/>
    <s v="Jan"/>
    <x v="1"/>
    <x v="1"/>
    <s v="Cancelld"/>
    <x v="1"/>
    <x v="1"/>
    <x v="2"/>
    <n v="788"/>
    <n v="1126.8399999999999"/>
  </r>
  <r>
    <s v="AD01-9362"/>
    <x v="3"/>
    <s v="Jan"/>
    <x v="1"/>
    <x v="1"/>
    <s v="Cancelld"/>
    <x v="1"/>
    <x v="1"/>
    <x v="2"/>
    <n v="842"/>
    <n v="1204.06"/>
  </r>
  <r>
    <s v="AD01-9361"/>
    <x v="3"/>
    <s v="Jan"/>
    <x v="1"/>
    <x v="1"/>
    <s v="Cancelld"/>
    <x v="1"/>
    <x v="1"/>
    <x v="2"/>
    <n v="875"/>
    <n v="1251.25"/>
  </r>
  <r>
    <s v="AD01-9363"/>
    <x v="3"/>
    <s v="Jan"/>
    <x v="1"/>
    <x v="1"/>
    <s v="Cancelld"/>
    <x v="1"/>
    <x v="1"/>
    <x v="2"/>
    <n v="955"/>
    <n v="1365.65"/>
  </r>
  <r>
    <s v="AD01-9362"/>
    <x v="3"/>
    <s v="Jan"/>
    <x v="1"/>
    <x v="1"/>
    <s v="Cancelld"/>
    <x v="1"/>
    <x v="1"/>
    <x v="2"/>
    <n v="956"/>
    <n v="1367.08"/>
  </r>
  <r>
    <s v="AD01-9362"/>
    <x v="3"/>
    <s v="Jan"/>
    <x v="1"/>
    <x v="1"/>
    <s v="Cancelld"/>
    <x v="1"/>
    <x v="1"/>
    <x v="2"/>
    <n v="957"/>
    <n v="1368.51"/>
  </r>
  <r>
    <s v="AD01-9361"/>
    <x v="3"/>
    <s v="Jan"/>
    <x v="1"/>
    <x v="1"/>
    <s v="Cancelld"/>
    <x v="1"/>
    <x v="1"/>
    <x v="2"/>
    <n v="828"/>
    <n v="526.24"/>
  </r>
  <r>
    <s v="AD01-9362"/>
    <x v="3"/>
    <s v="Jan"/>
    <x v="1"/>
    <x v="1"/>
    <s v="Cancelld"/>
    <x v="1"/>
    <x v="1"/>
    <x v="2"/>
    <n v="881"/>
    <n v="526.24"/>
  </r>
  <r>
    <s v="AD01-9362"/>
    <x v="3"/>
    <s v="Jan"/>
    <x v="1"/>
    <x v="1"/>
    <s v="Cancelld"/>
    <x v="1"/>
    <x v="1"/>
    <x v="2"/>
    <n v="279"/>
    <n v="398.97"/>
  </r>
  <r>
    <s v="AD01-9361"/>
    <x v="3"/>
    <s v="Jan"/>
    <x v="1"/>
    <x v="1"/>
    <s v="Cancelld"/>
    <x v="1"/>
    <x v="1"/>
    <x v="2"/>
    <n v="285"/>
    <n v="407.55"/>
  </r>
  <r>
    <s v="AD01-9362"/>
    <x v="3"/>
    <s v="Jan"/>
    <x v="1"/>
    <x v="1"/>
    <s v="Cancelld"/>
    <x v="1"/>
    <x v="1"/>
    <x v="2"/>
    <n v="279"/>
    <n v="398.97"/>
  </r>
  <r>
    <s v="AD01-9362"/>
    <x v="3"/>
    <s v="Jan"/>
    <x v="1"/>
    <x v="1"/>
    <s v="Cancelld"/>
    <x v="1"/>
    <x v="1"/>
    <x v="2"/>
    <n v="273"/>
    <n v="390.39"/>
  </r>
  <r>
    <s v="AD01-9362"/>
    <x v="3"/>
    <s v="Jan"/>
    <x v="1"/>
    <x v="1"/>
    <s v="Cancelld"/>
    <x v="1"/>
    <x v="1"/>
    <x v="2"/>
    <n v="229"/>
    <n v="327.47000000000003"/>
  </r>
  <r>
    <s v="AD01-9361"/>
    <x v="3"/>
    <s v="Jan"/>
    <x v="1"/>
    <x v="1"/>
    <s v="Cancelld"/>
    <x v="1"/>
    <x v="1"/>
    <x v="2"/>
    <n v="277"/>
    <n v="396.11"/>
  </r>
  <r>
    <s v="AD01-9364"/>
    <x v="3"/>
    <s v="Jan"/>
    <x v="1"/>
    <x v="1"/>
    <s v="Cancelld"/>
    <x v="1"/>
    <x v="1"/>
    <x v="2"/>
    <n v="797"/>
    <n v="1139.71"/>
  </r>
  <r>
    <s v="AD01-9363"/>
    <x v="3"/>
    <s v="Jan"/>
    <x v="1"/>
    <x v="1"/>
    <s v="Cancelld"/>
    <x v="1"/>
    <x v="1"/>
    <x v="2"/>
    <n v="850"/>
    <n v="1215.5"/>
  </r>
  <r>
    <s v="AD01-9361"/>
    <x v="3"/>
    <s v="Jan"/>
    <x v="1"/>
    <x v="1"/>
    <s v="Cancelld"/>
    <x v="1"/>
    <x v="1"/>
    <x v="2"/>
    <n v="884"/>
    <n v="1264.1199999999999"/>
  </r>
  <r>
    <s v="AD01-9364"/>
    <x v="3"/>
    <s v="Jul"/>
    <x v="1"/>
    <x v="1"/>
    <s v="Cancelld"/>
    <x v="1"/>
    <x v="1"/>
    <x v="2"/>
    <n v="272"/>
    <n v="388.96"/>
  </r>
  <r>
    <s v="AD01-9364"/>
    <x v="3"/>
    <s v="Jul"/>
    <x v="1"/>
    <x v="1"/>
    <s v="Cancelld"/>
    <x v="1"/>
    <x v="1"/>
    <x v="2"/>
    <n v="274"/>
    <n v="391.82"/>
  </r>
  <r>
    <s v="AD01-9364"/>
    <x v="3"/>
    <s v="Jul"/>
    <x v="1"/>
    <x v="1"/>
    <s v="Cancelld"/>
    <x v="1"/>
    <x v="1"/>
    <x v="2"/>
    <n v="244"/>
    <n v="348.92"/>
  </r>
  <r>
    <s v="AD01-9362"/>
    <x v="3"/>
    <s v="Jul"/>
    <x v="1"/>
    <x v="1"/>
    <s v="Cancelld"/>
    <x v="1"/>
    <x v="1"/>
    <x v="2"/>
    <n v="794"/>
    <n v="1135.42"/>
  </r>
  <r>
    <s v="AD01-9362"/>
    <x v="3"/>
    <s v="Jul"/>
    <x v="1"/>
    <x v="1"/>
    <s v="Cancelld"/>
    <x v="1"/>
    <x v="1"/>
    <x v="2"/>
    <n v="880"/>
    <n v="1258.4000000000001"/>
  </r>
  <r>
    <s v="AD01-9362"/>
    <x v="3"/>
    <s v="Jul"/>
    <x v="1"/>
    <x v="1"/>
    <s v="Cancelld"/>
    <x v="1"/>
    <x v="1"/>
    <x v="2"/>
    <n v="833"/>
    <n v="526.24"/>
  </r>
  <r>
    <s v="AD01-9362"/>
    <x v="3"/>
    <s v="Jul"/>
    <x v="1"/>
    <x v="1"/>
    <s v="Cancelld"/>
    <x v="1"/>
    <x v="1"/>
    <x v="2"/>
    <n v="243"/>
    <n v="347.49"/>
  </r>
  <r>
    <s v="AD01-9364"/>
    <x v="3"/>
    <s v="Jul"/>
    <x v="1"/>
    <x v="1"/>
    <s v="Cancelld"/>
    <x v="1"/>
    <x v="1"/>
    <x v="2"/>
    <n v="271"/>
    <n v="387.53"/>
  </r>
  <r>
    <s v="AD01-9364"/>
    <x v="3"/>
    <s v="Jul"/>
    <x v="1"/>
    <x v="1"/>
    <s v="Cancelld"/>
    <x v="1"/>
    <x v="1"/>
    <x v="2"/>
    <n v="247"/>
    <n v="353.21"/>
  </r>
  <r>
    <s v="AD01-9364"/>
    <x v="3"/>
    <s v="Jul"/>
    <x v="1"/>
    <x v="1"/>
    <s v="Cancelld"/>
    <x v="1"/>
    <x v="1"/>
    <x v="2"/>
    <n v="245"/>
    <n v="350.35"/>
  </r>
  <r>
    <s v="AD01-9365"/>
    <x v="3"/>
    <s v="Jun"/>
    <x v="1"/>
    <x v="1"/>
    <s v="Cancelld"/>
    <x v="1"/>
    <x v="1"/>
    <x v="2"/>
    <n v="278"/>
    <n v="397.53999999999996"/>
  </r>
  <r>
    <s v="AD01-9361"/>
    <x v="3"/>
    <s v="Jun"/>
    <x v="1"/>
    <x v="1"/>
    <s v="Cancelld"/>
    <x v="1"/>
    <x v="1"/>
    <x v="2"/>
    <n v="248"/>
    <n v="354.64"/>
  </r>
  <r>
    <s v="AD01-9364"/>
    <x v="3"/>
    <s v="Jun"/>
    <x v="1"/>
    <x v="1"/>
    <s v="Cancelld"/>
    <x v="1"/>
    <x v="1"/>
    <x v="2"/>
    <n v="280"/>
    <n v="400.4"/>
  </r>
  <r>
    <s v="AD01-9361"/>
    <x v="3"/>
    <s v="Jun"/>
    <x v="1"/>
    <x v="1"/>
    <s v="Cancelld"/>
    <x v="1"/>
    <x v="1"/>
    <x v="2"/>
    <n v="250"/>
    <n v="357.5"/>
  </r>
  <r>
    <s v="AD01-9362"/>
    <x v="3"/>
    <s v="Jun"/>
    <x v="1"/>
    <x v="1"/>
    <s v="Cancelld"/>
    <x v="1"/>
    <x v="1"/>
    <x v="2"/>
    <n v="793"/>
    <n v="1133.99"/>
  </r>
  <r>
    <s v="AD01-9361"/>
    <x v="3"/>
    <s v="Jun"/>
    <x v="1"/>
    <x v="1"/>
    <s v="Cancelld"/>
    <x v="1"/>
    <x v="1"/>
    <x v="2"/>
    <n v="879"/>
    <n v="1256.97"/>
  </r>
  <r>
    <s v="AD01-9361"/>
    <x v="3"/>
    <s v="Jun"/>
    <x v="1"/>
    <x v="1"/>
    <s v="Cancelld"/>
    <x v="1"/>
    <x v="1"/>
    <x v="2"/>
    <n v="832"/>
    <n v="526.24"/>
  </r>
  <r>
    <s v="AD01-9362"/>
    <x v="3"/>
    <s v="Jun"/>
    <x v="1"/>
    <x v="1"/>
    <s v="Cancelld"/>
    <x v="1"/>
    <x v="1"/>
    <x v="2"/>
    <n v="249"/>
    <n v="356.07"/>
  </r>
  <r>
    <s v="AD01-9361"/>
    <x v="3"/>
    <s v="Jun"/>
    <x v="1"/>
    <x v="1"/>
    <s v="Cancelld"/>
    <x v="1"/>
    <x v="1"/>
    <x v="2"/>
    <n v="277"/>
    <n v="396.11"/>
  </r>
  <r>
    <s v="AD01-9364"/>
    <x v="3"/>
    <s v="Jun"/>
    <x v="1"/>
    <x v="1"/>
    <s v="Cancelld"/>
    <x v="1"/>
    <x v="1"/>
    <x v="2"/>
    <n v="253"/>
    <n v="361.78999999999996"/>
  </r>
  <r>
    <s v="AD01-9361"/>
    <x v="3"/>
    <s v="Jun"/>
    <x v="1"/>
    <x v="1"/>
    <s v="Cancelld"/>
    <x v="1"/>
    <x v="1"/>
    <x v="2"/>
    <n v="802"/>
    <n v="1146.8600000000001"/>
  </r>
  <r>
    <s v="AD01-9365"/>
    <x v="3"/>
    <s v="Jun"/>
    <x v="1"/>
    <x v="1"/>
    <s v="Cancelld"/>
    <x v="1"/>
    <x v="1"/>
    <x v="2"/>
    <n v="251"/>
    <n v="358.93"/>
  </r>
  <r>
    <s v="AD01-9364"/>
    <x v="3"/>
    <s v="Mar"/>
    <x v="1"/>
    <x v="1"/>
    <s v="Cancelld"/>
    <x v="1"/>
    <x v="1"/>
    <x v="2"/>
    <n v="296"/>
    <n v="423.28"/>
  </r>
  <r>
    <s v="AD01-9364"/>
    <x v="3"/>
    <s v="Mar"/>
    <x v="1"/>
    <x v="1"/>
    <s v="Cancelld"/>
    <x v="1"/>
    <x v="1"/>
    <x v="2"/>
    <n v="266"/>
    <n v="380.38"/>
  </r>
  <r>
    <s v="AD01-9362"/>
    <x v="3"/>
    <s v="Mar"/>
    <x v="1"/>
    <x v="1"/>
    <s v="Cancelld"/>
    <x v="1"/>
    <x v="1"/>
    <x v="2"/>
    <n v="292"/>
    <n v="417.56"/>
  </r>
  <r>
    <s v="AD01-9364"/>
    <x v="3"/>
    <s v="Mar"/>
    <x v="1"/>
    <x v="1"/>
    <s v="Cancelld"/>
    <x v="1"/>
    <x v="1"/>
    <x v="2"/>
    <n v="268"/>
    <n v="383.24"/>
  </r>
  <r>
    <s v="AD01-9364"/>
    <x v="3"/>
    <s v="Mar"/>
    <x v="1"/>
    <x v="1"/>
    <s v="Cancelld"/>
    <x v="1"/>
    <x v="1"/>
    <x v="2"/>
    <n v="790"/>
    <n v="1129.7"/>
  </r>
  <r>
    <s v="AD01-9362"/>
    <x v="3"/>
    <s v="Mar"/>
    <x v="1"/>
    <x v="1"/>
    <s v="Cancelld"/>
    <x v="1"/>
    <x v="1"/>
    <x v="2"/>
    <n v="877"/>
    <n v="1254.1100000000001"/>
  </r>
  <r>
    <s v="AD01-9362"/>
    <x v="3"/>
    <s v="Mar"/>
    <x v="1"/>
    <x v="1"/>
    <s v="Cancelld"/>
    <x v="1"/>
    <x v="1"/>
    <x v="2"/>
    <n v="830"/>
    <n v="526.24"/>
  </r>
  <r>
    <s v="AD01-9364"/>
    <x v="3"/>
    <s v="Mar"/>
    <x v="1"/>
    <x v="1"/>
    <s v="Cancelld"/>
    <x v="1"/>
    <x v="1"/>
    <x v="2"/>
    <n v="267"/>
    <n v="381.81"/>
  </r>
  <r>
    <s v="AD01-9364"/>
    <x v="3"/>
    <s v="Mar"/>
    <x v="1"/>
    <x v="1"/>
    <s v="Cancelld"/>
    <x v="1"/>
    <x v="1"/>
    <x v="2"/>
    <n v="295"/>
    <n v="421.85"/>
  </r>
  <r>
    <s v="AD01-9362"/>
    <x v="3"/>
    <s v="Mar"/>
    <x v="1"/>
    <x v="1"/>
    <s v="Cancelld"/>
    <x v="1"/>
    <x v="1"/>
    <x v="2"/>
    <n v="265"/>
    <n v="378.95"/>
  </r>
  <r>
    <s v="AD01-9364"/>
    <x v="3"/>
    <s v="Mar"/>
    <x v="1"/>
    <x v="1"/>
    <s v="Cancelld"/>
    <x v="1"/>
    <x v="1"/>
    <x v="2"/>
    <n v="799"/>
    <n v="1142.57"/>
  </r>
  <r>
    <s v="AD01-9364"/>
    <x v="3"/>
    <s v="Mar"/>
    <x v="1"/>
    <x v="1"/>
    <s v="Cancelld"/>
    <x v="1"/>
    <x v="1"/>
    <x v="2"/>
    <n v="885"/>
    <n v="1265.55"/>
  </r>
  <r>
    <s v="AD01-9362"/>
    <x v="3"/>
    <s v="May"/>
    <x v="1"/>
    <x v="1"/>
    <s v="Cancelld"/>
    <x v="1"/>
    <x v="1"/>
    <x v="2"/>
    <n v="284"/>
    <n v="406.12"/>
  </r>
  <r>
    <s v="AD01-9364"/>
    <x v="3"/>
    <s v="May"/>
    <x v="1"/>
    <x v="1"/>
    <s v="Cancelld"/>
    <x v="1"/>
    <x v="1"/>
    <x v="2"/>
    <n v="254"/>
    <n v="363.22"/>
  </r>
  <r>
    <s v="AD01-9362"/>
    <x v="3"/>
    <s v="May"/>
    <x v="1"/>
    <x v="1"/>
    <s v="Cancelld"/>
    <x v="1"/>
    <x v="1"/>
    <x v="2"/>
    <n v="256"/>
    <n v="366.08"/>
  </r>
  <r>
    <s v="AD01-9362"/>
    <x v="3"/>
    <s v="May"/>
    <x v="1"/>
    <x v="1"/>
    <s v="Cancelld"/>
    <x v="1"/>
    <x v="1"/>
    <x v="2"/>
    <n v="792"/>
    <n v="1132.56"/>
  </r>
  <r>
    <s v="AD01-9362"/>
    <x v="3"/>
    <s v="May"/>
    <x v="1"/>
    <x v="1"/>
    <s v="Cancelld"/>
    <x v="1"/>
    <x v="1"/>
    <x v="2"/>
    <n v="878"/>
    <n v="1255.54"/>
  </r>
  <r>
    <s v="AD01-9362"/>
    <x v="3"/>
    <s v="May"/>
    <x v="1"/>
    <x v="1"/>
    <s v="Cancelld"/>
    <x v="1"/>
    <x v="1"/>
    <x v="2"/>
    <n v="831"/>
    <n v="526.24"/>
  </r>
  <r>
    <s v="AD01-9362"/>
    <x v="3"/>
    <s v="May"/>
    <x v="1"/>
    <x v="1"/>
    <s v="Cancelld"/>
    <x v="1"/>
    <x v="1"/>
    <x v="2"/>
    <n v="255"/>
    <n v="364.65"/>
  </r>
  <r>
    <s v="AD01-9362"/>
    <x v="3"/>
    <s v="May"/>
    <x v="1"/>
    <x v="1"/>
    <s v="Cancelld"/>
    <x v="1"/>
    <x v="1"/>
    <x v="2"/>
    <n v="283"/>
    <n v="404.69"/>
  </r>
  <r>
    <s v="AD01-9364"/>
    <x v="3"/>
    <s v="May"/>
    <x v="1"/>
    <x v="1"/>
    <s v="Cancelld"/>
    <x v="1"/>
    <x v="1"/>
    <x v="2"/>
    <n v="801"/>
    <n v="1145.43"/>
  </r>
  <r>
    <s v="AD01-9362"/>
    <x v="3"/>
    <s v="May"/>
    <x v="1"/>
    <x v="1"/>
    <s v="Cancelld"/>
    <x v="1"/>
    <x v="1"/>
    <x v="2"/>
    <n v="257"/>
    <n v="367.51"/>
  </r>
  <r>
    <s v="AD01-9361"/>
    <x v="3"/>
    <s v="Nov"/>
    <x v="1"/>
    <x v="1"/>
    <s v="Cancelld"/>
    <x v="1"/>
    <x v="1"/>
    <x v="2"/>
    <n v="224"/>
    <n v="320.32"/>
  </r>
  <r>
    <s v="AD01-9361"/>
    <x v="3"/>
    <s v="Nov"/>
    <x v="1"/>
    <x v="1"/>
    <s v="Cancelld"/>
    <x v="1"/>
    <x v="1"/>
    <x v="2"/>
    <n v="250"/>
    <n v="357.5"/>
  </r>
  <r>
    <s v="AD01-9361"/>
    <x v="3"/>
    <s v="Nov"/>
    <x v="1"/>
    <x v="1"/>
    <s v="Cancelld"/>
    <x v="1"/>
    <x v="1"/>
    <x v="2"/>
    <n v="226"/>
    <n v="323.18"/>
  </r>
  <r>
    <s v="AD01-9361"/>
    <x v="3"/>
    <s v="Nov"/>
    <x v="1"/>
    <x v="1"/>
    <s v="Cancelld"/>
    <x v="1"/>
    <x v="1"/>
    <x v="2"/>
    <n v="797"/>
    <n v="1139.71"/>
  </r>
  <r>
    <s v="AD01-9361"/>
    <x v="3"/>
    <s v="Nov"/>
    <x v="1"/>
    <x v="1"/>
    <s v="Cancelld"/>
    <x v="1"/>
    <x v="1"/>
    <x v="2"/>
    <n v="884"/>
    <n v="1264.1199999999999"/>
  </r>
  <r>
    <s v="AD01-9361"/>
    <x v="3"/>
    <s v="Nov"/>
    <x v="1"/>
    <x v="1"/>
    <s v="Cancelld"/>
    <x v="1"/>
    <x v="1"/>
    <x v="2"/>
    <n v="837"/>
    <n v="526.24"/>
  </r>
  <r>
    <s v="AD01-9361"/>
    <x v="3"/>
    <s v="Nov"/>
    <x v="1"/>
    <x v="1"/>
    <s v="Cancelld"/>
    <x v="1"/>
    <x v="1"/>
    <x v="2"/>
    <n v="225"/>
    <n v="321.75"/>
  </r>
  <r>
    <s v="AD01-9361"/>
    <x v="3"/>
    <s v="Nov"/>
    <x v="1"/>
    <x v="1"/>
    <s v="Cancelld"/>
    <x v="1"/>
    <x v="1"/>
    <x v="2"/>
    <n v="253"/>
    <n v="361.78999999999996"/>
  </r>
  <r>
    <s v="AD01-9361"/>
    <x v="3"/>
    <s v="Nov"/>
    <x v="1"/>
    <x v="1"/>
    <s v="Cancelld"/>
    <x v="1"/>
    <x v="1"/>
    <x v="2"/>
    <n v="223"/>
    <n v="318.89"/>
  </r>
  <r>
    <s v="AD01-9361"/>
    <x v="3"/>
    <s v="Nov"/>
    <x v="1"/>
    <x v="1"/>
    <s v="Cancelld"/>
    <x v="1"/>
    <x v="1"/>
    <x v="2"/>
    <n v="806"/>
    <n v="1152.58"/>
  </r>
  <r>
    <s v="AD01-9362"/>
    <x v="3"/>
    <s v="Oct"/>
    <x v="1"/>
    <x v="1"/>
    <s v="Cancelld"/>
    <x v="1"/>
    <x v="1"/>
    <x v="2"/>
    <n v="254"/>
    <n v="363.22"/>
  </r>
  <r>
    <s v="AD01-9362"/>
    <x v="3"/>
    <s v="Oct"/>
    <x v="1"/>
    <x v="1"/>
    <s v="Cancelld"/>
    <x v="1"/>
    <x v="1"/>
    <x v="2"/>
    <n v="230"/>
    <n v="328.9"/>
  </r>
  <r>
    <s v="AD01-9362"/>
    <x v="3"/>
    <s v="Oct"/>
    <x v="1"/>
    <x v="1"/>
    <s v="Cancelld"/>
    <x v="1"/>
    <x v="1"/>
    <x v="2"/>
    <n v="256"/>
    <n v="366.08"/>
  </r>
  <r>
    <s v="AD01-9362"/>
    <x v="3"/>
    <s v="Oct"/>
    <x v="1"/>
    <x v="1"/>
    <s v="Cancelld"/>
    <x v="1"/>
    <x v="1"/>
    <x v="2"/>
    <n v="796"/>
    <n v="1138.28"/>
  </r>
  <r>
    <s v="AD01-9361"/>
    <x v="3"/>
    <s v="Oct"/>
    <x v="1"/>
    <x v="1"/>
    <s v="Cancelld"/>
    <x v="1"/>
    <x v="1"/>
    <x v="2"/>
    <n v="883"/>
    <n v="1262.69"/>
  </r>
  <r>
    <s v="AD01-9361"/>
    <x v="3"/>
    <s v="Oct"/>
    <x v="1"/>
    <x v="1"/>
    <s v="Cancelld"/>
    <x v="1"/>
    <x v="1"/>
    <x v="2"/>
    <n v="836"/>
    <n v="526.24"/>
  </r>
  <r>
    <s v="AD01-9362"/>
    <x v="3"/>
    <s v="Oct"/>
    <x v="1"/>
    <x v="1"/>
    <s v="Cancelld"/>
    <x v="1"/>
    <x v="1"/>
    <x v="2"/>
    <n v="231"/>
    <n v="330.33"/>
  </r>
  <r>
    <s v="AD01-9362"/>
    <x v="3"/>
    <s v="Oct"/>
    <x v="1"/>
    <x v="1"/>
    <s v="Cancelld"/>
    <x v="1"/>
    <x v="1"/>
    <x v="2"/>
    <n v="229"/>
    <n v="327.47000000000003"/>
  </r>
  <r>
    <s v="AD01-9362"/>
    <x v="3"/>
    <s v="Oct"/>
    <x v="1"/>
    <x v="1"/>
    <s v="Cancelld"/>
    <x v="1"/>
    <x v="1"/>
    <x v="2"/>
    <n v="805"/>
    <n v="1151.1500000000001"/>
  </r>
  <r>
    <s v="AD01-9362"/>
    <x v="3"/>
    <s v="Oct"/>
    <x v="1"/>
    <x v="1"/>
    <s v="Cancelld"/>
    <x v="1"/>
    <x v="1"/>
    <x v="2"/>
    <n v="227"/>
    <n v="324.61"/>
  </r>
  <r>
    <s v="AD01-9364"/>
    <x v="3"/>
    <s v="Sep"/>
    <x v="1"/>
    <x v="1"/>
    <s v="Cancelld"/>
    <x v="1"/>
    <x v="1"/>
    <x v="2"/>
    <n v="260"/>
    <n v="371.8"/>
  </r>
  <r>
    <s v="AD01-9361"/>
    <x v="3"/>
    <s v="Sep"/>
    <x v="1"/>
    <x v="1"/>
    <s v="Cancelld"/>
    <x v="1"/>
    <x v="1"/>
    <x v="2"/>
    <n v="236"/>
    <n v="337.48"/>
  </r>
  <r>
    <s v="AD01-9362"/>
    <x v="3"/>
    <s v="Sep"/>
    <x v="1"/>
    <x v="1"/>
    <s v="Cancelld"/>
    <x v="1"/>
    <x v="1"/>
    <x v="2"/>
    <n v="262"/>
    <n v="374.65999999999997"/>
  </r>
  <r>
    <s v="AD01-9365"/>
    <x v="3"/>
    <s v="Sep"/>
    <x v="1"/>
    <x v="1"/>
    <s v="Cancelld"/>
    <x v="1"/>
    <x v="1"/>
    <x v="2"/>
    <n v="232"/>
    <n v="331.76"/>
  </r>
  <r>
    <s v="AD01-9361"/>
    <x v="3"/>
    <s v="Sep"/>
    <x v="1"/>
    <x v="1"/>
    <s v="Cancelld"/>
    <x v="1"/>
    <x v="1"/>
    <x v="2"/>
    <n v="795"/>
    <n v="1136.8499999999999"/>
  </r>
  <r>
    <s v="AD01-9362"/>
    <x v="3"/>
    <s v="Sep"/>
    <x v="1"/>
    <x v="1"/>
    <s v="Cancelld"/>
    <x v="1"/>
    <x v="1"/>
    <x v="2"/>
    <n v="882"/>
    <n v="1261.26"/>
  </r>
  <r>
    <s v="AD01-9362"/>
    <x v="3"/>
    <s v="Sep"/>
    <x v="1"/>
    <x v="1"/>
    <s v="Cancelld"/>
    <x v="1"/>
    <x v="1"/>
    <x v="2"/>
    <n v="835"/>
    <n v="526.24"/>
  </r>
  <r>
    <s v="AD01-9361"/>
    <x v="3"/>
    <s v="Sep"/>
    <x v="1"/>
    <x v="1"/>
    <s v="Cancelld"/>
    <x v="1"/>
    <x v="1"/>
    <x v="2"/>
    <n v="237"/>
    <n v="338.90999999999997"/>
  </r>
  <r>
    <s v="AD01-9365"/>
    <x v="3"/>
    <s v="Sep"/>
    <x v="1"/>
    <x v="1"/>
    <s v="Cancelld"/>
    <x v="1"/>
    <x v="1"/>
    <x v="2"/>
    <n v="259"/>
    <n v="370.37"/>
  </r>
  <r>
    <s v="AD01-9362"/>
    <x v="3"/>
    <s v="Sep"/>
    <x v="1"/>
    <x v="1"/>
    <s v="Cancelld"/>
    <x v="1"/>
    <x v="1"/>
    <x v="2"/>
    <n v="235"/>
    <n v="336.05"/>
  </r>
  <r>
    <s v="AD01-9361"/>
    <x v="3"/>
    <s v="Sep"/>
    <x v="1"/>
    <x v="1"/>
    <s v="Cancelld"/>
    <x v="1"/>
    <x v="1"/>
    <x v="2"/>
    <n v="804"/>
    <n v="1149.72"/>
  </r>
  <r>
    <s v="AD01-9364"/>
    <x v="3"/>
    <s v="Sep"/>
    <x v="1"/>
    <x v="1"/>
    <s v="Cancelld"/>
    <x v="1"/>
    <x v="1"/>
    <x v="2"/>
    <n v="233"/>
    <n v="333.19"/>
  </r>
  <r>
    <s v="AD01-9362"/>
    <x v="4"/>
    <s v="Apr"/>
    <x v="0"/>
    <x v="0"/>
    <s v="Order assembled"/>
    <x v="0"/>
    <x v="0"/>
    <x v="1"/>
    <n v="302"/>
    <n v="462.06"/>
  </r>
  <r>
    <s v="AD01-9361"/>
    <x v="4"/>
    <s v="Apr"/>
    <x v="0"/>
    <x v="0"/>
    <s v="Order assembled"/>
    <x v="0"/>
    <x v="0"/>
    <x v="1"/>
    <n v="272"/>
    <n v="388.96"/>
  </r>
  <r>
    <s v="AD01-9362"/>
    <x v="4"/>
    <s v="Apr"/>
    <x v="0"/>
    <x v="0"/>
    <s v="Order assembled"/>
    <x v="0"/>
    <x v="0"/>
    <x v="1"/>
    <n v="298"/>
    <n v="426.14"/>
  </r>
  <r>
    <s v="AD01-9362"/>
    <x v="4"/>
    <s v="Apr"/>
    <x v="0"/>
    <x v="0"/>
    <s v="Order assembled"/>
    <x v="0"/>
    <x v="0"/>
    <x v="1"/>
    <n v="274"/>
    <n v="391.82"/>
  </r>
  <r>
    <s v="AD01-9361"/>
    <x v="4"/>
    <s v="Apr"/>
    <x v="0"/>
    <x v="0"/>
    <s v="Order assembled"/>
    <x v="0"/>
    <x v="0"/>
    <x v="1"/>
    <n v="666"/>
    <n v="952.38"/>
  </r>
  <r>
    <s v="AD01-9364"/>
    <x v="4"/>
    <s v="Apr"/>
    <x v="0"/>
    <x v="0"/>
    <s v="Order assembled"/>
    <x v="0"/>
    <x v="0"/>
    <x v="1"/>
    <n v="753"/>
    <n v="1076.79"/>
  </r>
  <r>
    <s v="AD01-9364"/>
    <x v="4"/>
    <s v="Apr"/>
    <x v="0"/>
    <x v="0"/>
    <s v="Order assembled"/>
    <x v="0"/>
    <x v="0"/>
    <x v="1"/>
    <n v="297"/>
    <n v="424.71"/>
  </r>
  <r>
    <s v="AD01-9361"/>
    <x v="4"/>
    <s v="Apr"/>
    <x v="0"/>
    <x v="0"/>
    <s v="Order assembled"/>
    <x v="0"/>
    <x v="0"/>
    <x v="1"/>
    <n v="792"/>
    <n v="526.24"/>
  </r>
  <r>
    <s v="AD01-9362"/>
    <x v="4"/>
    <s v="Apr"/>
    <x v="0"/>
    <x v="0"/>
    <s v="Order assembled"/>
    <x v="0"/>
    <x v="0"/>
    <x v="1"/>
    <n v="301"/>
    <n v="430.43"/>
  </r>
  <r>
    <s v="AD01-9362"/>
    <x v="4"/>
    <s v="Apr"/>
    <x v="0"/>
    <x v="0"/>
    <s v="Order assembled"/>
    <x v="0"/>
    <x v="0"/>
    <x v="1"/>
    <n v="271"/>
    <n v="387.53"/>
  </r>
  <r>
    <s v="AD01-9361"/>
    <x v="4"/>
    <s v="Apr"/>
    <x v="0"/>
    <x v="0"/>
    <s v="Order assembled"/>
    <x v="0"/>
    <x v="0"/>
    <x v="1"/>
    <n v="299"/>
    <n v="427.57"/>
  </r>
  <r>
    <s v="AD01-9362"/>
    <x v="4"/>
    <s v="Apr"/>
    <x v="0"/>
    <x v="0"/>
    <s v="Order assembled"/>
    <x v="0"/>
    <x v="0"/>
    <x v="1"/>
    <n v="761"/>
    <n v="1088.23"/>
  </r>
  <r>
    <s v="AD01-9361"/>
    <x v="4"/>
    <s v="Aug"/>
    <x v="0"/>
    <x v="0"/>
    <s v="Order assembled"/>
    <x v="0"/>
    <x v="0"/>
    <x v="1"/>
    <n v="278"/>
    <n v="425.34000000000003"/>
  </r>
  <r>
    <s v="AD01-9362"/>
    <x v="4"/>
    <s v="Aug"/>
    <x v="0"/>
    <x v="0"/>
    <s v="Order assembled"/>
    <x v="0"/>
    <x v="0"/>
    <x v="1"/>
    <n v="280"/>
    <n v="400.4"/>
  </r>
  <r>
    <s v="AD01-9361"/>
    <x v="4"/>
    <s v="Aug"/>
    <x v="0"/>
    <x v="0"/>
    <s v="Order assembled"/>
    <x v="0"/>
    <x v="0"/>
    <x v="1"/>
    <n v="250"/>
    <n v="357.5"/>
  </r>
  <r>
    <s v="AD01-9362"/>
    <x v="4"/>
    <s v="Aug"/>
    <x v="0"/>
    <x v="0"/>
    <s v="Order assembled"/>
    <x v="0"/>
    <x v="0"/>
    <x v="1"/>
    <n v="670"/>
    <n v="958.1"/>
  </r>
  <r>
    <s v="AD01-9361"/>
    <x v="4"/>
    <s v="Aug"/>
    <x v="0"/>
    <x v="0"/>
    <s v="Order assembled"/>
    <x v="0"/>
    <x v="0"/>
    <x v="1"/>
    <n v="756"/>
    <n v="1081.08"/>
  </r>
  <r>
    <s v="AD01-9361"/>
    <x v="4"/>
    <s v="Aug"/>
    <x v="0"/>
    <x v="0"/>
    <s v="Order assembled"/>
    <x v="0"/>
    <x v="0"/>
    <x v="1"/>
    <n v="279"/>
    <n v="398.97"/>
  </r>
  <r>
    <s v="AD01-9362"/>
    <x v="4"/>
    <s v="Aug"/>
    <x v="0"/>
    <x v="0"/>
    <s v="Order assembled"/>
    <x v="0"/>
    <x v="0"/>
    <x v="1"/>
    <n v="796"/>
    <n v="526.24"/>
  </r>
  <r>
    <s v="AD01-9361"/>
    <x v="4"/>
    <s v="Aug"/>
    <x v="0"/>
    <x v="0"/>
    <s v="Order assembled"/>
    <x v="0"/>
    <x v="0"/>
    <x v="1"/>
    <n v="277"/>
    <n v="396.11"/>
  </r>
  <r>
    <s v="AD01-9362"/>
    <x v="4"/>
    <s v="Aug"/>
    <x v="0"/>
    <x v="0"/>
    <s v="Order assembled"/>
    <x v="0"/>
    <x v="0"/>
    <x v="1"/>
    <n v="253"/>
    <n v="361.78999999999996"/>
  </r>
  <r>
    <s v="AD01-9361"/>
    <x v="4"/>
    <s v="Aug"/>
    <x v="0"/>
    <x v="0"/>
    <s v="Order assembled"/>
    <x v="0"/>
    <x v="0"/>
    <x v="1"/>
    <n v="765"/>
    <n v="1093.95"/>
  </r>
  <r>
    <s v="AD01-9361"/>
    <x v="4"/>
    <s v="Dec"/>
    <x v="0"/>
    <x v="0"/>
    <s v="Order assembled"/>
    <x v="0"/>
    <x v="0"/>
    <x v="1"/>
    <n v="230"/>
    <n v="328.9"/>
  </r>
  <r>
    <s v="AD01-9362"/>
    <x v="4"/>
    <s v="Dec"/>
    <x v="0"/>
    <x v="0"/>
    <s v="Order assembled"/>
    <x v="0"/>
    <x v="0"/>
    <x v="1"/>
    <n v="256"/>
    <n v="366.08"/>
  </r>
  <r>
    <s v="AD01-9363"/>
    <x v="4"/>
    <s v="Dec"/>
    <x v="0"/>
    <x v="0"/>
    <s v="Order assembled"/>
    <x v="0"/>
    <x v="0"/>
    <x v="1"/>
    <n v="232"/>
    <n v="331.76"/>
  </r>
  <r>
    <s v="AD01-9364"/>
    <x v="4"/>
    <s v="Dec"/>
    <x v="0"/>
    <x v="0"/>
    <s v="Order assembled"/>
    <x v="0"/>
    <x v="0"/>
    <x v="1"/>
    <n v="673"/>
    <n v="962.39"/>
  </r>
  <r>
    <s v="AD01-9362"/>
    <x v="4"/>
    <s v="Dec"/>
    <x v="0"/>
    <x v="0"/>
    <s v="Order assembled"/>
    <x v="0"/>
    <x v="0"/>
    <x v="1"/>
    <n v="760"/>
    <n v="1086.8"/>
  </r>
  <r>
    <s v="AD01-9362"/>
    <x v="4"/>
    <s v="Dec"/>
    <x v="0"/>
    <x v="0"/>
    <s v="Order assembled"/>
    <x v="0"/>
    <x v="0"/>
    <x v="1"/>
    <n v="255"/>
    <n v="364.65"/>
  </r>
  <r>
    <s v="AD01-9364"/>
    <x v="4"/>
    <s v="Dec"/>
    <x v="0"/>
    <x v="0"/>
    <s v="Order assembled"/>
    <x v="0"/>
    <x v="0"/>
    <x v="1"/>
    <n v="799"/>
    <n v="526.24"/>
  </r>
  <r>
    <s v="AD01-9363"/>
    <x v="4"/>
    <s v="Dec"/>
    <x v="0"/>
    <x v="0"/>
    <s v="Order assembled"/>
    <x v="0"/>
    <x v="0"/>
    <x v="1"/>
    <n v="259"/>
    <n v="370.37"/>
  </r>
  <r>
    <s v="AD01-9362"/>
    <x v="4"/>
    <s v="Dec"/>
    <x v="0"/>
    <x v="0"/>
    <s v="Order assembled"/>
    <x v="0"/>
    <x v="0"/>
    <x v="1"/>
    <n v="229"/>
    <n v="327.47000000000003"/>
  </r>
  <r>
    <s v="AD01-9361"/>
    <x v="4"/>
    <s v="Dec"/>
    <x v="0"/>
    <x v="0"/>
    <s v="Order assembled"/>
    <x v="0"/>
    <x v="0"/>
    <x v="1"/>
    <n v="257"/>
    <n v="367.51"/>
  </r>
  <r>
    <s v="AD01-9364"/>
    <x v="4"/>
    <s v="Feb"/>
    <x v="0"/>
    <x v="0"/>
    <s v="Order assembled"/>
    <x v="0"/>
    <x v="0"/>
    <x v="1"/>
    <n v="308"/>
    <n v="471.24"/>
  </r>
  <r>
    <s v="AD01-9361"/>
    <x v="4"/>
    <s v="Feb"/>
    <x v="0"/>
    <x v="0"/>
    <s v="Order assembled"/>
    <x v="0"/>
    <x v="0"/>
    <x v="1"/>
    <n v="284"/>
    <n v="406.12"/>
  </r>
  <r>
    <s v="AD01-9361"/>
    <x v="4"/>
    <s v="Feb"/>
    <x v="0"/>
    <x v="0"/>
    <s v="Order assembled"/>
    <x v="0"/>
    <x v="0"/>
    <x v="1"/>
    <n v="310"/>
    <n v="443.3"/>
  </r>
  <r>
    <s v="AD01-9362"/>
    <x v="4"/>
    <s v="Feb"/>
    <x v="0"/>
    <x v="0"/>
    <s v="Order assembled"/>
    <x v="0"/>
    <x v="0"/>
    <x v="1"/>
    <n v="664"/>
    <n v="949.52"/>
  </r>
  <r>
    <s v="AD01-9361"/>
    <x v="4"/>
    <s v="Feb"/>
    <x v="0"/>
    <x v="0"/>
    <s v="Order assembled"/>
    <x v="0"/>
    <x v="0"/>
    <x v="1"/>
    <n v="751"/>
    <n v="1073.93"/>
  </r>
  <r>
    <s v="AD01-9361"/>
    <x v="4"/>
    <s v="Feb"/>
    <x v="0"/>
    <x v="0"/>
    <s v="Order assembled"/>
    <x v="0"/>
    <x v="0"/>
    <x v="1"/>
    <n v="309"/>
    <n v="441.87"/>
  </r>
  <r>
    <s v="AD01-9362"/>
    <x v="4"/>
    <s v="Feb"/>
    <x v="0"/>
    <x v="0"/>
    <s v="Order assembled"/>
    <x v="0"/>
    <x v="0"/>
    <x v="1"/>
    <n v="790"/>
    <n v="526.24"/>
  </r>
  <r>
    <s v="AD01-9361"/>
    <x v="4"/>
    <s v="Feb"/>
    <x v="0"/>
    <x v="0"/>
    <s v="Order assembled"/>
    <x v="0"/>
    <x v="0"/>
    <x v="1"/>
    <n v="283"/>
    <n v="404.69"/>
  </r>
  <r>
    <s v="AD01-9361"/>
    <x v="4"/>
    <s v="Feb"/>
    <x v="0"/>
    <x v="0"/>
    <s v="Order assembled"/>
    <x v="0"/>
    <x v="0"/>
    <x v="1"/>
    <n v="311"/>
    <n v="444.73"/>
  </r>
  <r>
    <s v="AD01-9364"/>
    <x v="4"/>
    <s v="Feb"/>
    <x v="0"/>
    <x v="0"/>
    <s v="Order assembled"/>
    <x v="0"/>
    <x v="0"/>
    <x v="1"/>
    <n v="760"/>
    <n v="1086.8"/>
  </r>
  <r>
    <s v="AD01-9362"/>
    <x v="4"/>
    <s v="Jan"/>
    <x v="0"/>
    <x v="0"/>
    <s v="Order assembled"/>
    <x v="0"/>
    <x v="0"/>
    <x v="1"/>
    <n v="314"/>
    <n v="480.42"/>
  </r>
  <r>
    <s v="AD01-9362"/>
    <x v="4"/>
    <s v="Jan"/>
    <x v="0"/>
    <x v="0"/>
    <s v="Order assembled"/>
    <x v="0"/>
    <x v="0"/>
    <x v="1"/>
    <n v="290"/>
    <n v="414.7"/>
  </r>
  <r>
    <s v="AD01-9362"/>
    <x v="4"/>
    <s v="Jan"/>
    <x v="0"/>
    <x v="0"/>
    <s v="Order assembled"/>
    <x v="0"/>
    <x v="0"/>
    <x v="1"/>
    <n v="316"/>
    <n v="451.88"/>
  </r>
  <r>
    <s v="AD01-9363"/>
    <x v="4"/>
    <s v="Jan"/>
    <x v="0"/>
    <x v="0"/>
    <s v="Order assembled"/>
    <x v="0"/>
    <x v="0"/>
    <x v="1"/>
    <n v="286"/>
    <n v="408.98"/>
  </r>
  <r>
    <s v="AD01-9362"/>
    <x v="4"/>
    <s v="Jan"/>
    <x v="0"/>
    <x v="0"/>
    <s v="Order assembled"/>
    <x v="0"/>
    <x v="0"/>
    <x v="1"/>
    <n v="663"/>
    <n v="948.08999999999992"/>
  </r>
  <r>
    <s v="AD01-9362"/>
    <x v="4"/>
    <s v="Jan"/>
    <x v="0"/>
    <x v="0"/>
    <s v="Order assembled"/>
    <x v="0"/>
    <x v="0"/>
    <x v="1"/>
    <n v="750"/>
    <n v="1072.5"/>
  </r>
  <r>
    <s v="AD01-9362"/>
    <x v="4"/>
    <s v="Jan"/>
    <x v="0"/>
    <x v="0"/>
    <s v="Order assembled"/>
    <x v="0"/>
    <x v="0"/>
    <x v="1"/>
    <n v="315"/>
    <n v="450.45"/>
  </r>
  <r>
    <s v="AD01-9362"/>
    <x v="4"/>
    <s v="Jan"/>
    <x v="0"/>
    <x v="0"/>
    <s v="Order assembled"/>
    <x v="0"/>
    <x v="0"/>
    <x v="1"/>
    <n v="789"/>
    <n v="526.24"/>
  </r>
  <r>
    <s v="AD01-9363"/>
    <x v="4"/>
    <s v="Jan"/>
    <x v="0"/>
    <x v="0"/>
    <s v="Order assembled"/>
    <x v="0"/>
    <x v="0"/>
    <x v="1"/>
    <n v="313"/>
    <n v="447.59000000000003"/>
  </r>
  <r>
    <s v="AD01-9362"/>
    <x v="4"/>
    <s v="Jan"/>
    <x v="0"/>
    <x v="0"/>
    <s v="Order assembled"/>
    <x v="0"/>
    <x v="0"/>
    <x v="1"/>
    <n v="289"/>
    <n v="413.27"/>
  </r>
  <r>
    <s v="AD01-9362"/>
    <x v="4"/>
    <s v="Jan"/>
    <x v="0"/>
    <x v="0"/>
    <s v="Order assembled"/>
    <x v="0"/>
    <x v="0"/>
    <x v="1"/>
    <n v="317"/>
    <n v="453.31"/>
  </r>
  <r>
    <s v="AD01-9362"/>
    <x v="4"/>
    <s v="Jan"/>
    <x v="0"/>
    <x v="0"/>
    <s v="Order assembled"/>
    <x v="0"/>
    <x v="0"/>
    <x v="1"/>
    <n v="759"/>
    <n v="1085.3699999999999"/>
  </r>
  <r>
    <s v="AD01-9362"/>
    <x v="4"/>
    <s v="Jul"/>
    <x v="0"/>
    <x v="0"/>
    <s v="Order assembled"/>
    <x v="0"/>
    <x v="0"/>
    <x v="1"/>
    <n v="284"/>
    <n v="434.52"/>
  </r>
  <r>
    <s v="AD01-9362"/>
    <x v="4"/>
    <s v="Jul"/>
    <x v="0"/>
    <x v="0"/>
    <s v="Order assembled"/>
    <x v="0"/>
    <x v="0"/>
    <x v="1"/>
    <n v="254"/>
    <n v="363.22"/>
  </r>
  <r>
    <s v="AD01-9362"/>
    <x v="4"/>
    <s v="Jul"/>
    <x v="0"/>
    <x v="0"/>
    <s v="Order assembled"/>
    <x v="0"/>
    <x v="0"/>
    <x v="1"/>
    <n v="286"/>
    <n v="408.98"/>
  </r>
  <r>
    <s v="AD01-9361"/>
    <x v="4"/>
    <s v="Jul"/>
    <x v="0"/>
    <x v="0"/>
    <s v="Order assembled"/>
    <x v="0"/>
    <x v="0"/>
    <x v="1"/>
    <n v="256"/>
    <n v="366.08"/>
  </r>
  <r>
    <s v="AD01-9362"/>
    <x v="4"/>
    <s v="Jul"/>
    <x v="0"/>
    <x v="0"/>
    <s v="Order assembled"/>
    <x v="0"/>
    <x v="0"/>
    <x v="1"/>
    <n v="669"/>
    <n v="956.67000000000007"/>
  </r>
  <r>
    <s v="AD01-9361"/>
    <x v="4"/>
    <s v="Jul"/>
    <x v="0"/>
    <x v="0"/>
    <s v="Order assembled"/>
    <x v="0"/>
    <x v="0"/>
    <x v="1"/>
    <n v="755"/>
    <n v="1079.6500000000001"/>
  </r>
  <r>
    <s v="AD01-9361"/>
    <x v="4"/>
    <s v="Jul"/>
    <x v="0"/>
    <x v="0"/>
    <s v="Order assembled"/>
    <x v="0"/>
    <x v="0"/>
    <x v="1"/>
    <n v="285"/>
    <n v="407.55"/>
  </r>
  <r>
    <s v="AD01-9362"/>
    <x v="4"/>
    <s v="Jul"/>
    <x v="0"/>
    <x v="0"/>
    <s v="Order assembled"/>
    <x v="0"/>
    <x v="0"/>
    <x v="1"/>
    <n v="795"/>
    <n v="526.24"/>
  </r>
  <r>
    <s v="AD01-9361"/>
    <x v="4"/>
    <s v="Jul"/>
    <x v="0"/>
    <x v="0"/>
    <s v="Order assembled"/>
    <x v="0"/>
    <x v="0"/>
    <x v="1"/>
    <n v="283"/>
    <n v="404.69"/>
  </r>
  <r>
    <s v="AD01-9362"/>
    <x v="4"/>
    <s v="Jul"/>
    <x v="0"/>
    <x v="0"/>
    <s v="Order assembled"/>
    <x v="0"/>
    <x v="0"/>
    <x v="1"/>
    <n v="259"/>
    <n v="370.37"/>
  </r>
  <r>
    <s v="AD01-9362"/>
    <x v="4"/>
    <s v="Jul"/>
    <x v="0"/>
    <x v="0"/>
    <s v="Order assembled"/>
    <x v="0"/>
    <x v="0"/>
    <x v="1"/>
    <n v="281"/>
    <n v="401.83"/>
  </r>
  <r>
    <s v="AD01-9362"/>
    <x v="4"/>
    <s v="Jul"/>
    <x v="0"/>
    <x v="0"/>
    <s v="Order assembled"/>
    <x v="0"/>
    <x v="0"/>
    <x v="1"/>
    <n v="764"/>
    <n v="1092.52"/>
  </r>
  <r>
    <s v="AD01-9364"/>
    <x v="4"/>
    <s v="Jun"/>
    <x v="0"/>
    <x v="0"/>
    <s v="Order assembled"/>
    <x v="0"/>
    <x v="0"/>
    <x v="1"/>
    <n v="290"/>
    <n v="443.70000000000005"/>
  </r>
  <r>
    <s v="AD01-9364"/>
    <x v="4"/>
    <s v="Jun"/>
    <x v="0"/>
    <x v="0"/>
    <s v="Order assembled"/>
    <x v="0"/>
    <x v="0"/>
    <x v="1"/>
    <n v="260"/>
    <n v="371.8"/>
  </r>
  <r>
    <s v="AD01-9362"/>
    <x v="4"/>
    <s v="Jun"/>
    <x v="0"/>
    <x v="0"/>
    <s v="Order assembled"/>
    <x v="0"/>
    <x v="0"/>
    <x v="1"/>
    <n v="262"/>
    <n v="374.65999999999997"/>
  </r>
  <r>
    <s v="AD01-9364"/>
    <x v="4"/>
    <s v="Jun"/>
    <x v="0"/>
    <x v="0"/>
    <s v="Order assembled"/>
    <x v="0"/>
    <x v="0"/>
    <x v="1"/>
    <n v="668"/>
    <n v="955.24"/>
  </r>
  <r>
    <s v="AD01-9364"/>
    <x v="4"/>
    <s v="Jun"/>
    <x v="0"/>
    <x v="0"/>
    <s v="Order assembled"/>
    <x v="0"/>
    <x v="0"/>
    <x v="1"/>
    <n v="754"/>
    <n v="1078.22"/>
  </r>
  <r>
    <s v="AD01-9364"/>
    <x v="4"/>
    <s v="Jun"/>
    <x v="0"/>
    <x v="0"/>
    <s v="Order assembled"/>
    <x v="0"/>
    <x v="0"/>
    <x v="1"/>
    <n v="291"/>
    <n v="416.13"/>
  </r>
  <r>
    <s v="AD01-9364"/>
    <x v="4"/>
    <s v="Jun"/>
    <x v="0"/>
    <x v="0"/>
    <s v="Order assembled"/>
    <x v="0"/>
    <x v="0"/>
    <x v="1"/>
    <n v="794"/>
    <n v="526.24"/>
  </r>
  <r>
    <s v="AD01-9362"/>
    <x v="4"/>
    <s v="Jun"/>
    <x v="0"/>
    <x v="0"/>
    <s v="Order assembled"/>
    <x v="0"/>
    <x v="0"/>
    <x v="1"/>
    <n v="289"/>
    <n v="413.27"/>
  </r>
  <r>
    <s v="AD01-9364"/>
    <x v="4"/>
    <s v="Jun"/>
    <x v="0"/>
    <x v="0"/>
    <s v="Order assembled"/>
    <x v="0"/>
    <x v="0"/>
    <x v="1"/>
    <n v="287"/>
    <n v="410.40999999999997"/>
  </r>
  <r>
    <s v="AD01-9364"/>
    <x v="4"/>
    <s v="Jun"/>
    <x v="0"/>
    <x v="0"/>
    <s v="Order assembled"/>
    <x v="0"/>
    <x v="0"/>
    <x v="1"/>
    <n v="763"/>
    <n v="1091.0899999999999"/>
  </r>
  <r>
    <s v="AD01-9361"/>
    <x v="4"/>
    <s v="Mar"/>
    <x v="0"/>
    <x v="0"/>
    <s v="Order assembled"/>
    <x v="0"/>
    <x v="0"/>
    <x v="1"/>
    <n v="278"/>
    <n v="397.53999999999996"/>
  </r>
  <r>
    <s v="AD01-9362"/>
    <x v="4"/>
    <s v="Mar"/>
    <x v="0"/>
    <x v="0"/>
    <s v="Order assembled"/>
    <x v="0"/>
    <x v="0"/>
    <x v="1"/>
    <n v="304"/>
    <n v="434.72"/>
  </r>
  <r>
    <s v="AD01-9362"/>
    <x v="4"/>
    <s v="Mar"/>
    <x v="0"/>
    <x v="0"/>
    <s v="Order assembled"/>
    <x v="0"/>
    <x v="0"/>
    <x v="1"/>
    <n v="280"/>
    <n v="400.4"/>
  </r>
  <r>
    <s v="AD01-9362"/>
    <x v="4"/>
    <s v="Mar"/>
    <x v="0"/>
    <x v="0"/>
    <s v="Order assembled"/>
    <x v="0"/>
    <x v="0"/>
    <x v="1"/>
    <n v="665"/>
    <n v="950.95"/>
  </r>
  <r>
    <s v="AD01-9364"/>
    <x v="4"/>
    <s v="Mar"/>
    <x v="0"/>
    <x v="0"/>
    <s v="Order assembled"/>
    <x v="0"/>
    <x v="0"/>
    <x v="1"/>
    <n v="752"/>
    <n v="1075.3600000000001"/>
  </r>
  <r>
    <s v="AD01-9364"/>
    <x v="4"/>
    <s v="Mar"/>
    <x v="0"/>
    <x v="0"/>
    <s v="Order assembled"/>
    <x v="0"/>
    <x v="0"/>
    <x v="1"/>
    <n v="303"/>
    <n v="433.28999999999996"/>
  </r>
  <r>
    <s v="AD01-9362"/>
    <x v="4"/>
    <s v="Mar"/>
    <x v="0"/>
    <x v="0"/>
    <s v="Order assembled"/>
    <x v="0"/>
    <x v="0"/>
    <x v="1"/>
    <n v="791"/>
    <n v="526.24"/>
  </r>
  <r>
    <s v="AD01-9362"/>
    <x v="4"/>
    <s v="Mar"/>
    <x v="0"/>
    <x v="0"/>
    <s v="Order assembled"/>
    <x v="0"/>
    <x v="0"/>
    <x v="1"/>
    <n v="307"/>
    <n v="439.01"/>
  </r>
  <r>
    <s v="AD01-9362"/>
    <x v="4"/>
    <s v="Mar"/>
    <x v="0"/>
    <x v="0"/>
    <s v="Order assembled"/>
    <x v="0"/>
    <x v="0"/>
    <x v="1"/>
    <n v="277"/>
    <n v="396.11"/>
  </r>
  <r>
    <s v="AD01-9361"/>
    <x v="4"/>
    <s v="Mar"/>
    <x v="0"/>
    <x v="0"/>
    <s v="Order assembled"/>
    <x v="0"/>
    <x v="0"/>
    <x v="1"/>
    <n v="305"/>
    <n v="436.15"/>
  </r>
  <r>
    <s v="AD01-9362"/>
    <x v="4"/>
    <s v="May"/>
    <x v="0"/>
    <x v="0"/>
    <s v="Order assembled"/>
    <x v="0"/>
    <x v="0"/>
    <x v="1"/>
    <n v="296"/>
    <n v="452.88"/>
  </r>
  <r>
    <s v="AD01-9362"/>
    <x v="4"/>
    <s v="May"/>
    <x v="0"/>
    <x v="0"/>
    <s v="Order assembled"/>
    <x v="0"/>
    <x v="0"/>
    <x v="1"/>
    <n v="266"/>
    <n v="380.38"/>
  </r>
  <r>
    <s v="AD01-9362"/>
    <x v="4"/>
    <s v="May"/>
    <x v="0"/>
    <x v="0"/>
    <s v="Order assembled"/>
    <x v="0"/>
    <x v="0"/>
    <x v="1"/>
    <n v="292"/>
    <n v="417.56"/>
  </r>
  <r>
    <s v="AD01-9362"/>
    <x v="4"/>
    <s v="May"/>
    <x v="0"/>
    <x v="0"/>
    <s v="Order assembled"/>
    <x v="0"/>
    <x v="0"/>
    <x v="1"/>
    <n v="268"/>
    <n v="383.24"/>
  </r>
  <r>
    <s v="AD01-9361"/>
    <x v="4"/>
    <s v="May"/>
    <x v="0"/>
    <x v="0"/>
    <s v="Order assembled"/>
    <x v="0"/>
    <x v="0"/>
    <x v="1"/>
    <n v="667"/>
    <n v="953.81"/>
  </r>
  <r>
    <s v="AD01-9361"/>
    <x v="4"/>
    <s v="May"/>
    <x v="0"/>
    <x v="0"/>
    <s v="Order assembled"/>
    <x v="0"/>
    <x v="0"/>
    <x v="1"/>
    <n v="793"/>
    <n v="526.24"/>
  </r>
  <r>
    <s v="AD01-9362"/>
    <x v="4"/>
    <s v="May"/>
    <x v="0"/>
    <x v="0"/>
    <s v="Order assembled"/>
    <x v="0"/>
    <x v="0"/>
    <x v="1"/>
    <n v="295"/>
    <n v="421.85"/>
  </r>
  <r>
    <s v="AD01-9362"/>
    <x v="4"/>
    <s v="May"/>
    <x v="0"/>
    <x v="0"/>
    <s v="Order assembled"/>
    <x v="0"/>
    <x v="0"/>
    <x v="1"/>
    <n v="265"/>
    <n v="378.95"/>
  </r>
  <r>
    <s v="AD01-9362"/>
    <x v="4"/>
    <s v="May"/>
    <x v="0"/>
    <x v="0"/>
    <s v="Order assembled"/>
    <x v="0"/>
    <x v="0"/>
    <x v="1"/>
    <n v="293"/>
    <n v="418.99"/>
  </r>
  <r>
    <s v="AD01-9362"/>
    <x v="4"/>
    <s v="May"/>
    <x v="0"/>
    <x v="0"/>
    <s v="Order assembled"/>
    <x v="0"/>
    <x v="0"/>
    <x v="1"/>
    <n v="762"/>
    <n v="1089.6599999999999"/>
  </r>
  <r>
    <s v="AD01-9361"/>
    <x v="4"/>
    <s v="Nov"/>
    <x v="0"/>
    <x v="0"/>
    <s v="Order assembled"/>
    <x v="0"/>
    <x v="0"/>
    <x v="1"/>
    <n v="260"/>
    <n v="397.8"/>
  </r>
  <r>
    <s v="AD01-9362"/>
    <x v="4"/>
    <s v="Nov"/>
    <x v="0"/>
    <x v="0"/>
    <s v="Order assembled"/>
    <x v="0"/>
    <x v="0"/>
    <x v="1"/>
    <n v="236"/>
    <n v="337.48"/>
  </r>
  <r>
    <s v="AD01-9361"/>
    <x v="4"/>
    <s v="Nov"/>
    <x v="0"/>
    <x v="0"/>
    <s v="Order assembled"/>
    <x v="0"/>
    <x v="0"/>
    <x v="1"/>
    <n v="262"/>
    <n v="374.65999999999997"/>
  </r>
  <r>
    <s v="AD01-9365"/>
    <x v="4"/>
    <s v="Nov"/>
    <x v="0"/>
    <x v="0"/>
    <s v="Order assembled"/>
    <x v="0"/>
    <x v="0"/>
    <x v="1"/>
    <n v="672"/>
    <n v="960.96"/>
  </r>
  <r>
    <s v="AD01-9362"/>
    <x v="4"/>
    <s v="Nov"/>
    <x v="0"/>
    <x v="0"/>
    <s v="Order assembled"/>
    <x v="0"/>
    <x v="0"/>
    <x v="1"/>
    <n v="759"/>
    <n v="1085.3699999999999"/>
  </r>
  <r>
    <s v="AD01-9362"/>
    <x v="4"/>
    <s v="Nov"/>
    <x v="0"/>
    <x v="0"/>
    <s v="Order assembled"/>
    <x v="0"/>
    <x v="0"/>
    <x v="1"/>
    <n v="261"/>
    <n v="373.23"/>
  </r>
  <r>
    <s v="AD01-9365"/>
    <x v="4"/>
    <s v="Nov"/>
    <x v="0"/>
    <x v="0"/>
    <s v="Order assembled"/>
    <x v="0"/>
    <x v="0"/>
    <x v="1"/>
    <n v="798"/>
    <n v="526.24"/>
  </r>
  <r>
    <s v="AD01-9361"/>
    <x v="4"/>
    <s v="Nov"/>
    <x v="0"/>
    <x v="0"/>
    <s v="Order assembled"/>
    <x v="0"/>
    <x v="0"/>
    <x v="1"/>
    <n v="235"/>
    <n v="336.05"/>
  </r>
  <r>
    <s v="AD01-9362"/>
    <x v="4"/>
    <s v="Nov"/>
    <x v="0"/>
    <x v="0"/>
    <s v="Order assembled"/>
    <x v="0"/>
    <x v="0"/>
    <x v="1"/>
    <n v="263"/>
    <n v="376.09000000000003"/>
  </r>
  <r>
    <s v="AD01-9361"/>
    <x v="4"/>
    <s v="Nov"/>
    <x v="0"/>
    <x v="0"/>
    <s v="Order assembled"/>
    <x v="0"/>
    <x v="0"/>
    <x v="1"/>
    <n v="768"/>
    <n v="1098.24"/>
  </r>
  <r>
    <s v="AD01-9362"/>
    <x v="4"/>
    <s v="Oct"/>
    <x v="0"/>
    <x v="0"/>
    <s v="Order assembled"/>
    <x v="0"/>
    <x v="0"/>
    <x v="1"/>
    <n v="266"/>
    <n v="406.98"/>
  </r>
  <r>
    <s v="AD01-9364"/>
    <x v="4"/>
    <s v="Oct"/>
    <x v="0"/>
    <x v="0"/>
    <s v="Order assembled"/>
    <x v="0"/>
    <x v="0"/>
    <x v="1"/>
    <n v="242"/>
    <n v="346.06"/>
  </r>
  <r>
    <s v="AD01-9362"/>
    <x v="4"/>
    <s v="Oct"/>
    <x v="0"/>
    <x v="0"/>
    <s v="Order assembled"/>
    <x v="0"/>
    <x v="0"/>
    <x v="1"/>
    <n v="268"/>
    <n v="383.24"/>
  </r>
  <r>
    <s v="AD01-9362"/>
    <x v="4"/>
    <s v="Oct"/>
    <x v="0"/>
    <x v="0"/>
    <s v="Order assembled"/>
    <x v="0"/>
    <x v="0"/>
    <x v="1"/>
    <n v="238"/>
    <n v="340.34000000000003"/>
  </r>
  <r>
    <s v="AD01-9362"/>
    <x v="4"/>
    <s v="Oct"/>
    <x v="0"/>
    <x v="0"/>
    <s v="Order assembled"/>
    <x v="0"/>
    <x v="0"/>
    <x v="1"/>
    <n v="671"/>
    <n v="959.53"/>
  </r>
  <r>
    <s v="AD01-9364"/>
    <x v="4"/>
    <s v="Oct"/>
    <x v="0"/>
    <x v="0"/>
    <s v="Order assembled"/>
    <x v="0"/>
    <x v="0"/>
    <x v="1"/>
    <n v="758"/>
    <n v="1083.94"/>
  </r>
  <r>
    <s v="AD01-9364"/>
    <x v="4"/>
    <s v="Oct"/>
    <x v="0"/>
    <x v="0"/>
    <s v="Order assembled"/>
    <x v="0"/>
    <x v="0"/>
    <x v="1"/>
    <n v="267"/>
    <n v="381.81"/>
  </r>
  <r>
    <s v="AD01-9362"/>
    <x v="4"/>
    <s v="Oct"/>
    <x v="0"/>
    <x v="0"/>
    <s v="Order assembled"/>
    <x v="0"/>
    <x v="0"/>
    <x v="1"/>
    <n v="797"/>
    <n v="526.24"/>
  </r>
  <r>
    <s v="AD01-9362"/>
    <x v="4"/>
    <s v="Oct"/>
    <x v="0"/>
    <x v="0"/>
    <s v="Order assembled"/>
    <x v="0"/>
    <x v="0"/>
    <x v="1"/>
    <n v="265"/>
    <n v="378.95"/>
  </r>
  <r>
    <s v="AD01-9362"/>
    <x v="4"/>
    <s v="Oct"/>
    <x v="0"/>
    <x v="0"/>
    <s v="Order assembled"/>
    <x v="0"/>
    <x v="0"/>
    <x v="1"/>
    <n v="241"/>
    <n v="344.63"/>
  </r>
  <r>
    <s v="AD01-9364"/>
    <x v="4"/>
    <s v="Oct"/>
    <x v="0"/>
    <x v="0"/>
    <s v="Order assembled"/>
    <x v="0"/>
    <x v="0"/>
    <x v="1"/>
    <n v="269"/>
    <n v="384.67"/>
  </r>
  <r>
    <s v="AD01-9362"/>
    <x v="4"/>
    <s v="Oct"/>
    <x v="0"/>
    <x v="0"/>
    <s v="Order assembled"/>
    <x v="0"/>
    <x v="0"/>
    <x v="1"/>
    <n v="767"/>
    <n v="1096.81"/>
  </r>
  <r>
    <s v="AD01-9364"/>
    <x v="4"/>
    <s v="Sep"/>
    <x v="0"/>
    <x v="0"/>
    <s v="Order assembled"/>
    <x v="0"/>
    <x v="0"/>
    <x v="1"/>
    <n v="272"/>
    <n v="416.15999999999997"/>
  </r>
  <r>
    <s v="AD01-9364"/>
    <x v="4"/>
    <s v="Sep"/>
    <x v="0"/>
    <x v="0"/>
    <s v="Order assembled"/>
    <x v="0"/>
    <x v="0"/>
    <x v="1"/>
    <n v="248"/>
    <n v="354.64"/>
  </r>
  <r>
    <s v="AD01-9365"/>
    <x v="4"/>
    <s v="Sep"/>
    <x v="0"/>
    <x v="0"/>
    <s v="Order assembled"/>
    <x v="0"/>
    <x v="0"/>
    <x v="1"/>
    <n v="274"/>
    <n v="391.82"/>
  </r>
  <r>
    <s v="AD01-9361"/>
    <x v="4"/>
    <s v="Sep"/>
    <x v="0"/>
    <x v="0"/>
    <s v="Order assembled"/>
    <x v="0"/>
    <x v="0"/>
    <x v="1"/>
    <n v="244"/>
    <n v="348.92"/>
  </r>
  <r>
    <s v="AD01-9362"/>
    <x v="4"/>
    <s v="Sep"/>
    <x v="0"/>
    <x v="0"/>
    <s v="Order assembled"/>
    <x v="0"/>
    <x v="0"/>
    <x v="1"/>
    <n v="757"/>
    <n v="1082.51"/>
  </r>
  <r>
    <s v="AD01-9362"/>
    <x v="4"/>
    <s v="Sep"/>
    <x v="0"/>
    <x v="0"/>
    <s v="Order assembled"/>
    <x v="0"/>
    <x v="0"/>
    <x v="1"/>
    <n v="273"/>
    <n v="390.39"/>
  </r>
  <r>
    <s v="AD01-9361"/>
    <x v="4"/>
    <s v="Sep"/>
    <x v="0"/>
    <x v="0"/>
    <s v="Order assembled"/>
    <x v="0"/>
    <x v="0"/>
    <x v="1"/>
    <n v="271"/>
    <n v="387.53"/>
  </r>
  <r>
    <s v="AD01-9365"/>
    <x v="4"/>
    <s v="Sep"/>
    <x v="0"/>
    <x v="0"/>
    <s v="Order assembled"/>
    <x v="0"/>
    <x v="0"/>
    <x v="1"/>
    <n v="247"/>
    <n v="353.21"/>
  </r>
  <r>
    <s v="AD01-9364"/>
    <x v="4"/>
    <s v="Sep"/>
    <x v="0"/>
    <x v="0"/>
    <s v="Order assembled"/>
    <x v="0"/>
    <x v="0"/>
    <x v="1"/>
    <n v="275"/>
    <n v="393.25"/>
  </r>
  <r>
    <s v="AD01-9364"/>
    <x v="4"/>
    <s v="Sep"/>
    <x v="0"/>
    <x v="0"/>
    <s v="Order assembled"/>
    <x v="0"/>
    <x v="0"/>
    <x v="1"/>
    <n v="766"/>
    <n v="1095.3800000000001"/>
  </r>
  <r>
    <s v="AD01-9362"/>
    <x v="4"/>
    <s v="Apr"/>
    <x v="1"/>
    <x v="0"/>
    <s v="Order assembled"/>
    <x v="0"/>
    <x v="0"/>
    <x v="0"/>
    <n v="146"/>
    <n v="208.78"/>
  </r>
  <r>
    <s v="AD01-9364"/>
    <x v="4"/>
    <s v="Apr"/>
    <x v="1"/>
    <x v="0"/>
    <s v="Order assembled"/>
    <x v="0"/>
    <x v="0"/>
    <x v="0"/>
    <n v="368"/>
    <n v="526.24"/>
  </r>
  <r>
    <s v="AD01-9361"/>
    <x v="4"/>
    <s v="Apr"/>
    <x v="1"/>
    <x v="0"/>
    <s v="Order assembled"/>
    <x v="0"/>
    <x v="0"/>
    <x v="0"/>
    <n v="148"/>
    <n v="526.24"/>
  </r>
  <r>
    <s v="AD01-9363"/>
    <x v="4"/>
    <s v="Apr"/>
    <x v="1"/>
    <x v="0"/>
    <s v="Order assembled"/>
    <x v="0"/>
    <x v="0"/>
    <x v="0"/>
    <n v="364"/>
    <n v="526.24"/>
  </r>
  <r>
    <s v="AD01-9363"/>
    <x v="4"/>
    <s v="Apr"/>
    <x v="1"/>
    <x v="0"/>
    <s v="Order assembled"/>
    <x v="0"/>
    <x v="0"/>
    <x v="0"/>
    <n v="366"/>
    <n v="523.38"/>
  </r>
  <r>
    <s v="AD01-9363"/>
    <x v="4"/>
    <s v="Apr"/>
    <x v="1"/>
    <x v="0"/>
    <s v="Order assembled"/>
    <x v="0"/>
    <x v="0"/>
    <x v="0"/>
    <n v="147"/>
    <n v="210.21"/>
  </r>
  <r>
    <s v="AD01-9363"/>
    <x v="4"/>
    <s v="Apr"/>
    <x v="1"/>
    <x v="0"/>
    <s v="Order assembled"/>
    <x v="0"/>
    <x v="0"/>
    <x v="0"/>
    <n v="760"/>
    <n v="1086.8"/>
  </r>
  <r>
    <s v="AD01-9361"/>
    <x v="4"/>
    <s v="Apr"/>
    <x v="1"/>
    <x v="0"/>
    <s v="Order assembled"/>
    <x v="0"/>
    <x v="0"/>
    <x v="0"/>
    <n v="846"/>
    <n v="1209.78"/>
  </r>
  <r>
    <s v="AD01-9364"/>
    <x v="4"/>
    <s v="Apr"/>
    <x v="1"/>
    <x v="0"/>
    <s v="Order assembled"/>
    <x v="0"/>
    <x v="0"/>
    <x v="0"/>
    <n v="149"/>
    <n v="213.07"/>
  </r>
  <r>
    <s v="AD01-9362"/>
    <x v="4"/>
    <s v="Apr"/>
    <x v="1"/>
    <x v="0"/>
    <s v="Order assembled"/>
    <x v="0"/>
    <x v="0"/>
    <x v="0"/>
    <n v="365"/>
    <n v="521.95000000000005"/>
  </r>
  <r>
    <s v="AD01-9361"/>
    <x v="4"/>
    <s v="Aug"/>
    <x v="1"/>
    <x v="0"/>
    <s v="Order assembled"/>
    <x v="0"/>
    <x v="0"/>
    <x v="0"/>
    <n v="128"/>
    <n v="183.04"/>
  </r>
  <r>
    <s v="AD01-9361"/>
    <x v="4"/>
    <s v="Aug"/>
    <x v="1"/>
    <x v="0"/>
    <s v="Order assembled"/>
    <x v="0"/>
    <x v="0"/>
    <x v="0"/>
    <n v="344"/>
    <n v="491.91999999999996"/>
  </r>
  <r>
    <s v="AD01-9361"/>
    <x v="4"/>
    <s v="Aug"/>
    <x v="1"/>
    <x v="0"/>
    <s v="Order assembled"/>
    <x v="0"/>
    <x v="0"/>
    <x v="0"/>
    <n v="370"/>
    <n v="526.24"/>
  </r>
  <r>
    <s v="AD01-9361"/>
    <x v="4"/>
    <s v="Aug"/>
    <x v="1"/>
    <x v="0"/>
    <s v="Order assembled"/>
    <x v="0"/>
    <x v="0"/>
    <x v="0"/>
    <n v="346"/>
    <n v="526.24"/>
  </r>
  <r>
    <s v="AD01-9362"/>
    <x v="4"/>
    <s v="Aug"/>
    <x v="1"/>
    <x v="0"/>
    <s v="Order assembled"/>
    <x v="0"/>
    <x v="0"/>
    <x v="0"/>
    <n v="982"/>
    <n v="1404.26"/>
  </r>
  <r>
    <s v="AD01-9361"/>
    <x v="4"/>
    <s v="Aug"/>
    <x v="1"/>
    <x v="0"/>
    <s v="Order assembled"/>
    <x v="0"/>
    <x v="0"/>
    <x v="0"/>
    <n v="342"/>
    <n v="489.06"/>
  </r>
  <r>
    <s v="AD01-9361"/>
    <x v="4"/>
    <s v="Aug"/>
    <x v="1"/>
    <x v="0"/>
    <s v="Order assembled"/>
    <x v="0"/>
    <x v="0"/>
    <x v="0"/>
    <n v="369"/>
    <n v="527.66999999999996"/>
  </r>
  <r>
    <s v="AD01-9362"/>
    <x v="4"/>
    <s v="Aug"/>
    <x v="1"/>
    <x v="0"/>
    <s v="Order assembled"/>
    <x v="0"/>
    <x v="0"/>
    <x v="0"/>
    <n v="345"/>
    <n v="493.35"/>
  </r>
  <r>
    <s v="AD01-9361"/>
    <x v="4"/>
    <s v="Aug"/>
    <x v="1"/>
    <x v="0"/>
    <s v="Order assembled"/>
    <x v="0"/>
    <x v="0"/>
    <x v="0"/>
    <n v="763"/>
    <n v="1091.0899999999999"/>
  </r>
  <r>
    <s v="AD01-9361"/>
    <x v="4"/>
    <s v="Aug"/>
    <x v="1"/>
    <x v="0"/>
    <s v="Order assembled"/>
    <x v="0"/>
    <x v="0"/>
    <x v="0"/>
    <n v="850"/>
    <n v="1215.5"/>
  </r>
  <r>
    <s v="AD01-9361"/>
    <x v="4"/>
    <s v="Aug"/>
    <x v="1"/>
    <x v="0"/>
    <s v="Order assembled"/>
    <x v="0"/>
    <x v="0"/>
    <x v="0"/>
    <n v="371"/>
    <n v="530.53"/>
  </r>
  <r>
    <s v="AD01-9361"/>
    <x v="4"/>
    <s v="Aug"/>
    <x v="1"/>
    <x v="0"/>
    <s v="Order assembled"/>
    <x v="0"/>
    <x v="0"/>
    <x v="0"/>
    <n v="347"/>
    <n v="496.21000000000004"/>
  </r>
  <r>
    <s v="AD01-9361"/>
    <x v="4"/>
    <s v="Dec"/>
    <x v="1"/>
    <x v="0"/>
    <s v="Order assembled"/>
    <x v="0"/>
    <x v="0"/>
    <x v="0"/>
    <n v="350"/>
    <n v="500.5"/>
  </r>
  <r>
    <s v="AD01-9364"/>
    <x v="4"/>
    <s v="Dec"/>
    <x v="1"/>
    <x v="0"/>
    <s v="Order assembled"/>
    <x v="0"/>
    <x v="0"/>
    <x v="0"/>
    <n v="352"/>
    <n v="526.24"/>
  </r>
  <r>
    <s v="AD01-9362"/>
    <x v="4"/>
    <s v="Dec"/>
    <x v="1"/>
    <x v="0"/>
    <s v="Order assembled"/>
    <x v="0"/>
    <x v="0"/>
    <x v="0"/>
    <n v="322"/>
    <n v="526.24"/>
  </r>
  <r>
    <s v="AD01-9362"/>
    <x v="4"/>
    <s v="Dec"/>
    <x v="1"/>
    <x v="0"/>
    <s v="Order assembled"/>
    <x v="0"/>
    <x v="0"/>
    <x v="0"/>
    <n v="986"/>
    <n v="1409.98"/>
  </r>
  <r>
    <s v="AD01-9361"/>
    <x v="4"/>
    <s v="Dec"/>
    <x v="1"/>
    <x v="0"/>
    <s v="Order assembled"/>
    <x v="0"/>
    <x v="0"/>
    <x v="0"/>
    <n v="324"/>
    <n v="463.32"/>
  </r>
  <r>
    <s v="AD01-9361"/>
    <x v="4"/>
    <s v="Dec"/>
    <x v="1"/>
    <x v="0"/>
    <s v="Order assembled"/>
    <x v="0"/>
    <x v="0"/>
    <x v="0"/>
    <n v="351"/>
    <n v="501.93"/>
  </r>
  <r>
    <s v="AD01-9362"/>
    <x v="4"/>
    <s v="Dec"/>
    <x v="1"/>
    <x v="0"/>
    <s v="Order assembled"/>
    <x v="0"/>
    <x v="0"/>
    <x v="0"/>
    <n v="321"/>
    <n v="459.03"/>
  </r>
  <r>
    <s v="AD01-9362"/>
    <x v="4"/>
    <s v="Dec"/>
    <x v="1"/>
    <x v="0"/>
    <s v="Order assembled"/>
    <x v="0"/>
    <x v="0"/>
    <x v="0"/>
    <n v="767"/>
    <n v="1096.81"/>
  </r>
  <r>
    <s v="AD01-9364"/>
    <x v="4"/>
    <s v="Dec"/>
    <x v="1"/>
    <x v="0"/>
    <s v="Order assembled"/>
    <x v="0"/>
    <x v="0"/>
    <x v="0"/>
    <n v="853"/>
    <n v="1219.79"/>
  </r>
  <r>
    <s v="AD01-9361"/>
    <x v="4"/>
    <s v="Dec"/>
    <x v="1"/>
    <x v="0"/>
    <s v="Order assembled"/>
    <x v="0"/>
    <x v="0"/>
    <x v="0"/>
    <n v="323"/>
    <n v="461.89"/>
  </r>
  <r>
    <s v="AD01-9364"/>
    <x v="4"/>
    <s v="Feb"/>
    <x v="1"/>
    <x v="0"/>
    <s v="Order assembled"/>
    <x v="0"/>
    <x v="0"/>
    <x v="0"/>
    <n v="158"/>
    <n v="225.94"/>
  </r>
  <r>
    <s v="AD01-9361"/>
    <x v="4"/>
    <s v="Feb"/>
    <x v="1"/>
    <x v="0"/>
    <s v="Order assembled"/>
    <x v="0"/>
    <x v="0"/>
    <x v="0"/>
    <n v="128"/>
    <n v="183.04"/>
  </r>
  <r>
    <s v="AD01-9364"/>
    <x v="4"/>
    <s v="Feb"/>
    <x v="1"/>
    <x v="0"/>
    <s v="Order assembled"/>
    <x v="0"/>
    <x v="0"/>
    <x v="0"/>
    <n v="160"/>
    <n v="526.24"/>
  </r>
  <r>
    <s v="AD01-9362"/>
    <x v="4"/>
    <s v="Feb"/>
    <x v="1"/>
    <x v="0"/>
    <s v="Order assembled"/>
    <x v="0"/>
    <x v="0"/>
    <x v="0"/>
    <n v="130"/>
    <n v="526.24"/>
  </r>
  <r>
    <s v="AD01-9362"/>
    <x v="4"/>
    <s v="Feb"/>
    <x v="1"/>
    <x v="0"/>
    <s v="Order assembled"/>
    <x v="0"/>
    <x v="0"/>
    <x v="0"/>
    <n v="977"/>
    <n v="1397.1100000000001"/>
  </r>
  <r>
    <s v="AD01-9361"/>
    <x v="4"/>
    <s v="Feb"/>
    <x v="1"/>
    <x v="0"/>
    <s v="Order assembled"/>
    <x v="0"/>
    <x v="0"/>
    <x v="0"/>
    <n v="132"/>
    <n v="188.76"/>
  </r>
  <r>
    <s v="AD01-9361"/>
    <x v="4"/>
    <s v="Feb"/>
    <x v="1"/>
    <x v="0"/>
    <s v="Order assembled"/>
    <x v="0"/>
    <x v="0"/>
    <x v="0"/>
    <n v="159"/>
    <n v="227.37"/>
  </r>
  <r>
    <s v="AD01-9362"/>
    <x v="4"/>
    <s v="Feb"/>
    <x v="1"/>
    <x v="0"/>
    <s v="Order assembled"/>
    <x v="0"/>
    <x v="0"/>
    <x v="0"/>
    <n v="129"/>
    <n v="184.47"/>
  </r>
  <r>
    <s v="AD01-9362"/>
    <x v="4"/>
    <s v="Feb"/>
    <x v="1"/>
    <x v="0"/>
    <s v="Order assembled"/>
    <x v="0"/>
    <x v="0"/>
    <x v="0"/>
    <n v="758"/>
    <n v="1083.94"/>
  </r>
  <r>
    <s v="AD01-9364"/>
    <x v="4"/>
    <s v="Feb"/>
    <x v="1"/>
    <x v="0"/>
    <s v="Order assembled"/>
    <x v="0"/>
    <x v="0"/>
    <x v="0"/>
    <n v="844"/>
    <n v="1206.92"/>
  </r>
  <r>
    <s v="AD01-9361"/>
    <x v="4"/>
    <s v="Feb"/>
    <x v="1"/>
    <x v="0"/>
    <s v="Order assembled"/>
    <x v="0"/>
    <x v="0"/>
    <x v="0"/>
    <n v="155"/>
    <n v="221.65"/>
  </r>
  <r>
    <s v="AD01-9364"/>
    <x v="4"/>
    <s v="Feb"/>
    <x v="1"/>
    <x v="0"/>
    <s v="Order assembled"/>
    <x v="0"/>
    <x v="0"/>
    <x v="0"/>
    <n v="131"/>
    <n v="187.32999999999998"/>
  </r>
  <r>
    <s v="AD01-9361"/>
    <x v="4"/>
    <s v="Jan"/>
    <x v="1"/>
    <x v="0"/>
    <s v="Order assembled"/>
    <x v="0"/>
    <x v="0"/>
    <x v="0"/>
    <n v="164"/>
    <n v="234.51999999999998"/>
  </r>
  <r>
    <s v="AD01-9363"/>
    <x v="4"/>
    <s v="Jan"/>
    <x v="1"/>
    <x v="0"/>
    <s v="Order assembled"/>
    <x v="0"/>
    <x v="0"/>
    <x v="0"/>
    <n v="134"/>
    <n v="191.62"/>
  </r>
  <r>
    <s v="AD01-9362"/>
    <x v="4"/>
    <s v="Jan"/>
    <x v="1"/>
    <x v="0"/>
    <s v="Order assembled"/>
    <x v="0"/>
    <x v="0"/>
    <x v="0"/>
    <n v="136"/>
    <n v="526.24"/>
  </r>
  <r>
    <s v="AD01-9362"/>
    <x v="4"/>
    <s v="Jan"/>
    <x v="1"/>
    <x v="0"/>
    <s v="Order assembled"/>
    <x v="0"/>
    <x v="0"/>
    <x v="0"/>
    <n v="976"/>
    <n v="1395.68"/>
  </r>
  <r>
    <s v="AD01-9362"/>
    <x v="4"/>
    <s v="Jan"/>
    <x v="1"/>
    <x v="0"/>
    <s v="Order assembled"/>
    <x v="0"/>
    <x v="0"/>
    <x v="0"/>
    <n v="138"/>
    <n v="197.34"/>
  </r>
  <r>
    <s v="AD01-9362"/>
    <x v="4"/>
    <s v="Jan"/>
    <x v="1"/>
    <x v="0"/>
    <s v="Order assembled"/>
    <x v="0"/>
    <x v="0"/>
    <x v="0"/>
    <n v="165"/>
    <n v="235.95"/>
  </r>
  <r>
    <s v="AD01-9362"/>
    <x v="4"/>
    <s v="Jan"/>
    <x v="1"/>
    <x v="0"/>
    <s v="Order assembled"/>
    <x v="0"/>
    <x v="0"/>
    <x v="0"/>
    <n v="135"/>
    <n v="193.05"/>
  </r>
  <r>
    <s v="AD01-9362"/>
    <x v="4"/>
    <s v="Jan"/>
    <x v="1"/>
    <x v="0"/>
    <s v="Order assembled"/>
    <x v="0"/>
    <x v="0"/>
    <x v="0"/>
    <n v="757"/>
    <n v="1082.51"/>
  </r>
  <r>
    <s v="AD01-9363"/>
    <x v="4"/>
    <s v="Jan"/>
    <x v="1"/>
    <x v="0"/>
    <s v="Order assembled"/>
    <x v="0"/>
    <x v="0"/>
    <x v="0"/>
    <n v="161"/>
    <n v="230.23000000000002"/>
  </r>
  <r>
    <s v="AD01-9361"/>
    <x v="4"/>
    <s v="Jan"/>
    <x v="1"/>
    <x v="0"/>
    <s v="Order assembled"/>
    <x v="0"/>
    <x v="0"/>
    <x v="0"/>
    <n v="137"/>
    <n v="195.91"/>
  </r>
  <r>
    <s v="AD01-9362"/>
    <x v="4"/>
    <s v="Jul"/>
    <x v="1"/>
    <x v="0"/>
    <s v="Order assembled"/>
    <x v="0"/>
    <x v="0"/>
    <x v="0"/>
    <n v="350"/>
    <n v="500.5"/>
  </r>
  <r>
    <s v="AD01-9361"/>
    <x v="4"/>
    <s v="Jul"/>
    <x v="1"/>
    <x v="0"/>
    <s v="Order assembled"/>
    <x v="0"/>
    <x v="0"/>
    <x v="0"/>
    <n v="130"/>
    <n v="526.24"/>
  </r>
  <r>
    <s v="AD01-9362"/>
    <x v="4"/>
    <s v="Jul"/>
    <x v="1"/>
    <x v="0"/>
    <s v="Order assembled"/>
    <x v="0"/>
    <x v="0"/>
    <x v="0"/>
    <n v="352"/>
    <n v="526.24"/>
  </r>
  <r>
    <s v="AD01-9364"/>
    <x v="4"/>
    <s v="Jul"/>
    <x v="1"/>
    <x v="0"/>
    <s v="Order assembled"/>
    <x v="0"/>
    <x v="0"/>
    <x v="0"/>
    <n v="981"/>
    <n v="1402.83"/>
  </r>
  <r>
    <s v="AD01-9362"/>
    <x v="4"/>
    <s v="Jul"/>
    <x v="1"/>
    <x v="0"/>
    <s v="Order assembled"/>
    <x v="0"/>
    <x v="0"/>
    <x v="0"/>
    <n v="348"/>
    <n v="497.64"/>
  </r>
  <r>
    <s v="AD01-9362"/>
    <x v="4"/>
    <s v="Jul"/>
    <x v="1"/>
    <x v="0"/>
    <s v="Order assembled"/>
    <x v="0"/>
    <x v="0"/>
    <x v="0"/>
    <n v="129"/>
    <n v="184.47"/>
  </r>
  <r>
    <s v="AD01-9364"/>
    <x v="4"/>
    <s v="Jul"/>
    <x v="1"/>
    <x v="0"/>
    <s v="Order assembled"/>
    <x v="0"/>
    <x v="0"/>
    <x v="0"/>
    <n v="351"/>
    <n v="501.93"/>
  </r>
  <r>
    <s v="AD01-9362"/>
    <x v="4"/>
    <s v="Jul"/>
    <x v="1"/>
    <x v="0"/>
    <s v="Order assembled"/>
    <x v="0"/>
    <x v="0"/>
    <x v="0"/>
    <n v="762"/>
    <n v="1089.6599999999999"/>
  </r>
  <r>
    <s v="AD01-9361"/>
    <x v="4"/>
    <s v="Jul"/>
    <x v="1"/>
    <x v="0"/>
    <s v="Order assembled"/>
    <x v="0"/>
    <x v="0"/>
    <x v="0"/>
    <n v="849"/>
    <n v="1214.07"/>
  </r>
  <r>
    <s v="AD01-9362"/>
    <x v="4"/>
    <s v="Jul"/>
    <x v="1"/>
    <x v="0"/>
    <s v="Order assembled"/>
    <x v="0"/>
    <x v="0"/>
    <x v="0"/>
    <n v="131"/>
    <n v="187.32999999999998"/>
  </r>
  <r>
    <s v="AD01-9364"/>
    <x v="4"/>
    <s v="Jun"/>
    <x v="1"/>
    <x v="0"/>
    <s v="Order assembled"/>
    <x v="0"/>
    <x v="0"/>
    <x v="0"/>
    <n v="134"/>
    <n v="191.62"/>
  </r>
  <r>
    <s v="AD01-9364"/>
    <x v="4"/>
    <s v="Jun"/>
    <x v="1"/>
    <x v="0"/>
    <s v="Order assembled"/>
    <x v="0"/>
    <x v="0"/>
    <x v="0"/>
    <n v="356"/>
    <n v="509.08"/>
  </r>
  <r>
    <s v="AD01-9364"/>
    <x v="4"/>
    <s v="Jun"/>
    <x v="1"/>
    <x v="0"/>
    <s v="Order assembled"/>
    <x v="0"/>
    <x v="0"/>
    <x v="0"/>
    <n v="136"/>
    <n v="526.24"/>
  </r>
  <r>
    <s v="AD01-9364"/>
    <x v="4"/>
    <s v="Jun"/>
    <x v="1"/>
    <x v="0"/>
    <s v="Order assembled"/>
    <x v="0"/>
    <x v="0"/>
    <x v="0"/>
    <n v="980"/>
    <n v="1401.4"/>
  </r>
  <r>
    <s v="AD01-9362"/>
    <x v="4"/>
    <s v="Jun"/>
    <x v="1"/>
    <x v="0"/>
    <s v="Order assembled"/>
    <x v="0"/>
    <x v="0"/>
    <x v="0"/>
    <n v="354"/>
    <n v="506.22"/>
  </r>
  <r>
    <s v="AD01-9362"/>
    <x v="4"/>
    <s v="Jun"/>
    <x v="1"/>
    <x v="0"/>
    <s v="Order assembled"/>
    <x v="0"/>
    <x v="0"/>
    <x v="0"/>
    <n v="135"/>
    <n v="193.05"/>
  </r>
  <r>
    <s v="AD01-9364"/>
    <x v="4"/>
    <s v="Jun"/>
    <x v="1"/>
    <x v="0"/>
    <s v="Order assembled"/>
    <x v="0"/>
    <x v="0"/>
    <x v="0"/>
    <n v="357"/>
    <n v="510.51"/>
  </r>
  <r>
    <s v="AD01-9364"/>
    <x v="4"/>
    <s v="Jun"/>
    <x v="1"/>
    <x v="0"/>
    <s v="Order assembled"/>
    <x v="0"/>
    <x v="0"/>
    <x v="0"/>
    <n v="848"/>
    <n v="1212.6399999999999"/>
  </r>
  <r>
    <s v="AD01-9364"/>
    <x v="4"/>
    <s v="Jun"/>
    <x v="1"/>
    <x v="0"/>
    <s v="Order assembled"/>
    <x v="0"/>
    <x v="0"/>
    <x v="0"/>
    <n v="137"/>
    <n v="195.91"/>
  </r>
  <r>
    <s v="AD01-9364"/>
    <x v="4"/>
    <s v="Jun"/>
    <x v="1"/>
    <x v="0"/>
    <s v="Order assembled"/>
    <x v="0"/>
    <x v="0"/>
    <x v="0"/>
    <n v="353"/>
    <n v="504.78999999999996"/>
  </r>
  <r>
    <s v="AD01-9362"/>
    <x v="4"/>
    <s v="Mar"/>
    <x v="1"/>
    <x v="0"/>
    <s v="Order assembled"/>
    <x v="0"/>
    <x v="0"/>
    <x v="0"/>
    <n v="152"/>
    <n v="217.36"/>
  </r>
  <r>
    <s v="AD01-9362"/>
    <x v="4"/>
    <s v="Mar"/>
    <x v="1"/>
    <x v="0"/>
    <s v="Order assembled"/>
    <x v="0"/>
    <x v="0"/>
    <x v="0"/>
    <n v="154"/>
    <n v="526.24"/>
  </r>
  <r>
    <s v="AD01-9362"/>
    <x v="4"/>
    <s v="Mar"/>
    <x v="1"/>
    <x v="0"/>
    <s v="Order assembled"/>
    <x v="0"/>
    <x v="0"/>
    <x v="0"/>
    <n v="370"/>
    <n v="526.24"/>
  </r>
  <r>
    <s v="AD01-9362"/>
    <x v="4"/>
    <s v="Mar"/>
    <x v="1"/>
    <x v="0"/>
    <s v="Order assembled"/>
    <x v="0"/>
    <x v="0"/>
    <x v="0"/>
    <n v="978"/>
    <n v="1398.54"/>
  </r>
  <r>
    <s v="AD01-9361"/>
    <x v="4"/>
    <s v="Mar"/>
    <x v="1"/>
    <x v="0"/>
    <s v="Order assembled"/>
    <x v="0"/>
    <x v="0"/>
    <x v="0"/>
    <n v="372"/>
    <n v="531.96"/>
  </r>
  <r>
    <s v="AD01-9361"/>
    <x v="4"/>
    <s v="Mar"/>
    <x v="1"/>
    <x v="0"/>
    <s v="Order assembled"/>
    <x v="0"/>
    <x v="0"/>
    <x v="0"/>
    <n v="153"/>
    <n v="218.79"/>
  </r>
  <r>
    <s v="AD01-9362"/>
    <x v="4"/>
    <s v="Mar"/>
    <x v="1"/>
    <x v="0"/>
    <s v="Order assembled"/>
    <x v="0"/>
    <x v="0"/>
    <x v="0"/>
    <n v="369"/>
    <n v="527.66999999999996"/>
  </r>
  <r>
    <s v="AD01-9362"/>
    <x v="4"/>
    <s v="Mar"/>
    <x v="1"/>
    <x v="0"/>
    <s v="Order assembled"/>
    <x v="0"/>
    <x v="0"/>
    <x v="0"/>
    <n v="759"/>
    <n v="1085.3699999999999"/>
  </r>
  <r>
    <s v="AD01-9362"/>
    <x v="4"/>
    <s v="Mar"/>
    <x v="1"/>
    <x v="0"/>
    <s v="Order assembled"/>
    <x v="0"/>
    <x v="0"/>
    <x v="0"/>
    <n v="845"/>
    <n v="1208.3499999999999"/>
  </r>
  <r>
    <s v="AD01-9362"/>
    <x v="4"/>
    <s v="Mar"/>
    <x v="1"/>
    <x v="0"/>
    <s v="Order assembled"/>
    <x v="0"/>
    <x v="0"/>
    <x v="0"/>
    <n v="371"/>
    <n v="530.53"/>
  </r>
  <r>
    <s v="AD01-9364"/>
    <x v="4"/>
    <s v="May"/>
    <x v="1"/>
    <x v="0"/>
    <s v="Order assembled"/>
    <x v="0"/>
    <x v="0"/>
    <x v="0"/>
    <n v="140"/>
    <n v="200.2"/>
  </r>
  <r>
    <s v="AD01-9361"/>
    <x v="4"/>
    <s v="May"/>
    <x v="1"/>
    <x v="0"/>
    <s v="Order assembled"/>
    <x v="0"/>
    <x v="0"/>
    <x v="0"/>
    <n v="362"/>
    <n v="517.66"/>
  </r>
  <r>
    <s v="AD01-9364"/>
    <x v="4"/>
    <s v="May"/>
    <x v="1"/>
    <x v="0"/>
    <s v="Order assembled"/>
    <x v="0"/>
    <x v="0"/>
    <x v="0"/>
    <n v="142"/>
    <n v="526.24"/>
  </r>
  <r>
    <s v="AD01-9361"/>
    <x v="4"/>
    <s v="May"/>
    <x v="1"/>
    <x v="0"/>
    <s v="Order assembled"/>
    <x v="0"/>
    <x v="0"/>
    <x v="0"/>
    <n v="358"/>
    <n v="526.24"/>
  </r>
  <r>
    <s v="AD01-9362"/>
    <x v="4"/>
    <s v="May"/>
    <x v="1"/>
    <x v="0"/>
    <s v="Order assembled"/>
    <x v="0"/>
    <x v="0"/>
    <x v="0"/>
    <n v="979"/>
    <n v="1399.97"/>
  </r>
  <r>
    <s v="AD01-9364"/>
    <x v="4"/>
    <s v="May"/>
    <x v="1"/>
    <x v="0"/>
    <s v="Order assembled"/>
    <x v="0"/>
    <x v="0"/>
    <x v="0"/>
    <n v="360"/>
    <n v="514.79999999999995"/>
  </r>
  <r>
    <s v="AD01-9364"/>
    <x v="4"/>
    <s v="May"/>
    <x v="1"/>
    <x v="0"/>
    <s v="Order assembled"/>
    <x v="0"/>
    <x v="0"/>
    <x v="0"/>
    <n v="141"/>
    <n v="201.63"/>
  </r>
  <r>
    <s v="AD01-9362"/>
    <x v="4"/>
    <s v="May"/>
    <x v="1"/>
    <x v="0"/>
    <s v="Order assembled"/>
    <x v="0"/>
    <x v="0"/>
    <x v="0"/>
    <n v="363"/>
    <n v="519.09"/>
  </r>
  <r>
    <s v="AD01-9361"/>
    <x v="4"/>
    <s v="May"/>
    <x v="1"/>
    <x v="0"/>
    <s v="Order assembled"/>
    <x v="0"/>
    <x v="0"/>
    <x v="0"/>
    <n v="761"/>
    <n v="1088.23"/>
  </r>
  <r>
    <s v="AD01-9364"/>
    <x v="4"/>
    <s v="May"/>
    <x v="1"/>
    <x v="0"/>
    <s v="Order assembled"/>
    <x v="0"/>
    <x v="0"/>
    <x v="0"/>
    <n v="847"/>
    <n v="1211.21"/>
  </r>
  <r>
    <s v="AD01-9361"/>
    <x v="4"/>
    <s v="May"/>
    <x v="1"/>
    <x v="0"/>
    <s v="Order assembled"/>
    <x v="0"/>
    <x v="0"/>
    <x v="0"/>
    <n v="143"/>
    <n v="204.49"/>
  </r>
  <r>
    <s v="AD01-9364"/>
    <x v="4"/>
    <s v="May"/>
    <x v="1"/>
    <x v="0"/>
    <s v="Order assembled"/>
    <x v="0"/>
    <x v="0"/>
    <x v="0"/>
    <n v="359"/>
    <n v="513.37"/>
  </r>
  <r>
    <s v="AD01-9361"/>
    <x v="4"/>
    <s v="Nov"/>
    <x v="1"/>
    <x v="0"/>
    <s v="Order assembled"/>
    <x v="0"/>
    <x v="0"/>
    <x v="0"/>
    <n v="356"/>
    <n v="509.08"/>
  </r>
  <r>
    <s v="AD01-9361"/>
    <x v="4"/>
    <s v="Nov"/>
    <x v="1"/>
    <x v="0"/>
    <s v="Order assembled"/>
    <x v="0"/>
    <x v="0"/>
    <x v="0"/>
    <n v="326"/>
    <n v="466.18"/>
  </r>
  <r>
    <s v="AD01-9364"/>
    <x v="4"/>
    <s v="Nov"/>
    <x v="1"/>
    <x v="0"/>
    <s v="Order assembled"/>
    <x v="0"/>
    <x v="0"/>
    <x v="0"/>
    <n v="358"/>
    <n v="526.24"/>
  </r>
  <r>
    <s v="AD01-9364"/>
    <x v="4"/>
    <s v="Nov"/>
    <x v="1"/>
    <x v="0"/>
    <s v="Order assembled"/>
    <x v="0"/>
    <x v="0"/>
    <x v="0"/>
    <n v="328"/>
    <n v="526.24"/>
  </r>
  <r>
    <s v="AD01-9362"/>
    <x v="4"/>
    <s v="Nov"/>
    <x v="1"/>
    <x v="0"/>
    <s v="Order assembled"/>
    <x v="0"/>
    <x v="0"/>
    <x v="0"/>
    <n v="985"/>
    <n v="1408.55"/>
  </r>
  <r>
    <s v="AD01-9361"/>
    <x v="4"/>
    <s v="Nov"/>
    <x v="1"/>
    <x v="0"/>
    <s v="Order assembled"/>
    <x v="0"/>
    <x v="0"/>
    <x v="0"/>
    <n v="330"/>
    <n v="471.9"/>
  </r>
  <r>
    <s v="AD01-9361"/>
    <x v="4"/>
    <s v="Nov"/>
    <x v="1"/>
    <x v="0"/>
    <s v="Order assembled"/>
    <x v="0"/>
    <x v="0"/>
    <x v="0"/>
    <n v="357"/>
    <n v="510.51"/>
  </r>
  <r>
    <s v="AD01-9362"/>
    <x v="4"/>
    <s v="Nov"/>
    <x v="1"/>
    <x v="0"/>
    <s v="Order assembled"/>
    <x v="0"/>
    <x v="0"/>
    <x v="0"/>
    <n v="327"/>
    <n v="467.61"/>
  </r>
  <r>
    <s v="AD01-9364"/>
    <x v="4"/>
    <s v="Nov"/>
    <x v="1"/>
    <x v="0"/>
    <s v="Order assembled"/>
    <x v="0"/>
    <x v="0"/>
    <x v="0"/>
    <n v="766"/>
    <n v="1095.3800000000001"/>
  </r>
  <r>
    <s v="AD01-9364"/>
    <x v="4"/>
    <s v="Nov"/>
    <x v="1"/>
    <x v="0"/>
    <s v="Order assembled"/>
    <x v="0"/>
    <x v="0"/>
    <x v="0"/>
    <n v="852"/>
    <n v="1218.3600000000001"/>
  </r>
  <r>
    <s v="AD01-9361"/>
    <x v="4"/>
    <s v="Nov"/>
    <x v="1"/>
    <x v="0"/>
    <s v="Order assembled"/>
    <x v="0"/>
    <x v="0"/>
    <x v="0"/>
    <n v="353"/>
    <n v="504.78999999999996"/>
  </r>
  <r>
    <s v="AD01-9361"/>
    <x v="4"/>
    <s v="Nov"/>
    <x v="1"/>
    <x v="0"/>
    <s v="Order assembled"/>
    <x v="0"/>
    <x v="0"/>
    <x v="0"/>
    <n v="329"/>
    <n v="470.47"/>
  </r>
  <r>
    <s v="AD01-9361"/>
    <x v="4"/>
    <s v="Oct"/>
    <x v="1"/>
    <x v="0"/>
    <s v="Order assembled"/>
    <x v="0"/>
    <x v="0"/>
    <x v="0"/>
    <n v="362"/>
    <n v="517.66"/>
  </r>
  <r>
    <s v="AD01-9362"/>
    <x v="4"/>
    <s v="Oct"/>
    <x v="1"/>
    <x v="0"/>
    <s v="Order assembled"/>
    <x v="0"/>
    <x v="0"/>
    <x v="0"/>
    <n v="332"/>
    <n v="474.76"/>
  </r>
  <r>
    <s v="AD01-9362"/>
    <x v="4"/>
    <s v="Oct"/>
    <x v="1"/>
    <x v="0"/>
    <s v="Order assembled"/>
    <x v="0"/>
    <x v="0"/>
    <x v="0"/>
    <n v="334"/>
    <n v="526.24"/>
  </r>
  <r>
    <s v="AD01-9363"/>
    <x v="4"/>
    <s v="Oct"/>
    <x v="1"/>
    <x v="0"/>
    <s v="Order assembled"/>
    <x v="0"/>
    <x v="0"/>
    <x v="0"/>
    <n v="984"/>
    <n v="1407.12"/>
  </r>
  <r>
    <s v="AD01-9364"/>
    <x v="4"/>
    <s v="Oct"/>
    <x v="1"/>
    <x v="0"/>
    <s v="Order assembled"/>
    <x v="0"/>
    <x v="0"/>
    <x v="0"/>
    <n v="336"/>
    <n v="480.48"/>
  </r>
  <r>
    <s v="AD01-9364"/>
    <x v="4"/>
    <s v="Oct"/>
    <x v="1"/>
    <x v="0"/>
    <s v="Order assembled"/>
    <x v="0"/>
    <x v="0"/>
    <x v="0"/>
    <n v="363"/>
    <n v="519.09"/>
  </r>
  <r>
    <s v="AD01-9363"/>
    <x v="4"/>
    <s v="Oct"/>
    <x v="1"/>
    <x v="0"/>
    <s v="Order assembled"/>
    <x v="0"/>
    <x v="0"/>
    <x v="0"/>
    <n v="333"/>
    <n v="476.19"/>
  </r>
  <r>
    <s v="AD01-9362"/>
    <x v="4"/>
    <s v="Oct"/>
    <x v="1"/>
    <x v="0"/>
    <s v="Order assembled"/>
    <x v="0"/>
    <x v="0"/>
    <x v="0"/>
    <n v="765"/>
    <n v="1093.95"/>
  </r>
  <r>
    <s v="AD01-9362"/>
    <x v="4"/>
    <s v="Oct"/>
    <x v="1"/>
    <x v="0"/>
    <s v="Order assembled"/>
    <x v="0"/>
    <x v="0"/>
    <x v="0"/>
    <n v="359"/>
    <n v="513.37"/>
  </r>
  <r>
    <s v="AD01-9361"/>
    <x v="4"/>
    <s v="Oct"/>
    <x v="1"/>
    <x v="0"/>
    <s v="Order assembled"/>
    <x v="0"/>
    <x v="0"/>
    <x v="0"/>
    <n v="335"/>
    <n v="479.05"/>
  </r>
  <r>
    <s v="AD01-9361"/>
    <x v="4"/>
    <s v="Sep"/>
    <x v="1"/>
    <x v="0"/>
    <s v="Order assembled"/>
    <x v="0"/>
    <x v="0"/>
    <x v="0"/>
    <n v="368"/>
    <n v="526.24"/>
  </r>
  <r>
    <s v="AD01-9362"/>
    <x v="4"/>
    <s v="Sep"/>
    <x v="1"/>
    <x v="0"/>
    <s v="Order assembled"/>
    <x v="0"/>
    <x v="0"/>
    <x v="0"/>
    <n v="338"/>
    <n v="483.34000000000003"/>
  </r>
  <r>
    <s v="AD01-9364"/>
    <x v="4"/>
    <s v="Sep"/>
    <x v="1"/>
    <x v="0"/>
    <s v="Order assembled"/>
    <x v="0"/>
    <x v="0"/>
    <x v="0"/>
    <n v="364"/>
    <n v="526.24"/>
  </r>
  <r>
    <s v="AD01-9361"/>
    <x v="4"/>
    <s v="Sep"/>
    <x v="1"/>
    <x v="0"/>
    <s v="Order assembled"/>
    <x v="0"/>
    <x v="0"/>
    <x v="0"/>
    <n v="340"/>
    <n v="526.24"/>
  </r>
  <r>
    <s v="AD01-9361"/>
    <x v="4"/>
    <s v="Sep"/>
    <x v="1"/>
    <x v="0"/>
    <s v="Order assembled"/>
    <x v="0"/>
    <x v="0"/>
    <x v="0"/>
    <n v="983"/>
    <n v="1405.69"/>
  </r>
  <r>
    <s v="AD01-9361"/>
    <x v="4"/>
    <s v="Sep"/>
    <x v="1"/>
    <x v="0"/>
    <s v="Order assembled"/>
    <x v="0"/>
    <x v="0"/>
    <x v="0"/>
    <n v="339"/>
    <n v="484.77"/>
  </r>
  <r>
    <s v="AD01-9361"/>
    <x v="4"/>
    <s v="Sep"/>
    <x v="1"/>
    <x v="0"/>
    <s v="Order assembled"/>
    <x v="0"/>
    <x v="0"/>
    <x v="0"/>
    <n v="764"/>
    <n v="1092.52"/>
  </r>
  <r>
    <s v="AD01-9364"/>
    <x v="4"/>
    <s v="Sep"/>
    <x v="1"/>
    <x v="0"/>
    <s v="Order assembled"/>
    <x v="0"/>
    <x v="0"/>
    <x v="0"/>
    <n v="851"/>
    <n v="1216.93"/>
  </r>
  <r>
    <s v="AD01-9362"/>
    <x v="4"/>
    <s v="Sep"/>
    <x v="1"/>
    <x v="0"/>
    <s v="Order assembled"/>
    <x v="0"/>
    <x v="0"/>
    <x v="0"/>
    <n v="365"/>
    <n v="521.95000000000005"/>
  </r>
  <r>
    <s v="AD01-9361"/>
    <x v="4"/>
    <s v="Sep"/>
    <x v="1"/>
    <x v="0"/>
    <s v="Order assembled"/>
    <x v="0"/>
    <x v="0"/>
    <x v="0"/>
    <n v="341"/>
    <n v="487.63"/>
  </r>
  <r>
    <s v="AD01-9361"/>
    <x v="4"/>
    <s v="Apr"/>
    <x v="1"/>
    <x v="1"/>
    <s v="Cancelld"/>
    <x v="1"/>
    <x v="1"/>
    <x v="2"/>
    <n v="224"/>
    <n v="320.32"/>
  </r>
  <r>
    <s v="AD01-9361"/>
    <x v="4"/>
    <s v="Apr"/>
    <x v="1"/>
    <x v="1"/>
    <s v="Cancelld"/>
    <x v="1"/>
    <x v="1"/>
    <x v="2"/>
    <n v="226"/>
    <n v="323.18"/>
  </r>
  <r>
    <s v="AD01-9362"/>
    <x v="4"/>
    <s v="Apr"/>
    <x v="1"/>
    <x v="1"/>
    <s v="Cancelld"/>
    <x v="1"/>
    <x v="1"/>
    <x v="2"/>
    <n v="196"/>
    <n v="280.27999999999997"/>
  </r>
  <r>
    <s v="AD01-9362"/>
    <x v="4"/>
    <s v="Apr"/>
    <x v="1"/>
    <x v="1"/>
    <s v="Cancelld"/>
    <x v="1"/>
    <x v="1"/>
    <x v="2"/>
    <n v="802"/>
    <n v="1146.8600000000001"/>
  </r>
  <r>
    <s v="AD01-9365"/>
    <x v="4"/>
    <s v="Apr"/>
    <x v="1"/>
    <x v="1"/>
    <s v="Cancelld"/>
    <x v="1"/>
    <x v="1"/>
    <x v="2"/>
    <n v="888"/>
    <n v="1269.8399999999999"/>
  </r>
  <r>
    <s v="AD01-9365"/>
    <x v="4"/>
    <s v="Apr"/>
    <x v="1"/>
    <x v="1"/>
    <s v="Cancelld"/>
    <x v="1"/>
    <x v="1"/>
    <x v="2"/>
    <n v="841"/>
    <n v="526.24"/>
  </r>
  <r>
    <s v="AD01-9362"/>
    <x v="4"/>
    <s v="Apr"/>
    <x v="1"/>
    <x v="1"/>
    <s v="Cancelld"/>
    <x v="1"/>
    <x v="1"/>
    <x v="2"/>
    <n v="195"/>
    <n v="278.85000000000002"/>
  </r>
  <r>
    <s v="AD01-9362"/>
    <x v="4"/>
    <s v="Apr"/>
    <x v="1"/>
    <x v="1"/>
    <s v="Cancelld"/>
    <x v="1"/>
    <x v="1"/>
    <x v="2"/>
    <n v="223"/>
    <n v="318.89"/>
  </r>
  <r>
    <s v="AD01-9361"/>
    <x v="4"/>
    <s v="Apr"/>
    <x v="1"/>
    <x v="1"/>
    <s v="Cancelld"/>
    <x v="1"/>
    <x v="1"/>
    <x v="2"/>
    <n v="199"/>
    <n v="284.57"/>
  </r>
  <r>
    <s v="AD01-9361"/>
    <x v="4"/>
    <s v="Apr"/>
    <x v="1"/>
    <x v="1"/>
    <s v="Cancelld"/>
    <x v="1"/>
    <x v="1"/>
    <x v="2"/>
    <n v="197"/>
    <n v="281.70999999999998"/>
  </r>
  <r>
    <s v="AD01-9362"/>
    <x v="4"/>
    <s v="Aug"/>
    <x v="1"/>
    <x v="1"/>
    <s v="Cancelld"/>
    <x v="1"/>
    <x v="1"/>
    <x v="2"/>
    <n v="176"/>
    <n v="251.68"/>
  </r>
  <r>
    <s v="AD01-9361"/>
    <x v="4"/>
    <s v="Aug"/>
    <x v="1"/>
    <x v="1"/>
    <s v="Cancelld"/>
    <x v="1"/>
    <x v="1"/>
    <x v="2"/>
    <n v="202"/>
    <n v="288.86"/>
  </r>
  <r>
    <s v="AD01-9362"/>
    <x v="4"/>
    <s v="Aug"/>
    <x v="1"/>
    <x v="1"/>
    <s v="Cancelld"/>
    <x v="1"/>
    <x v="1"/>
    <x v="2"/>
    <n v="178"/>
    <n v="254.54"/>
  </r>
  <r>
    <s v="AD01-9364"/>
    <x v="4"/>
    <s v="Aug"/>
    <x v="1"/>
    <x v="1"/>
    <s v="Cancelld"/>
    <x v="1"/>
    <x v="1"/>
    <x v="2"/>
    <n v="805"/>
    <n v="1151.1500000000001"/>
  </r>
  <r>
    <s v="AD01-9363"/>
    <x v="4"/>
    <s v="Aug"/>
    <x v="1"/>
    <x v="1"/>
    <s v="Cancelld"/>
    <x v="1"/>
    <x v="1"/>
    <x v="2"/>
    <n v="892"/>
    <n v="1275.56"/>
  </r>
  <r>
    <s v="AD01-9363"/>
    <x v="4"/>
    <s v="Aug"/>
    <x v="1"/>
    <x v="1"/>
    <s v="Cancelld"/>
    <x v="1"/>
    <x v="1"/>
    <x v="2"/>
    <n v="845"/>
    <n v="526.24"/>
  </r>
  <r>
    <s v="AD01-9364"/>
    <x v="4"/>
    <s v="Aug"/>
    <x v="1"/>
    <x v="1"/>
    <s v="Cancelld"/>
    <x v="1"/>
    <x v="1"/>
    <x v="2"/>
    <n v="177"/>
    <n v="253.11"/>
  </r>
  <r>
    <s v="AD01-9362"/>
    <x v="4"/>
    <s v="Aug"/>
    <x v="1"/>
    <x v="1"/>
    <s v="Cancelld"/>
    <x v="1"/>
    <x v="1"/>
    <x v="2"/>
    <n v="205"/>
    <n v="293.14999999999998"/>
  </r>
  <r>
    <s v="AD01-9361"/>
    <x v="4"/>
    <s v="Aug"/>
    <x v="1"/>
    <x v="1"/>
    <s v="Cancelld"/>
    <x v="1"/>
    <x v="1"/>
    <x v="2"/>
    <n v="175"/>
    <n v="250.25"/>
  </r>
  <r>
    <s v="AD01-9362"/>
    <x v="4"/>
    <s v="Aug"/>
    <x v="1"/>
    <x v="1"/>
    <s v="Cancelld"/>
    <x v="1"/>
    <x v="1"/>
    <x v="2"/>
    <n v="814"/>
    <n v="1164.02"/>
  </r>
  <r>
    <s v="AD01-9365"/>
    <x v="4"/>
    <s v="Dec"/>
    <x v="1"/>
    <x v="1"/>
    <s v="Cancelld"/>
    <x v="1"/>
    <x v="1"/>
    <x v="2"/>
    <n v="182"/>
    <n v="260.26"/>
  </r>
  <r>
    <s v="AD01-9364"/>
    <x v="4"/>
    <s v="Dec"/>
    <x v="1"/>
    <x v="1"/>
    <s v="Cancelld"/>
    <x v="1"/>
    <x v="1"/>
    <x v="2"/>
    <n v="152"/>
    <n v="217.36"/>
  </r>
  <r>
    <s v="AD01-9361"/>
    <x v="4"/>
    <s v="Dec"/>
    <x v="1"/>
    <x v="1"/>
    <s v="Cancelld"/>
    <x v="1"/>
    <x v="1"/>
    <x v="2"/>
    <n v="184"/>
    <n v="263.12"/>
  </r>
  <r>
    <s v="AD01-9363"/>
    <x v="4"/>
    <s v="Dec"/>
    <x v="1"/>
    <x v="1"/>
    <s v="Cancelld"/>
    <x v="1"/>
    <x v="1"/>
    <x v="2"/>
    <n v="154"/>
    <n v="220.22"/>
  </r>
  <r>
    <s v="AD01-9363"/>
    <x v="4"/>
    <s v="Dec"/>
    <x v="1"/>
    <x v="1"/>
    <s v="Cancelld"/>
    <x v="1"/>
    <x v="1"/>
    <x v="2"/>
    <n v="809"/>
    <n v="1156.8699999999999"/>
  </r>
  <r>
    <s v="AD01-9362"/>
    <x v="4"/>
    <s v="Dec"/>
    <x v="1"/>
    <x v="1"/>
    <s v="Cancelld"/>
    <x v="1"/>
    <x v="1"/>
    <x v="2"/>
    <n v="895"/>
    <n v="1279.8499999999999"/>
  </r>
  <r>
    <s v="AD01-9362"/>
    <x v="4"/>
    <s v="Dec"/>
    <x v="1"/>
    <x v="1"/>
    <s v="Cancelld"/>
    <x v="1"/>
    <x v="1"/>
    <x v="2"/>
    <n v="848"/>
    <n v="526.24"/>
  </r>
  <r>
    <s v="AD01-9363"/>
    <x v="4"/>
    <s v="Dec"/>
    <x v="1"/>
    <x v="1"/>
    <s v="Cancelld"/>
    <x v="1"/>
    <x v="1"/>
    <x v="2"/>
    <n v="153"/>
    <n v="218.79"/>
  </r>
  <r>
    <s v="AD01-9363"/>
    <x v="4"/>
    <s v="Dec"/>
    <x v="1"/>
    <x v="1"/>
    <s v="Cancelld"/>
    <x v="1"/>
    <x v="1"/>
    <x v="2"/>
    <n v="181"/>
    <n v="258.83"/>
  </r>
  <r>
    <s v="AD01-9361"/>
    <x v="4"/>
    <s v="Dec"/>
    <x v="1"/>
    <x v="1"/>
    <s v="Cancelld"/>
    <x v="1"/>
    <x v="1"/>
    <x v="2"/>
    <n v="157"/>
    <n v="224.51"/>
  </r>
  <r>
    <s v="AD01-9364"/>
    <x v="4"/>
    <s v="Dec"/>
    <x v="1"/>
    <x v="1"/>
    <s v="Cancelld"/>
    <x v="1"/>
    <x v="1"/>
    <x v="2"/>
    <n v="818"/>
    <n v="1169.74"/>
  </r>
  <r>
    <s v="AD01-9365"/>
    <x v="4"/>
    <s v="Dec"/>
    <x v="1"/>
    <x v="1"/>
    <s v="Cancelld"/>
    <x v="1"/>
    <x v="1"/>
    <x v="2"/>
    <n v="155"/>
    <n v="221.65"/>
  </r>
  <r>
    <s v="AD01-9361"/>
    <x v="4"/>
    <s v="Feb"/>
    <x v="1"/>
    <x v="1"/>
    <s v="Cancelld"/>
    <x v="1"/>
    <x v="1"/>
    <x v="2"/>
    <n v="236"/>
    <n v="337.48"/>
  </r>
  <r>
    <s v="AD01-9361"/>
    <x v="4"/>
    <s v="Feb"/>
    <x v="1"/>
    <x v="1"/>
    <s v="Cancelld"/>
    <x v="1"/>
    <x v="1"/>
    <x v="2"/>
    <n v="206"/>
    <n v="294.58"/>
  </r>
  <r>
    <s v="AD01-9363"/>
    <x v="4"/>
    <s v="Feb"/>
    <x v="1"/>
    <x v="1"/>
    <s v="Cancelld"/>
    <x v="1"/>
    <x v="1"/>
    <x v="2"/>
    <n v="208"/>
    <n v="297.44"/>
  </r>
  <r>
    <s v="AD01-9362"/>
    <x v="4"/>
    <s v="Feb"/>
    <x v="1"/>
    <x v="1"/>
    <s v="Cancelld"/>
    <x v="1"/>
    <x v="1"/>
    <x v="2"/>
    <n v="800"/>
    <n v="1144"/>
  </r>
  <r>
    <s v="AD01-9364"/>
    <x v="4"/>
    <s v="Feb"/>
    <x v="1"/>
    <x v="1"/>
    <s v="Cancelld"/>
    <x v="1"/>
    <x v="1"/>
    <x v="2"/>
    <n v="886"/>
    <n v="1266.98"/>
  </r>
  <r>
    <s v="AD01-9364"/>
    <x v="4"/>
    <s v="Feb"/>
    <x v="1"/>
    <x v="1"/>
    <s v="Cancelld"/>
    <x v="1"/>
    <x v="1"/>
    <x v="2"/>
    <n v="839"/>
    <n v="526.24"/>
  </r>
  <r>
    <s v="AD01-9362"/>
    <x v="4"/>
    <s v="Feb"/>
    <x v="1"/>
    <x v="1"/>
    <s v="Cancelld"/>
    <x v="1"/>
    <x v="1"/>
    <x v="2"/>
    <n v="207"/>
    <n v="296.01"/>
  </r>
  <r>
    <s v="AD01-9363"/>
    <x v="4"/>
    <s v="Feb"/>
    <x v="1"/>
    <x v="1"/>
    <s v="Cancelld"/>
    <x v="1"/>
    <x v="1"/>
    <x v="2"/>
    <n v="235"/>
    <n v="336.05"/>
  </r>
  <r>
    <s v="AD01-9361"/>
    <x v="4"/>
    <s v="Feb"/>
    <x v="1"/>
    <x v="1"/>
    <s v="Cancelld"/>
    <x v="1"/>
    <x v="1"/>
    <x v="2"/>
    <n v="809"/>
    <n v="1156.8699999999999"/>
  </r>
  <r>
    <s v="AD01-9361"/>
    <x v="4"/>
    <s v="Feb"/>
    <x v="1"/>
    <x v="1"/>
    <s v="Cancelld"/>
    <x v="1"/>
    <x v="1"/>
    <x v="2"/>
    <n v="209"/>
    <n v="298.87"/>
  </r>
  <r>
    <s v="AD01-9361"/>
    <x v="4"/>
    <s v="Jan"/>
    <x v="1"/>
    <x v="1"/>
    <s v="Cancelld"/>
    <x v="1"/>
    <x v="1"/>
    <x v="2"/>
    <n v="242"/>
    <n v="346.06"/>
  </r>
  <r>
    <s v="AD01-9364"/>
    <x v="4"/>
    <s v="Jan"/>
    <x v="1"/>
    <x v="1"/>
    <s v="Cancelld"/>
    <x v="1"/>
    <x v="1"/>
    <x v="2"/>
    <n v="212"/>
    <n v="303.15999999999997"/>
  </r>
  <r>
    <s v="AD01-9362"/>
    <x v="4"/>
    <s v="Jan"/>
    <x v="1"/>
    <x v="1"/>
    <s v="Cancelld"/>
    <x v="1"/>
    <x v="1"/>
    <x v="2"/>
    <n v="238"/>
    <n v="340.34000000000003"/>
  </r>
  <r>
    <s v="AD01-9364"/>
    <x v="4"/>
    <s v="Jan"/>
    <x v="1"/>
    <x v="1"/>
    <s v="Cancelld"/>
    <x v="1"/>
    <x v="1"/>
    <x v="2"/>
    <n v="214"/>
    <n v="306.02"/>
  </r>
  <r>
    <s v="AD01-9362"/>
    <x v="4"/>
    <s v="Jan"/>
    <x v="1"/>
    <x v="1"/>
    <s v="Cancelld"/>
    <x v="1"/>
    <x v="1"/>
    <x v="2"/>
    <n v="799"/>
    <n v="1142.57"/>
  </r>
  <r>
    <s v="AD01-9362"/>
    <x v="4"/>
    <s v="Jan"/>
    <x v="1"/>
    <x v="1"/>
    <s v="Cancelld"/>
    <x v="1"/>
    <x v="1"/>
    <x v="2"/>
    <n v="213"/>
    <n v="304.59000000000003"/>
  </r>
  <r>
    <s v="AD01-9364"/>
    <x v="4"/>
    <s v="Jan"/>
    <x v="1"/>
    <x v="1"/>
    <s v="Cancelld"/>
    <x v="1"/>
    <x v="1"/>
    <x v="2"/>
    <n v="241"/>
    <n v="344.63"/>
  </r>
  <r>
    <s v="AD01-9362"/>
    <x v="4"/>
    <s v="Jan"/>
    <x v="1"/>
    <x v="1"/>
    <s v="Cancelld"/>
    <x v="1"/>
    <x v="1"/>
    <x v="2"/>
    <n v="211"/>
    <n v="301.73"/>
  </r>
  <r>
    <s v="AD01-9364"/>
    <x v="4"/>
    <s v="Jan"/>
    <x v="1"/>
    <x v="1"/>
    <s v="Cancelld"/>
    <x v="1"/>
    <x v="1"/>
    <x v="2"/>
    <n v="808"/>
    <n v="1155.44"/>
  </r>
  <r>
    <s v="AD01-9361"/>
    <x v="4"/>
    <s v="Jan"/>
    <x v="1"/>
    <x v="1"/>
    <s v="Cancelld"/>
    <x v="1"/>
    <x v="1"/>
    <x v="2"/>
    <n v="215"/>
    <n v="307.45"/>
  </r>
  <r>
    <s v="AD01-9361"/>
    <x v="4"/>
    <s v="Jul"/>
    <x v="1"/>
    <x v="1"/>
    <s v="Cancelld"/>
    <x v="1"/>
    <x v="1"/>
    <x v="2"/>
    <n v="206"/>
    <n v="294.58"/>
  </r>
  <r>
    <s v="AD01-9362"/>
    <x v="4"/>
    <s v="Jul"/>
    <x v="1"/>
    <x v="1"/>
    <s v="Cancelld"/>
    <x v="1"/>
    <x v="1"/>
    <x v="2"/>
    <n v="182"/>
    <n v="260.26"/>
  </r>
  <r>
    <s v="AD01-9362"/>
    <x v="4"/>
    <s v="Jul"/>
    <x v="1"/>
    <x v="1"/>
    <s v="Cancelld"/>
    <x v="1"/>
    <x v="1"/>
    <x v="2"/>
    <n v="208"/>
    <n v="297.44"/>
  </r>
  <r>
    <s v="AD01-9362"/>
    <x v="4"/>
    <s v="Jul"/>
    <x v="1"/>
    <x v="1"/>
    <s v="Cancelld"/>
    <x v="1"/>
    <x v="1"/>
    <x v="2"/>
    <n v="804"/>
    <n v="1149.72"/>
  </r>
  <r>
    <s v="AD01-9361"/>
    <x v="4"/>
    <s v="Jul"/>
    <x v="1"/>
    <x v="1"/>
    <s v="Cancelld"/>
    <x v="1"/>
    <x v="1"/>
    <x v="2"/>
    <n v="891"/>
    <n v="1274.1300000000001"/>
  </r>
  <r>
    <s v="AD01-9361"/>
    <x v="4"/>
    <s v="Jul"/>
    <x v="1"/>
    <x v="1"/>
    <s v="Cancelld"/>
    <x v="1"/>
    <x v="1"/>
    <x v="2"/>
    <n v="844"/>
    <n v="526.24"/>
  </r>
  <r>
    <s v="AD01-9362"/>
    <x v="4"/>
    <s v="Jul"/>
    <x v="1"/>
    <x v="1"/>
    <s v="Cancelld"/>
    <x v="1"/>
    <x v="1"/>
    <x v="2"/>
    <n v="183"/>
    <n v="261.69"/>
  </r>
  <r>
    <s v="AD01-9362"/>
    <x v="4"/>
    <s v="Jul"/>
    <x v="1"/>
    <x v="1"/>
    <s v="Cancelld"/>
    <x v="1"/>
    <x v="1"/>
    <x v="2"/>
    <n v="181"/>
    <n v="258.83"/>
  </r>
  <r>
    <s v="AD01-9362"/>
    <x v="4"/>
    <s v="Jul"/>
    <x v="1"/>
    <x v="1"/>
    <s v="Cancelld"/>
    <x v="1"/>
    <x v="1"/>
    <x v="2"/>
    <n v="813"/>
    <n v="1162.5899999999999"/>
  </r>
  <r>
    <s v="AD01-9361"/>
    <x v="4"/>
    <s v="Jul"/>
    <x v="1"/>
    <x v="1"/>
    <s v="Cancelld"/>
    <x v="1"/>
    <x v="1"/>
    <x v="2"/>
    <n v="179"/>
    <n v="255.97"/>
  </r>
  <r>
    <s v="AD01-9362"/>
    <x v="4"/>
    <s v="Jun"/>
    <x v="1"/>
    <x v="1"/>
    <s v="Cancelld"/>
    <x v="1"/>
    <x v="1"/>
    <x v="2"/>
    <n v="212"/>
    <n v="303.15999999999997"/>
  </r>
  <r>
    <s v="AD01-9364"/>
    <x v="4"/>
    <s v="Jun"/>
    <x v="1"/>
    <x v="1"/>
    <s v="Cancelld"/>
    <x v="1"/>
    <x v="1"/>
    <x v="2"/>
    <n v="188"/>
    <n v="268.84000000000003"/>
  </r>
  <r>
    <s v="AD01-9363"/>
    <x v="4"/>
    <s v="Jun"/>
    <x v="1"/>
    <x v="1"/>
    <s v="Cancelld"/>
    <x v="1"/>
    <x v="1"/>
    <x v="2"/>
    <n v="214"/>
    <n v="306.02"/>
  </r>
  <r>
    <s v="AD01-9364"/>
    <x v="4"/>
    <s v="Jun"/>
    <x v="1"/>
    <x v="1"/>
    <s v="Cancelld"/>
    <x v="1"/>
    <x v="1"/>
    <x v="2"/>
    <n v="184"/>
    <n v="263.12"/>
  </r>
  <r>
    <s v="AD01-9363"/>
    <x v="4"/>
    <s v="Jun"/>
    <x v="1"/>
    <x v="1"/>
    <s v="Cancelld"/>
    <x v="1"/>
    <x v="1"/>
    <x v="2"/>
    <n v="803"/>
    <n v="1148.29"/>
  </r>
  <r>
    <s v="AD01-9364"/>
    <x v="4"/>
    <s v="Jun"/>
    <x v="1"/>
    <x v="1"/>
    <s v="Cancelld"/>
    <x v="1"/>
    <x v="1"/>
    <x v="2"/>
    <n v="890"/>
    <n v="1272.7"/>
  </r>
  <r>
    <s v="AD01-9364"/>
    <x v="4"/>
    <s v="Jun"/>
    <x v="1"/>
    <x v="1"/>
    <s v="Cancelld"/>
    <x v="1"/>
    <x v="1"/>
    <x v="2"/>
    <n v="843"/>
    <n v="526.24"/>
  </r>
  <r>
    <s v="AD01-9363"/>
    <x v="4"/>
    <s v="Jun"/>
    <x v="1"/>
    <x v="1"/>
    <s v="Cancelld"/>
    <x v="1"/>
    <x v="1"/>
    <x v="2"/>
    <n v="189"/>
    <n v="270.27"/>
  </r>
  <r>
    <s v="AD01-9364"/>
    <x v="4"/>
    <s v="Jun"/>
    <x v="1"/>
    <x v="1"/>
    <s v="Cancelld"/>
    <x v="1"/>
    <x v="1"/>
    <x v="2"/>
    <n v="211"/>
    <n v="301.73"/>
  </r>
  <r>
    <s v="AD01-9363"/>
    <x v="4"/>
    <s v="Jun"/>
    <x v="1"/>
    <x v="1"/>
    <s v="Cancelld"/>
    <x v="1"/>
    <x v="1"/>
    <x v="2"/>
    <n v="187"/>
    <n v="267.40999999999997"/>
  </r>
  <r>
    <s v="AD01-9364"/>
    <x v="4"/>
    <s v="Jun"/>
    <x v="1"/>
    <x v="1"/>
    <s v="Cancelld"/>
    <x v="1"/>
    <x v="1"/>
    <x v="2"/>
    <n v="812"/>
    <n v="1161.1599999999999"/>
  </r>
  <r>
    <s v="AD01-9362"/>
    <x v="4"/>
    <s v="Jun"/>
    <x v="1"/>
    <x v="1"/>
    <s v="Cancelld"/>
    <x v="1"/>
    <x v="1"/>
    <x v="2"/>
    <n v="185"/>
    <n v="264.55"/>
  </r>
  <r>
    <s v="AD01-9362"/>
    <x v="4"/>
    <s v="Mar"/>
    <x v="1"/>
    <x v="1"/>
    <s v="Cancelld"/>
    <x v="1"/>
    <x v="1"/>
    <x v="2"/>
    <n v="230"/>
    <n v="328.9"/>
  </r>
  <r>
    <s v="AD01-9361"/>
    <x v="4"/>
    <s v="Mar"/>
    <x v="1"/>
    <x v="1"/>
    <s v="Cancelld"/>
    <x v="1"/>
    <x v="1"/>
    <x v="2"/>
    <n v="200"/>
    <n v="286"/>
  </r>
  <r>
    <s v="AD01-9361"/>
    <x v="4"/>
    <s v="Mar"/>
    <x v="1"/>
    <x v="1"/>
    <s v="Cancelld"/>
    <x v="1"/>
    <x v="1"/>
    <x v="2"/>
    <n v="232"/>
    <n v="331.76"/>
  </r>
  <r>
    <s v="AD01-9364"/>
    <x v="4"/>
    <s v="Mar"/>
    <x v="1"/>
    <x v="1"/>
    <s v="Cancelld"/>
    <x v="1"/>
    <x v="1"/>
    <x v="2"/>
    <n v="202"/>
    <n v="288.86"/>
  </r>
  <r>
    <s v="AD01-9361"/>
    <x v="4"/>
    <s v="Mar"/>
    <x v="1"/>
    <x v="1"/>
    <s v="Cancelld"/>
    <x v="1"/>
    <x v="1"/>
    <x v="2"/>
    <n v="801"/>
    <n v="1145.43"/>
  </r>
  <r>
    <s v="AD01-9361"/>
    <x v="4"/>
    <s v="Mar"/>
    <x v="1"/>
    <x v="1"/>
    <s v="Cancelld"/>
    <x v="1"/>
    <x v="1"/>
    <x v="2"/>
    <n v="887"/>
    <n v="1268.4099999999999"/>
  </r>
  <r>
    <s v="AD01-9361"/>
    <x v="4"/>
    <s v="Mar"/>
    <x v="1"/>
    <x v="1"/>
    <s v="Cancelld"/>
    <x v="1"/>
    <x v="1"/>
    <x v="2"/>
    <n v="840"/>
    <n v="526.24"/>
  </r>
  <r>
    <s v="AD01-9361"/>
    <x v="4"/>
    <s v="Mar"/>
    <x v="1"/>
    <x v="1"/>
    <s v="Cancelld"/>
    <x v="1"/>
    <x v="1"/>
    <x v="2"/>
    <n v="201"/>
    <n v="287.43"/>
  </r>
  <r>
    <s v="AD01-9364"/>
    <x v="4"/>
    <s v="Mar"/>
    <x v="1"/>
    <x v="1"/>
    <s v="Cancelld"/>
    <x v="1"/>
    <x v="1"/>
    <x v="2"/>
    <n v="229"/>
    <n v="327.47000000000003"/>
  </r>
  <r>
    <s v="AD01-9361"/>
    <x v="4"/>
    <s v="Mar"/>
    <x v="1"/>
    <x v="1"/>
    <s v="Cancelld"/>
    <x v="1"/>
    <x v="1"/>
    <x v="2"/>
    <n v="205"/>
    <n v="293.14999999999998"/>
  </r>
  <r>
    <s v="AD01-9361"/>
    <x v="4"/>
    <s v="Mar"/>
    <x v="1"/>
    <x v="1"/>
    <s v="Cancelld"/>
    <x v="1"/>
    <x v="1"/>
    <x v="2"/>
    <n v="810"/>
    <n v="1158.3"/>
  </r>
  <r>
    <s v="AD01-9362"/>
    <x v="4"/>
    <s v="Mar"/>
    <x v="1"/>
    <x v="1"/>
    <s v="Cancelld"/>
    <x v="1"/>
    <x v="1"/>
    <x v="2"/>
    <n v="203"/>
    <n v="290.28999999999996"/>
  </r>
  <r>
    <s v="AD01-9364"/>
    <x v="4"/>
    <s v="May"/>
    <x v="1"/>
    <x v="1"/>
    <s v="Cancelld"/>
    <x v="1"/>
    <x v="1"/>
    <x v="2"/>
    <n v="218"/>
    <n v="311.74"/>
  </r>
  <r>
    <s v="AD01-9364"/>
    <x v="4"/>
    <s v="May"/>
    <x v="1"/>
    <x v="1"/>
    <s v="Cancelld"/>
    <x v="1"/>
    <x v="1"/>
    <x v="2"/>
    <n v="194"/>
    <n v="277.42"/>
  </r>
  <r>
    <s v="AD01-9362"/>
    <x v="4"/>
    <s v="May"/>
    <x v="1"/>
    <x v="1"/>
    <s v="Cancelld"/>
    <x v="1"/>
    <x v="1"/>
    <x v="2"/>
    <n v="220"/>
    <n v="314.60000000000002"/>
  </r>
  <r>
    <s v="AD01-9362"/>
    <x v="4"/>
    <s v="May"/>
    <x v="1"/>
    <x v="1"/>
    <s v="Cancelld"/>
    <x v="1"/>
    <x v="1"/>
    <x v="2"/>
    <n v="190"/>
    <n v="271.7"/>
  </r>
  <r>
    <s v="AD01-9362"/>
    <x v="4"/>
    <s v="May"/>
    <x v="1"/>
    <x v="1"/>
    <s v="Cancelld"/>
    <x v="1"/>
    <x v="1"/>
    <x v="2"/>
    <n v="889"/>
    <n v="1271.27"/>
  </r>
  <r>
    <s v="AD01-9362"/>
    <x v="4"/>
    <s v="May"/>
    <x v="1"/>
    <x v="1"/>
    <s v="Cancelld"/>
    <x v="1"/>
    <x v="1"/>
    <x v="2"/>
    <n v="842"/>
    <n v="526.24"/>
  </r>
  <r>
    <s v="AD01-9362"/>
    <x v="4"/>
    <s v="May"/>
    <x v="1"/>
    <x v="1"/>
    <s v="Cancelld"/>
    <x v="1"/>
    <x v="1"/>
    <x v="2"/>
    <n v="217"/>
    <n v="310.31"/>
  </r>
  <r>
    <s v="AD01-9362"/>
    <x v="4"/>
    <s v="May"/>
    <x v="1"/>
    <x v="1"/>
    <s v="Cancelld"/>
    <x v="1"/>
    <x v="1"/>
    <x v="2"/>
    <n v="193"/>
    <n v="275.99"/>
  </r>
  <r>
    <s v="AD01-9364"/>
    <x v="4"/>
    <s v="May"/>
    <x v="1"/>
    <x v="1"/>
    <s v="Cancelld"/>
    <x v="1"/>
    <x v="1"/>
    <x v="2"/>
    <n v="811"/>
    <n v="1159.73"/>
  </r>
  <r>
    <s v="AD01-9364"/>
    <x v="4"/>
    <s v="May"/>
    <x v="1"/>
    <x v="1"/>
    <s v="Cancelld"/>
    <x v="1"/>
    <x v="1"/>
    <x v="2"/>
    <n v="191"/>
    <n v="273.13"/>
  </r>
  <r>
    <s v="AD01-9362"/>
    <x v="4"/>
    <s v="Nov"/>
    <x v="1"/>
    <x v="1"/>
    <s v="Cancelld"/>
    <x v="1"/>
    <x v="1"/>
    <x v="2"/>
    <n v="188"/>
    <n v="268.84000000000003"/>
  </r>
  <r>
    <s v="AD01-9365"/>
    <x v="4"/>
    <s v="Nov"/>
    <x v="1"/>
    <x v="1"/>
    <s v="Cancelld"/>
    <x v="1"/>
    <x v="1"/>
    <x v="2"/>
    <n v="158"/>
    <n v="225.94"/>
  </r>
  <r>
    <s v="AD01-9361"/>
    <x v="4"/>
    <s v="Nov"/>
    <x v="1"/>
    <x v="1"/>
    <s v="Cancelld"/>
    <x v="1"/>
    <x v="1"/>
    <x v="2"/>
    <n v="160"/>
    <n v="228.8"/>
  </r>
  <r>
    <s v="AD01-9361"/>
    <x v="4"/>
    <s v="Nov"/>
    <x v="1"/>
    <x v="1"/>
    <s v="Cancelld"/>
    <x v="1"/>
    <x v="1"/>
    <x v="2"/>
    <n v="808"/>
    <n v="1155.44"/>
  </r>
  <r>
    <s v="AD01-9362"/>
    <x v="4"/>
    <s v="Nov"/>
    <x v="1"/>
    <x v="1"/>
    <s v="Cancelld"/>
    <x v="1"/>
    <x v="1"/>
    <x v="2"/>
    <n v="894"/>
    <n v="1278.42"/>
  </r>
  <r>
    <s v="AD01-9362"/>
    <x v="4"/>
    <s v="Nov"/>
    <x v="1"/>
    <x v="1"/>
    <s v="Cancelld"/>
    <x v="1"/>
    <x v="1"/>
    <x v="2"/>
    <n v="847"/>
    <n v="526.24"/>
  </r>
  <r>
    <s v="AD01-9361"/>
    <x v="4"/>
    <s v="Nov"/>
    <x v="1"/>
    <x v="1"/>
    <s v="Cancelld"/>
    <x v="1"/>
    <x v="1"/>
    <x v="2"/>
    <n v="159"/>
    <n v="227.37"/>
  </r>
  <r>
    <s v="AD01-9361"/>
    <x v="4"/>
    <s v="Nov"/>
    <x v="1"/>
    <x v="1"/>
    <s v="Cancelld"/>
    <x v="1"/>
    <x v="1"/>
    <x v="2"/>
    <n v="187"/>
    <n v="267.40999999999997"/>
  </r>
  <r>
    <s v="AD01-9365"/>
    <x v="4"/>
    <s v="Nov"/>
    <x v="1"/>
    <x v="1"/>
    <s v="Cancelld"/>
    <x v="1"/>
    <x v="1"/>
    <x v="2"/>
    <n v="817"/>
    <n v="1168.31"/>
  </r>
  <r>
    <s v="AD01-9362"/>
    <x v="4"/>
    <s v="Nov"/>
    <x v="1"/>
    <x v="1"/>
    <s v="Cancelld"/>
    <x v="1"/>
    <x v="1"/>
    <x v="2"/>
    <n v="161"/>
    <n v="230.23000000000002"/>
  </r>
  <r>
    <s v="AD01-9361"/>
    <x v="4"/>
    <s v="Oct"/>
    <x v="1"/>
    <x v="1"/>
    <s v="Cancelld"/>
    <x v="1"/>
    <x v="1"/>
    <x v="2"/>
    <n v="194"/>
    <n v="277.42"/>
  </r>
  <r>
    <s v="AD01-9362"/>
    <x v="4"/>
    <s v="Oct"/>
    <x v="1"/>
    <x v="1"/>
    <s v="Cancelld"/>
    <x v="1"/>
    <x v="1"/>
    <x v="2"/>
    <n v="164"/>
    <n v="234.51999999999998"/>
  </r>
  <r>
    <s v="AD01-9362"/>
    <x v="4"/>
    <s v="Oct"/>
    <x v="1"/>
    <x v="1"/>
    <s v="Cancelld"/>
    <x v="1"/>
    <x v="1"/>
    <x v="2"/>
    <n v="190"/>
    <n v="271.7"/>
  </r>
  <r>
    <s v="AD01-9363"/>
    <x v="4"/>
    <s v="Oct"/>
    <x v="1"/>
    <x v="1"/>
    <s v="Cancelld"/>
    <x v="1"/>
    <x v="1"/>
    <x v="2"/>
    <n v="166"/>
    <n v="237.38"/>
  </r>
  <r>
    <s v="AD01-9361"/>
    <x v="4"/>
    <s v="Oct"/>
    <x v="1"/>
    <x v="1"/>
    <s v="Cancelld"/>
    <x v="1"/>
    <x v="1"/>
    <x v="2"/>
    <n v="807"/>
    <n v="1154.01"/>
  </r>
  <r>
    <s v="AD01-9361"/>
    <x v="4"/>
    <s v="Oct"/>
    <x v="1"/>
    <x v="1"/>
    <s v="Cancelld"/>
    <x v="1"/>
    <x v="1"/>
    <x v="2"/>
    <n v="165"/>
    <n v="235.95"/>
  </r>
  <r>
    <s v="AD01-9363"/>
    <x v="4"/>
    <s v="Oct"/>
    <x v="1"/>
    <x v="1"/>
    <s v="Cancelld"/>
    <x v="1"/>
    <x v="1"/>
    <x v="2"/>
    <n v="193"/>
    <n v="275.99"/>
  </r>
  <r>
    <s v="AD01-9362"/>
    <x v="4"/>
    <s v="Oct"/>
    <x v="1"/>
    <x v="1"/>
    <s v="Cancelld"/>
    <x v="1"/>
    <x v="1"/>
    <x v="2"/>
    <n v="163"/>
    <n v="233.09"/>
  </r>
  <r>
    <s v="AD01-9362"/>
    <x v="4"/>
    <s v="Oct"/>
    <x v="1"/>
    <x v="1"/>
    <s v="Cancelld"/>
    <x v="1"/>
    <x v="1"/>
    <x v="2"/>
    <n v="816"/>
    <n v="1166.8800000000001"/>
  </r>
  <r>
    <s v="AD01-9361"/>
    <x v="4"/>
    <s v="Oct"/>
    <x v="1"/>
    <x v="1"/>
    <s v="Cancelld"/>
    <x v="1"/>
    <x v="1"/>
    <x v="2"/>
    <n v="167"/>
    <n v="238.81"/>
  </r>
  <r>
    <s v="AD01-9362"/>
    <x v="4"/>
    <s v="Sep"/>
    <x v="1"/>
    <x v="1"/>
    <s v="Cancelld"/>
    <x v="1"/>
    <x v="1"/>
    <x v="2"/>
    <n v="200"/>
    <n v="286"/>
  </r>
  <r>
    <s v="AD01-9361"/>
    <x v="4"/>
    <s v="Sep"/>
    <x v="1"/>
    <x v="1"/>
    <s v="Cancelld"/>
    <x v="1"/>
    <x v="1"/>
    <x v="2"/>
    <n v="170"/>
    <n v="243.1"/>
  </r>
  <r>
    <s v="AD01-9361"/>
    <x v="4"/>
    <s v="Sep"/>
    <x v="1"/>
    <x v="1"/>
    <s v="Cancelld"/>
    <x v="1"/>
    <x v="1"/>
    <x v="2"/>
    <n v="196"/>
    <n v="280.27999999999997"/>
  </r>
  <r>
    <s v="AD01-9362"/>
    <x v="4"/>
    <s v="Sep"/>
    <x v="1"/>
    <x v="1"/>
    <s v="Cancelld"/>
    <x v="1"/>
    <x v="1"/>
    <x v="2"/>
    <n v="172"/>
    <n v="245.95999999999998"/>
  </r>
  <r>
    <s v="AD01-9362"/>
    <x v="4"/>
    <s v="Sep"/>
    <x v="1"/>
    <x v="1"/>
    <s v="Cancelld"/>
    <x v="1"/>
    <x v="1"/>
    <x v="2"/>
    <n v="806"/>
    <n v="1152.58"/>
  </r>
  <r>
    <s v="AD01-9361"/>
    <x v="4"/>
    <s v="Sep"/>
    <x v="1"/>
    <x v="1"/>
    <s v="Cancelld"/>
    <x v="1"/>
    <x v="1"/>
    <x v="2"/>
    <n v="893"/>
    <n v="1276.99"/>
  </r>
  <r>
    <s v="AD01-9361"/>
    <x v="4"/>
    <s v="Sep"/>
    <x v="1"/>
    <x v="1"/>
    <s v="Cancelld"/>
    <x v="1"/>
    <x v="1"/>
    <x v="2"/>
    <n v="846"/>
    <n v="526.24"/>
  </r>
  <r>
    <s v="AD01-9362"/>
    <x v="4"/>
    <s v="Sep"/>
    <x v="1"/>
    <x v="1"/>
    <s v="Cancelld"/>
    <x v="1"/>
    <x v="1"/>
    <x v="2"/>
    <n v="171"/>
    <n v="244.53"/>
  </r>
  <r>
    <s v="AD01-9362"/>
    <x v="4"/>
    <s v="Sep"/>
    <x v="1"/>
    <x v="1"/>
    <s v="Cancelld"/>
    <x v="1"/>
    <x v="1"/>
    <x v="2"/>
    <n v="199"/>
    <n v="284.57"/>
  </r>
  <r>
    <s v="AD01-9361"/>
    <x v="4"/>
    <s v="Sep"/>
    <x v="1"/>
    <x v="1"/>
    <s v="Cancelld"/>
    <x v="1"/>
    <x v="1"/>
    <x v="2"/>
    <n v="169"/>
    <n v="241.67000000000002"/>
  </r>
  <r>
    <s v="AD01-9361"/>
    <x v="4"/>
    <s v="Sep"/>
    <x v="1"/>
    <x v="1"/>
    <s v="Cancelld"/>
    <x v="1"/>
    <x v="1"/>
    <x v="2"/>
    <n v="815"/>
    <n v="1165.45"/>
  </r>
  <r>
    <s v="AD01-9362"/>
    <x v="4"/>
    <s v="Sep"/>
    <x v="1"/>
    <x v="1"/>
    <s v="Cancelld"/>
    <x v="1"/>
    <x v="1"/>
    <x v="2"/>
    <n v="173"/>
    <n v="247.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F13824-A7C9-46BC-A1FB-1D9602C8A40B}"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2:B73" firstHeaderRow="0" firstDataRow="1" firstDataCol="0"/>
  <pivotFields count="11">
    <pivotField showAll="0"/>
    <pivotField showAll="0">
      <items count="6">
        <item x="0"/>
        <item h="1" x="1"/>
        <item h="1" x="2"/>
        <item h="1" x="3"/>
        <item h="1" x="4"/>
        <item t="default"/>
      </items>
    </pivotField>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Target" fld="10" baseField="0" baseItem="0"/>
    <dataField name="Sum of Amount" fld="9" baseField="0" baseItem="0"/>
  </dataFields>
  <formats count="1">
    <format dxfId="9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7E20056-B843-4694-BFBB-83F3563EA3AE}" name="PivotTable2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R85:S88" firstHeaderRow="1" firstDataRow="1" firstDataCol="1"/>
  <pivotFields count="11">
    <pivotField showAll="0"/>
    <pivotField showAll="0">
      <items count="6">
        <item x="0"/>
        <item h="1" x="1"/>
        <item h="1" x="2"/>
        <item h="1" x="3"/>
        <item h="1" x="4"/>
        <item t="default"/>
      </items>
    </pivotField>
    <pivotField showAll="0"/>
    <pivotField showAll="0"/>
    <pivotField showAll="0"/>
    <pivotField showAll="0"/>
    <pivotField showAll="0"/>
    <pivotField axis="axisRow" showAll="0">
      <items count="3">
        <item x="0"/>
        <item x="1"/>
        <item t="default"/>
      </items>
    </pivotField>
    <pivotField showAll="0">
      <items count="4">
        <item x="2"/>
        <item x="1"/>
        <item x="0"/>
        <item t="default"/>
      </items>
    </pivotField>
    <pivotField dataField="1" showAll="0"/>
    <pivotField showAll="0"/>
  </pivotFields>
  <rowFields count="1">
    <field x="7"/>
  </rowFields>
  <rowItems count="3">
    <i>
      <x/>
    </i>
    <i>
      <x v="1"/>
    </i>
    <i t="grand">
      <x/>
    </i>
  </rowItems>
  <colItems count="1">
    <i/>
  </colItems>
  <dataFields count="1">
    <dataField name="Sum of Amount2" fld="9" showDataAs="percentOfCol" baseField="7" baseItem="0" numFmtId="10"/>
  </dataFields>
  <formats count="2">
    <format dxfId="961">
      <pivotArea outline="0" collapsedLevelsAreSubtotals="1" fieldPosition="0"/>
    </format>
    <format dxfId="960">
      <pivotArea outline="0" fieldPosition="0">
        <references count="1">
          <reference field="4294967294" count="1">
            <x v="0"/>
          </reference>
        </references>
      </pivotArea>
    </format>
  </formats>
  <chartFormats count="3">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0"/>
          </reference>
        </references>
      </pivotArea>
    </chartFormat>
    <chartFormat chart="13"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65765FB-B0A0-428A-A65C-99810CD4A2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D6:AE19" firstHeaderRow="1"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5">
    <format dxfId="966">
      <pivotArea type="all" dataOnly="0" outline="0" fieldPosition="0"/>
    </format>
    <format dxfId="965">
      <pivotArea outline="0" collapsedLevelsAreSubtotals="1" fieldPosition="0"/>
    </format>
    <format dxfId="964">
      <pivotArea field="2" type="button" dataOnly="0" labelOnly="1" outline="0"/>
    </format>
    <format dxfId="963">
      <pivotArea dataOnly="0" labelOnly="1" grandRow="1" outline="0" fieldPosition="0"/>
    </format>
    <format dxfId="962">
      <pivotArea outline="0" collapsedLevelsAreSubtotals="1" fieldPosition="0"/>
    </format>
  </format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79EE58D-0E2E-4CE8-8315-CE9A184FCA6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E13" firstHeaderRow="0" firstDataRow="1" firstDataCol="1"/>
  <pivotFields count="9">
    <pivotField showAll="0">
      <items count="6">
        <item x="0"/>
        <item h="1" x="1"/>
        <item h="1" x="2"/>
        <item h="1" x="3"/>
        <item h="1" x="4"/>
        <item t="default"/>
      </items>
    </pivotField>
    <pivotField showAll="0"/>
    <pivotField axis="axisRow" showAll="0">
      <items count="7">
        <item x="4"/>
        <item x="5"/>
        <item x="0"/>
        <item x="1"/>
        <item x="2"/>
        <item x="3"/>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numFmtId="1"/>
    <dataField name="Sum of Counts" fld="4" baseField="0" baseItem="0"/>
    <dataField name="Sum of Counts2" fld="4" showDataAs="percentOfCol" baseField="2" baseItem="0" numFmtId="10"/>
  </dataFields>
  <formats count="8">
    <format dxfId="974">
      <pivotArea type="all" dataOnly="0" outline="0" fieldPosition="0"/>
    </format>
    <format dxfId="973">
      <pivotArea outline="0" collapsedLevelsAreSubtotals="1" fieldPosition="0"/>
    </format>
    <format dxfId="972">
      <pivotArea field="2" type="button" dataOnly="0" labelOnly="1" outline="0" axis="axisRow" fieldPosition="0"/>
    </format>
    <format dxfId="971">
      <pivotArea dataOnly="0" labelOnly="1" fieldPosition="0">
        <references count="1">
          <reference field="2" count="0"/>
        </references>
      </pivotArea>
    </format>
    <format dxfId="970">
      <pivotArea dataOnly="0" labelOnly="1" grandRow="1" outline="0" fieldPosition="0"/>
    </format>
    <format dxfId="969">
      <pivotArea dataOnly="0" labelOnly="1" outline="0" fieldPosition="0">
        <references count="1">
          <reference field="4294967294" count="1">
            <x v="0"/>
          </reference>
        </references>
      </pivotArea>
    </format>
    <format dxfId="968">
      <pivotArea outline="0" collapsedLevelsAreSubtotals="1" fieldPosition="0">
        <references count="1">
          <reference field="4294967294" count="1" selected="0">
            <x v="0"/>
          </reference>
        </references>
      </pivotArea>
    </format>
    <format dxfId="967">
      <pivotArea outline="0" fieldPosition="0">
        <references count="1">
          <reference field="4294967294" count="1">
            <x v="2"/>
          </reference>
        </references>
      </pivotArea>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41FCA45-DC96-42B3-87F8-F95BF57F3A6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V6:AX28"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6">
    <format dxfId="980">
      <pivotArea type="all" dataOnly="0" outline="0" fieldPosition="0"/>
    </format>
    <format dxfId="979">
      <pivotArea outline="0" collapsedLevelsAreSubtotals="1" fieldPosition="0"/>
    </format>
    <format dxfId="978">
      <pivotArea field="2" type="button" dataOnly="0" labelOnly="1" outline="0" axis="axisRow" fieldPosition="0"/>
    </format>
    <format dxfId="977">
      <pivotArea dataOnly="0" labelOnly="1" grandRow="1" outline="0" fieldPosition="0"/>
    </format>
    <format dxfId="976">
      <pivotArea outline="0" collapsedLevelsAreSubtotals="1" fieldPosition="0"/>
    </format>
    <format dxfId="975">
      <pivotArea outline="0" fieldPosition="0">
        <references count="1">
          <reference field="4294967294" count="1">
            <x v="1"/>
          </reference>
        </references>
      </pivotArea>
    </format>
  </formats>
  <chartFormats count="6">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29" format="12" series="1">
      <pivotArea type="data" outline="0" fieldPosition="0">
        <references count="1">
          <reference field="4294967294" count="1" selected="0">
            <x v="0"/>
          </reference>
        </references>
      </pivotArea>
    </chartFormat>
    <chartFormat chart="29" format="15" series="1">
      <pivotArea type="data" outline="0" fieldPosition="0">
        <references count="1">
          <reference field="4294967294" count="1" selected="0">
            <x v="1"/>
          </reference>
        </references>
      </pivotArea>
    </chartFormat>
    <chartFormat chart="30" format="18" series="1">
      <pivotArea type="data" outline="0" fieldPosition="0">
        <references count="1">
          <reference field="4294967294" count="1" selected="0">
            <x v="0"/>
          </reference>
        </references>
      </pivotArea>
    </chartFormat>
    <chartFormat chart="30" format="21" series="1">
      <pivotArea type="data" outline="0" fieldPosition="0">
        <references count="1">
          <reference field="4294967294"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1AF8A12-AD4B-480C-BFD3-EA08E530F5B0}"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9:D46" firstHeaderRow="0" firstDataRow="1" firstDataCol="1"/>
  <pivotFields count="4">
    <pivotField showAll="0">
      <items count="6">
        <item h="1" x="0"/>
        <item h="1" x="1"/>
        <item x="2"/>
        <item h="1" x="3"/>
        <item h="1" x="4"/>
        <item t="default"/>
      </items>
    </pivotField>
    <pivotField axis="axisRow" showAll="0">
      <items count="7">
        <item x="4"/>
        <item x="5"/>
        <item x="0"/>
        <item x="2"/>
        <item x="3"/>
        <item x="1"/>
        <item t="default"/>
      </items>
    </pivotField>
    <pivotField dataField="1" numFmtId="1" showAll="0"/>
    <pivotField numFmtId="1" showAll="0"/>
  </pivotFields>
  <rowFields count="1">
    <field x="1"/>
  </rowFields>
  <rowItems count="7">
    <i>
      <x/>
    </i>
    <i>
      <x v="1"/>
    </i>
    <i>
      <x v="2"/>
    </i>
    <i>
      <x v="3"/>
    </i>
    <i>
      <x v="4"/>
    </i>
    <i>
      <x v="5"/>
    </i>
    <i t="grand">
      <x/>
    </i>
  </rowItems>
  <colFields count="1">
    <field x="-2"/>
  </colFields>
  <colItems count="2">
    <i>
      <x/>
    </i>
    <i i="1">
      <x v="1"/>
    </i>
  </colItems>
  <dataFields count="2">
    <dataField name="Sum of Amount" fld="2" baseField="0" baseItem="0"/>
    <dataField name="Sum of Amount2" fld="2" showDataAs="percentOfCol" baseField="1" baseItem="0" numFmtId="1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B3ACBE9-4D5E-46B7-BE01-FAAEC5F5A303}" name="PivotTable1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72:K75" firstHeaderRow="1" firstDataRow="1" firstDataCol="1"/>
  <pivotFields count="11">
    <pivotField showAll="0"/>
    <pivotField showAll="0">
      <items count="6">
        <item x="0"/>
        <item h="1" x="1"/>
        <item h="1" x="2"/>
        <item h="1" x="3"/>
        <item h="1" x="4"/>
        <item t="default"/>
      </items>
    </pivotField>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Count of POS" fld="3" subtotal="count" baseField="0" baseItem="0"/>
  </dataFields>
  <formats count="1">
    <format dxfId="98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A737BF6-5920-4461-9C1F-34A4BB023BDA}"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7:D64" firstHeaderRow="0" firstDataRow="1" firstDataCol="1"/>
  <pivotFields count="4">
    <pivotField showAll="0">
      <items count="6">
        <item h="1" x="0"/>
        <item h="1" x="1"/>
        <item x="2"/>
        <item h="1" x="3"/>
        <item h="1" x="4"/>
        <item t="default"/>
      </items>
    </pivotField>
    <pivotField axis="axisRow" showAll="0" sortType="descending">
      <items count="7">
        <item x="4"/>
        <item x="5"/>
        <item x="0"/>
        <item x="2"/>
        <item x="3"/>
        <item x="1"/>
        <item t="default"/>
      </items>
      <autoSortScope>
        <pivotArea dataOnly="0" outline="0" fieldPosition="0">
          <references count="1">
            <reference field="4294967294" count="1" selected="0">
              <x v="0"/>
            </reference>
          </references>
        </pivotArea>
      </autoSortScope>
    </pivotField>
    <pivotField dataField="1" numFmtId="1" showAll="0"/>
    <pivotField numFmtId="1" showAll="0"/>
  </pivotFields>
  <rowFields count="1">
    <field x="1"/>
  </rowFields>
  <rowItems count="7">
    <i>
      <x v="5"/>
    </i>
    <i>
      <x v="2"/>
    </i>
    <i>
      <x v="3"/>
    </i>
    <i>
      <x v="4"/>
    </i>
    <i>
      <x/>
    </i>
    <i>
      <x v="1"/>
    </i>
    <i t="grand">
      <x/>
    </i>
  </rowItems>
  <colFields count="1">
    <field x="-2"/>
  </colFields>
  <colItems count="2">
    <i>
      <x/>
    </i>
    <i i="1">
      <x v="1"/>
    </i>
  </colItems>
  <dataFields count="2">
    <dataField name="Sum of Amount" fld="2" baseField="0" baseItem="0"/>
    <dataField name="Sum of Amount2" fld="2" showDataAs="percentOfCol" baseField="1" baseItem="0" numFmtId="1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491F0FE-236D-4526-8E53-EFA57376D88F}" name="PivotTable2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84:K87" firstHeaderRow="1" firstDataRow="1" firstDataCol="1"/>
  <pivotFields count="11">
    <pivotField showAll="0"/>
    <pivotField showAll="0">
      <items count="6">
        <item x="0"/>
        <item h="1" x="1"/>
        <item h="1" x="2"/>
        <item h="1" x="3"/>
        <item h="1" x="4"/>
        <item t="default"/>
      </items>
    </pivotField>
    <pivotField showAll="0"/>
    <pivotField showAll="0"/>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6"/>
  </rowFields>
  <rowItems count="3">
    <i>
      <x/>
    </i>
    <i>
      <x v="1"/>
    </i>
    <i t="grand">
      <x/>
    </i>
  </rowItems>
  <colItems count="1">
    <i/>
  </colItems>
  <dataFields count="1">
    <dataField name="Count of Registration Status" fld="6" subtotal="count" baseField="0" baseItem="0"/>
  </dataFields>
  <formats count="1">
    <format dxfId="98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DC63875A-0F92-4308-8EA6-3C16C9A4B6A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J6:AL9"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6">
    <format dxfId="988">
      <pivotArea type="all" dataOnly="0" outline="0" fieldPosition="0"/>
    </format>
    <format dxfId="987">
      <pivotArea outline="0" collapsedLevelsAreSubtotals="1" fieldPosition="0"/>
    </format>
    <format dxfId="986">
      <pivotArea field="2" type="button" dataOnly="0" labelOnly="1" outline="0"/>
    </format>
    <format dxfId="985">
      <pivotArea dataOnly="0" labelOnly="1" grandRow="1" outline="0" fieldPosition="0"/>
    </format>
    <format dxfId="984">
      <pivotArea outline="0" collapsedLevelsAreSubtotals="1" fieldPosition="0"/>
    </format>
    <format dxfId="983">
      <pivotArea outline="0" fieldPosition="0">
        <references count="1">
          <reference field="4294967294" count="1">
            <x v="1"/>
          </reference>
        </references>
      </pivotArea>
    </format>
  </formats>
  <chartFormats count="12">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27" format="2">
      <pivotArea type="data" outline="0" fieldPosition="0">
        <references count="2">
          <reference field="4294967294" count="1" selected="0">
            <x v="0"/>
          </reference>
          <reference field="8" count="1" selected="0">
            <x v="0"/>
          </reference>
        </references>
      </pivotArea>
    </chartFormat>
    <chartFormat chart="27" format="3">
      <pivotArea type="data" outline="0" fieldPosition="0">
        <references count="2">
          <reference field="4294967294" count="1" selected="0">
            <x v="1"/>
          </reference>
          <reference field="8" count="1" selected="0">
            <x v="0"/>
          </reference>
        </references>
      </pivotArea>
    </chartFormat>
    <chartFormat chart="27" format="4">
      <pivotArea type="data" outline="0" fieldPosition="0">
        <references count="2">
          <reference field="4294967294" count="1" selected="0">
            <x v="0"/>
          </reference>
          <reference field="8" count="1" selected="0">
            <x v="1"/>
          </reference>
        </references>
      </pivotArea>
    </chartFormat>
    <chartFormat chart="27" format="5">
      <pivotArea type="data" outline="0" fieldPosition="0">
        <references count="2">
          <reference field="4294967294" count="1" selected="0">
            <x v="1"/>
          </reference>
          <reference field="8" count="1" selected="0">
            <x v="1"/>
          </reference>
        </references>
      </pivotArea>
    </chartFormat>
    <chartFormat chart="30" format="18" series="1">
      <pivotArea type="data" outline="0" fieldPosition="0">
        <references count="1">
          <reference field="4294967294" count="1" selected="0">
            <x v="0"/>
          </reference>
        </references>
      </pivotArea>
    </chartFormat>
    <chartFormat chart="30" format="19">
      <pivotArea type="data" outline="0" fieldPosition="0">
        <references count="2">
          <reference field="4294967294" count="1" selected="0">
            <x v="0"/>
          </reference>
          <reference field="8" count="1" selected="0">
            <x v="0"/>
          </reference>
        </references>
      </pivotArea>
    </chartFormat>
    <chartFormat chart="30" format="20">
      <pivotArea type="data" outline="0" fieldPosition="0">
        <references count="2">
          <reference field="4294967294" count="1" selected="0">
            <x v="0"/>
          </reference>
          <reference field="8" count="1" selected="0">
            <x v="1"/>
          </reference>
        </references>
      </pivotArea>
    </chartFormat>
    <chartFormat chart="30" format="21" series="1">
      <pivotArea type="data" outline="0" fieldPosition="0">
        <references count="1">
          <reference field="4294967294" count="1" selected="0">
            <x v="1"/>
          </reference>
        </references>
      </pivotArea>
    </chartFormat>
    <chartFormat chart="30" format="22">
      <pivotArea type="data" outline="0" fieldPosition="0">
        <references count="2">
          <reference field="4294967294" count="1" selected="0">
            <x v="1"/>
          </reference>
          <reference field="8" count="1" selected="0">
            <x v="0"/>
          </reference>
        </references>
      </pivotArea>
    </chartFormat>
    <chartFormat chart="30" format="23">
      <pivotArea type="data" outline="0" fieldPosition="0">
        <references count="2">
          <reference field="4294967294" count="1" selected="0">
            <x v="1"/>
          </reference>
          <reference field="8"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EC81D02-BB9E-4ED3-AB25-834BD65863A1}" name="PivotTable2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78:K81" firstHeaderRow="1" firstDataRow="1" firstDataCol="1"/>
  <pivotFields count="11">
    <pivotField showAll="0"/>
    <pivotField showAll="0">
      <items count="6">
        <item x="0"/>
        <item h="1" x="1"/>
        <item h="1" x="2"/>
        <item h="1" x="3"/>
        <item h="1" x="4"/>
        <item t="default"/>
      </items>
    </pivotField>
    <pivotField showAll="0"/>
    <pivotField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4"/>
  </rowFields>
  <rowItems count="3">
    <i>
      <x v="1"/>
    </i>
    <i>
      <x/>
    </i>
    <i t="grand">
      <x/>
    </i>
  </rowItems>
  <colItems count="1">
    <i/>
  </colItems>
  <dataFields count="1">
    <dataField name="Count of Payment Method" fld="4" subtotal="count" baseField="0" baseItem="0"/>
  </dataFields>
  <formats count="1">
    <format dxfId="98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6C390B-D371-4BA1-BA55-2CA24BDCD43D}" name="PivotTable2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R91:S94" firstHeaderRow="1" firstDataRow="1" firstDataCol="1"/>
  <pivotFields count="11">
    <pivotField showAll="0"/>
    <pivotField showAll="0">
      <items count="6">
        <item x="0"/>
        <item h="1" x="1"/>
        <item h="1" x="2"/>
        <item h="1" x="3"/>
        <item h="1" x="4"/>
        <item t="default"/>
      </items>
    </pivotField>
    <pivotField showAll="0"/>
    <pivotField showAll="0"/>
    <pivotField showAll="0"/>
    <pivotField showAll="0"/>
    <pivotField showAll="0"/>
    <pivotField axis="axisRow" showAll="0">
      <items count="3">
        <item x="0"/>
        <item x="1"/>
        <item t="default"/>
      </items>
    </pivotField>
    <pivotField showAll="0">
      <items count="4">
        <item x="2"/>
        <item x="1"/>
        <item x="0"/>
        <item t="default"/>
      </items>
    </pivotField>
    <pivotField dataField="1" showAll="0"/>
    <pivotField showAll="0"/>
  </pivotFields>
  <rowFields count="1">
    <field x="7"/>
  </rowFields>
  <rowItems count="3">
    <i>
      <x/>
    </i>
    <i>
      <x v="1"/>
    </i>
    <i t="grand">
      <x/>
    </i>
  </rowItems>
  <colItems count="1">
    <i/>
  </colItems>
  <dataFields count="1">
    <dataField name="Count of Amount" fld="9" subtotal="count" baseField="7" baseItem="0"/>
  </dataFields>
  <formats count="1">
    <format dxfId="936">
      <pivotArea outline="0" collapsedLevelsAreSubtotals="1" fieldPosition="0"/>
    </format>
  </formats>
  <chartFormats count="4">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7" count="1" selected="0">
            <x v="0"/>
          </reference>
        </references>
      </pivotArea>
    </chartFormat>
    <chartFormat chart="21" format="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FAD201-B067-4E53-BEC5-83A19CF105D3}" name="PivotTable2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R79:S83" firstHeaderRow="1" firstDataRow="1" firstDataCol="1"/>
  <pivotFields count="11">
    <pivotField showAll="0"/>
    <pivotField showAll="0">
      <items count="6">
        <item x="0"/>
        <item h="1" x="1"/>
        <item h="1" x="2"/>
        <item h="1" x="3"/>
        <item h="1" x="4"/>
        <item t="default"/>
      </items>
    </pivotField>
    <pivotField showAll="0"/>
    <pivotField showAll="0"/>
    <pivotField showAll="0"/>
    <pivotField showAll="0"/>
    <pivotField showAll="0"/>
    <pivotField showAll="0"/>
    <pivotField axis="axisRow" showAll="0">
      <items count="4">
        <item x="2"/>
        <item x="1"/>
        <item x="0"/>
        <item t="default"/>
      </items>
    </pivotField>
    <pivotField dataField="1" showAll="0"/>
    <pivotField showAll="0"/>
  </pivotFields>
  <rowFields count="1">
    <field x="8"/>
  </rowFields>
  <rowItems count="4">
    <i>
      <x/>
    </i>
    <i>
      <x v="1"/>
    </i>
    <i>
      <x v="2"/>
    </i>
    <i t="grand">
      <x/>
    </i>
  </rowItems>
  <colItems count="1">
    <i/>
  </colItems>
  <dataFields count="1">
    <dataField name="Count of Amount" fld="9" subtotal="count" baseField="8" baseItem="0"/>
  </dataFields>
  <formats count="1">
    <format dxfId="937">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994752-E540-4027-BEA2-251A1F2968B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V6:X19" firstHeaderRow="0" firstDataRow="1" firstDataCol="1"/>
  <pivotFields count="9">
    <pivotField showAll="0">
      <items count="6">
        <item x="0"/>
        <item h="1" x="1"/>
        <item h="1" x="2"/>
        <item h="1"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numFmtId="1"/>
    <dataField name="Sum of Income2" fld="5" baseField="0" baseItem="0"/>
  </dataFields>
  <formats count="7">
    <format dxfId="944">
      <pivotArea type="all" dataOnly="0" outline="0" fieldPosition="0"/>
    </format>
    <format dxfId="943">
      <pivotArea outline="0" collapsedLevelsAreSubtotals="1" fieldPosition="0"/>
    </format>
    <format dxfId="942">
      <pivotArea field="2" type="button" dataOnly="0" labelOnly="1" outline="0"/>
    </format>
    <format dxfId="941">
      <pivotArea dataOnly="0" labelOnly="1" grandRow="1" outline="0" fieldPosition="0"/>
    </format>
    <format dxfId="940">
      <pivotArea dataOnly="0" labelOnly="1" outline="0" fieldPosition="0">
        <references count="1">
          <reference field="4294967294" count="1">
            <x v="0"/>
          </reference>
        </references>
      </pivotArea>
    </format>
    <format dxfId="939">
      <pivotArea outline="0" collapsedLevelsAreSubtotals="1" fieldPosition="0">
        <references count="1">
          <reference field="4294967294" count="1" selected="0">
            <x v="0"/>
          </reference>
        </references>
      </pivotArea>
    </format>
    <format dxfId="938">
      <pivotArea outline="0" collapsedLevelsAreSubtotals="1" fieldPosition="0"/>
    </format>
  </formats>
  <chartFormats count="4">
    <chartFormat chart="6" format="11"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1"/>
          </reference>
        </references>
      </pivotArea>
    </chartFormat>
    <chartFormat chart="7" format="13" series="1">
      <pivotArea type="data" outline="0" fieldPosition="0">
        <references count="1">
          <reference field="4294967294" count="1" selected="0">
            <x v="0"/>
          </reference>
        </references>
      </pivotArea>
    </chartFormat>
    <chartFormat chart="7" format="14" series="1">
      <pivotArea type="data" outline="0" fieldPosition="0">
        <references count="1">
          <reference field="4294967294"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E78403-4A9B-485A-9C08-FAADCD5EB6E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R6:AT9" firstHeaderRow="0" firstDataRow="1" firstDataCol="1"/>
  <pivotFields count="9">
    <pivotField showAll="0">
      <items count="6">
        <item x="0"/>
        <item h="1" x="1"/>
        <item h="1" x="2"/>
        <item h="1"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8" baseItem="0" numFmtId="10"/>
  </dataFields>
  <formats count="6">
    <format dxfId="950">
      <pivotArea type="all" dataOnly="0" outline="0" fieldPosition="0"/>
    </format>
    <format dxfId="949">
      <pivotArea outline="0" collapsedLevelsAreSubtotals="1" fieldPosition="0"/>
    </format>
    <format dxfId="948">
      <pivotArea field="2" type="button" dataOnly="0" labelOnly="1" outline="0"/>
    </format>
    <format dxfId="947">
      <pivotArea dataOnly="0" labelOnly="1" grandRow="1" outline="0" fieldPosition="0"/>
    </format>
    <format dxfId="946">
      <pivotArea outline="0" collapsedLevelsAreSubtotals="1" fieldPosition="0"/>
    </format>
    <format dxfId="945">
      <pivotArea outline="0" fieldPosition="0">
        <references count="1">
          <reference field="4294967294" count="1">
            <x v="1"/>
          </reference>
        </references>
      </pivotArea>
    </format>
  </formats>
  <chartFormats count="18">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 chart="27" format="2">
      <pivotArea type="data" outline="0" fieldPosition="0">
        <references count="2">
          <reference field="4294967294" count="1" selected="0">
            <x v="0"/>
          </reference>
          <reference field="8" count="1" selected="0">
            <x v="0"/>
          </reference>
        </references>
      </pivotArea>
    </chartFormat>
    <chartFormat chart="27" format="3">
      <pivotArea type="data" outline="0" fieldPosition="0">
        <references count="2">
          <reference field="4294967294" count="1" selected="0">
            <x v="1"/>
          </reference>
          <reference field="8" count="1" selected="0">
            <x v="0"/>
          </reference>
        </references>
      </pivotArea>
    </chartFormat>
    <chartFormat chart="27" format="4">
      <pivotArea type="data" outline="0" fieldPosition="0">
        <references count="2">
          <reference field="4294967294" count="1" selected="0">
            <x v="0"/>
          </reference>
          <reference field="8" count="1" selected="0">
            <x v="1"/>
          </reference>
        </references>
      </pivotArea>
    </chartFormat>
    <chartFormat chart="27" format="5">
      <pivotArea type="data" outline="0" fieldPosition="0">
        <references count="2">
          <reference field="4294967294" count="1" selected="0">
            <x v="1"/>
          </reference>
          <reference field="8" count="1" selected="0">
            <x v="1"/>
          </reference>
        </references>
      </pivotArea>
    </chartFormat>
    <chartFormat chart="29" format="12" series="1">
      <pivotArea type="data" outline="0" fieldPosition="0">
        <references count="1">
          <reference field="4294967294" count="1" selected="0">
            <x v="0"/>
          </reference>
        </references>
      </pivotArea>
    </chartFormat>
    <chartFormat chart="29" format="13">
      <pivotArea type="data" outline="0" fieldPosition="0">
        <references count="2">
          <reference field="4294967294" count="1" selected="0">
            <x v="0"/>
          </reference>
          <reference field="8" count="1" selected="0">
            <x v="0"/>
          </reference>
        </references>
      </pivotArea>
    </chartFormat>
    <chartFormat chart="29" format="14">
      <pivotArea type="data" outline="0" fieldPosition="0">
        <references count="2">
          <reference field="4294967294" count="1" selected="0">
            <x v="0"/>
          </reference>
          <reference field="8" count="1" selected="0">
            <x v="1"/>
          </reference>
        </references>
      </pivotArea>
    </chartFormat>
    <chartFormat chart="29" format="15" series="1">
      <pivotArea type="data" outline="0" fieldPosition="0">
        <references count="1">
          <reference field="4294967294" count="1" selected="0">
            <x v="1"/>
          </reference>
        </references>
      </pivotArea>
    </chartFormat>
    <chartFormat chart="29" format="16">
      <pivotArea type="data" outline="0" fieldPosition="0">
        <references count="2">
          <reference field="4294967294" count="1" selected="0">
            <x v="1"/>
          </reference>
          <reference field="8" count="1" selected="0">
            <x v="0"/>
          </reference>
        </references>
      </pivotArea>
    </chartFormat>
    <chartFormat chart="29" format="17">
      <pivotArea type="data" outline="0" fieldPosition="0">
        <references count="2">
          <reference field="4294967294" count="1" selected="0">
            <x v="1"/>
          </reference>
          <reference field="8" count="1" selected="0">
            <x v="1"/>
          </reference>
        </references>
      </pivotArea>
    </chartFormat>
    <chartFormat chart="30" format="18" series="1">
      <pivotArea type="data" outline="0" fieldPosition="0">
        <references count="1">
          <reference field="4294967294" count="1" selected="0">
            <x v="0"/>
          </reference>
        </references>
      </pivotArea>
    </chartFormat>
    <chartFormat chart="30" format="19">
      <pivotArea type="data" outline="0" fieldPosition="0">
        <references count="2">
          <reference field="4294967294" count="1" selected="0">
            <x v="0"/>
          </reference>
          <reference field="8" count="1" selected="0">
            <x v="0"/>
          </reference>
        </references>
      </pivotArea>
    </chartFormat>
    <chartFormat chart="30" format="20">
      <pivotArea type="data" outline="0" fieldPosition="0">
        <references count="2">
          <reference field="4294967294" count="1" selected="0">
            <x v="0"/>
          </reference>
          <reference field="8" count="1" selected="0">
            <x v="1"/>
          </reference>
        </references>
      </pivotArea>
    </chartFormat>
    <chartFormat chart="30" format="21" series="1">
      <pivotArea type="data" outline="0" fieldPosition="0">
        <references count="1">
          <reference field="4294967294" count="1" selected="0">
            <x v="1"/>
          </reference>
        </references>
      </pivotArea>
    </chartFormat>
    <chartFormat chart="30" format="22">
      <pivotArea type="data" outline="0" fieldPosition="0">
        <references count="2">
          <reference field="4294967294" count="1" selected="0">
            <x v="1"/>
          </reference>
          <reference field="8" count="1" selected="0">
            <x v="0"/>
          </reference>
        </references>
      </pivotArea>
    </chartFormat>
    <chartFormat chart="30" format="23">
      <pivotArea type="data" outline="0" fieldPosition="0">
        <references count="2">
          <reference field="4294967294" count="1" selected="0">
            <x v="1"/>
          </reference>
          <reference field="8" count="1" selected="0">
            <x v="1"/>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1ED2C3-0F5A-429F-8974-9B1720DCC08E}"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39:L40" firstHeaderRow="0" firstDataRow="1" firstDataCol="0"/>
  <pivotFields count="4">
    <pivotField showAll="0">
      <items count="6">
        <item h="1" x="0"/>
        <item h="1" x="1"/>
        <item x="2"/>
        <item h="1" x="3"/>
        <item h="1" x="4"/>
        <item t="default"/>
      </items>
    </pivotField>
    <pivotField showAll="0">
      <items count="7">
        <item x="4"/>
        <item x="5"/>
        <item x="0"/>
        <item x="2"/>
        <item x="3"/>
        <item x="1"/>
        <item t="default"/>
      </items>
    </pivotField>
    <pivotField dataField="1" numFmtId="1" showAll="0"/>
    <pivotField dataField="1" numFmtId="1" showAll="0"/>
  </pivotFields>
  <rowItems count="1">
    <i/>
  </rowItems>
  <colFields count="1">
    <field x="-2"/>
  </colFields>
  <colItems count="2">
    <i>
      <x/>
    </i>
    <i i="1">
      <x v="1"/>
    </i>
  </colItems>
  <dataFields count="2">
    <dataField name="Sum of Amount" fld="2" baseField="0" baseItem="0"/>
    <dataField name="Sum of Target" fld="3" baseField="0" baseItem="0"/>
  </dataField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96C45FF-F15B-4ECE-910A-779C0C39CBED}" name="PivotTable2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90:N91" firstHeaderRow="0" firstDataRow="1" firstDataCol="0"/>
  <pivotFields count="11">
    <pivotField showAll="0"/>
    <pivotField showAll="0">
      <items count="6">
        <item x="0"/>
        <item h="1" x="1"/>
        <item h="1" x="2"/>
        <item h="1" x="3"/>
        <item h="1" x="4"/>
        <item t="default"/>
      </items>
    </pivotField>
    <pivotField showAll="0"/>
    <pivotField showAll="0"/>
    <pivotField showAll="0"/>
    <pivotField showAll="0"/>
    <pivotField showAll="0"/>
    <pivotField showAll="0"/>
    <pivotField showAll="0"/>
    <pivotField dataField="1" showAll="0"/>
    <pivotField dataField="1" showAll="0"/>
  </pivotFields>
  <rowItems count="1">
    <i/>
  </rowItems>
  <colFields count="1">
    <field x="-2"/>
  </colFields>
  <colItems count="2">
    <i>
      <x/>
    </i>
    <i i="1">
      <x v="1"/>
    </i>
  </colItems>
  <dataFields count="2">
    <dataField name="Sum of Target" fld="10" baseField="0" baseItem="0"/>
    <dataField name="Sum of Amount" fld="9" baseField="0" baseItem="0"/>
  </dataFields>
  <formats count="1">
    <format dxfId="95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4DC8B7-2AF3-45AA-9EE3-0642418457FE}" name="PivotTable2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72:S76" firstHeaderRow="1" firstDataRow="1" firstDataCol="1"/>
  <pivotFields count="11">
    <pivotField showAll="0"/>
    <pivotField showAll="0">
      <items count="6">
        <item x="0"/>
        <item h="1" x="1"/>
        <item h="1" x="2"/>
        <item h="1" x="3"/>
        <item h="1" x="4"/>
        <item t="default"/>
      </items>
    </pivotField>
    <pivotField showAll="0"/>
    <pivotField showAll="0"/>
    <pivotField showAll="0"/>
    <pivotField showAll="0"/>
    <pivotField showAll="0"/>
    <pivotField showAll="0"/>
    <pivotField axis="axisRow" showAll="0">
      <items count="4">
        <item x="2"/>
        <item x="1"/>
        <item x="0"/>
        <item t="default"/>
      </items>
    </pivotField>
    <pivotField dataField="1" showAll="0"/>
    <pivotField showAll="0"/>
  </pivotFields>
  <rowFields count="1">
    <field x="8"/>
  </rowFields>
  <rowItems count="4">
    <i>
      <x/>
    </i>
    <i>
      <x v="1"/>
    </i>
    <i>
      <x v="2"/>
    </i>
    <i t="grand">
      <x/>
    </i>
  </rowItems>
  <colItems count="1">
    <i/>
  </colItems>
  <dataFields count="1">
    <dataField name="Sum of Amount" fld="9" baseField="0" baseItem="0"/>
  </dataFields>
  <formats count="1">
    <format dxfId="95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F63720A-E3A4-4C5F-833A-8F8A3C7C0F0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Q7" firstHeaderRow="0" firstDataRow="1" firstDataCol="0"/>
  <pivotFields count="9">
    <pivotField showAll="0">
      <items count="6">
        <item x="0"/>
        <item h="1" x="1"/>
        <item h="1" x="2"/>
        <item h="1" x="3"/>
        <item h="1" x="4"/>
        <item t="default"/>
      </items>
    </pivotField>
    <pivotField showAll="0"/>
    <pivotField showAll="0">
      <items count="7">
        <item x="4"/>
        <item x="5"/>
        <item x="0"/>
        <item x="1"/>
        <item x="2"/>
        <item x="3"/>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numFmtId="1"/>
    <dataField name="Sum of Target Income" fld="6" baseField="0" baseItem="0"/>
  </dataFields>
  <formats count="7">
    <format dxfId="959">
      <pivotArea type="all" dataOnly="0" outline="0" fieldPosition="0"/>
    </format>
    <format dxfId="958">
      <pivotArea outline="0" collapsedLevelsAreSubtotals="1" fieldPosition="0"/>
    </format>
    <format dxfId="957">
      <pivotArea field="2" type="button" dataOnly="0" labelOnly="1" outline="0"/>
    </format>
    <format dxfId="956">
      <pivotArea dataOnly="0" labelOnly="1" grandRow="1" outline="0" fieldPosition="0"/>
    </format>
    <format dxfId="955">
      <pivotArea dataOnly="0" labelOnly="1" outline="0" fieldPosition="0">
        <references count="1">
          <reference field="4294967294" count="1">
            <x v="0"/>
          </reference>
        </references>
      </pivotArea>
    </format>
    <format dxfId="954">
      <pivotArea outline="0" collapsedLevelsAreSubtotals="1" fieldPosition="0">
        <references count="1">
          <reference field="4294967294" count="1" selected="0">
            <x v="0"/>
          </reference>
        </references>
      </pivotArea>
    </format>
    <format dxfId="953">
      <pivotArea outline="0" collapsedLevelsAreSubtotals="1" fieldPosition="0"/>
    </format>
  </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67B2DFC-F440-4F25-9191-350D4566C601}" sourceName="Year">
  <pivotTables>
    <pivotTable tabId="6" name="PivotTable2"/>
    <pivotTable tabId="6" name="PivotTable3"/>
    <pivotTable tabId="6" name="PivotTable5"/>
    <pivotTable tabId="6" name="PivotTable1"/>
    <pivotTable tabId="6" name="PivotTable4"/>
    <pivotTable tabId="6" name="PivotTable6"/>
    <pivotTable tabId="6" name="PivotTable7"/>
  </pivotTables>
  <data>
    <tabular pivotCacheId="847747968">
      <items count="5">
        <i x="0" s="1"/>
        <i x="1"/>
        <i x="2"/>
        <i x="3"/>
        <i x="4"/>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4641191B-E008-497B-81A3-6E036EC193F6}" sourceName="Year">
  <pivotTables>
    <pivotTable tabId="6" name="PivotTable9"/>
    <pivotTable tabId="6" name="PivotTable10"/>
    <pivotTable tabId="6" name="PivotTable8"/>
  </pivotTables>
  <data>
    <tabular pivotCacheId="1044037447">
      <items count="5">
        <i x="0"/>
        <i x="1"/>
        <i x="2" s="1"/>
        <i x="3"/>
        <i x="4"/>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0BF24727-1D0E-4562-B5F1-4AECE4AAAC33}" sourceName="Year">
  <pivotTables>
    <pivotTable tabId="6" name="PivotTable11"/>
    <pivotTable tabId="6" name="PivotTable19"/>
    <pivotTable tabId="6" name="PivotTable20"/>
    <pivotTable tabId="6" name="PivotTable21"/>
    <pivotTable tabId="6" name="PivotTable23"/>
    <pivotTable tabId="6" name="PivotTable24"/>
    <pivotTable tabId="6" name="PivotTable25"/>
    <pivotTable tabId="6" name="PivotTable26"/>
    <pivotTable tabId="6" name="PivotTable27"/>
  </pivotTables>
  <data>
    <tabular pivotCacheId="50135156">
      <items count="5">
        <i x="0" s="1"/>
        <i x="1"/>
        <i x="2"/>
        <i x="3"/>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8F76AFBB-1A11-4FF7-9CEE-119473296A33}" cache="Slicer_Year" caption="Year" columnCount="5" showCaption="0" style="Black"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E00D4F8-CDD5-4CF4-9DF8-E01AE940C219}" cache="Slicer_Year1" columnCount="5" showCaption="0" style="Black"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80C0D5AB-E789-41E8-A2D4-8F63866EC846}" cache="Slicer_Year2" caption="Year" columnCount="5" showCaption="0" style="Black"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6473CF9-2C82-403E-ACFC-76553D1A4812}" name="Table_1" displayName="Table_1" ref="A1:K3116">
  <autoFilter ref="A1:K3116" xr:uid="{56473CF9-2C82-403E-ACFC-76553D1A4812}"/>
  <tableColumns count="11">
    <tableColumn id="1" xr3:uid="{9D34482F-7E02-4AC4-ADAA-8D50B0DB66D2}" name="Order Number"/>
    <tableColumn id="2" xr3:uid="{51A1B7DC-2C7C-4B2A-8705-BB640B0FC60D}" name="Year"/>
    <tableColumn id="3" xr3:uid="{F97E90F4-502F-4BDE-B2AF-0CC359F552B7}" name="Month"/>
    <tableColumn id="4" xr3:uid="{5A98711A-4D3E-4A0E-81F3-117A67A258C1}" name="POS"/>
    <tableColumn id="5" xr3:uid="{E5FA4C14-4B91-49E8-A8C6-0F07DCFFB9C4}" name="Payment Method"/>
    <tableColumn id="6" xr3:uid="{6CF154EB-8A62-40ED-B388-FE017DF9E936}" name="Assembly Stage"/>
    <tableColumn id="7" xr3:uid="{3F981A3B-DD38-44F4-9A3B-C1B1A0367EA6}" name="Registration Status"/>
    <tableColumn id="8" xr3:uid="{DFBC294B-EAA5-4C98-B743-A580D48DD1A7}" name="Sale Status"/>
    <tableColumn id="9" xr3:uid="{42A13DBD-E50B-4578-9E4A-5D43A0A3967C}" name="Delivery Type"/>
    <tableColumn id="10" xr3:uid="{91BE68A8-4C0E-447F-B783-CA28CAB9FA8A}" name="Amount"/>
    <tableColumn id="11" xr3:uid="{16337E0F-0645-47A6-8075-311AF85FB6DC}" name="Target"/>
  </tableColumns>
  <tableStyleInfo name="Data Tabl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4F25D0-649D-4C32-94B1-85C900F74DD0}" name="Map" displayName="Map" ref="A1:D31" totalsRowShown="0" headerRowDxfId="1008" dataDxfId="1007">
  <autoFilter ref="A1:D31" xr:uid="{944F25D0-649D-4C32-94B1-85C900F74DD0}"/>
  <sortState xmlns:xlrd2="http://schemas.microsoft.com/office/spreadsheetml/2017/richdata2" ref="A2:D31">
    <sortCondition ref="A1:A31"/>
  </sortState>
  <tableColumns count="4">
    <tableColumn id="1" xr3:uid="{BF5BC439-E7FC-4BDC-8D91-F4520B778455}" name="Year" dataDxfId="1006"/>
    <tableColumn id="2" xr3:uid="{A0F026C5-5746-4273-B065-9C512120F435}" name="Country" dataDxfId="1005"/>
    <tableColumn id="3" xr3:uid="{AC3EEEAB-B919-481C-9654-F07582E537DE}" name="Amount" dataDxfId="1004"/>
    <tableColumn id="4" xr3:uid="{1C22C352-28C3-427F-A21D-AB7C14001FA9}" name="Target" dataDxfId="1003"/>
  </tableColumns>
  <tableStyleInfo name="TableStyleLight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1AE899-153F-4E9A-AF8C-5E637965369E}" name="Table3" displayName="Table3" ref="A1:I901" totalsRowShown="0" headerRowDxfId="1002" dataDxfId="1000" headerRowBorderDxfId="1001" tableBorderDxfId="999">
  <autoFilter ref="A1:I901" xr:uid="{5B1AE899-153F-4E9A-AF8C-5E637965369E}"/>
  <sortState xmlns:xlrd2="http://schemas.microsoft.com/office/spreadsheetml/2017/richdata2" ref="A2:I901">
    <sortCondition ref="A2:A901" customList="Jan,Feb,Mar,Apr,May,Jun,Jul,Aug,Sep,Oct,Nov,Dec"/>
  </sortState>
  <tableColumns count="9">
    <tableColumn id="1" xr3:uid="{A1D63D25-1E11-49E4-880F-045F494176BB}" name="Year" dataDxfId="998"/>
    <tableColumn id="2" xr3:uid="{453E1538-ACB5-4104-B815-76583BE13D27}" name="Month" dataDxfId="997"/>
    <tableColumn id="3" xr3:uid="{9C8A3D0C-7BB9-41A4-8292-3625BD649F07}" name="Income sources" dataDxfId="996"/>
    <tableColumn id="4" xr3:uid="{FD7BDA36-02E8-4421-B01E-785C2FAECA4E}" name="Income Breakdowns" dataDxfId="995"/>
    <tableColumn id="5" xr3:uid="{68EC9678-3A25-4F50-8B03-397E6BE8CEB3}" name="Counts" dataDxfId="994"/>
    <tableColumn id="6" xr3:uid="{340C040F-E35E-4D46-85FE-E6EF0D285C97}" name="Income" dataDxfId="993"/>
    <tableColumn id="7" xr3:uid="{3901130D-2488-465B-B59E-CC00278ED97E}" name="Target Income" dataDxfId="992"/>
    <tableColumn id="8" xr3:uid="{750AD52C-14F3-4BD4-995F-81C29B1BCCDE}" name="operating profit" dataDxfId="991"/>
    <tableColumn id="9" xr3:uid="{4C6928F4-613B-4325-851A-98101AE46670}" name="Marketing Strategies" dataDxfId="990"/>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AE93D-ED7D-4DF4-9360-DC2F12F8FE49}">
  <sheetPr>
    <tabColor theme="1"/>
  </sheetPr>
  <dimension ref="A1:K3116"/>
  <sheetViews>
    <sheetView showGridLines="0" workbookViewId="0">
      <selection activeCell="M6" sqref="M6"/>
    </sheetView>
  </sheetViews>
  <sheetFormatPr defaultColWidth="14.44140625" defaultRowHeight="15" customHeight="1" x14ac:dyDescent="0.3"/>
  <cols>
    <col min="1" max="1" width="18.6640625" style="62" customWidth="1"/>
    <col min="2" max="2" width="10" style="62" customWidth="1"/>
    <col min="3" max="3" width="11.88671875" style="62" customWidth="1"/>
    <col min="4" max="4" width="10" style="62" customWidth="1"/>
    <col min="5" max="5" width="21" style="62" customWidth="1"/>
    <col min="6" max="6" width="20.33203125" style="62" customWidth="1"/>
    <col min="7" max="7" width="26.109375" style="62" customWidth="1"/>
    <col min="8" max="8" width="16" style="62" customWidth="1"/>
    <col min="9" max="9" width="18" style="62" customWidth="1"/>
    <col min="10" max="10" width="13.33203125" style="62" customWidth="1"/>
    <col min="11" max="11" width="11.88671875" style="62" customWidth="1"/>
    <col min="12" max="16384" width="14.44140625" style="62"/>
  </cols>
  <sheetData>
    <row r="1" spans="1:11" ht="28.5" customHeight="1" x14ac:dyDescent="0.3">
      <c r="A1" s="61" t="s">
        <v>82</v>
      </c>
      <c r="B1" s="61" t="s">
        <v>0</v>
      </c>
      <c r="C1" s="61" t="s">
        <v>1</v>
      </c>
      <c r="D1" s="61" t="s">
        <v>83</v>
      </c>
      <c r="E1" s="61" t="s">
        <v>84</v>
      </c>
      <c r="F1" s="61" t="s">
        <v>85</v>
      </c>
      <c r="G1" s="61" t="s">
        <v>86</v>
      </c>
      <c r="H1" s="61" t="s">
        <v>87</v>
      </c>
      <c r="I1" s="61" t="s">
        <v>88</v>
      </c>
      <c r="J1" s="61" t="s">
        <v>49</v>
      </c>
      <c r="K1" s="61" t="s">
        <v>54</v>
      </c>
    </row>
    <row r="2" spans="1:11" ht="18" customHeight="1" x14ac:dyDescent="0.3">
      <c r="A2" s="63" t="s">
        <v>89</v>
      </c>
      <c r="B2" s="63">
        <v>2020</v>
      </c>
      <c r="C2" s="63" t="s">
        <v>34</v>
      </c>
      <c r="D2" s="63" t="s">
        <v>90</v>
      </c>
      <c r="E2" s="63" t="s">
        <v>91</v>
      </c>
      <c r="F2" s="63" t="s">
        <v>92</v>
      </c>
      <c r="G2" s="63" t="s">
        <v>93</v>
      </c>
      <c r="H2" s="63" t="s">
        <v>94</v>
      </c>
      <c r="I2" s="63" t="s">
        <v>95</v>
      </c>
      <c r="J2" s="63">
        <v>350</v>
      </c>
      <c r="K2" s="63">
        <v>500.5</v>
      </c>
    </row>
    <row r="3" spans="1:11" ht="18" customHeight="1" x14ac:dyDescent="0.3">
      <c r="A3" s="63" t="s">
        <v>89</v>
      </c>
      <c r="B3" s="63">
        <v>2020</v>
      </c>
      <c r="C3" s="63" t="s">
        <v>34</v>
      </c>
      <c r="D3" s="63" t="s">
        <v>90</v>
      </c>
      <c r="E3" s="63" t="s">
        <v>91</v>
      </c>
      <c r="F3" s="63" t="s">
        <v>92</v>
      </c>
      <c r="G3" s="63" t="s">
        <v>93</v>
      </c>
      <c r="H3" s="63" t="s">
        <v>94</v>
      </c>
      <c r="I3" s="63" t="s">
        <v>95</v>
      </c>
      <c r="J3" s="63">
        <v>344</v>
      </c>
      <c r="K3" s="63">
        <v>491.91999999999996</v>
      </c>
    </row>
    <row r="4" spans="1:11" ht="18" customHeight="1" x14ac:dyDescent="0.3">
      <c r="A4" s="63" t="s">
        <v>96</v>
      </c>
      <c r="B4" s="63">
        <v>2020</v>
      </c>
      <c r="C4" s="63" t="s">
        <v>34</v>
      </c>
      <c r="D4" s="63" t="s">
        <v>90</v>
      </c>
      <c r="E4" s="63" t="s">
        <v>91</v>
      </c>
      <c r="F4" s="63" t="s">
        <v>92</v>
      </c>
      <c r="G4" s="63" t="s">
        <v>93</v>
      </c>
      <c r="H4" s="63" t="s">
        <v>94</v>
      </c>
      <c r="I4" s="63" t="s">
        <v>97</v>
      </c>
      <c r="J4" s="63">
        <v>236</v>
      </c>
      <c r="K4" s="63">
        <v>337.48</v>
      </c>
    </row>
    <row r="5" spans="1:11" ht="18" customHeight="1" x14ac:dyDescent="0.3">
      <c r="A5" s="63" t="s">
        <v>96</v>
      </c>
      <c r="B5" s="63">
        <v>2020</v>
      </c>
      <c r="C5" s="63" t="s">
        <v>34</v>
      </c>
      <c r="D5" s="63" t="s">
        <v>90</v>
      </c>
      <c r="E5" s="63" t="s">
        <v>91</v>
      </c>
      <c r="F5" s="63" t="s">
        <v>92</v>
      </c>
      <c r="G5" s="63" t="s">
        <v>93</v>
      </c>
      <c r="H5" s="63" t="s">
        <v>94</v>
      </c>
      <c r="I5" s="63" t="s">
        <v>97</v>
      </c>
      <c r="J5" s="63">
        <v>284</v>
      </c>
      <c r="K5" s="63">
        <v>406.12</v>
      </c>
    </row>
    <row r="6" spans="1:11" ht="18" customHeight="1" x14ac:dyDescent="0.3">
      <c r="A6" s="63" t="s">
        <v>98</v>
      </c>
      <c r="B6" s="63">
        <v>2020</v>
      </c>
      <c r="C6" s="63" t="s">
        <v>34</v>
      </c>
      <c r="D6" s="63" t="s">
        <v>90</v>
      </c>
      <c r="E6" s="63" t="s">
        <v>91</v>
      </c>
      <c r="F6" s="63" t="s">
        <v>92</v>
      </c>
      <c r="G6" s="63" t="s">
        <v>93</v>
      </c>
      <c r="H6" s="63" t="s">
        <v>94</v>
      </c>
      <c r="I6" s="63" t="s">
        <v>97</v>
      </c>
      <c r="J6" s="63">
        <v>238</v>
      </c>
      <c r="K6" s="63">
        <v>340.34000000000003</v>
      </c>
    </row>
    <row r="7" spans="1:11" ht="18" customHeight="1" x14ac:dyDescent="0.3">
      <c r="A7" s="63" t="s">
        <v>89</v>
      </c>
      <c r="B7" s="63">
        <v>2020</v>
      </c>
      <c r="C7" s="63" t="s">
        <v>34</v>
      </c>
      <c r="D7" s="63" t="s">
        <v>90</v>
      </c>
      <c r="E7" s="63" t="s">
        <v>91</v>
      </c>
      <c r="F7" s="63" t="s">
        <v>92</v>
      </c>
      <c r="G7" s="63" t="s">
        <v>93</v>
      </c>
      <c r="H7" s="63" t="s">
        <v>94</v>
      </c>
      <c r="I7" s="63" t="s">
        <v>97</v>
      </c>
      <c r="J7" s="63">
        <v>280</v>
      </c>
      <c r="K7" s="63">
        <v>400.4</v>
      </c>
    </row>
    <row r="8" spans="1:11" ht="18" customHeight="1" x14ac:dyDescent="0.3">
      <c r="A8" s="63" t="s">
        <v>89</v>
      </c>
      <c r="B8" s="63">
        <v>2020</v>
      </c>
      <c r="C8" s="63" t="s">
        <v>34</v>
      </c>
      <c r="D8" s="63" t="s">
        <v>90</v>
      </c>
      <c r="E8" s="63" t="s">
        <v>91</v>
      </c>
      <c r="F8" s="63" t="s">
        <v>92</v>
      </c>
      <c r="G8" s="63" t="s">
        <v>93</v>
      </c>
      <c r="H8" s="63" t="s">
        <v>94</v>
      </c>
      <c r="I8" s="63" t="s">
        <v>97</v>
      </c>
      <c r="J8" s="63">
        <v>208</v>
      </c>
      <c r="K8" s="63">
        <v>297.44</v>
      </c>
    </row>
    <row r="9" spans="1:11" ht="18" customHeight="1" x14ac:dyDescent="0.3">
      <c r="A9" s="63" t="s">
        <v>96</v>
      </c>
      <c r="B9" s="63">
        <v>2020</v>
      </c>
      <c r="C9" s="63" t="s">
        <v>34</v>
      </c>
      <c r="D9" s="63" t="s">
        <v>90</v>
      </c>
      <c r="E9" s="63" t="s">
        <v>91</v>
      </c>
      <c r="F9" s="63" t="s">
        <v>92</v>
      </c>
      <c r="G9" s="63" t="s">
        <v>93</v>
      </c>
      <c r="H9" s="63" t="s">
        <v>94</v>
      </c>
      <c r="I9" s="63" t="s">
        <v>95</v>
      </c>
      <c r="J9" s="63">
        <v>354</v>
      </c>
      <c r="K9" s="63">
        <v>526.24</v>
      </c>
    </row>
    <row r="10" spans="1:11" ht="18" customHeight="1" x14ac:dyDescent="0.3">
      <c r="A10" s="63" t="s">
        <v>89</v>
      </c>
      <c r="B10" s="63">
        <v>2020</v>
      </c>
      <c r="C10" s="63" t="s">
        <v>34</v>
      </c>
      <c r="D10" s="63" t="s">
        <v>90</v>
      </c>
      <c r="E10" s="63" t="s">
        <v>91</v>
      </c>
      <c r="F10" s="63" t="s">
        <v>92</v>
      </c>
      <c r="G10" s="63" t="s">
        <v>93</v>
      </c>
      <c r="H10" s="63" t="s">
        <v>94</v>
      </c>
      <c r="I10" s="63" t="s">
        <v>95</v>
      </c>
      <c r="J10" s="63">
        <v>348</v>
      </c>
      <c r="K10" s="63">
        <v>526.24</v>
      </c>
    </row>
    <row r="11" spans="1:11" ht="18" customHeight="1" x14ac:dyDescent="0.3">
      <c r="A11" s="63" t="s">
        <v>98</v>
      </c>
      <c r="B11" s="63">
        <v>2020</v>
      </c>
      <c r="C11" s="63" t="s">
        <v>34</v>
      </c>
      <c r="D11" s="63" t="s">
        <v>90</v>
      </c>
      <c r="E11" s="63" t="s">
        <v>91</v>
      </c>
      <c r="F11" s="63" t="s">
        <v>92</v>
      </c>
      <c r="G11" s="63" t="s">
        <v>93</v>
      </c>
      <c r="H11" s="63" t="s">
        <v>94</v>
      </c>
      <c r="I11" s="63" t="s">
        <v>95</v>
      </c>
      <c r="J11" s="63">
        <v>342</v>
      </c>
      <c r="K11" s="63">
        <v>526.24</v>
      </c>
    </row>
    <row r="12" spans="1:11" ht="18" customHeight="1" x14ac:dyDescent="0.3">
      <c r="A12" s="63" t="s">
        <v>99</v>
      </c>
      <c r="B12" s="63">
        <v>2020</v>
      </c>
      <c r="C12" s="63" t="s">
        <v>34</v>
      </c>
      <c r="D12" s="63" t="s">
        <v>90</v>
      </c>
      <c r="E12" s="63" t="s">
        <v>91</v>
      </c>
      <c r="F12" s="63" t="s">
        <v>92</v>
      </c>
      <c r="G12" s="63" t="s">
        <v>93</v>
      </c>
      <c r="H12" s="63" t="s">
        <v>94</v>
      </c>
      <c r="I12" s="63" t="s">
        <v>97</v>
      </c>
      <c r="J12" s="63">
        <v>677</v>
      </c>
      <c r="K12" s="63">
        <v>968.11</v>
      </c>
    </row>
    <row r="13" spans="1:11" ht="18" customHeight="1" x14ac:dyDescent="0.3">
      <c r="A13" s="63" t="s">
        <v>98</v>
      </c>
      <c r="B13" s="63">
        <v>2020</v>
      </c>
      <c r="C13" s="63" t="s">
        <v>34</v>
      </c>
      <c r="D13" s="63" t="s">
        <v>90</v>
      </c>
      <c r="E13" s="63" t="s">
        <v>91</v>
      </c>
      <c r="F13" s="63" t="s">
        <v>92</v>
      </c>
      <c r="G13" s="63" t="s">
        <v>93</v>
      </c>
      <c r="H13" s="63" t="s">
        <v>94</v>
      </c>
      <c r="I13" s="63" t="s">
        <v>97</v>
      </c>
      <c r="J13" s="63">
        <v>710</v>
      </c>
      <c r="K13" s="63">
        <v>1015.3</v>
      </c>
    </row>
    <row r="14" spans="1:11" ht="18" customHeight="1" x14ac:dyDescent="0.3">
      <c r="A14" s="63" t="s">
        <v>96</v>
      </c>
      <c r="B14" s="63">
        <v>2020</v>
      </c>
      <c r="C14" s="63" t="s">
        <v>34</v>
      </c>
      <c r="D14" s="63" t="s">
        <v>90</v>
      </c>
      <c r="E14" s="63" t="s">
        <v>91</v>
      </c>
      <c r="F14" s="63" t="s">
        <v>92</v>
      </c>
      <c r="G14" s="63" t="s">
        <v>93</v>
      </c>
      <c r="H14" s="63" t="s">
        <v>94</v>
      </c>
      <c r="I14" s="63" t="s">
        <v>97</v>
      </c>
      <c r="J14" s="63">
        <v>763</v>
      </c>
      <c r="K14" s="63">
        <v>1091.0899999999999</v>
      </c>
    </row>
    <row r="15" spans="1:11" ht="18" customHeight="1" x14ac:dyDescent="0.3">
      <c r="A15" s="63" t="s">
        <v>96</v>
      </c>
      <c r="B15" s="63">
        <v>2020</v>
      </c>
      <c r="C15" s="63" t="s">
        <v>34</v>
      </c>
      <c r="D15" s="63" t="s">
        <v>90</v>
      </c>
      <c r="E15" s="63" t="s">
        <v>91</v>
      </c>
      <c r="F15" s="63" t="s">
        <v>92</v>
      </c>
      <c r="G15" s="63" t="s">
        <v>93</v>
      </c>
      <c r="H15" s="63" t="s">
        <v>94</v>
      </c>
      <c r="I15" s="63" t="s">
        <v>95</v>
      </c>
      <c r="J15" s="63">
        <v>351</v>
      </c>
      <c r="K15" s="63">
        <v>501.93</v>
      </c>
    </row>
    <row r="16" spans="1:11" ht="18" customHeight="1" x14ac:dyDescent="0.3">
      <c r="A16" s="63" t="s">
        <v>98</v>
      </c>
      <c r="B16" s="63">
        <v>2020</v>
      </c>
      <c r="C16" s="63" t="s">
        <v>34</v>
      </c>
      <c r="D16" s="63" t="s">
        <v>90</v>
      </c>
      <c r="E16" s="63" t="s">
        <v>91</v>
      </c>
      <c r="F16" s="63" t="s">
        <v>92</v>
      </c>
      <c r="G16" s="63" t="s">
        <v>93</v>
      </c>
      <c r="H16" s="63" t="s">
        <v>94</v>
      </c>
      <c r="I16" s="63" t="s">
        <v>95</v>
      </c>
      <c r="J16" s="63">
        <v>345</v>
      </c>
      <c r="K16" s="63">
        <v>493.35</v>
      </c>
    </row>
    <row r="17" spans="1:11" ht="18" customHeight="1" x14ac:dyDescent="0.3">
      <c r="A17" s="63" t="s">
        <v>89</v>
      </c>
      <c r="B17" s="63">
        <v>2020</v>
      </c>
      <c r="C17" s="63" t="s">
        <v>34</v>
      </c>
      <c r="D17" s="63" t="s">
        <v>90</v>
      </c>
      <c r="E17" s="63" t="s">
        <v>91</v>
      </c>
      <c r="F17" s="63" t="s">
        <v>92</v>
      </c>
      <c r="G17" s="63" t="s">
        <v>93</v>
      </c>
      <c r="H17" s="63" t="s">
        <v>94</v>
      </c>
      <c r="I17" s="63" t="s">
        <v>95</v>
      </c>
      <c r="J17" s="63">
        <v>339</v>
      </c>
      <c r="K17" s="63">
        <v>484.77</v>
      </c>
    </row>
    <row r="18" spans="1:11" ht="18" customHeight="1" x14ac:dyDescent="0.3">
      <c r="A18" s="63" t="s">
        <v>96</v>
      </c>
      <c r="B18" s="63">
        <v>2020</v>
      </c>
      <c r="C18" s="63" t="s">
        <v>34</v>
      </c>
      <c r="D18" s="63" t="s">
        <v>90</v>
      </c>
      <c r="E18" s="63" t="s">
        <v>91</v>
      </c>
      <c r="F18" s="63" t="s">
        <v>92</v>
      </c>
      <c r="G18" s="63" t="s">
        <v>93</v>
      </c>
      <c r="H18" s="63" t="s">
        <v>94</v>
      </c>
      <c r="I18" s="63" t="s">
        <v>97</v>
      </c>
      <c r="J18" s="63">
        <v>237</v>
      </c>
      <c r="K18" s="63">
        <v>338.90999999999997</v>
      </c>
    </row>
    <row r="19" spans="1:11" ht="18" customHeight="1" x14ac:dyDescent="0.3">
      <c r="A19" s="63" t="s">
        <v>96</v>
      </c>
      <c r="B19" s="63">
        <v>2020</v>
      </c>
      <c r="C19" s="63" t="s">
        <v>34</v>
      </c>
      <c r="D19" s="63" t="s">
        <v>90</v>
      </c>
      <c r="E19" s="63" t="s">
        <v>91</v>
      </c>
      <c r="F19" s="63" t="s">
        <v>92</v>
      </c>
      <c r="G19" s="63" t="s">
        <v>93</v>
      </c>
      <c r="H19" s="63" t="s">
        <v>94</v>
      </c>
      <c r="I19" s="63" t="s">
        <v>97</v>
      </c>
      <c r="J19" s="63">
        <v>749</v>
      </c>
      <c r="K19" s="63">
        <v>526.24</v>
      </c>
    </row>
    <row r="20" spans="1:11" ht="18" customHeight="1" x14ac:dyDescent="0.3">
      <c r="A20" s="63" t="s">
        <v>99</v>
      </c>
      <c r="B20" s="63">
        <v>2020</v>
      </c>
      <c r="C20" s="63" t="s">
        <v>34</v>
      </c>
      <c r="D20" s="63" t="s">
        <v>90</v>
      </c>
      <c r="E20" s="63" t="s">
        <v>91</v>
      </c>
      <c r="F20" s="63" t="s">
        <v>92</v>
      </c>
      <c r="G20" s="63" t="s">
        <v>93</v>
      </c>
      <c r="H20" s="63" t="s">
        <v>94</v>
      </c>
      <c r="I20" s="63" t="s">
        <v>97</v>
      </c>
      <c r="J20" s="63">
        <v>803</v>
      </c>
      <c r="K20" s="63">
        <v>526.24</v>
      </c>
    </row>
    <row r="21" spans="1:11" ht="18" customHeight="1" x14ac:dyDescent="0.3">
      <c r="A21" s="63" t="s">
        <v>89</v>
      </c>
      <c r="B21" s="63">
        <v>2020</v>
      </c>
      <c r="C21" s="63" t="s">
        <v>34</v>
      </c>
      <c r="D21" s="63" t="s">
        <v>90</v>
      </c>
      <c r="E21" s="63" t="s">
        <v>91</v>
      </c>
      <c r="F21" s="63" t="s">
        <v>92</v>
      </c>
      <c r="G21" s="63" t="s">
        <v>93</v>
      </c>
      <c r="H21" s="63" t="s">
        <v>94</v>
      </c>
      <c r="I21" s="63" t="s">
        <v>97</v>
      </c>
      <c r="J21" s="63">
        <v>235</v>
      </c>
      <c r="K21" s="63">
        <v>336.05</v>
      </c>
    </row>
    <row r="22" spans="1:11" ht="18" customHeight="1" x14ac:dyDescent="0.3">
      <c r="A22" s="63" t="s">
        <v>89</v>
      </c>
      <c r="B22" s="63">
        <v>2020</v>
      </c>
      <c r="C22" s="63" t="s">
        <v>34</v>
      </c>
      <c r="D22" s="63" t="s">
        <v>90</v>
      </c>
      <c r="E22" s="63" t="s">
        <v>91</v>
      </c>
      <c r="F22" s="63" t="s">
        <v>92</v>
      </c>
      <c r="G22" s="63" t="s">
        <v>93</v>
      </c>
      <c r="H22" s="63" t="s">
        <v>94</v>
      </c>
      <c r="I22" s="63" t="s">
        <v>97</v>
      </c>
      <c r="J22" s="63">
        <v>283</v>
      </c>
      <c r="K22" s="63">
        <v>404.69</v>
      </c>
    </row>
    <row r="23" spans="1:11" ht="18" customHeight="1" x14ac:dyDescent="0.3">
      <c r="A23" s="63" t="s">
        <v>98</v>
      </c>
      <c r="B23" s="63">
        <v>2020</v>
      </c>
      <c r="C23" s="63" t="s">
        <v>34</v>
      </c>
      <c r="D23" s="63" t="s">
        <v>90</v>
      </c>
      <c r="E23" s="63" t="s">
        <v>91</v>
      </c>
      <c r="F23" s="63" t="s">
        <v>92</v>
      </c>
      <c r="G23" s="63" t="s">
        <v>93</v>
      </c>
      <c r="H23" s="63" t="s">
        <v>94</v>
      </c>
      <c r="I23" s="63" t="s">
        <v>97</v>
      </c>
      <c r="J23" s="63">
        <v>211</v>
      </c>
      <c r="K23" s="63">
        <v>301.73</v>
      </c>
    </row>
    <row r="24" spans="1:11" ht="18" customHeight="1" x14ac:dyDescent="0.3">
      <c r="A24" s="63" t="s">
        <v>89</v>
      </c>
      <c r="B24" s="63">
        <v>2020</v>
      </c>
      <c r="C24" s="63" t="s">
        <v>34</v>
      </c>
      <c r="D24" s="63" t="s">
        <v>90</v>
      </c>
      <c r="E24" s="63" t="s">
        <v>91</v>
      </c>
      <c r="F24" s="63" t="s">
        <v>92</v>
      </c>
      <c r="G24" s="63" t="s">
        <v>93</v>
      </c>
      <c r="H24" s="63" t="s">
        <v>94</v>
      </c>
      <c r="I24" s="63" t="s">
        <v>95</v>
      </c>
      <c r="J24" s="63">
        <v>876</v>
      </c>
      <c r="K24" s="63">
        <v>1252.68</v>
      </c>
    </row>
    <row r="25" spans="1:11" ht="18" customHeight="1" x14ac:dyDescent="0.3">
      <c r="A25" s="63" t="s">
        <v>89</v>
      </c>
      <c r="B25" s="63">
        <v>2020</v>
      </c>
      <c r="C25" s="63" t="s">
        <v>34</v>
      </c>
      <c r="D25" s="63" t="s">
        <v>90</v>
      </c>
      <c r="E25" s="63" t="s">
        <v>91</v>
      </c>
      <c r="F25" s="63" t="s">
        <v>92</v>
      </c>
      <c r="G25" s="63" t="s">
        <v>93</v>
      </c>
      <c r="H25" s="63" t="s">
        <v>94</v>
      </c>
      <c r="I25" s="63" t="s">
        <v>95</v>
      </c>
      <c r="J25" s="63">
        <v>877</v>
      </c>
      <c r="K25" s="63">
        <v>1254.1100000000001</v>
      </c>
    </row>
    <row r="26" spans="1:11" ht="18" customHeight="1" x14ac:dyDescent="0.3">
      <c r="A26" s="63" t="s">
        <v>89</v>
      </c>
      <c r="B26" s="63">
        <v>2020</v>
      </c>
      <c r="C26" s="63" t="s">
        <v>34</v>
      </c>
      <c r="D26" s="63" t="s">
        <v>90</v>
      </c>
      <c r="E26" s="63" t="s">
        <v>91</v>
      </c>
      <c r="F26" s="63" t="s">
        <v>92</v>
      </c>
      <c r="G26" s="63" t="s">
        <v>93</v>
      </c>
      <c r="H26" s="63" t="s">
        <v>94</v>
      </c>
      <c r="I26" s="63" t="s">
        <v>95</v>
      </c>
      <c r="J26" s="63">
        <v>878</v>
      </c>
      <c r="K26" s="63">
        <v>1255.54</v>
      </c>
    </row>
    <row r="27" spans="1:11" ht="18" customHeight="1" x14ac:dyDescent="0.3">
      <c r="A27" s="63" t="s">
        <v>98</v>
      </c>
      <c r="B27" s="63">
        <v>2020</v>
      </c>
      <c r="C27" s="63" t="s">
        <v>34</v>
      </c>
      <c r="D27" s="63" t="s">
        <v>90</v>
      </c>
      <c r="E27" s="63" t="s">
        <v>91</v>
      </c>
      <c r="F27" s="63" t="s">
        <v>92</v>
      </c>
      <c r="G27" s="63" t="s">
        <v>93</v>
      </c>
      <c r="H27" s="63" t="s">
        <v>94</v>
      </c>
      <c r="I27" s="63" t="s">
        <v>97</v>
      </c>
      <c r="J27" s="63">
        <v>281</v>
      </c>
      <c r="K27" s="63">
        <v>401.83</v>
      </c>
    </row>
    <row r="28" spans="1:11" ht="18" customHeight="1" x14ac:dyDescent="0.3">
      <c r="A28" s="63" t="s">
        <v>96</v>
      </c>
      <c r="B28" s="63">
        <v>2020</v>
      </c>
      <c r="C28" s="63" t="s">
        <v>34</v>
      </c>
      <c r="D28" s="63" t="s">
        <v>90</v>
      </c>
      <c r="E28" s="63" t="s">
        <v>91</v>
      </c>
      <c r="F28" s="63" t="s">
        <v>92</v>
      </c>
      <c r="G28" s="63" t="s">
        <v>93</v>
      </c>
      <c r="H28" s="63" t="s">
        <v>94</v>
      </c>
      <c r="I28" s="63" t="s">
        <v>97</v>
      </c>
      <c r="J28" s="63">
        <v>772</v>
      </c>
      <c r="K28" s="63">
        <v>1103.96</v>
      </c>
    </row>
    <row r="29" spans="1:11" ht="18" customHeight="1" x14ac:dyDescent="0.3">
      <c r="A29" s="63" t="s">
        <v>89</v>
      </c>
      <c r="B29" s="63">
        <v>2020</v>
      </c>
      <c r="C29" s="63" t="s">
        <v>38</v>
      </c>
      <c r="D29" s="63" t="s">
        <v>90</v>
      </c>
      <c r="E29" s="63" t="s">
        <v>91</v>
      </c>
      <c r="F29" s="63" t="s">
        <v>92</v>
      </c>
      <c r="G29" s="63" t="s">
        <v>93</v>
      </c>
      <c r="H29" s="63" t="s">
        <v>94</v>
      </c>
      <c r="I29" s="63" t="s">
        <v>95</v>
      </c>
      <c r="J29" s="63">
        <v>290</v>
      </c>
      <c r="K29" s="63">
        <v>414.7</v>
      </c>
    </row>
    <row r="30" spans="1:11" ht="18" customHeight="1" x14ac:dyDescent="0.3">
      <c r="A30" s="63" t="s">
        <v>89</v>
      </c>
      <c r="B30" s="63">
        <v>2020</v>
      </c>
      <c r="C30" s="63" t="s">
        <v>38</v>
      </c>
      <c r="D30" s="63" t="s">
        <v>90</v>
      </c>
      <c r="E30" s="63" t="s">
        <v>91</v>
      </c>
      <c r="F30" s="63" t="s">
        <v>92</v>
      </c>
      <c r="G30" s="63" t="s">
        <v>93</v>
      </c>
      <c r="H30" s="63" t="s">
        <v>94</v>
      </c>
      <c r="I30" s="63" t="s">
        <v>95</v>
      </c>
      <c r="J30" s="63">
        <v>284</v>
      </c>
      <c r="K30" s="63">
        <v>406.12</v>
      </c>
    </row>
    <row r="31" spans="1:11" ht="18" customHeight="1" x14ac:dyDescent="0.3">
      <c r="A31" s="63" t="s">
        <v>100</v>
      </c>
      <c r="B31" s="63">
        <v>2020</v>
      </c>
      <c r="C31" s="63" t="s">
        <v>38</v>
      </c>
      <c r="D31" s="63" t="s">
        <v>90</v>
      </c>
      <c r="E31" s="63" t="s">
        <v>91</v>
      </c>
      <c r="F31" s="63" t="s">
        <v>92</v>
      </c>
      <c r="G31" s="63" t="s">
        <v>93</v>
      </c>
      <c r="H31" s="63" t="s">
        <v>94</v>
      </c>
      <c r="I31" s="63" t="s">
        <v>95</v>
      </c>
      <c r="J31" s="63">
        <v>278</v>
      </c>
      <c r="K31" s="63">
        <v>397.53999999999996</v>
      </c>
    </row>
    <row r="32" spans="1:11" ht="18" customHeight="1" x14ac:dyDescent="0.3">
      <c r="A32" s="63" t="s">
        <v>96</v>
      </c>
      <c r="B32" s="63">
        <v>2020</v>
      </c>
      <c r="C32" s="63" t="s">
        <v>38</v>
      </c>
      <c r="D32" s="63" t="s">
        <v>90</v>
      </c>
      <c r="E32" s="63" t="s">
        <v>91</v>
      </c>
      <c r="F32" s="63" t="s">
        <v>92</v>
      </c>
      <c r="G32" s="63" t="s">
        <v>93</v>
      </c>
      <c r="H32" s="63" t="s">
        <v>94</v>
      </c>
      <c r="I32" s="63" t="s">
        <v>97</v>
      </c>
      <c r="J32" s="63">
        <v>212</v>
      </c>
      <c r="K32" s="63">
        <v>303.15999999999997</v>
      </c>
    </row>
    <row r="33" spans="1:11" ht="18" customHeight="1" x14ac:dyDescent="0.3">
      <c r="A33" s="63" t="s">
        <v>89</v>
      </c>
      <c r="B33" s="63">
        <v>2020</v>
      </c>
      <c r="C33" s="63" t="s">
        <v>38</v>
      </c>
      <c r="D33" s="63" t="s">
        <v>90</v>
      </c>
      <c r="E33" s="63" t="s">
        <v>91</v>
      </c>
      <c r="F33" s="63" t="s">
        <v>92</v>
      </c>
      <c r="G33" s="63" t="s">
        <v>93</v>
      </c>
      <c r="H33" s="63" t="s">
        <v>94</v>
      </c>
      <c r="I33" s="63" t="s">
        <v>97</v>
      </c>
      <c r="J33" s="63">
        <v>260</v>
      </c>
      <c r="K33" s="63">
        <v>371.8</v>
      </c>
    </row>
    <row r="34" spans="1:11" ht="18" customHeight="1" x14ac:dyDescent="0.3">
      <c r="A34" s="63" t="s">
        <v>89</v>
      </c>
      <c r="B34" s="63">
        <v>2020</v>
      </c>
      <c r="C34" s="63" t="s">
        <v>38</v>
      </c>
      <c r="D34" s="63" t="s">
        <v>90</v>
      </c>
      <c r="E34" s="63" t="s">
        <v>91</v>
      </c>
      <c r="F34" s="63" t="s">
        <v>92</v>
      </c>
      <c r="G34" s="63" t="s">
        <v>93</v>
      </c>
      <c r="H34" s="63" t="s">
        <v>94</v>
      </c>
      <c r="I34" s="63" t="s">
        <v>97</v>
      </c>
      <c r="J34" s="63">
        <v>188</v>
      </c>
      <c r="K34" s="63">
        <v>268.84000000000003</v>
      </c>
    </row>
    <row r="35" spans="1:11" ht="18" customHeight="1" x14ac:dyDescent="0.3">
      <c r="A35" s="63" t="s">
        <v>98</v>
      </c>
      <c r="B35" s="63">
        <v>2020</v>
      </c>
      <c r="C35" s="63" t="s">
        <v>38</v>
      </c>
      <c r="D35" s="63" t="s">
        <v>90</v>
      </c>
      <c r="E35" s="63" t="s">
        <v>91</v>
      </c>
      <c r="F35" s="63" t="s">
        <v>92</v>
      </c>
      <c r="G35" s="63" t="s">
        <v>93</v>
      </c>
      <c r="H35" s="63" t="s">
        <v>94</v>
      </c>
      <c r="I35" s="63" t="s">
        <v>97</v>
      </c>
      <c r="J35" s="63">
        <v>214</v>
      </c>
      <c r="K35" s="63">
        <v>306.02</v>
      </c>
    </row>
    <row r="36" spans="1:11" ht="18" customHeight="1" x14ac:dyDescent="0.3">
      <c r="A36" s="63" t="s">
        <v>96</v>
      </c>
      <c r="B36" s="63">
        <v>2020</v>
      </c>
      <c r="C36" s="63" t="s">
        <v>38</v>
      </c>
      <c r="D36" s="63" t="s">
        <v>90</v>
      </c>
      <c r="E36" s="63" t="s">
        <v>91</v>
      </c>
      <c r="F36" s="63" t="s">
        <v>92</v>
      </c>
      <c r="G36" s="63" t="s">
        <v>93</v>
      </c>
      <c r="H36" s="63" t="s">
        <v>94</v>
      </c>
      <c r="I36" s="63" t="s">
        <v>97</v>
      </c>
      <c r="J36" s="63">
        <v>262</v>
      </c>
      <c r="K36" s="63">
        <v>374.65999999999997</v>
      </c>
    </row>
    <row r="37" spans="1:11" ht="18" customHeight="1" x14ac:dyDescent="0.3">
      <c r="A37" s="63" t="s">
        <v>98</v>
      </c>
      <c r="B37" s="63">
        <v>2020</v>
      </c>
      <c r="C37" s="63" t="s">
        <v>38</v>
      </c>
      <c r="D37" s="63" t="s">
        <v>90</v>
      </c>
      <c r="E37" s="63" t="s">
        <v>91</v>
      </c>
      <c r="F37" s="63" t="s">
        <v>92</v>
      </c>
      <c r="G37" s="63" t="s">
        <v>93</v>
      </c>
      <c r="H37" s="63" t="s">
        <v>94</v>
      </c>
      <c r="I37" s="63" t="s">
        <v>97</v>
      </c>
      <c r="J37" s="63">
        <v>190</v>
      </c>
      <c r="K37" s="63">
        <v>271.7</v>
      </c>
    </row>
    <row r="38" spans="1:11" ht="18" customHeight="1" x14ac:dyDescent="0.3">
      <c r="A38" s="63" t="s">
        <v>99</v>
      </c>
      <c r="B38" s="63">
        <v>2020</v>
      </c>
      <c r="C38" s="63" t="s">
        <v>38</v>
      </c>
      <c r="D38" s="63" t="s">
        <v>90</v>
      </c>
      <c r="E38" s="63" t="s">
        <v>91</v>
      </c>
      <c r="F38" s="63" t="s">
        <v>92</v>
      </c>
      <c r="G38" s="63" t="s">
        <v>93</v>
      </c>
      <c r="H38" s="63" t="s">
        <v>94</v>
      </c>
      <c r="I38" s="63" t="s">
        <v>97</v>
      </c>
      <c r="J38" s="63">
        <v>288</v>
      </c>
      <c r="K38" s="63">
        <v>526.24</v>
      </c>
    </row>
    <row r="39" spans="1:11" ht="18" customHeight="1" x14ac:dyDescent="0.3">
      <c r="A39" s="63" t="s">
        <v>98</v>
      </c>
      <c r="B39" s="63">
        <v>2020</v>
      </c>
      <c r="C39" s="63" t="s">
        <v>38</v>
      </c>
      <c r="D39" s="63" t="s">
        <v>90</v>
      </c>
      <c r="E39" s="63" t="s">
        <v>91</v>
      </c>
      <c r="F39" s="63" t="s">
        <v>92</v>
      </c>
      <c r="G39" s="63" t="s">
        <v>93</v>
      </c>
      <c r="H39" s="63" t="s">
        <v>94</v>
      </c>
      <c r="I39" s="63" t="s">
        <v>97</v>
      </c>
      <c r="J39" s="63">
        <v>282</v>
      </c>
      <c r="K39" s="63">
        <v>526.24</v>
      </c>
    </row>
    <row r="40" spans="1:11" ht="18" customHeight="1" x14ac:dyDescent="0.3">
      <c r="A40" s="63" t="s">
        <v>89</v>
      </c>
      <c r="B40" s="63">
        <v>2020</v>
      </c>
      <c r="C40" s="63" t="s">
        <v>38</v>
      </c>
      <c r="D40" s="63" t="s">
        <v>90</v>
      </c>
      <c r="E40" s="63" t="s">
        <v>91</v>
      </c>
      <c r="F40" s="63" t="s">
        <v>92</v>
      </c>
      <c r="G40" s="63" t="s">
        <v>93</v>
      </c>
      <c r="H40" s="63" t="s">
        <v>94</v>
      </c>
      <c r="I40" s="63" t="s">
        <v>97</v>
      </c>
      <c r="J40" s="63">
        <v>276</v>
      </c>
      <c r="K40" s="63">
        <v>526.24</v>
      </c>
    </row>
    <row r="41" spans="1:11" ht="18" customHeight="1" x14ac:dyDescent="0.3">
      <c r="A41" s="63" t="s">
        <v>89</v>
      </c>
      <c r="B41" s="63">
        <v>2020</v>
      </c>
      <c r="C41" s="63" t="s">
        <v>38</v>
      </c>
      <c r="D41" s="63" t="s">
        <v>90</v>
      </c>
      <c r="E41" s="63" t="s">
        <v>91</v>
      </c>
      <c r="F41" s="63" t="s">
        <v>92</v>
      </c>
      <c r="G41" s="63" t="s">
        <v>93</v>
      </c>
      <c r="H41" s="63" t="s">
        <v>94</v>
      </c>
      <c r="I41" s="63" t="s">
        <v>97</v>
      </c>
      <c r="J41" s="63">
        <v>680</v>
      </c>
      <c r="K41" s="63">
        <v>972.4</v>
      </c>
    </row>
    <row r="42" spans="1:11" ht="18" customHeight="1" x14ac:dyDescent="0.3">
      <c r="A42" s="63" t="s">
        <v>98</v>
      </c>
      <c r="B42" s="63">
        <v>2020</v>
      </c>
      <c r="C42" s="63" t="s">
        <v>38</v>
      </c>
      <c r="D42" s="63" t="s">
        <v>90</v>
      </c>
      <c r="E42" s="63" t="s">
        <v>91</v>
      </c>
      <c r="F42" s="63" t="s">
        <v>92</v>
      </c>
      <c r="G42" s="63" t="s">
        <v>93</v>
      </c>
      <c r="H42" s="63" t="s">
        <v>94</v>
      </c>
      <c r="I42" s="63" t="s">
        <v>97</v>
      </c>
      <c r="J42" s="63">
        <v>767</v>
      </c>
      <c r="K42" s="63">
        <v>1096.81</v>
      </c>
    </row>
    <row r="43" spans="1:11" ht="18" customHeight="1" x14ac:dyDescent="0.3">
      <c r="A43" s="63" t="s">
        <v>96</v>
      </c>
      <c r="B43" s="63">
        <v>2020</v>
      </c>
      <c r="C43" s="63" t="s">
        <v>38</v>
      </c>
      <c r="D43" s="63" t="s">
        <v>90</v>
      </c>
      <c r="E43" s="63" t="s">
        <v>91</v>
      </c>
      <c r="F43" s="63" t="s">
        <v>92</v>
      </c>
      <c r="G43" s="63" t="s">
        <v>93</v>
      </c>
      <c r="H43" s="63" t="s">
        <v>94</v>
      </c>
      <c r="I43" s="63" t="s">
        <v>97</v>
      </c>
      <c r="J43" s="63">
        <v>285</v>
      </c>
      <c r="K43" s="63">
        <v>407.55</v>
      </c>
    </row>
    <row r="44" spans="1:11" ht="18" customHeight="1" x14ac:dyDescent="0.3">
      <c r="A44" s="63" t="s">
        <v>89</v>
      </c>
      <c r="B44" s="63">
        <v>2020</v>
      </c>
      <c r="C44" s="63" t="s">
        <v>38</v>
      </c>
      <c r="D44" s="63" t="s">
        <v>90</v>
      </c>
      <c r="E44" s="63" t="s">
        <v>91</v>
      </c>
      <c r="F44" s="63" t="s">
        <v>92</v>
      </c>
      <c r="G44" s="63" t="s">
        <v>93</v>
      </c>
      <c r="H44" s="63" t="s">
        <v>94</v>
      </c>
      <c r="I44" s="63" t="s">
        <v>97</v>
      </c>
      <c r="J44" s="63">
        <v>279</v>
      </c>
      <c r="K44" s="63">
        <v>398.97</v>
      </c>
    </row>
    <row r="45" spans="1:11" ht="18" customHeight="1" x14ac:dyDescent="0.3">
      <c r="A45" s="63" t="s">
        <v>98</v>
      </c>
      <c r="B45" s="63">
        <v>2020</v>
      </c>
      <c r="C45" s="63" t="s">
        <v>38</v>
      </c>
      <c r="D45" s="63" t="s">
        <v>90</v>
      </c>
      <c r="E45" s="63" t="s">
        <v>91</v>
      </c>
      <c r="F45" s="63" t="s">
        <v>92</v>
      </c>
      <c r="G45" s="63" t="s">
        <v>93</v>
      </c>
      <c r="H45" s="63" t="s">
        <v>94</v>
      </c>
      <c r="I45" s="63" t="s">
        <v>97</v>
      </c>
      <c r="J45" s="63">
        <v>213</v>
      </c>
      <c r="K45" s="63">
        <v>304.59000000000003</v>
      </c>
    </row>
    <row r="46" spans="1:11" ht="18" customHeight="1" x14ac:dyDescent="0.3">
      <c r="A46" s="63" t="s">
        <v>98</v>
      </c>
      <c r="B46" s="63">
        <v>2020</v>
      </c>
      <c r="C46" s="63" t="s">
        <v>38</v>
      </c>
      <c r="D46" s="63" t="s">
        <v>90</v>
      </c>
      <c r="E46" s="63" t="s">
        <v>91</v>
      </c>
      <c r="F46" s="63" t="s">
        <v>92</v>
      </c>
      <c r="G46" s="63" t="s">
        <v>93</v>
      </c>
      <c r="H46" s="63" t="s">
        <v>94</v>
      </c>
      <c r="I46" s="63" t="s">
        <v>97</v>
      </c>
      <c r="J46" s="63">
        <v>753</v>
      </c>
      <c r="K46" s="63">
        <v>526.24</v>
      </c>
    </row>
    <row r="47" spans="1:11" ht="18" customHeight="1" x14ac:dyDescent="0.3">
      <c r="A47" s="63" t="s">
        <v>89</v>
      </c>
      <c r="B47" s="63">
        <v>2020</v>
      </c>
      <c r="C47" s="63" t="s">
        <v>38</v>
      </c>
      <c r="D47" s="63" t="s">
        <v>90</v>
      </c>
      <c r="E47" s="63" t="s">
        <v>91</v>
      </c>
      <c r="F47" s="63" t="s">
        <v>92</v>
      </c>
      <c r="G47" s="63" t="s">
        <v>93</v>
      </c>
      <c r="H47" s="63" t="s">
        <v>94</v>
      </c>
      <c r="I47" s="63" t="s">
        <v>97</v>
      </c>
      <c r="J47" s="63">
        <v>806</v>
      </c>
      <c r="K47" s="63">
        <v>526.24</v>
      </c>
    </row>
    <row r="48" spans="1:11" ht="18" customHeight="1" x14ac:dyDescent="0.3">
      <c r="A48" s="63" t="s">
        <v>98</v>
      </c>
      <c r="B48" s="63">
        <v>2020</v>
      </c>
      <c r="C48" s="63" t="s">
        <v>38</v>
      </c>
      <c r="D48" s="63" t="s">
        <v>90</v>
      </c>
      <c r="E48" s="63" t="s">
        <v>91</v>
      </c>
      <c r="F48" s="63" t="s">
        <v>92</v>
      </c>
      <c r="G48" s="63" t="s">
        <v>93</v>
      </c>
      <c r="H48" s="63" t="s">
        <v>94</v>
      </c>
      <c r="I48" s="63" t="s">
        <v>97</v>
      </c>
      <c r="J48" s="63">
        <v>217</v>
      </c>
      <c r="K48" s="63">
        <v>310.31</v>
      </c>
    </row>
    <row r="49" spans="1:11" ht="18" customHeight="1" x14ac:dyDescent="0.3">
      <c r="A49" s="63" t="s">
        <v>89</v>
      </c>
      <c r="B49" s="63">
        <v>2020</v>
      </c>
      <c r="C49" s="63" t="s">
        <v>38</v>
      </c>
      <c r="D49" s="63" t="s">
        <v>90</v>
      </c>
      <c r="E49" s="63" t="s">
        <v>91</v>
      </c>
      <c r="F49" s="63" t="s">
        <v>92</v>
      </c>
      <c r="G49" s="63" t="s">
        <v>93</v>
      </c>
      <c r="H49" s="63" t="s">
        <v>94</v>
      </c>
      <c r="I49" s="63" t="s">
        <v>97</v>
      </c>
      <c r="J49" s="63">
        <v>259</v>
      </c>
      <c r="K49" s="63">
        <v>370.37</v>
      </c>
    </row>
    <row r="50" spans="1:11" ht="18" customHeight="1" x14ac:dyDescent="0.3">
      <c r="A50" s="63" t="s">
        <v>98</v>
      </c>
      <c r="B50" s="63">
        <v>2020</v>
      </c>
      <c r="C50" s="63" t="s">
        <v>38</v>
      </c>
      <c r="D50" s="63" t="s">
        <v>90</v>
      </c>
      <c r="E50" s="63" t="s">
        <v>91</v>
      </c>
      <c r="F50" s="63" t="s">
        <v>92</v>
      </c>
      <c r="G50" s="63" t="s">
        <v>93</v>
      </c>
      <c r="H50" s="63" t="s">
        <v>94</v>
      </c>
      <c r="I50" s="63" t="s">
        <v>97</v>
      </c>
      <c r="J50" s="63">
        <v>187</v>
      </c>
      <c r="K50" s="63">
        <v>267.40999999999997</v>
      </c>
    </row>
    <row r="51" spans="1:11" ht="18" customHeight="1" x14ac:dyDescent="0.3">
      <c r="A51" s="63" t="s">
        <v>89</v>
      </c>
      <c r="B51" s="63">
        <v>2020</v>
      </c>
      <c r="C51" s="63" t="s">
        <v>38</v>
      </c>
      <c r="D51" s="63" t="s">
        <v>90</v>
      </c>
      <c r="E51" s="63" t="s">
        <v>91</v>
      </c>
      <c r="F51" s="63" t="s">
        <v>92</v>
      </c>
      <c r="G51" s="63" t="s">
        <v>93</v>
      </c>
      <c r="H51" s="63" t="s">
        <v>94</v>
      </c>
      <c r="I51" s="63" t="s">
        <v>95</v>
      </c>
      <c r="J51" s="63">
        <v>287</v>
      </c>
      <c r="K51" s="63">
        <v>410.40999999999997</v>
      </c>
    </row>
    <row r="52" spans="1:11" ht="18" customHeight="1" x14ac:dyDescent="0.3">
      <c r="A52" s="63" t="s">
        <v>96</v>
      </c>
      <c r="B52" s="63">
        <v>2020</v>
      </c>
      <c r="C52" s="63" t="s">
        <v>38</v>
      </c>
      <c r="D52" s="63" t="s">
        <v>90</v>
      </c>
      <c r="E52" s="63" t="s">
        <v>91</v>
      </c>
      <c r="F52" s="63" t="s">
        <v>92</v>
      </c>
      <c r="G52" s="63" t="s">
        <v>101</v>
      </c>
      <c r="H52" s="63" t="s">
        <v>94</v>
      </c>
      <c r="I52" s="63" t="s">
        <v>95</v>
      </c>
      <c r="J52" s="63">
        <v>281</v>
      </c>
      <c r="K52" s="63">
        <v>401.83</v>
      </c>
    </row>
    <row r="53" spans="1:11" ht="18" customHeight="1" x14ac:dyDescent="0.3">
      <c r="A53" s="63" t="s">
        <v>96</v>
      </c>
      <c r="B53" s="63">
        <v>2020</v>
      </c>
      <c r="C53" s="63" t="s">
        <v>38</v>
      </c>
      <c r="D53" s="63" t="s">
        <v>90</v>
      </c>
      <c r="E53" s="63" t="s">
        <v>91</v>
      </c>
      <c r="F53" s="63" t="s">
        <v>92</v>
      </c>
      <c r="G53" s="63" t="s">
        <v>101</v>
      </c>
      <c r="H53" s="63" t="s">
        <v>94</v>
      </c>
      <c r="I53" s="63" t="s">
        <v>95</v>
      </c>
      <c r="J53" s="63">
        <v>275</v>
      </c>
      <c r="K53" s="63">
        <v>393.25</v>
      </c>
    </row>
    <row r="54" spans="1:11" ht="18" customHeight="1" x14ac:dyDescent="0.3">
      <c r="A54" s="63" t="s">
        <v>89</v>
      </c>
      <c r="B54" s="63">
        <v>2020</v>
      </c>
      <c r="C54" s="63" t="s">
        <v>38</v>
      </c>
      <c r="D54" s="63" t="s">
        <v>90</v>
      </c>
      <c r="E54" s="63" t="s">
        <v>91</v>
      </c>
      <c r="F54" s="63" t="s">
        <v>92</v>
      </c>
      <c r="G54" s="63" t="s">
        <v>101</v>
      </c>
      <c r="H54" s="63" t="s">
        <v>94</v>
      </c>
      <c r="I54" s="63" t="s">
        <v>97</v>
      </c>
      <c r="J54" s="63">
        <v>215</v>
      </c>
      <c r="K54" s="63">
        <v>307.45</v>
      </c>
    </row>
    <row r="55" spans="1:11" ht="18" customHeight="1" x14ac:dyDescent="0.3">
      <c r="A55" s="63" t="s">
        <v>99</v>
      </c>
      <c r="B55" s="63">
        <v>2020</v>
      </c>
      <c r="C55" s="63" t="s">
        <v>38</v>
      </c>
      <c r="D55" s="63" t="s">
        <v>90</v>
      </c>
      <c r="E55" s="63" t="s">
        <v>91</v>
      </c>
      <c r="F55" s="63" t="s">
        <v>92</v>
      </c>
      <c r="G55" s="63" t="s">
        <v>101</v>
      </c>
      <c r="H55" s="63" t="s">
        <v>94</v>
      </c>
      <c r="I55" s="63" t="s">
        <v>97</v>
      </c>
      <c r="J55" s="63">
        <v>263</v>
      </c>
      <c r="K55" s="63">
        <v>376.09000000000003</v>
      </c>
    </row>
    <row r="56" spans="1:11" ht="18" customHeight="1" x14ac:dyDescent="0.3">
      <c r="A56" s="63" t="s">
        <v>96</v>
      </c>
      <c r="B56" s="63">
        <v>2020</v>
      </c>
      <c r="C56" s="63" t="s">
        <v>38</v>
      </c>
      <c r="D56" s="63" t="s">
        <v>90</v>
      </c>
      <c r="E56" s="63" t="s">
        <v>91</v>
      </c>
      <c r="F56" s="63" t="s">
        <v>92</v>
      </c>
      <c r="G56" s="63" t="s">
        <v>101</v>
      </c>
      <c r="H56" s="63" t="s">
        <v>94</v>
      </c>
      <c r="I56" s="63" t="s">
        <v>97</v>
      </c>
      <c r="J56" s="63">
        <v>776</v>
      </c>
      <c r="K56" s="63">
        <v>1109.68</v>
      </c>
    </row>
    <row r="57" spans="1:11" ht="18" customHeight="1" x14ac:dyDescent="0.3">
      <c r="A57" s="63" t="s">
        <v>89</v>
      </c>
      <c r="B57" s="63">
        <v>2020</v>
      </c>
      <c r="C57" s="63" t="s">
        <v>42</v>
      </c>
      <c r="D57" s="63" t="s">
        <v>90</v>
      </c>
      <c r="E57" s="63" t="s">
        <v>91</v>
      </c>
      <c r="F57" s="63" t="s">
        <v>92</v>
      </c>
      <c r="G57" s="63" t="s">
        <v>101</v>
      </c>
      <c r="H57" s="63" t="s">
        <v>94</v>
      </c>
      <c r="I57" s="63" t="s">
        <v>95</v>
      </c>
      <c r="J57" s="63">
        <v>224</v>
      </c>
      <c r="K57" s="63">
        <v>526.24</v>
      </c>
    </row>
    <row r="58" spans="1:11" ht="18" customHeight="1" x14ac:dyDescent="0.3">
      <c r="A58" s="63" t="s">
        <v>89</v>
      </c>
      <c r="B58" s="63">
        <v>2020</v>
      </c>
      <c r="C58" s="63" t="s">
        <v>42</v>
      </c>
      <c r="D58" s="63" t="s">
        <v>90</v>
      </c>
      <c r="E58" s="63" t="s">
        <v>91</v>
      </c>
      <c r="F58" s="63" t="s">
        <v>92</v>
      </c>
      <c r="G58" s="63" t="s">
        <v>101</v>
      </c>
      <c r="H58" s="63" t="s">
        <v>94</v>
      </c>
      <c r="I58" s="63" t="s">
        <v>95</v>
      </c>
      <c r="J58" s="63">
        <v>218</v>
      </c>
      <c r="K58" s="63">
        <v>526.24</v>
      </c>
    </row>
    <row r="59" spans="1:11" ht="18" customHeight="1" x14ac:dyDescent="0.3">
      <c r="A59" s="63" t="s">
        <v>89</v>
      </c>
      <c r="B59" s="63">
        <v>2020</v>
      </c>
      <c r="C59" s="63" t="s">
        <v>42</v>
      </c>
      <c r="D59" s="63" t="s">
        <v>90</v>
      </c>
      <c r="E59" s="63" t="s">
        <v>91</v>
      </c>
      <c r="F59" s="63" t="s">
        <v>92</v>
      </c>
      <c r="G59" s="63" t="s">
        <v>101</v>
      </c>
      <c r="H59" s="63" t="s">
        <v>94</v>
      </c>
      <c r="I59" s="63" t="s">
        <v>95</v>
      </c>
      <c r="J59" s="63">
        <v>212</v>
      </c>
      <c r="K59" s="63">
        <v>526.24</v>
      </c>
    </row>
    <row r="60" spans="1:11" ht="18" customHeight="1" x14ac:dyDescent="0.3">
      <c r="A60" s="63" t="s">
        <v>89</v>
      </c>
      <c r="B60" s="63">
        <v>2020</v>
      </c>
      <c r="C60" s="63" t="s">
        <v>42</v>
      </c>
      <c r="D60" s="63" t="s">
        <v>90</v>
      </c>
      <c r="E60" s="63" t="s">
        <v>91</v>
      </c>
      <c r="F60" s="63" t="s">
        <v>92</v>
      </c>
      <c r="G60" s="63" t="s">
        <v>101</v>
      </c>
      <c r="H60" s="63" t="s">
        <v>94</v>
      </c>
      <c r="I60" s="63" t="s">
        <v>97</v>
      </c>
      <c r="J60" s="63">
        <v>194</v>
      </c>
      <c r="K60" s="63">
        <v>277.42</v>
      </c>
    </row>
    <row r="61" spans="1:11" ht="18" customHeight="1" x14ac:dyDescent="0.3">
      <c r="A61" s="63" t="s">
        <v>96</v>
      </c>
      <c r="B61" s="63">
        <v>2020</v>
      </c>
      <c r="C61" s="63" t="s">
        <v>42</v>
      </c>
      <c r="D61" s="63" t="s">
        <v>90</v>
      </c>
      <c r="E61" s="63" t="s">
        <v>91</v>
      </c>
      <c r="F61" s="63" t="s">
        <v>92</v>
      </c>
      <c r="G61" s="63" t="s">
        <v>101</v>
      </c>
      <c r="H61" s="63" t="s">
        <v>94</v>
      </c>
      <c r="I61" s="63" t="s">
        <v>97</v>
      </c>
      <c r="J61" s="63">
        <v>242</v>
      </c>
      <c r="K61" s="63">
        <v>346.06</v>
      </c>
    </row>
    <row r="62" spans="1:11" ht="18" customHeight="1" x14ac:dyDescent="0.3">
      <c r="A62" s="63" t="s">
        <v>96</v>
      </c>
      <c r="B62" s="63">
        <v>2020</v>
      </c>
      <c r="C62" s="63" t="s">
        <v>42</v>
      </c>
      <c r="D62" s="63" t="s">
        <v>90</v>
      </c>
      <c r="E62" s="63" t="s">
        <v>91</v>
      </c>
      <c r="F62" s="63" t="s">
        <v>92</v>
      </c>
      <c r="G62" s="63" t="s">
        <v>101</v>
      </c>
      <c r="H62" s="63" t="s">
        <v>94</v>
      </c>
      <c r="I62" s="63" t="s">
        <v>97</v>
      </c>
      <c r="J62" s="63">
        <v>164</v>
      </c>
      <c r="K62" s="63">
        <v>234.51999999999998</v>
      </c>
    </row>
    <row r="63" spans="1:11" ht="18" customHeight="1" x14ac:dyDescent="0.3">
      <c r="A63" s="63" t="s">
        <v>98</v>
      </c>
      <c r="B63" s="63">
        <v>2020</v>
      </c>
      <c r="C63" s="63" t="s">
        <v>42</v>
      </c>
      <c r="D63" s="63" t="s">
        <v>90</v>
      </c>
      <c r="E63" s="63" t="s">
        <v>91</v>
      </c>
      <c r="F63" s="63" t="s">
        <v>92</v>
      </c>
      <c r="G63" s="63" t="s">
        <v>101</v>
      </c>
      <c r="H63" s="63" t="s">
        <v>94</v>
      </c>
      <c r="I63" s="63" t="s">
        <v>97</v>
      </c>
      <c r="J63" s="63">
        <v>238</v>
      </c>
      <c r="K63" s="63">
        <v>340.34000000000003</v>
      </c>
    </row>
    <row r="64" spans="1:11" ht="18" customHeight="1" x14ac:dyDescent="0.3">
      <c r="A64" s="63" t="s">
        <v>89</v>
      </c>
      <c r="B64" s="63">
        <v>2020</v>
      </c>
      <c r="C64" s="63" t="s">
        <v>42</v>
      </c>
      <c r="D64" s="63" t="s">
        <v>90</v>
      </c>
      <c r="E64" s="63" t="s">
        <v>91</v>
      </c>
      <c r="F64" s="63" t="s">
        <v>92</v>
      </c>
      <c r="G64" s="63" t="s">
        <v>101</v>
      </c>
      <c r="H64" s="63" t="s">
        <v>94</v>
      </c>
      <c r="I64" s="63" t="s">
        <v>97</v>
      </c>
      <c r="J64" s="63">
        <v>166</v>
      </c>
      <c r="K64" s="63">
        <v>237.38</v>
      </c>
    </row>
    <row r="65" spans="1:11" ht="18" customHeight="1" x14ac:dyDescent="0.3">
      <c r="A65" s="63" t="s">
        <v>98</v>
      </c>
      <c r="B65" s="63">
        <v>2020</v>
      </c>
      <c r="C65" s="63" t="s">
        <v>42</v>
      </c>
      <c r="D65" s="63" t="s">
        <v>90</v>
      </c>
      <c r="E65" s="63" t="s">
        <v>91</v>
      </c>
      <c r="F65" s="63" t="s">
        <v>92</v>
      </c>
      <c r="G65" s="63" t="s">
        <v>101</v>
      </c>
      <c r="H65" s="63" t="s">
        <v>94</v>
      </c>
      <c r="I65" s="63" t="s">
        <v>95</v>
      </c>
      <c r="J65" s="63">
        <v>222</v>
      </c>
      <c r="K65" s="63">
        <v>526.24</v>
      </c>
    </row>
    <row r="66" spans="1:11" ht="18" customHeight="1" x14ac:dyDescent="0.3">
      <c r="A66" s="63" t="s">
        <v>89</v>
      </c>
      <c r="B66" s="63">
        <v>2020</v>
      </c>
      <c r="C66" s="63" t="s">
        <v>42</v>
      </c>
      <c r="D66" s="63" t="s">
        <v>90</v>
      </c>
      <c r="E66" s="63" t="s">
        <v>91</v>
      </c>
      <c r="F66" s="63" t="s">
        <v>92</v>
      </c>
      <c r="G66" s="63" t="s">
        <v>101</v>
      </c>
      <c r="H66" s="63" t="s">
        <v>94</v>
      </c>
      <c r="I66" s="63" t="s">
        <v>95</v>
      </c>
      <c r="J66" s="63">
        <v>216</v>
      </c>
      <c r="K66" s="63">
        <v>526.24</v>
      </c>
    </row>
    <row r="67" spans="1:11" ht="18" customHeight="1" x14ac:dyDescent="0.3">
      <c r="A67" s="63" t="s">
        <v>96</v>
      </c>
      <c r="B67" s="63">
        <v>2020</v>
      </c>
      <c r="C67" s="63" t="s">
        <v>42</v>
      </c>
      <c r="D67" s="63" t="s">
        <v>90</v>
      </c>
      <c r="E67" s="63" t="s">
        <v>91</v>
      </c>
      <c r="F67" s="63" t="s">
        <v>92</v>
      </c>
      <c r="G67" s="63" t="s">
        <v>101</v>
      </c>
      <c r="H67" s="63" t="s">
        <v>94</v>
      </c>
      <c r="I67" s="63" t="s">
        <v>97</v>
      </c>
      <c r="J67" s="63">
        <v>684</v>
      </c>
      <c r="K67" s="63">
        <v>978.12</v>
      </c>
    </row>
    <row r="68" spans="1:11" ht="18" customHeight="1" x14ac:dyDescent="0.3">
      <c r="A68" s="63" t="s">
        <v>99</v>
      </c>
      <c r="B68" s="63">
        <v>2020</v>
      </c>
      <c r="C68" s="63" t="s">
        <v>42</v>
      </c>
      <c r="D68" s="63" t="s">
        <v>90</v>
      </c>
      <c r="E68" s="63" t="s">
        <v>91</v>
      </c>
      <c r="F68" s="63" t="s">
        <v>92</v>
      </c>
      <c r="G68" s="63" t="s">
        <v>101</v>
      </c>
      <c r="H68" s="63" t="s">
        <v>94</v>
      </c>
      <c r="I68" s="63" t="s">
        <v>97</v>
      </c>
      <c r="J68" s="63">
        <v>717</v>
      </c>
      <c r="K68" s="63">
        <v>1025.31</v>
      </c>
    </row>
    <row r="69" spans="1:11" ht="18" customHeight="1" x14ac:dyDescent="0.3">
      <c r="A69" s="63" t="s">
        <v>96</v>
      </c>
      <c r="B69" s="63">
        <v>2020</v>
      </c>
      <c r="C69" s="63" t="s">
        <v>42</v>
      </c>
      <c r="D69" s="63" t="s">
        <v>90</v>
      </c>
      <c r="E69" s="63" t="s">
        <v>91</v>
      </c>
      <c r="F69" s="63" t="s">
        <v>92</v>
      </c>
      <c r="G69" s="63" t="s">
        <v>101</v>
      </c>
      <c r="H69" s="63" t="s">
        <v>94</v>
      </c>
      <c r="I69" s="63" t="s">
        <v>97</v>
      </c>
      <c r="J69" s="63">
        <v>770</v>
      </c>
      <c r="K69" s="63">
        <v>1101.0999999999999</v>
      </c>
    </row>
    <row r="70" spans="1:11" ht="18" customHeight="1" x14ac:dyDescent="0.3">
      <c r="A70" s="63" t="s">
        <v>96</v>
      </c>
      <c r="B70" s="63">
        <v>2020</v>
      </c>
      <c r="C70" s="63" t="s">
        <v>42</v>
      </c>
      <c r="D70" s="63" t="s">
        <v>90</v>
      </c>
      <c r="E70" s="63" t="s">
        <v>91</v>
      </c>
      <c r="F70" s="63" t="s">
        <v>92</v>
      </c>
      <c r="G70" s="63" t="s">
        <v>101</v>
      </c>
      <c r="H70" s="63" t="s">
        <v>94</v>
      </c>
      <c r="I70" s="63" t="s">
        <v>95</v>
      </c>
      <c r="J70" s="63">
        <v>225</v>
      </c>
      <c r="K70" s="63">
        <v>321.75</v>
      </c>
    </row>
    <row r="71" spans="1:11" ht="18" customHeight="1" x14ac:dyDescent="0.3">
      <c r="A71" s="63" t="s">
        <v>99</v>
      </c>
      <c r="B71" s="63">
        <v>2020</v>
      </c>
      <c r="C71" s="63" t="s">
        <v>42</v>
      </c>
      <c r="D71" s="63" t="s">
        <v>90</v>
      </c>
      <c r="E71" s="63" t="s">
        <v>91</v>
      </c>
      <c r="F71" s="63" t="s">
        <v>92</v>
      </c>
      <c r="G71" s="63" t="s">
        <v>101</v>
      </c>
      <c r="H71" s="63" t="s">
        <v>94</v>
      </c>
      <c r="I71" s="63" t="s">
        <v>95</v>
      </c>
      <c r="J71" s="63">
        <v>219</v>
      </c>
      <c r="K71" s="63">
        <v>313.17</v>
      </c>
    </row>
    <row r="72" spans="1:11" ht="18" customHeight="1" x14ac:dyDescent="0.3">
      <c r="A72" s="63" t="s">
        <v>98</v>
      </c>
      <c r="B72" s="63">
        <v>2020</v>
      </c>
      <c r="C72" s="63" t="s">
        <v>42</v>
      </c>
      <c r="D72" s="63" t="s">
        <v>90</v>
      </c>
      <c r="E72" s="63" t="s">
        <v>91</v>
      </c>
      <c r="F72" s="63" t="s">
        <v>92</v>
      </c>
      <c r="G72" s="63" t="s">
        <v>101</v>
      </c>
      <c r="H72" s="63" t="s">
        <v>94</v>
      </c>
      <c r="I72" s="63" t="s">
        <v>95</v>
      </c>
      <c r="J72" s="63">
        <v>213</v>
      </c>
      <c r="K72" s="63">
        <v>304.59000000000003</v>
      </c>
    </row>
    <row r="73" spans="1:11" ht="18" customHeight="1" x14ac:dyDescent="0.3">
      <c r="A73" s="63" t="s">
        <v>96</v>
      </c>
      <c r="B73" s="63">
        <v>2020</v>
      </c>
      <c r="C73" s="63" t="s">
        <v>42</v>
      </c>
      <c r="D73" s="63" t="s">
        <v>90</v>
      </c>
      <c r="E73" s="63" t="s">
        <v>91</v>
      </c>
      <c r="F73" s="63" t="s">
        <v>92</v>
      </c>
      <c r="G73" s="63" t="s">
        <v>101</v>
      </c>
      <c r="H73" s="63" t="s">
        <v>94</v>
      </c>
      <c r="I73" s="63" t="s">
        <v>97</v>
      </c>
      <c r="J73" s="63">
        <v>195</v>
      </c>
      <c r="K73" s="63">
        <v>278.85000000000002</v>
      </c>
    </row>
    <row r="74" spans="1:11" ht="18" customHeight="1" x14ac:dyDescent="0.3">
      <c r="A74" s="63" t="s">
        <v>96</v>
      </c>
      <c r="B74" s="63">
        <v>2020</v>
      </c>
      <c r="C74" s="63" t="s">
        <v>42</v>
      </c>
      <c r="D74" s="63" t="s">
        <v>90</v>
      </c>
      <c r="E74" s="63" t="s">
        <v>91</v>
      </c>
      <c r="F74" s="63" t="s">
        <v>92</v>
      </c>
      <c r="G74" s="63" t="s">
        <v>101</v>
      </c>
      <c r="H74" s="63" t="s">
        <v>94</v>
      </c>
      <c r="I74" s="63" t="s">
        <v>97</v>
      </c>
      <c r="J74" s="63">
        <v>810</v>
      </c>
      <c r="K74" s="63">
        <v>526.24</v>
      </c>
    </row>
    <row r="75" spans="1:11" ht="18" customHeight="1" x14ac:dyDescent="0.3">
      <c r="A75" s="63" t="s">
        <v>89</v>
      </c>
      <c r="B75" s="63">
        <v>2020</v>
      </c>
      <c r="C75" s="63" t="s">
        <v>42</v>
      </c>
      <c r="D75" s="63" t="s">
        <v>90</v>
      </c>
      <c r="E75" s="63" t="s">
        <v>91</v>
      </c>
      <c r="F75" s="63" t="s">
        <v>92</v>
      </c>
      <c r="G75" s="63" t="s">
        <v>101</v>
      </c>
      <c r="H75" s="63" t="s">
        <v>94</v>
      </c>
      <c r="I75" s="63" t="s">
        <v>97</v>
      </c>
      <c r="J75" s="63">
        <v>193</v>
      </c>
      <c r="K75" s="63">
        <v>275.99</v>
      </c>
    </row>
    <row r="76" spans="1:11" ht="18" customHeight="1" x14ac:dyDescent="0.3">
      <c r="A76" s="63" t="s">
        <v>98</v>
      </c>
      <c r="B76" s="63">
        <v>2020</v>
      </c>
      <c r="C76" s="63" t="s">
        <v>42</v>
      </c>
      <c r="D76" s="63" t="s">
        <v>90</v>
      </c>
      <c r="E76" s="63" t="s">
        <v>91</v>
      </c>
      <c r="F76" s="63" t="s">
        <v>92</v>
      </c>
      <c r="G76" s="63" t="s">
        <v>101</v>
      </c>
      <c r="H76" s="63" t="s">
        <v>94</v>
      </c>
      <c r="I76" s="63" t="s">
        <v>97</v>
      </c>
      <c r="J76" s="63">
        <v>241</v>
      </c>
      <c r="K76" s="63">
        <v>344.63</v>
      </c>
    </row>
    <row r="77" spans="1:11" ht="18" customHeight="1" x14ac:dyDescent="0.3">
      <c r="A77" s="63" t="s">
        <v>89</v>
      </c>
      <c r="B77" s="63">
        <v>2020</v>
      </c>
      <c r="C77" s="63" t="s">
        <v>42</v>
      </c>
      <c r="D77" s="63" t="s">
        <v>90</v>
      </c>
      <c r="E77" s="63" t="s">
        <v>91</v>
      </c>
      <c r="F77" s="63" t="s">
        <v>92</v>
      </c>
      <c r="G77" s="63" t="s">
        <v>101</v>
      </c>
      <c r="H77" s="63" t="s">
        <v>94</v>
      </c>
      <c r="I77" s="63" t="s">
        <v>95</v>
      </c>
      <c r="J77" s="63">
        <v>221</v>
      </c>
      <c r="K77" s="63">
        <v>316.02999999999997</v>
      </c>
    </row>
    <row r="78" spans="1:11" ht="18" customHeight="1" x14ac:dyDescent="0.3">
      <c r="A78" s="63" t="s">
        <v>96</v>
      </c>
      <c r="B78" s="63">
        <v>2020</v>
      </c>
      <c r="C78" s="63" t="s">
        <v>42</v>
      </c>
      <c r="D78" s="63" t="s">
        <v>90</v>
      </c>
      <c r="E78" s="63" t="s">
        <v>91</v>
      </c>
      <c r="F78" s="63" t="s">
        <v>92</v>
      </c>
      <c r="G78" s="63" t="s">
        <v>101</v>
      </c>
      <c r="H78" s="63" t="s">
        <v>94</v>
      </c>
      <c r="I78" s="63" t="s">
        <v>95</v>
      </c>
      <c r="J78" s="63">
        <v>215</v>
      </c>
      <c r="K78" s="63">
        <v>307.45</v>
      </c>
    </row>
    <row r="79" spans="1:11" ht="18" customHeight="1" x14ac:dyDescent="0.3">
      <c r="A79" s="63" t="s">
        <v>96</v>
      </c>
      <c r="B79" s="63">
        <v>2020</v>
      </c>
      <c r="C79" s="63" t="s">
        <v>42</v>
      </c>
      <c r="D79" s="63" t="s">
        <v>90</v>
      </c>
      <c r="E79" s="63" t="s">
        <v>91</v>
      </c>
      <c r="F79" s="63" t="s">
        <v>92</v>
      </c>
      <c r="G79" s="63" t="s">
        <v>101</v>
      </c>
      <c r="H79" s="63" t="s">
        <v>94</v>
      </c>
      <c r="I79" s="63" t="s">
        <v>97</v>
      </c>
      <c r="J79" s="63">
        <v>191</v>
      </c>
      <c r="K79" s="63">
        <v>273.13</v>
      </c>
    </row>
    <row r="80" spans="1:11" ht="18" customHeight="1" x14ac:dyDescent="0.3">
      <c r="A80" s="63" t="s">
        <v>89</v>
      </c>
      <c r="B80" s="63">
        <v>2020</v>
      </c>
      <c r="C80" s="63" t="s">
        <v>42</v>
      </c>
      <c r="D80" s="63" t="s">
        <v>90</v>
      </c>
      <c r="E80" s="63" t="s">
        <v>91</v>
      </c>
      <c r="F80" s="63" t="s">
        <v>92</v>
      </c>
      <c r="G80" s="63" t="s">
        <v>101</v>
      </c>
      <c r="H80" s="63" t="s">
        <v>94</v>
      </c>
      <c r="I80" s="63" t="s">
        <v>97</v>
      </c>
      <c r="J80" s="63">
        <v>239</v>
      </c>
      <c r="K80" s="63">
        <v>341.77</v>
      </c>
    </row>
    <row r="81" spans="1:11" ht="18" customHeight="1" x14ac:dyDescent="0.3">
      <c r="A81" s="63" t="s">
        <v>89</v>
      </c>
      <c r="B81" s="63">
        <v>2020</v>
      </c>
      <c r="C81" s="63" t="s">
        <v>42</v>
      </c>
      <c r="D81" s="63" t="s">
        <v>90</v>
      </c>
      <c r="E81" s="63" t="s">
        <v>91</v>
      </c>
      <c r="F81" s="63" t="s">
        <v>92</v>
      </c>
      <c r="G81" s="63" t="s">
        <v>101</v>
      </c>
      <c r="H81" s="63" t="s">
        <v>94</v>
      </c>
      <c r="I81" s="63" t="s">
        <v>97</v>
      </c>
      <c r="J81" s="63">
        <v>779</v>
      </c>
      <c r="K81" s="63">
        <v>1113.97</v>
      </c>
    </row>
    <row r="82" spans="1:11" ht="18" customHeight="1" x14ac:dyDescent="0.3">
      <c r="A82" s="63" t="s">
        <v>96</v>
      </c>
      <c r="B82" s="63">
        <v>2020</v>
      </c>
      <c r="C82" s="63" t="s">
        <v>31</v>
      </c>
      <c r="D82" s="63" t="s">
        <v>90</v>
      </c>
      <c r="E82" s="63" t="s">
        <v>91</v>
      </c>
      <c r="F82" s="63" t="s">
        <v>92</v>
      </c>
      <c r="G82" s="63" t="s">
        <v>101</v>
      </c>
      <c r="H82" s="63" t="s">
        <v>94</v>
      </c>
      <c r="I82" s="63" t="s">
        <v>97</v>
      </c>
      <c r="J82" s="63">
        <v>248</v>
      </c>
      <c r="K82" s="63">
        <v>354.64</v>
      </c>
    </row>
    <row r="83" spans="1:11" ht="18" customHeight="1" x14ac:dyDescent="0.3">
      <c r="A83" s="63" t="s">
        <v>98</v>
      </c>
      <c r="B83" s="63">
        <v>2020</v>
      </c>
      <c r="C83" s="63" t="s">
        <v>31</v>
      </c>
      <c r="D83" s="63" t="s">
        <v>90</v>
      </c>
      <c r="E83" s="63" t="s">
        <v>91</v>
      </c>
      <c r="F83" s="63" t="s">
        <v>92</v>
      </c>
      <c r="G83" s="63" t="s">
        <v>101</v>
      </c>
      <c r="H83" s="63" t="s">
        <v>94</v>
      </c>
      <c r="I83" s="63" t="s">
        <v>97</v>
      </c>
      <c r="J83" s="63">
        <v>218</v>
      </c>
      <c r="K83" s="63">
        <v>311.74</v>
      </c>
    </row>
    <row r="84" spans="1:11" ht="18" customHeight="1" x14ac:dyDescent="0.3">
      <c r="A84" s="63" t="s">
        <v>96</v>
      </c>
      <c r="B84" s="63">
        <v>2020</v>
      </c>
      <c r="C84" s="63" t="s">
        <v>31</v>
      </c>
      <c r="D84" s="63" t="s">
        <v>90</v>
      </c>
      <c r="E84" s="63" t="s">
        <v>91</v>
      </c>
      <c r="F84" s="63" t="s">
        <v>92</v>
      </c>
      <c r="G84" s="63" t="s">
        <v>101</v>
      </c>
      <c r="H84" s="63" t="s">
        <v>94</v>
      </c>
      <c r="I84" s="63" t="s">
        <v>97</v>
      </c>
      <c r="J84" s="63">
        <v>244</v>
      </c>
      <c r="K84" s="63">
        <v>348.92</v>
      </c>
    </row>
    <row r="85" spans="1:11" ht="18" customHeight="1" x14ac:dyDescent="0.3">
      <c r="A85" s="63" t="s">
        <v>98</v>
      </c>
      <c r="B85" s="63">
        <v>2020</v>
      </c>
      <c r="C85" s="63" t="s">
        <v>31</v>
      </c>
      <c r="D85" s="63" t="s">
        <v>90</v>
      </c>
      <c r="E85" s="63" t="s">
        <v>91</v>
      </c>
      <c r="F85" s="63" t="s">
        <v>92</v>
      </c>
      <c r="G85" s="63" t="s">
        <v>101</v>
      </c>
      <c r="H85" s="63" t="s">
        <v>94</v>
      </c>
      <c r="I85" s="63" t="s">
        <v>97</v>
      </c>
      <c r="J85" s="63">
        <v>292</v>
      </c>
      <c r="K85" s="63">
        <v>417.56</v>
      </c>
    </row>
    <row r="86" spans="1:11" ht="18" customHeight="1" x14ac:dyDescent="0.3">
      <c r="A86" s="63" t="s">
        <v>96</v>
      </c>
      <c r="B86" s="63">
        <v>2020</v>
      </c>
      <c r="C86" s="63" t="s">
        <v>31</v>
      </c>
      <c r="D86" s="63" t="s">
        <v>90</v>
      </c>
      <c r="E86" s="63" t="s">
        <v>91</v>
      </c>
      <c r="F86" s="63" t="s">
        <v>92</v>
      </c>
      <c r="G86" s="63" t="s">
        <v>101</v>
      </c>
      <c r="H86" s="63" t="s">
        <v>94</v>
      </c>
      <c r="I86" s="63" t="s">
        <v>97</v>
      </c>
      <c r="J86" s="63">
        <v>220</v>
      </c>
      <c r="K86" s="63">
        <v>314.60000000000002</v>
      </c>
    </row>
    <row r="87" spans="1:11" ht="18" customHeight="1" x14ac:dyDescent="0.3">
      <c r="A87" s="63" t="s">
        <v>98</v>
      </c>
      <c r="B87" s="63">
        <v>2020</v>
      </c>
      <c r="C87" s="63" t="s">
        <v>31</v>
      </c>
      <c r="D87" s="63" t="s">
        <v>90</v>
      </c>
      <c r="E87" s="63" t="s">
        <v>91</v>
      </c>
      <c r="F87" s="63" t="s">
        <v>92</v>
      </c>
      <c r="G87" s="63" t="s">
        <v>101</v>
      </c>
      <c r="H87" s="63" t="s">
        <v>94</v>
      </c>
      <c r="I87" s="63" t="s">
        <v>97</v>
      </c>
      <c r="J87" s="63">
        <v>675</v>
      </c>
      <c r="K87" s="63">
        <v>965.25</v>
      </c>
    </row>
    <row r="88" spans="1:11" ht="18" customHeight="1" x14ac:dyDescent="0.3">
      <c r="A88" s="63" t="s">
        <v>96</v>
      </c>
      <c r="B88" s="63">
        <v>2020</v>
      </c>
      <c r="C88" s="63" t="s">
        <v>31</v>
      </c>
      <c r="D88" s="63" t="s">
        <v>90</v>
      </c>
      <c r="E88" s="63" t="s">
        <v>91</v>
      </c>
      <c r="F88" s="63" t="s">
        <v>92</v>
      </c>
      <c r="G88" s="63" t="s">
        <v>101</v>
      </c>
      <c r="H88" s="63" t="s">
        <v>94</v>
      </c>
      <c r="I88" s="63" t="s">
        <v>97</v>
      </c>
      <c r="J88" s="63">
        <v>708</v>
      </c>
      <c r="K88" s="63">
        <v>1012.44</v>
      </c>
    </row>
    <row r="89" spans="1:11" ht="18" customHeight="1" x14ac:dyDescent="0.3">
      <c r="A89" s="63" t="s">
        <v>89</v>
      </c>
      <c r="B89" s="63">
        <v>2020</v>
      </c>
      <c r="C89" s="63" t="s">
        <v>31</v>
      </c>
      <c r="D89" s="63" t="s">
        <v>90</v>
      </c>
      <c r="E89" s="63" t="s">
        <v>91</v>
      </c>
      <c r="F89" s="63" t="s">
        <v>92</v>
      </c>
      <c r="G89" s="63" t="s">
        <v>101</v>
      </c>
      <c r="H89" s="63" t="s">
        <v>94</v>
      </c>
      <c r="I89" s="63" t="s">
        <v>97</v>
      </c>
      <c r="J89" s="63">
        <v>761</v>
      </c>
      <c r="K89" s="63">
        <v>1088.23</v>
      </c>
    </row>
    <row r="90" spans="1:11" ht="18" customHeight="1" x14ac:dyDescent="0.3">
      <c r="A90" s="63" t="s">
        <v>89</v>
      </c>
      <c r="B90" s="63">
        <v>2020</v>
      </c>
      <c r="C90" s="63" t="s">
        <v>31</v>
      </c>
      <c r="D90" s="63" t="s">
        <v>90</v>
      </c>
      <c r="E90" s="63" t="s">
        <v>91</v>
      </c>
      <c r="F90" s="63" t="s">
        <v>92</v>
      </c>
      <c r="G90" s="63" t="s">
        <v>101</v>
      </c>
      <c r="H90" s="63" t="s">
        <v>94</v>
      </c>
      <c r="I90" s="63" t="s">
        <v>97</v>
      </c>
      <c r="J90" s="63">
        <v>249</v>
      </c>
      <c r="K90" s="63">
        <v>356.07</v>
      </c>
    </row>
    <row r="91" spans="1:11" ht="18" customHeight="1" x14ac:dyDescent="0.3">
      <c r="A91" s="63" t="s">
        <v>96</v>
      </c>
      <c r="B91" s="63">
        <v>2020</v>
      </c>
      <c r="C91" s="63" t="s">
        <v>31</v>
      </c>
      <c r="D91" s="63" t="s">
        <v>90</v>
      </c>
      <c r="E91" s="63" t="s">
        <v>91</v>
      </c>
      <c r="F91" s="63" t="s">
        <v>92</v>
      </c>
      <c r="G91" s="63" t="s">
        <v>101</v>
      </c>
      <c r="H91" s="63" t="s">
        <v>94</v>
      </c>
      <c r="I91" s="63" t="s">
        <v>97</v>
      </c>
      <c r="J91" s="63">
        <v>748</v>
      </c>
      <c r="K91" s="63">
        <v>526.24</v>
      </c>
    </row>
    <row r="92" spans="1:11" ht="18" customHeight="1" x14ac:dyDescent="0.3">
      <c r="A92" s="63" t="s">
        <v>98</v>
      </c>
      <c r="B92" s="63">
        <v>2020</v>
      </c>
      <c r="C92" s="63" t="s">
        <v>31</v>
      </c>
      <c r="D92" s="63" t="s">
        <v>90</v>
      </c>
      <c r="E92" s="63" t="s">
        <v>91</v>
      </c>
      <c r="F92" s="63" t="s">
        <v>92</v>
      </c>
      <c r="G92" s="63" t="s">
        <v>101</v>
      </c>
      <c r="H92" s="63" t="s">
        <v>94</v>
      </c>
      <c r="I92" s="63" t="s">
        <v>97</v>
      </c>
      <c r="J92" s="63">
        <v>801</v>
      </c>
      <c r="K92" s="63">
        <v>526.24</v>
      </c>
    </row>
    <row r="93" spans="1:11" ht="18" customHeight="1" x14ac:dyDescent="0.3">
      <c r="A93" s="63" t="s">
        <v>96</v>
      </c>
      <c r="B93" s="63">
        <v>2020</v>
      </c>
      <c r="C93" s="63" t="s">
        <v>31</v>
      </c>
      <c r="D93" s="63" t="s">
        <v>90</v>
      </c>
      <c r="E93" s="63" t="s">
        <v>91</v>
      </c>
      <c r="F93" s="63" t="s">
        <v>92</v>
      </c>
      <c r="G93" s="63" t="s">
        <v>101</v>
      </c>
      <c r="H93" s="63" t="s">
        <v>94</v>
      </c>
      <c r="I93" s="63" t="s">
        <v>97</v>
      </c>
      <c r="J93" s="63">
        <v>247</v>
      </c>
      <c r="K93" s="63">
        <v>353.21</v>
      </c>
    </row>
    <row r="94" spans="1:11" ht="18" customHeight="1" x14ac:dyDescent="0.3">
      <c r="A94" s="63" t="s">
        <v>96</v>
      </c>
      <c r="B94" s="63">
        <v>2020</v>
      </c>
      <c r="C94" s="63" t="s">
        <v>31</v>
      </c>
      <c r="D94" s="63" t="s">
        <v>90</v>
      </c>
      <c r="E94" s="63" t="s">
        <v>91</v>
      </c>
      <c r="F94" s="63" t="s">
        <v>92</v>
      </c>
      <c r="G94" s="63" t="s">
        <v>101</v>
      </c>
      <c r="H94" s="63" t="s">
        <v>94</v>
      </c>
      <c r="I94" s="63" t="s">
        <v>97</v>
      </c>
      <c r="J94" s="63">
        <v>295</v>
      </c>
      <c r="K94" s="63">
        <v>421.85</v>
      </c>
    </row>
    <row r="95" spans="1:11" ht="18" customHeight="1" x14ac:dyDescent="0.3">
      <c r="A95" s="63" t="s">
        <v>96</v>
      </c>
      <c r="B95" s="63">
        <v>2020</v>
      </c>
      <c r="C95" s="63" t="s">
        <v>31</v>
      </c>
      <c r="D95" s="63" t="s">
        <v>90</v>
      </c>
      <c r="E95" s="63" t="s">
        <v>91</v>
      </c>
      <c r="F95" s="63" t="s">
        <v>92</v>
      </c>
      <c r="G95" s="63" t="s">
        <v>101</v>
      </c>
      <c r="H95" s="63" t="s">
        <v>94</v>
      </c>
      <c r="I95" s="63" t="s">
        <v>97</v>
      </c>
      <c r="J95" s="63">
        <v>217</v>
      </c>
      <c r="K95" s="63">
        <v>310.31</v>
      </c>
    </row>
    <row r="96" spans="1:11" ht="18" customHeight="1" x14ac:dyDescent="0.3">
      <c r="A96" s="63" t="s">
        <v>98</v>
      </c>
      <c r="B96" s="63">
        <v>2020</v>
      </c>
      <c r="C96" s="63" t="s">
        <v>31</v>
      </c>
      <c r="D96" s="63" t="s">
        <v>90</v>
      </c>
      <c r="E96" s="63" t="s">
        <v>91</v>
      </c>
      <c r="F96" s="63" t="s">
        <v>92</v>
      </c>
      <c r="G96" s="63" t="s">
        <v>101</v>
      </c>
      <c r="H96" s="63" t="s">
        <v>94</v>
      </c>
      <c r="I96" s="63" t="s">
        <v>97</v>
      </c>
      <c r="J96" s="63">
        <v>245</v>
      </c>
      <c r="K96" s="63">
        <v>350.35</v>
      </c>
    </row>
    <row r="97" spans="1:11" ht="18" customHeight="1" x14ac:dyDescent="0.3">
      <c r="A97" s="63" t="s">
        <v>89</v>
      </c>
      <c r="B97" s="63">
        <v>2020</v>
      </c>
      <c r="C97" s="63" t="s">
        <v>31</v>
      </c>
      <c r="D97" s="63" t="s">
        <v>90</v>
      </c>
      <c r="E97" s="63" t="s">
        <v>91</v>
      </c>
      <c r="F97" s="63" t="s">
        <v>92</v>
      </c>
      <c r="G97" s="63" t="s">
        <v>101</v>
      </c>
      <c r="H97" s="63" t="s">
        <v>94</v>
      </c>
      <c r="I97" s="63" t="s">
        <v>97</v>
      </c>
      <c r="J97" s="63">
        <v>293</v>
      </c>
      <c r="K97" s="63">
        <v>418.99</v>
      </c>
    </row>
    <row r="98" spans="1:11" ht="18" customHeight="1" x14ac:dyDescent="0.3">
      <c r="A98" s="63" t="s">
        <v>96</v>
      </c>
      <c r="B98" s="63">
        <v>2020</v>
      </c>
      <c r="C98" s="63" t="s">
        <v>31</v>
      </c>
      <c r="D98" s="63" t="s">
        <v>90</v>
      </c>
      <c r="E98" s="63" t="s">
        <v>91</v>
      </c>
      <c r="F98" s="63" t="s">
        <v>92</v>
      </c>
      <c r="G98" s="63" t="s">
        <v>101</v>
      </c>
      <c r="H98" s="63" t="s">
        <v>94</v>
      </c>
      <c r="I98" s="63" t="s">
        <v>97</v>
      </c>
      <c r="J98" s="63">
        <v>770</v>
      </c>
      <c r="K98" s="63">
        <v>1101.0999999999999</v>
      </c>
    </row>
    <row r="99" spans="1:11" ht="18" customHeight="1" x14ac:dyDescent="0.3">
      <c r="A99" s="63" t="s">
        <v>89</v>
      </c>
      <c r="B99" s="63">
        <v>2020</v>
      </c>
      <c r="C99" s="63" t="s">
        <v>9</v>
      </c>
      <c r="D99" s="63" t="s">
        <v>90</v>
      </c>
      <c r="E99" s="63" t="s">
        <v>91</v>
      </c>
      <c r="F99" s="63" t="s">
        <v>92</v>
      </c>
      <c r="G99" s="63" t="s">
        <v>101</v>
      </c>
      <c r="H99" s="63" t="s">
        <v>94</v>
      </c>
      <c r="I99" s="63" t="s">
        <v>97</v>
      </c>
      <c r="J99" s="63">
        <v>254</v>
      </c>
      <c r="K99" s="63">
        <v>388.62</v>
      </c>
    </row>
    <row r="100" spans="1:11" ht="18" customHeight="1" x14ac:dyDescent="0.3">
      <c r="A100" s="63" t="s">
        <v>89</v>
      </c>
      <c r="B100" s="63">
        <v>2020</v>
      </c>
      <c r="C100" s="63" t="s">
        <v>9</v>
      </c>
      <c r="D100" s="63" t="s">
        <v>90</v>
      </c>
      <c r="E100" s="63" t="s">
        <v>91</v>
      </c>
      <c r="F100" s="63" t="s">
        <v>92</v>
      </c>
      <c r="G100" s="63" t="s">
        <v>101</v>
      </c>
      <c r="H100" s="63" t="s">
        <v>94</v>
      </c>
      <c r="I100" s="63" t="s">
        <v>97</v>
      </c>
      <c r="J100" s="63">
        <v>296</v>
      </c>
      <c r="K100" s="63">
        <v>423.28</v>
      </c>
    </row>
    <row r="101" spans="1:11" ht="18" customHeight="1" x14ac:dyDescent="0.3">
      <c r="A101" s="63" t="s">
        <v>98</v>
      </c>
      <c r="B101" s="63">
        <v>2020</v>
      </c>
      <c r="C101" s="63" t="s">
        <v>9</v>
      </c>
      <c r="D101" s="63" t="s">
        <v>90</v>
      </c>
      <c r="E101" s="63" t="s">
        <v>91</v>
      </c>
      <c r="F101" s="63" t="s">
        <v>92</v>
      </c>
      <c r="G101" s="63" t="s">
        <v>101</v>
      </c>
      <c r="H101" s="63" t="s">
        <v>94</v>
      </c>
      <c r="I101" s="63" t="s">
        <v>97</v>
      </c>
      <c r="J101" s="63">
        <v>224</v>
      </c>
      <c r="K101" s="63">
        <v>320.32</v>
      </c>
    </row>
    <row r="102" spans="1:11" ht="18" customHeight="1" x14ac:dyDescent="0.3">
      <c r="A102" s="63" t="s">
        <v>96</v>
      </c>
      <c r="B102" s="63">
        <v>2020</v>
      </c>
      <c r="C102" s="63" t="s">
        <v>9</v>
      </c>
      <c r="D102" s="63" t="s">
        <v>90</v>
      </c>
      <c r="E102" s="63" t="s">
        <v>91</v>
      </c>
      <c r="F102" s="63" t="s">
        <v>92</v>
      </c>
      <c r="G102" s="63" t="s">
        <v>101</v>
      </c>
      <c r="H102" s="63" t="s">
        <v>94</v>
      </c>
      <c r="I102" s="63" t="s">
        <v>95</v>
      </c>
      <c r="J102" s="63">
        <v>370</v>
      </c>
      <c r="K102" s="63">
        <v>529.1</v>
      </c>
    </row>
    <row r="103" spans="1:11" ht="18" customHeight="1" x14ac:dyDescent="0.3">
      <c r="A103" s="63" t="s">
        <v>96</v>
      </c>
      <c r="B103" s="63">
        <v>2020</v>
      </c>
      <c r="C103" s="63" t="s">
        <v>9</v>
      </c>
      <c r="D103" s="63" t="s">
        <v>90</v>
      </c>
      <c r="E103" s="63" t="s">
        <v>91</v>
      </c>
      <c r="F103" s="63" t="s">
        <v>92</v>
      </c>
      <c r="G103" s="63" t="s">
        <v>101</v>
      </c>
      <c r="H103" s="63" t="s">
        <v>94</v>
      </c>
      <c r="I103" s="63" t="s">
        <v>97</v>
      </c>
      <c r="J103" s="63">
        <v>250</v>
      </c>
      <c r="K103" s="63">
        <v>357.5</v>
      </c>
    </row>
    <row r="104" spans="1:11" ht="18" customHeight="1" x14ac:dyDescent="0.3">
      <c r="A104" s="63" t="s">
        <v>96</v>
      </c>
      <c r="B104" s="63">
        <v>2020</v>
      </c>
      <c r="C104" s="63" t="s">
        <v>9</v>
      </c>
      <c r="D104" s="63" t="s">
        <v>90</v>
      </c>
      <c r="E104" s="63" t="s">
        <v>91</v>
      </c>
      <c r="F104" s="63" t="s">
        <v>92</v>
      </c>
      <c r="G104" s="63" t="s">
        <v>101</v>
      </c>
      <c r="H104" s="63" t="s">
        <v>94</v>
      </c>
      <c r="I104" s="63" t="s">
        <v>97</v>
      </c>
      <c r="J104" s="63">
        <v>298</v>
      </c>
      <c r="K104" s="63">
        <v>426.14</v>
      </c>
    </row>
    <row r="105" spans="1:11" ht="18" customHeight="1" x14ac:dyDescent="0.3">
      <c r="A105" s="63" t="s">
        <v>98</v>
      </c>
      <c r="B105" s="63">
        <v>2020</v>
      </c>
      <c r="C105" s="63" t="s">
        <v>9</v>
      </c>
      <c r="D105" s="63" t="s">
        <v>90</v>
      </c>
      <c r="E105" s="63" t="s">
        <v>91</v>
      </c>
      <c r="F105" s="63" t="s">
        <v>92</v>
      </c>
      <c r="G105" s="63" t="s">
        <v>101</v>
      </c>
      <c r="H105" s="63" t="s">
        <v>94</v>
      </c>
      <c r="I105" s="63" t="s">
        <v>97</v>
      </c>
      <c r="J105" s="63">
        <v>226</v>
      </c>
      <c r="K105" s="63">
        <v>323.18</v>
      </c>
    </row>
    <row r="106" spans="1:11" ht="18" customHeight="1" x14ac:dyDescent="0.3">
      <c r="A106" s="63" t="s">
        <v>98</v>
      </c>
      <c r="B106" s="63">
        <v>2020</v>
      </c>
      <c r="C106" s="63" t="s">
        <v>9</v>
      </c>
      <c r="D106" s="63" t="s">
        <v>90</v>
      </c>
      <c r="E106" s="63" t="s">
        <v>91</v>
      </c>
      <c r="F106" s="63" t="s">
        <v>92</v>
      </c>
      <c r="G106" s="63" t="s">
        <v>101</v>
      </c>
      <c r="H106" s="63" t="s">
        <v>94</v>
      </c>
      <c r="I106" s="63" t="s">
        <v>95</v>
      </c>
      <c r="J106" s="63">
        <v>372</v>
      </c>
      <c r="K106" s="63">
        <v>526.24</v>
      </c>
    </row>
    <row r="107" spans="1:11" ht="18" customHeight="1" x14ac:dyDescent="0.3">
      <c r="A107" s="63" t="s">
        <v>99</v>
      </c>
      <c r="B107" s="63">
        <v>2020</v>
      </c>
      <c r="C107" s="63" t="s">
        <v>9</v>
      </c>
      <c r="D107" s="63" t="s">
        <v>90</v>
      </c>
      <c r="E107" s="63" t="s">
        <v>91</v>
      </c>
      <c r="F107" s="63" t="s">
        <v>92</v>
      </c>
      <c r="G107" s="63" t="s">
        <v>101</v>
      </c>
      <c r="H107" s="63" t="s">
        <v>94</v>
      </c>
      <c r="I107" s="63" t="s">
        <v>97</v>
      </c>
      <c r="J107" s="63">
        <v>674</v>
      </c>
      <c r="K107" s="63">
        <v>963.81999999999994</v>
      </c>
    </row>
    <row r="108" spans="1:11" ht="18" customHeight="1" x14ac:dyDescent="0.3">
      <c r="A108" s="63" t="s">
        <v>98</v>
      </c>
      <c r="B108" s="63">
        <v>2020</v>
      </c>
      <c r="C108" s="63" t="s">
        <v>9</v>
      </c>
      <c r="D108" s="63" t="s">
        <v>90</v>
      </c>
      <c r="E108" s="63" t="s">
        <v>91</v>
      </c>
      <c r="F108" s="63" t="s">
        <v>92</v>
      </c>
      <c r="G108" s="63" t="s">
        <v>101</v>
      </c>
      <c r="H108" s="63" t="s">
        <v>94</v>
      </c>
      <c r="I108" s="63" t="s">
        <v>97</v>
      </c>
      <c r="J108" s="63">
        <v>707</v>
      </c>
      <c r="K108" s="63">
        <v>1011.01</v>
      </c>
    </row>
    <row r="109" spans="1:11" ht="18" customHeight="1" x14ac:dyDescent="0.3">
      <c r="A109" s="63" t="s">
        <v>89</v>
      </c>
      <c r="B109" s="63">
        <v>2020</v>
      </c>
      <c r="C109" s="63" t="s">
        <v>9</v>
      </c>
      <c r="D109" s="63" t="s">
        <v>90</v>
      </c>
      <c r="E109" s="63" t="s">
        <v>91</v>
      </c>
      <c r="F109" s="63" t="s">
        <v>92</v>
      </c>
      <c r="G109" s="63" t="s">
        <v>101</v>
      </c>
      <c r="H109" s="63" t="s">
        <v>94</v>
      </c>
      <c r="I109" s="63" t="s">
        <v>97</v>
      </c>
      <c r="J109" s="63">
        <v>747</v>
      </c>
      <c r="K109" s="63">
        <v>526.24</v>
      </c>
    </row>
    <row r="110" spans="1:11" ht="18" customHeight="1" x14ac:dyDescent="0.3">
      <c r="A110" s="63" t="s">
        <v>99</v>
      </c>
      <c r="B110" s="63">
        <v>2020</v>
      </c>
      <c r="C110" s="63" t="s">
        <v>9</v>
      </c>
      <c r="D110" s="63" t="s">
        <v>90</v>
      </c>
      <c r="E110" s="63" t="s">
        <v>91</v>
      </c>
      <c r="F110" s="63" t="s">
        <v>92</v>
      </c>
      <c r="G110" s="63" t="s">
        <v>101</v>
      </c>
      <c r="H110" s="63" t="s">
        <v>94</v>
      </c>
      <c r="I110" s="63" t="s">
        <v>97</v>
      </c>
      <c r="J110" s="63">
        <v>800</v>
      </c>
      <c r="K110" s="63">
        <v>526.24</v>
      </c>
    </row>
    <row r="111" spans="1:11" ht="18" customHeight="1" x14ac:dyDescent="0.3">
      <c r="A111" s="63" t="s">
        <v>98</v>
      </c>
      <c r="B111" s="63">
        <v>2020</v>
      </c>
      <c r="C111" s="63" t="s">
        <v>9</v>
      </c>
      <c r="D111" s="63" t="s">
        <v>90</v>
      </c>
      <c r="E111" s="63" t="s">
        <v>91</v>
      </c>
      <c r="F111" s="63" t="s">
        <v>92</v>
      </c>
      <c r="G111" s="63" t="s">
        <v>101</v>
      </c>
      <c r="H111" s="63" t="s">
        <v>94</v>
      </c>
      <c r="I111" s="63" t="s">
        <v>97</v>
      </c>
      <c r="J111" s="63">
        <v>253</v>
      </c>
      <c r="K111" s="63">
        <v>361.78999999999996</v>
      </c>
    </row>
    <row r="112" spans="1:11" ht="18" customHeight="1" x14ac:dyDescent="0.3">
      <c r="A112" s="63" t="s">
        <v>96</v>
      </c>
      <c r="B112" s="63">
        <v>2020</v>
      </c>
      <c r="C112" s="63" t="s">
        <v>9</v>
      </c>
      <c r="D112" s="63" t="s">
        <v>90</v>
      </c>
      <c r="E112" s="63" t="s">
        <v>91</v>
      </c>
      <c r="F112" s="63" t="s">
        <v>92</v>
      </c>
      <c r="G112" s="63" t="s">
        <v>101</v>
      </c>
      <c r="H112" s="63" t="s">
        <v>94</v>
      </c>
      <c r="I112" s="63" t="s">
        <v>97</v>
      </c>
      <c r="J112" s="63">
        <v>223</v>
      </c>
      <c r="K112" s="63">
        <v>318.89</v>
      </c>
    </row>
    <row r="113" spans="1:11" ht="18" customHeight="1" x14ac:dyDescent="0.3">
      <c r="A113" s="63" t="s">
        <v>89</v>
      </c>
      <c r="B113" s="63">
        <v>2020</v>
      </c>
      <c r="C113" s="63" t="s">
        <v>9</v>
      </c>
      <c r="D113" s="63" t="s">
        <v>90</v>
      </c>
      <c r="E113" s="63" t="s">
        <v>91</v>
      </c>
      <c r="F113" s="63" t="s">
        <v>92</v>
      </c>
      <c r="G113" s="63" t="s">
        <v>101</v>
      </c>
      <c r="H113" s="63" t="s">
        <v>94</v>
      </c>
      <c r="I113" s="63" t="s">
        <v>95</v>
      </c>
      <c r="J113" s="63">
        <v>873</v>
      </c>
      <c r="K113" s="63">
        <v>1248.3899999999999</v>
      </c>
    </row>
    <row r="114" spans="1:11" ht="18" customHeight="1" x14ac:dyDescent="0.3">
      <c r="A114" s="63" t="s">
        <v>98</v>
      </c>
      <c r="B114" s="63">
        <v>2020</v>
      </c>
      <c r="C114" s="63" t="s">
        <v>9</v>
      </c>
      <c r="D114" s="63" t="s">
        <v>90</v>
      </c>
      <c r="E114" s="63" t="s">
        <v>91</v>
      </c>
      <c r="F114" s="63" t="s">
        <v>92</v>
      </c>
      <c r="G114" s="63" t="s">
        <v>101</v>
      </c>
      <c r="H114" s="63" t="s">
        <v>94</v>
      </c>
      <c r="I114" s="63" t="s">
        <v>97</v>
      </c>
      <c r="J114" s="63">
        <v>251</v>
      </c>
      <c r="K114" s="63">
        <v>358.93</v>
      </c>
    </row>
    <row r="115" spans="1:11" ht="18" customHeight="1" x14ac:dyDescent="0.3">
      <c r="A115" s="63" t="s">
        <v>89</v>
      </c>
      <c r="B115" s="63">
        <v>2020</v>
      </c>
      <c r="C115" s="63" t="s">
        <v>9</v>
      </c>
      <c r="D115" s="63" t="s">
        <v>90</v>
      </c>
      <c r="E115" s="63" t="s">
        <v>91</v>
      </c>
      <c r="F115" s="63" t="s">
        <v>92</v>
      </c>
      <c r="G115" s="63" t="s">
        <v>101</v>
      </c>
      <c r="H115" s="63" t="s">
        <v>94</v>
      </c>
      <c r="I115" s="63" t="s">
        <v>97</v>
      </c>
      <c r="J115" s="63">
        <v>299</v>
      </c>
      <c r="K115" s="63">
        <v>427.57</v>
      </c>
    </row>
    <row r="116" spans="1:11" ht="18" customHeight="1" x14ac:dyDescent="0.3">
      <c r="A116" s="63" t="s">
        <v>89</v>
      </c>
      <c r="B116" s="63">
        <v>2020</v>
      </c>
      <c r="C116" s="63" t="s">
        <v>9</v>
      </c>
      <c r="D116" s="63" t="s">
        <v>90</v>
      </c>
      <c r="E116" s="63" t="s">
        <v>91</v>
      </c>
      <c r="F116" s="63" t="s">
        <v>92</v>
      </c>
      <c r="G116" s="63" t="s">
        <v>101</v>
      </c>
      <c r="H116" s="63" t="s">
        <v>94</v>
      </c>
      <c r="I116" s="63" t="s">
        <v>97</v>
      </c>
      <c r="J116" s="63">
        <v>769</v>
      </c>
      <c r="K116" s="63">
        <v>1099.67</v>
      </c>
    </row>
    <row r="117" spans="1:11" ht="18" customHeight="1" x14ac:dyDescent="0.3">
      <c r="A117" s="63" t="s">
        <v>89</v>
      </c>
      <c r="B117" s="63">
        <v>2020</v>
      </c>
      <c r="C117" s="63" t="s">
        <v>37</v>
      </c>
      <c r="D117" s="63" t="s">
        <v>90</v>
      </c>
      <c r="E117" s="63" t="s">
        <v>91</v>
      </c>
      <c r="F117" s="63" t="s">
        <v>92</v>
      </c>
      <c r="G117" s="63" t="s">
        <v>101</v>
      </c>
      <c r="H117" s="63" t="s">
        <v>94</v>
      </c>
      <c r="I117" s="63" t="s">
        <v>95</v>
      </c>
      <c r="J117" s="63">
        <v>302</v>
      </c>
      <c r="K117" s="63">
        <v>431.86</v>
      </c>
    </row>
    <row r="118" spans="1:11" ht="18" customHeight="1" x14ac:dyDescent="0.3">
      <c r="A118" s="63" t="s">
        <v>96</v>
      </c>
      <c r="B118" s="63">
        <v>2020</v>
      </c>
      <c r="C118" s="63" t="s">
        <v>37</v>
      </c>
      <c r="D118" s="63" t="s">
        <v>90</v>
      </c>
      <c r="E118" s="63" t="s">
        <v>91</v>
      </c>
      <c r="F118" s="63" t="s">
        <v>92</v>
      </c>
      <c r="G118" s="63" t="s">
        <v>101</v>
      </c>
      <c r="H118" s="63" t="s">
        <v>94</v>
      </c>
      <c r="I118" s="63" t="s">
        <v>95</v>
      </c>
      <c r="J118" s="63">
        <v>296</v>
      </c>
      <c r="K118" s="63">
        <v>423.28</v>
      </c>
    </row>
    <row r="119" spans="1:11" ht="18" customHeight="1" x14ac:dyDescent="0.3">
      <c r="A119" s="63" t="s">
        <v>96</v>
      </c>
      <c r="B119" s="63">
        <v>2020</v>
      </c>
      <c r="C119" s="63" t="s">
        <v>37</v>
      </c>
      <c r="D119" s="63" t="s">
        <v>90</v>
      </c>
      <c r="E119" s="63" t="s">
        <v>91</v>
      </c>
      <c r="F119" s="63" t="s">
        <v>92</v>
      </c>
      <c r="G119" s="63" t="s">
        <v>101</v>
      </c>
      <c r="H119" s="63" t="s">
        <v>94</v>
      </c>
      <c r="I119" s="63" t="s">
        <v>97</v>
      </c>
      <c r="J119" s="63">
        <v>218</v>
      </c>
      <c r="K119" s="63">
        <v>311.74</v>
      </c>
    </row>
    <row r="120" spans="1:11" ht="18" customHeight="1" x14ac:dyDescent="0.3">
      <c r="A120" s="63" t="s">
        <v>89</v>
      </c>
      <c r="B120" s="63">
        <v>2020</v>
      </c>
      <c r="C120" s="63" t="s">
        <v>37</v>
      </c>
      <c r="D120" s="63" t="s">
        <v>90</v>
      </c>
      <c r="E120" s="63" t="s">
        <v>91</v>
      </c>
      <c r="F120" s="63" t="s">
        <v>92</v>
      </c>
      <c r="G120" s="63" t="s">
        <v>101</v>
      </c>
      <c r="H120" s="63" t="s">
        <v>94</v>
      </c>
      <c r="I120" s="63" t="s">
        <v>97</v>
      </c>
      <c r="J120" s="63">
        <v>266</v>
      </c>
      <c r="K120" s="63">
        <v>380.38</v>
      </c>
    </row>
    <row r="121" spans="1:11" ht="18" customHeight="1" x14ac:dyDescent="0.3">
      <c r="A121" s="63" t="s">
        <v>96</v>
      </c>
      <c r="B121" s="63">
        <v>2020</v>
      </c>
      <c r="C121" s="63" t="s">
        <v>37</v>
      </c>
      <c r="D121" s="63" t="s">
        <v>90</v>
      </c>
      <c r="E121" s="63" t="s">
        <v>91</v>
      </c>
      <c r="F121" s="63" t="s">
        <v>92</v>
      </c>
      <c r="G121" s="63" t="s">
        <v>101</v>
      </c>
      <c r="H121" s="63" t="s">
        <v>94</v>
      </c>
      <c r="I121" s="63" t="s">
        <v>97</v>
      </c>
      <c r="J121" s="63">
        <v>194</v>
      </c>
      <c r="K121" s="63">
        <v>277.42</v>
      </c>
    </row>
    <row r="122" spans="1:11" ht="18" customHeight="1" x14ac:dyDescent="0.3">
      <c r="A122" s="63" t="s">
        <v>89</v>
      </c>
      <c r="B122" s="63">
        <v>2020</v>
      </c>
      <c r="C122" s="63" t="s">
        <v>37</v>
      </c>
      <c r="D122" s="63" t="s">
        <v>90</v>
      </c>
      <c r="E122" s="63" t="s">
        <v>91</v>
      </c>
      <c r="F122" s="63" t="s">
        <v>92</v>
      </c>
      <c r="G122" s="63" t="s">
        <v>101</v>
      </c>
      <c r="H122" s="63" t="s">
        <v>94</v>
      </c>
      <c r="I122" s="63" t="s">
        <v>97</v>
      </c>
      <c r="J122" s="63">
        <v>220</v>
      </c>
      <c r="K122" s="63">
        <v>314.60000000000002</v>
      </c>
    </row>
    <row r="123" spans="1:11" ht="18" customHeight="1" x14ac:dyDescent="0.3">
      <c r="A123" s="63" t="s">
        <v>89</v>
      </c>
      <c r="B123" s="63">
        <v>2020</v>
      </c>
      <c r="C123" s="63" t="s">
        <v>37</v>
      </c>
      <c r="D123" s="63" t="s">
        <v>90</v>
      </c>
      <c r="E123" s="63" t="s">
        <v>91</v>
      </c>
      <c r="F123" s="63" t="s">
        <v>92</v>
      </c>
      <c r="G123" s="63" t="s">
        <v>101</v>
      </c>
      <c r="H123" s="63" t="s">
        <v>94</v>
      </c>
      <c r="I123" s="63" t="s">
        <v>97</v>
      </c>
      <c r="J123" s="63">
        <v>268</v>
      </c>
      <c r="K123" s="63">
        <v>383.24</v>
      </c>
    </row>
    <row r="124" spans="1:11" ht="18" customHeight="1" x14ac:dyDescent="0.3">
      <c r="A124" s="63" t="s">
        <v>96</v>
      </c>
      <c r="B124" s="63">
        <v>2020</v>
      </c>
      <c r="C124" s="63" t="s">
        <v>37</v>
      </c>
      <c r="D124" s="63" t="s">
        <v>90</v>
      </c>
      <c r="E124" s="63" t="s">
        <v>91</v>
      </c>
      <c r="F124" s="63" t="s">
        <v>92</v>
      </c>
      <c r="G124" s="63" t="s">
        <v>101</v>
      </c>
      <c r="H124" s="63" t="s">
        <v>94</v>
      </c>
      <c r="I124" s="63" t="s">
        <v>97</v>
      </c>
      <c r="J124" s="63">
        <v>306</v>
      </c>
      <c r="K124" s="63">
        <v>526.24</v>
      </c>
    </row>
    <row r="125" spans="1:11" ht="18" customHeight="1" x14ac:dyDescent="0.3">
      <c r="A125" s="63" t="s">
        <v>98</v>
      </c>
      <c r="B125" s="63">
        <v>2020</v>
      </c>
      <c r="C125" s="63" t="s">
        <v>37</v>
      </c>
      <c r="D125" s="63" t="s">
        <v>90</v>
      </c>
      <c r="E125" s="63" t="s">
        <v>91</v>
      </c>
      <c r="F125" s="63" t="s">
        <v>92</v>
      </c>
      <c r="G125" s="63" t="s">
        <v>101</v>
      </c>
      <c r="H125" s="63" t="s">
        <v>94</v>
      </c>
      <c r="I125" s="63" t="s">
        <v>97</v>
      </c>
      <c r="J125" s="63">
        <v>300</v>
      </c>
      <c r="K125" s="63">
        <v>526.24</v>
      </c>
    </row>
    <row r="126" spans="1:11" ht="18" customHeight="1" x14ac:dyDescent="0.3">
      <c r="A126" s="63" t="s">
        <v>96</v>
      </c>
      <c r="B126" s="63">
        <v>2020</v>
      </c>
      <c r="C126" s="63" t="s">
        <v>37</v>
      </c>
      <c r="D126" s="63" t="s">
        <v>90</v>
      </c>
      <c r="E126" s="63" t="s">
        <v>91</v>
      </c>
      <c r="F126" s="63" t="s">
        <v>92</v>
      </c>
      <c r="G126" s="63" t="s">
        <v>101</v>
      </c>
      <c r="H126" s="63" t="s">
        <v>94</v>
      </c>
      <c r="I126" s="63" t="s">
        <v>97</v>
      </c>
      <c r="J126" s="63">
        <v>294</v>
      </c>
      <c r="K126" s="63">
        <v>526.24</v>
      </c>
    </row>
    <row r="127" spans="1:11" ht="18" customHeight="1" x14ac:dyDescent="0.3">
      <c r="A127" s="63" t="s">
        <v>96</v>
      </c>
      <c r="B127" s="63">
        <v>2020</v>
      </c>
      <c r="C127" s="63" t="s">
        <v>37</v>
      </c>
      <c r="D127" s="63" t="s">
        <v>90</v>
      </c>
      <c r="E127" s="63" t="s">
        <v>91</v>
      </c>
      <c r="F127" s="63" t="s">
        <v>92</v>
      </c>
      <c r="G127" s="63" t="s">
        <v>101</v>
      </c>
      <c r="H127" s="63" t="s">
        <v>94</v>
      </c>
      <c r="I127" s="63" t="s">
        <v>97</v>
      </c>
      <c r="J127" s="63">
        <v>679</v>
      </c>
      <c r="K127" s="63">
        <v>970.97</v>
      </c>
    </row>
    <row r="128" spans="1:11" ht="18" customHeight="1" x14ac:dyDescent="0.3">
      <c r="A128" s="63" t="s">
        <v>96</v>
      </c>
      <c r="B128" s="63">
        <v>2020</v>
      </c>
      <c r="C128" s="63" t="s">
        <v>37</v>
      </c>
      <c r="D128" s="63" t="s">
        <v>90</v>
      </c>
      <c r="E128" s="63" t="s">
        <v>91</v>
      </c>
      <c r="F128" s="63" t="s">
        <v>92</v>
      </c>
      <c r="G128" s="63" t="s">
        <v>101</v>
      </c>
      <c r="H128" s="63" t="s">
        <v>94</v>
      </c>
      <c r="I128" s="63" t="s">
        <v>97</v>
      </c>
      <c r="J128" s="63">
        <v>713</v>
      </c>
      <c r="K128" s="63">
        <v>1019.5899999999999</v>
      </c>
    </row>
    <row r="129" spans="1:11" ht="18" customHeight="1" x14ac:dyDescent="0.3">
      <c r="A129" s="63" t="s">
        <v>98</v>
      </c>
      <c r="B129" s="63">
        <v>2020</v>
      </c>
      <c r="C129" s="63" t="s">
        <v>37</v>
      </c>
      <c r="D129" s="63" t="s">
        <v>90</v>
      </c>
      <c r="E129" s="63" t="s">
        <v>91</v>
      </c>
      <c r="F129" s="63" t="s">
        <v>92</v>
      </c>
      <c r="G129" s="63" t="s">
        <v>101</v>
      </c>
      <c r="H129" s="63" t="s">
        <v>94</v>
      </c>
      <c r="I129" s="63" t="s">
        <v>97</v>
      </c>
      <c r="J129" s="63">
        <v>766</v>
      </c>
      <c r="K129" s="63">
        <v>1095.3800000000001</v>
      </c>
    </row>
    <row r="130" spans="1:11" ht="18" customHeight="1" x14ac:dyDescent="0.3">
      <c r="A130" s="63" t="s">
        <v>89</v>
      </c>
      <c r="B130" s="63">
        <v>2020</v>
      </c>
      <c r="C130" s="63" t="s">
        <v>37</v>
      </c>
      <c r="D130" s="63" t="s">
        <v>90</v>
      </c>
      <c r="E130" s="63" t="s">
        <v>91</v>
      </c>
      <c r="F130" s="63" t="s">
        <v>92</v>
      </c>
      <c r="G130" s="63" t="s">
        <v>101</v>
      </c>
      <c r="H130" s="63" t="s">
        <v>94</v>
      </c>
      <c r="I130" s="63" t="s">
        <v>97</v>
      </c>
      <c r="J130" s="63">
        <v>303</v>
      </c>
      <c r="K130" s="63">
        <v>433.28999999999996</v>
      </c>
    </row>
    <row r="131" spans="1:11" ht="18" customHeight="1" x14ac:dyDescent="0.3">
      <c r="A131" s="63" t="s">
        <v>89</v>
      </c>
      <c r="B131" s="63">
        <v>2020</v>
      </c>
      <c r="C131" s="63" t="s">
        <v>37</v>
      </c>
      <c r="D131" s="63" t="s">
        <v>90</v>
      </c>
      <c r="E131" s="63" t="s">
        <v>91</v>
      </c>
      <c r="F131" s="63" t="s">
        <v>92</v>
      </c>
      <c r="G131" s="63" t="s">
        <v>101</v>
      </c>
      <c r="H131" s="63" t="s">
        <v>94</v>
      </c>
      <c r="I131" s="63" t="s">
        <v>97</v>
      </c>
      <c r="J131" s="63">
        <v>297</v>
      </c>
      <c r="K131" s="63">
        <v>424.71</v>
      </c>
    </row>
    <row r="132" spans="1:11" ht="18" customHeight="1" x14ac:dyDescent="0.3">
      <c r="A132" s="63" t="s">
        <v>96</v>
      </c>
      <c r="B132" s="63">
        <v>2020</v>
      </c>
      <c r="C132" s="63" t="s">
        <v>37</v>
      </c>
      <c r="D132" s="63" t="s">
        <v>90</v>
      </c>
      <c r="E132" s="63" t="s">
        <v>91</v>
      </c>
      <c r="F132" s="63" t="s">
        <v>92</v>
      </c>
      <c r="G132" s="63" t="s">
        <v>101</v>
      </c>
      <c r="H132" s="63" t="s">
        <v>94</v>
      </c>
      <c r="I132" s="63" t="s">
        <v>97</v>
      </c>
      <c r="J132" s="63">
        <v>291</v>
      </c>
      <c r="K132" s="63">
        <v>416.13</v>
      </c>
    </row>
    <row r="133" spans="1:11" ht="18" customHeight="1" x14ac:dyDescent="0.3">
      <c r="A133" s="63" t="s">
        <v>98</v>
      </c>
      <c r="B133" s="63">
        <v>2020</v>
      </c>
      <c r="C133" s="63" t="s">
        <v>37</v>
      </c>
      <c r="D133" s="63" t="s">
        <v>90</v>
      </c>
      <c r="E133" s="63" t="s">
        <v>91</v>
      </c>
      <c r="F133" s="63" t="s">
        <v>92</v>
      </c>
      <c r="G133" s="63" t="s">
        <v>101</v>
      </c>
      <c r="H133" s="63" t="s">
        <v>94</v>
      </c>
      <c r="I133" s="63" t="s">
        <v>97</v>
      </c>
      <c r="J133" s="63">
        <v>219</v>
      </c>
      <c r="K133" s="63">
        <v>313.17</v>
      </c>
    </row>
    <row r="134" spans="1:11" ht="18" customHeight="1" x14ac:dyDescent="0.3">
      <c r="A134" s="63" t="s">
        <v>98</v>
      </c>
      <c r="B134" s="63">
        <v>2020</v>
      </c>
      <c r="C134" s="63" t="s">
        <v>37</v>
      </c>
      <c r="D134" s="63" t="s">
        <v>90</v>
      </c>
      <c r="E134" s="63" t="s">
        <v>91</v>
      </c>
      <c r="F134" s="63" t="s">
        <v>92</v>
      </c>
      <c r="G134" s="63" t="s">
        <v>101</v>
      </c>
      <c r="H134" s="63" t="s">
        <v>94</v>
      </c>
      <c r="I134" s="63" t="s">
        <v>97</v>
      </c>
      <c r="J134" s="63">
        <v>752</v>
      </c>
      <c r="K134" s="63">
        <v>526.24</v>
      </c>
    </row>
    <row r="135" spans="1:11" ht="18" customHeight="1" x14ac:dyDescent="0.3">
      <c r="A135" s="63" t="s">
        <v>96</v>
      </c>
      <c r="B135" s="63">
        <v>2020</v>
      </c>
      <c r="C135" s="63" t="s">
        <v>37</v>
      </c>
      <c r="D135" s="63" t="s">
        <v>90</v>
      </c>
      <c r="E135" s="63" t="s">
        <v>91</v>
      </c>
      <c r="F135" s="63" t="s">
        <v>92</v>
      </c>
      <c r="G135" s="63" t="s">
        <v>101</v>
      </c>
      <c r="H135" s="63" t="s">
        <v>94</v>
      </c>
      <c r="I135" s="63" t="s">
        <v>97</v>
      </c>
      <c r="J135" s="63">
        <v>805</v>
      </c>
      <c r="K135" s="63">
        <v>526.24</v>
      </c>
    </row>
    <row r="136" spans="1:11" ht="18" customHeight="1" x14ac:dyDescent="0.3">
      <c r="A136" s="63" t="s">
        <v>96</v>
      </c>
      <c r="B136" s="63">
        <v>2020</v>
      </c>
      <c r="C136" s="63" t="s">
        <v>37</v>
      </c>
      <c r="D136" s="63" t="s">
        <v>90</v>
      </c>
      <c r="E136" s="63" t="s">
        <v>91</v>
      </c>
      <c r="F136" s="63" t="s">
        <v>92</v>
      </c>
      <c r="G136" s="63" t="s">
        <v>101</v>
      </c>
      <c r="H136" s="63" t="s">
        <v>94</v>
      </c>
      <c r="I136" s="63" t="s">
        <v>97</v>
      </c>
      <c r="J136" s="63">
        <v>265</v>
      </c>
      <c r="K136" s="63">
        <v>378.95</v>
      </c>
    </row>
    <row r="137" spans="1:11" ht="18" customHeight="1" x14ac:dyDescent="0.3">
      <c r="A137" s="63" t="s">
        <v>89</v>
      </c>
      <c r="B137" s="63">
        <v>2020</v>
      </c>
      <c r="C137" s="63" t="s">
        <v>37</v>
      </c>
      <c r="D137" s="63" t="s">
        <v>90</v>
      </c>
      <c r="E137" s="63" t="s">
        <v>91</v>
      </c>
      <c r="F137" s="63" t="s">
        <v>92</v>
      </c>
      <c r="G137" s="63" t="s">
        <v>101</v>
      </c>
      <c r="H137" s="63" t="s">
        <v>94</v>
      </c>
      <c r="I137" s="63" t="s">
        <v>97</v>
      </c>
      <c r="J137" s="63">
        <v>193</v>
      </c>
      <c r="K137" s="63">
        <v>275.99</v>
      </c>
    </row>
    <row r="138" spans="1:11" ht="18" customHeight="1" x14ac:dyDescent="0.3">
      <c r="A138" s="63" t="s">
        <v>98</v>
      </c>
      <c r="B138" s="63">
        <v>2020</v>
      </c>
      <c r="C138" s="63" t="s">
        <v>37</v>
      </c>
      <c r="D138" s="63" t="s">
        <v>90</v>
      </c>
      <c r="E138" s="63" t="s">
        <v>91</v>
      </c>
      <c r="F138" s="63" t="s">
        <v>92</v>
      </c>
      <c r="G138" s="63" t="s">
        <v>101</v>
      </c>
      <c r="H138" s="63" t="s">
        <v>94</v>
      </c>
      <c r="I138" s="63" t="s">
        <v>95</v>
      </c>
      <c r="J138" s="63">
        <v>884</v>
      </c>
      <c r="K138" s="63">
        <v>1264.1199999999999</v>
      </c>
    </row>
    <row r="139" spans="1:11" ht="18" customHeight="1" x14ac:dyDescent="0.3">
      <c r="A139" s="63" t="s">
        <v>96</v>
      </c>
      <c r="B139" s="63">
        <v>2020</v>
      </c>
      <c r="C139" s="63" t="s">
        <v>37</v>
      </c>
      <c r="D139" s="63" t="s">
        <v>90</v>
      </c>
      <c r="E139" s="63" t="s">
        <v>91</v>
      </c>
      <c r="F139" s="63" t="s">
        <v>92</v>
      </c>
      <c r="G139" s="63" t="s">
        <v>101</v>
      </c>
      <c r="H139" s="63" t="s">
        <v>94</v>
      </c>
      <c r="I139" s="63" t="s">
        <v>95</v>
      </c>
      <c r="J139" s="63">
        <v>885</v>
      </c>
      <c r="K139" s="63">
        <v>1265.55</v>
      </c>
    </row>
    <row r="140" spans="1:11" ht="18" customHeight="1" x14ac:dyDescent="0.3">
      <c r="A140" s="63" t="s">
        <v>96</v>
      </c>
      <c r="B140" s="63">
        <v>2020</v>
      </c>
      <c r="C140" s="63" t="s">
        <v>37</v>
      </c>
      <c r="D140" s="63" t="s">
        <v>90</v>
      </c>
      <c r="E140" s="63" t="s">
        <v>91</v>
      </c>
      <c r="F140" s="63" t="s">
        <v>92</v>
      </c>
      <c r="G140" s="63" t="s">
        <v>101</v>
      </c>
      <c r="H140" s="63" t="s">
        <v>94</v>
      </c>
      <c r="I140" s="63" t="s">
        <v>95</v>
      </c>
      <c r="J140" s="63">
        <v>886</v>
      </c>
      <c r="K140" s="63">
        <v>1266.98</v>
      </c>
    </row>
    <row r="141" spans="1:11" ht="18" customHeight="1" x14ac:dyDescent="0.3">
      <c r="A141" s="63" t="s">
        <v>96</v>
      </c>
      <c r="B141" s="63">
        <v>2020</v>
      </c>
      <c r="C141" s="63" t="s">
        <v>37</v>
      </c>
      <c r="D141" s="63" t="s">
        <v>90</v>
      </c>
      <c r="E141" s="63" t="s">
        <v>91</v>
      </c>
      <c r="F141" s="63" t="s">
        <v>92</v>
      </c>
      <c r="G141" s="63" t="s">
        <v>101</v>
      </c>
      <c r="H141" s="63" t="s">
        <v>94</v>
      </c>
      <c r="I141" s="63" t="s">
        <v>97</v>
      </c>
      <c r="J141" s="63">
        <v>221</v>
      </c>
      <c r="K141" s="63">
        <v>316.02999999999997</v>
      </c>
    </row>
    <row r="142" spans="1:11" ht="18" customHeight="1" x14ac:dyDescent="0.3">
      <c r="A142" s="63" t="s">
        <v>96</v>
      </c>
      <c r="B142" s="63">
        <v>2020</v>
      </c>
      <c r="C142" s="63" t="s">
        <v>37</v>
      </c>
      <c r="D142" s="63" t="s">
        <v>90</v>
      </c>
      <c r="E142" s="63" t="s">
        <v>91</v>
      </c>
      <c r="F142" s="63" t="s">
        <v>92</v>
      </c>
      <c r="G142" s="63" t="s">
        <v>101</v>
      </c>
      <c r="H142" s="63" t="s">
        <v>94</v>
      </c>
      <c r="I142" s="63" t="s">
        <v>97</v>
      </c>
      <c r="J142" s="63">
        <v>269</v>
      </c>
      <c r="K142" s="63">
        <v>384.67</v>
      </c>
    </row>
    <row r="143" spans="1:11" ht="18" customHeight="1" x14ac:dyDescent="0.3">
      <c r="A143" s="63" t="s">
        <v>96</v>
      </c>
      <c r="B143" s="63">
        <v>2020</v>
      </c>
      <c r="C143" s="63" t="s">
        <v>37</v>
      </c>
      <c r="D143" s="63" t="s">
        <v>90</v>
      </c>
      <c r="E143" s="63" t="s">
        <v>91</v>
      </c>
      <c r="F143" s="63" t="s">
        <v>92</v>
      </c>
      <c r="G143" s="63" t="s">
        <v>101</v>
      </c>
      <c r="H143" s="63" t="s">
        <v>94</v>
      </c>
      <c r="I143" s="63" t="s">
        <v>97</v>
      </c>
      <c r="J143" s="63">
        <v>775</v>
      </c>
      <c r="K143" s="63">
        <v>1108.25</v>
      </c>
    </row>
    <row r="144" spans="1:11" ht="18" customHeight="1" x14ac:dyDescent="0.3">
      <c r="A144" s="63" t="s">
        <v>89</v>
      </c>
      <c r="B144" s="63">
        <v>2020</v>
      </c>
      <c r="C144" s="63" t="s">
        <v>36</v>
      </c>
      <c r="D144" s="63" t="s">
        <v>90</v>
      </c>
      <c r="E144" s="63" t="s">
        <v>91</v>
      </c>
      <c r="F144" s="63" t="s">
        <v>92</v>
      </c>
      <c r="G144" s="63" t="s">
        <v>101</v>
      </c>
      <c r="H144" s="63" t="s">
        <v>94</v>
      </c>
      <c r="I144" s="63" t="s">
        <v>95</v>
      </c>
      <c r="J144" s="63">
        <v>320</v>
      </c>
      <c r="K144" s="63">
        <v>457.6</v>
      </c>
    </row>
    <row r="145" spans="1:11" ht="18" customHeight="1" x14ac:dyDescent="0.3">
      <c r="A145" s="63" t="s">
        <v>96</v>
      </c>
      <c r="B145" s="63">
        <v>2020</v>
      </c>
      <c r="C145" s="63" t="s">
        <v>36</v>
      </c>
      <c r="D145" s="63" t="s">
        <v>90</v>
      </c>
      <c r="E145" s="63" t="s">
        <v>91</v>
      </c>
      <c r="F145" s="63" t="s">
        <v>92</v>
      </c>
      <c r="G145" s="63" t="s">
        <v>101</v>
      </c>
      <c r="H145" s="63" t="s">
        <v>94</v>
      </c>
      <c r="I145" s="63" t="s">
        <v>95</v>
      </c>
      <c r="J145" s="63">
        <v>314</v>
      </c>
      <c r="K145" s="63">
        <v>449.02</v>
      </c>
    </row>
    <row r="146" spans="1:11" ht="18" customHeight="1" x14ac:dyDescent="0.3">
      <c r="A146" s="63" t="s">
        <v>89</v>
      </c>
      <c r="B146" s="63">
        <v>2020</v>
      </c>
      <c r="C146" s="63" t="s">
        <v>36</v>
      </c>
      <c r="D146" s="63" t="s">
        <v>90</v>
      </c>
      <c r="E146" s="63" t="s">
        <v>91</v>
      </c>
      <c r="F146" s="63" t="s">
        <v>92</v>
      </c>
      <c r="G146" s="63" t="s">
        <v>101</v>
      </c>
      <c r="H146" s="63" t="s">
        <v>94</v>
      </c>
      <c r="I146" s="63" t="s">
        <v>95</v>
      </c>
      <c r="J146" s="63">
        <v>308</v>
      </c>
      <c r="K146" s="63">
        <v>440.44</v>
      </c>
    </row>
    <row r="147" spans="1:11" ht="18" customHeight="1" x14ac:dyDescent="0.3">
      <c r="A147" s="63" t="s">
        <v>96</v>
      </c>
      <c r="B147" s="63">
        <v>2020</v>
      </c>
      <c r="C147" s="63" t="s">
        <v>36</v>
      </c>
      <c r="D147" s="63" t="s">
        <v>90</v>
      </c>
      <c r="E147" s="63" t="s">
        <v>91</v>
      </c>
      <c r="F147" s="63" t="s">
        <v>92</v>
      </c>
      <c r="G147" s="63" t="s">
        <v>101</v>
      </c>
      <c r="H147" s="63" t="s">
        <v>94</v>
      </c>
      <c r="I147" s="63" t="s">
        <v>97</v>
      </c>
      <c r="J147" s="63">
        <v>224</v>
      </c>
      <c r="K147" s="63">
        <v>320.32</v>
      </c>
    </row>
    <row r="148" spans="1:11" ht="18" customHeight="1" x14ac:dyDescent="0.3">
      <c r="A148" s="63" t="s">
        <v>89</v>
      </c>
      <c r="B148" s="63">
        <v>2020</v>
      </c>
      <c r="C148" s="63" t="s">
        <v>36</v>
      </c>
      <c r="D148" s="63" t="s">
        <v>90</v>
      </c>
      <c r="E148" s="63" t="s">
        <v>91</v>
      </c>
      <c r="F148" s="63" t="s">
        <v>92</v>
      </c>
      <c r="G148" s="63" t="s">
        <v>101</v>
      </c>
      <c r="H148" s="63" t="s">
        <v>94</v>
      </c>
      <c r="I148" s="63" t="s">
        <v>97</v>
      </c>
      <c r="J148" s="63">
        <v>272</v>
      </c>
      <c r="K148" s="63">
        <v>388.96</v>
      </c>
    </row>
    <row r="149" spans="1:11" ht="18" customHeight="1" x14ac:dyDescent="0.3">
      <c r="A149" s="63" t="s">
        <v>98</v>
      </c>
      <c r="B149" s="63">
        <v>2020</v>
      </c>
      <c r="C149" s="63" t="s">
        <v>36</v>
      </c>
      <c r="D149" s="63" t="s">
        <v>90</v>
      </c>
      <c r="E149" s="63" t="s">
        <v>91</v>
      </c>
      <c r="F149" s="63" t="s">
        <v>92</v>
      </c>
      <c r="G149" s="63" t="s">
        <v>101</v>
      </c>
      <c r="H149" s="63" t="s">
        <v>94</v>
      </c>
      <c r="I149" s="63" t="s">
        <v>97</v>
      </c>
      <c r="J149" s="63">
        <v>200</v>
      </c>
      <c r="K149" s="63">
        <v>286</v>
      </c>
    </row>
    <row r="150" spans="1:11" ht="18" customHeight="1" x14ac:dyDescent="0.3">
      <c r="A150" s="63" t="s">
        <v>96</v>
      </c>
      <c r="B150" s="63">
        <v>2020</v>
      </c>
      <c r="C150" s="63" t="s">
        <v>36</v>
      </c>
      <c r="D150" s="63" t="s">
        <v>90</v>
      </c>
      <c r="E150" s="63" t="s">
        <v>91</v>
      </c>
      <c r="F150" s="63" t="s">
        <v>92</v>
      </c>
      <c r="G150" s="63" t="s">
        <v>101</v>
      </c>
      <c r="H150" s="63" t="s">
        <v>94</v>
      </c>
      <c r="I150" s="63" t="s">
        <v>97</v>
      </c>
      <c r="J150" s="63">
        <v>226</v>
      </c>
      <c r="K150" s="63">
        <v>323.18</v>
      </c>
    </row>
    <row r="151" spans="1:11" ht="18" customHeight="1" x14ac:dyDescent="0.3">
      <c r="A151" s="63" t="s">
        <v>96</v>
      </c>
      <c r="B151" s="63">
        <v>2020</v>
      </c>
      <c r="C151" s="63" t="s">
        <v>36</v>
      </c>
      <c r="D151" s="63" t="s">
        <v>90</v>
      </c>
      <c r="E151" s="63" t="s">
        <v>91</v>
      </c>
      <c r="F151" s="63" t="s">
        <v>92</v>
      </c>
      <c r="G151" s="63" t="s">
        <v>101</v>
      </c>
      <c r="H151" s="63" t="s">
        <v>94</v>
      </c>
      <c r="I151" s="63" t="s">
        <v>97</v>
      </c>
      <c r="J151" s="63">
        <v>274</v>
      </c>
      <c r="K151" s="63">
        <v>391.82</v>
      </c>
    </row>
    <row r="152" spans="1:11" ht="18" customHeight="1" x14ac:dyDescent="0.3">
      <c r="A152" s="63" t="s">
        <v>96</v>
      </c>
      <c r="B152" s="63">
        <v>2020</v>
      </c>
      <c r="C152" s="63" t="s">
        <v>36</v>
      </c>
      <c r="D152" s="63" t="s">
        <v>90</v>
      </c>
      <c r="E152" s="63" t="s">
        <v>91</v>
      </c>
      <c r="F152" s="63" t="s">
        <v>92</v>
      </c>
      <c r="G152" s="63" t="s">
        <v>101</v>
      </c>
      <c r="H152" s="63" t="s">
        <v>94</v>
      </c>
      <c r="I152" s="63" t="s">
        <v>97</v>
      </c>
      <c r="J152" s="63">
        <v>196</v>
      </c>
      <c r="K152" s="63">
        <v>280.27999999999997</v>
      </c>
    </row>
    <row r="153" spans="1:11" ht="18" customHeight="1" x14ac:dyDescent="0.3">
      <c r="A153" s="63" t="s">
        <v>89</v>
      </c>
      <c r="B153" s="63">
        <v>2020</v>
      </c>
      <c r="C153" s="63" t="s">
        <v>36</v>
      </c>
      <c r="D153" s="63" t="s">
        <v>90</v>
      </c>
      <c r="E153" s="63" t="s">
        <v>91</v>
      </c>
      <c r="F153" s="63" t="s">
        <v>92</v>
      </c>
      <c r="G153" s="63" t="s">
        <v>101</v>
      </c>
      <c r="H153" s="63" t="s">
        <v>94</v>
      </c>
      <c r="I153" s="63" t="s">
        <v>97</v>
      </c>
      <c r="J153" s="63">
        <v>318</v>
      </c>
      <c r="K153" s="63">
        <v>526.24</v>
      </c>
    </row>
    <row r="154" spans="1:11" ht="18" customHeight="1" x14ac:dyDescent="0.3">
      <c r="A154" s="63" t="s">
        <v>100</v>
      </c>
      <c r="B154" s="63">
        <v>2020</v>
      </c>
      <c r="C154" s="63" t="s">
        <v>36</v>
      </c>
      <c r="D154" s="63" t="s">
        <v>90</v>
      </c>
      <c r="E154" s="63" t="s">
        <v>91</v>
      </c>
      <c r="F154" s="63" t="s">
        <v>92</v>
      </c>
      <c r="G154" s="63" t="s">
        <v>101</v>
      </c>
      <c r="H154" s="63" t="s">
        <v>94</v>
      </c>
      <c r="I154" s="63" t="s">
        <v>97</v>
      </c>
      <c r="J154" s="63">
        <v>312</v>
      </c>
      <c r="K154" s="63">
        <v>526.24</v>
      </c>
    </row>
    <row r="155" spans="1:11" ht="18" customHeight="1" x14ac:dyDescent="0.3">
      <c r="A155" s="63" t="s">
        <v>98</v>
      </c>
      <c r="B155" s="63">
        <v>2020</v>
      </c>
      <c r="C155" s="63" t="s">
        <v>36</v>
      </c>
      <c r="D155" s="63" t="s">
        <v>90</v>
      </c>
      <c r="E155" s="63" t="s">
        <v>91</v>
      </c>
      <c r="F155" s="63" t="s">
        <v>92</v>
      </c>
      <c r="G155" s="63" t="s">
        <v>101</v>
      </c>
      <c r="H155" s="63" t="s">
        <v>94</v>
      </c>
      <c r="I155" s="63" t="s">
        <v>97</v>
      </c>
      <c r="J155" s="63">
        <v>712</v>
      </c>
      <c r="K155" s="63">
        <v>1018.16</v>
      </c>
    </row>
    <row r="156" spans="1:11" ht="18" customHeight="1" x14ac:dyDescent="0.3">
      <c r="A156" s="63" t="s">
        <v>89</v>
      </c>
      <c r="B156" s="63">
        <v>2020</v>
      </c>
      <c r="C156" s="63" t="s">
        <v>36</v>
      </c>
      <c r="D156" s="63" t="s">
        <v>90</v>
      </c>
      <c r="E156" s="63" t="s">
        <v>91</v>
      </c>
      <c r="F156" s="63" t="s">
        <v>92</v>
      </c>
      <c r="G156" s="63" t="s">
        <v>101</v>
      </c>
      <c r="H156" s="63" t="s">
        <v>94</v>
      </c>
      <c r="I156" s="63" t="s">
        <v>97</v>
      </c>
      <c r="J156" s="63">
        <v>765</v>
      </c>
      <c r="K156" s="63">
        <v>1093.95</v>
      </c>
    </row>
    <row r="157" spans="1:11" ht="18" customHeight="1" x14ac:dyDescent="0.3">
      <c r="A157" s="63" t="s">
        <v>96</v>
      </c>
      <c r="B157" s="63">
        <v>2020</v>
      </c>
      <c r="C157" s="63" t="s">
        <v>36</v>
      </c>
      <c r="D157" s="63" t="s">
        <v>90</v>
      </c>
      <c r="E157" s="63" t="s">
        <v>91</v>
      </c>
      <c r="F157" s="63" t="s">
        <v>92</v>
      </c>
      <c r="G157" s="63" t="s">
        <v>101</v>
      </c>
      <c r="H157" s="63" t="s">
        <v>94</v>
      </c>
      <c r="I157" s="63" t="s">
        <v>95</v>
      </c>
      <c r="J157" s="63">
        <v>321</v>
      </c>
      <c r="K157" s="63">
        <v>459.03</v>
      </c>
    </row>
    <row r="158" spans="1:11" ht="18" customHeight="1" x14ac:dyDescent="0.3">
      <c r="A158" s="63" t="s">
        <v>89</v>
      </c>
      <c r="B158" s="63">
        <v>2020</v>
      </c>
      <c r="C158" s="63" t="s">
        <v>36</v>
      </c>
      <c r="D158" s="63" t="s">
        <v>90</v>
      </c>
      <c r="E158" s="63" t="s">
        <v>91</v>
      </c>
      <c r="F158" s="63" t="s">
        <v>92</v>
      </c>
      <c r="G158" s="63" t="s">
        <v>101</v>
      </c>
      <c r="H158" s="63" t="s">
        <v>94</v>
      </c>
      <c r="I158" s="63" t="s">
        <v>97</v>
      </c>
      <c r="J158" s="63">
        <v>315</v>
      </c>
      <c r="K158" s="63">
        <v>450.45</v>
      </c>
    </row>
    <row r="159" spans="1:11" ht="18" customHeight="1" x14ac:dyDescent="0.3">
      <c r="A159" s="63" t="s">
        <v>98</v>
      </c>
      <c r="B159" s="63">
        <v>2020</v>
      </c>
      <c r="C159" s="63" t="s">
        <v>36</v>
      </c>
      <c r="D159" s="63" t="s">
        <v>90</v>
      </c>
      <c r="E159" s="63" t="s">
        <v>91</v>
      </c>
      <c r="F159" s="63" t="s">
        <v>92</v>
      </c>
      <c r="G159" s="63" t="s">
        <v>101</v>
      </c>
      <c r="H159" s="63" t="s">
        <v>94</v>
      </c>
      <c r="I159" s="63" t="s">
        <v>97</v>
      </c>
      <c r="J159" s="63">
        <v>309</v>
      </c>
      <c r="K159" s="63">
        <v>441.87</v>
      </c>
    </row>
    <row r="160" spans="1:11" ht="18" customHeight="1" x14ac:dyDescent="0.3">
      <c r="A160" s="63" t="s">
        <v>89</v>
      </c>
      <c r="B160" s="63">
        <v>2020</v>
      </c>
      <c r="C160" s="63" t="s">
        <v>36</v>
      </c>
      <c r="D160" s="63" t="s">
        <v>90</v>
      </c>
      <c r="E160" s="63" t="s">
        <v>91</v>
      </c>
      <c r="F160" s="63" t="s">
        <v>92</v>
      </c>
      <c r="G160" s="63" t="s">
        <v>101</v>
      </c>
      <c r="H160" s="63" t="s">
        <v>94</v>
      </c>
      <c r="I160" s="63" t="s">
        <v>97</v>
      </c>
      <c r="J160" s="63">
        <v>225</v>
      </c>
      <c r="K160" s="63">
        <v>321.75</v>
      </c>
    </row>
    <row r="161" spans="1:11" ht="18" customHeight="1" x14ac:dyDescent="0.3">
      <c r="A161" s="63" t="s">
        <v>89</v>
      </c>
      <c r="B161" s="63">
        <v>2020</v>
      </c>
      <c r="C161" s="63" t="s">
        <v>36</v>
      </c>
      <c r="D161" s="63" t="s">
        <v>90</v>
      </c>
      <c r="E161" s="63" t="s">
        <v>91</v>
      </c>
      <c r="F161" s="63" t="s">
        <v>92</v>
      </c>
      <c r="G161" s="63" t="s">
        <v>101</v>
      </c>
      <c r="H161" s="63" t="s">
        <v>94</v>
      </c>
      <c r="I161" s="63" t="s">
        <v>97</v>
      </c>
      <c r="J161" s="63">
        <v>751</v>
      </c>
      <c r="K161" s="63">
        <v>526.24</v>
      </c>
    </row>
    <row r="162" spans="1:11" ht="18" customHeight="1" x14ac:dyDescent="0.3">
      <c r="A162" s="63" t="s">
        <v>96</v>
      </c>
      <c r="B162" s="63">
        <v>2020</v>
      </c>
      <c r="C162" s="63" t="s">
        <v>36</v>
      </c>
      <c r="D162" s="63" t="s">
        <v>90</v>
      </c>
      <c r="E162" s="63" t="s">
        <v>91</v>
      </c>
      <c r="F162" s="63" t="s">
        <v>92</v>
      </c>
      <c r="G162" s="63" t="s">
        <v>101</v>
      </c>
      <c r="H162" s="63" t="s">
        <v>94</v>
      </c>
      <c r="I162" s="63" t="s">
        <v>97</v>
      </c>
      <c r="J162" s="63">
        <v>223</v>
      </c>
      <c r="K162" s="63">
        <v>318.89</v>
      </c>
    </row>
    <row r="163" spans="1:11" ht="18" customHeight="1" x14ac:dyDescent="0.3">
      <c r="A163" s="63" t="s">
        <v>100</v>
      </c>
      <c r="B163" s="63">
        <v>2020</v>
      </c>
      <c r="C163" s="63" t="s">
        <v>36</v>
      </c>
      <c r="D163" s="63" t="s">
        <v>90</v>
      </c>
      <c r="E163" s="63" t="s">
        <v>91</v>
      </c>
      <c r="F163" s="63" t="s">
        <v>92</v>
      </c>
      <c r="G163" s="63" t="s">
        <v>101</v>
      </c>
      <c r="H163" s="63" t="s">
        <v>94</v>
      </c>
      <c r="I163" s="63" t="s">
        <v>97</v>
      </c>
      <c r="J163" s="63">
        <v>271</v>
      </c>
      <c r="K163" s="63">
        <v>387.53</v>
      </c>
    </row>
    <row r="164" spans="1:11" ht="18" customHeight="1" x14ac:dyDescent="0.3">
      <c r="A164" s="63" t="s">
        <v>96</v>
      </c>
      <c r="B164" s="63">
        <v>2020</v>
      </c>
      <c r="C164" s="63" t="s">
        <v>36</v>
      </c>
      <c r="D164" s="63" t="s">
        <v>90</v>
      </c>
      <c r="E164" s="63" t="s">
        <v>91</v>
      </c>
      <c r="F164" s="63" t="s">
        <v>92</v>
      </c>
      <c r="G164" s="63" t="s">
        <v>101</v>
      </c>
      <c r="H164" s="63" t="s">
        <v>94</v>
      </c>
      <c r="I164" s="63" t="s">
        <v>97</v>
      </c>
      <c r="J164" s="63">
        <v>199</v>
      </c>
      <c r="K164" s="63">
        <v>284.57</v>
      </c>
    </row>
    <row r="165" spans="1:11" ht="18" customHeight="1" x14ac:dyDescent="0.3">
      <c r="A165" s="63" t="s">
        <v>98</v>
      </c>
      <c r="B165" s="63">
        <v>2020</v>
      </c>
      <c r="C165" s="63" t="s">
        <v>36</v>
      </c>
      <c r="D165" s="63" t="s">
        <v>90</v>
      </c>
      <c r="E165" s="63" t="s">
        <v>91</v>
      </c>
      <c r="F165" s="63" t="s">
        <v>92</v>
      </c>
      <c r="G165" s="63" t="s">
        <v>101</v>
      </c>
      <c r="H165" s="63" t="s">
        <v>94</v>
      </c>
      <c r="I165" s="63" t="s">
        <v>95</v>
      </c>
      <c r="J165" s="63">
        <v>882</v>
      </c>
      <c r="K165" s="63">
        <v>1261.26</v>
      </c>
    </row>
    <row r="166" spans="1:11" ht="18" customHeight="1" x14ac:dyDescent="0.3">
      <c r="A166" s="63" t="s">
        <v>89</v>
      </c>
      <c r="B166" s="63">
        <v>2020</v>
      </c>
      <c r="C166" s="63" t="s">
        <v>36</v>
      </c>
      <c r="D166" s="63" t="s">
        <v>90</v>
      </c>
      <c r="E166" s="63" t="s">
        <v>91</v>
      </c>
      <c r="F166" s="63" t="s">
        <v>92</v>
      </c>
      <c r="G166" s="63" t="s">
        <v>101</v>
      </c>
      <c r="H166" s="63" t="s">
        <v>94</v>
      </c>
      <c r="I166" s="63" t="s">
        <v>95</v>
      </c>
      <c r="J166" s="63">
        <v>883</v>
      </c>
      <c r="K166" s="63">
        <v>1262.69</v>
      </c>
    </row>
    <row r="167" spans="1:11" ht="18" customHeight="1" x14ac:dyDescent="0.3">
      <c r="A167" s="63" t="s">
        <v>98</v>
      </c>
      <c r="B167" s="63">
        <v>2020</v>
      </c>
      <c r="C167" s="63" t="s">
        <v>36</v>
      </c>
      <c r="D167" s="63" t="s">
        <v>90</v>
      </c>
      <c r="E167" s="63" t="s">
        <v>91</v>
      </c>
      <c r="F167" s="63" t="s">
        <v>92</v>
      </c>
      <c r="G167" s="63" t="s">
        <v>101</v>
      </c>
      <c r="H167" s="63" t="s">
        <v>94</v>
      </c>
      <c r="I167" s="63" t="s">
        <v>97</v>
      </c>
      <c r="J167" s="63">
        <v>227</v>
      </c>
      <c r="K167" s="63">
        <v>324.61</v>
      </c>
    </row>
    <row r="168" spans="1:11" ht="18" customHeight="1" x14ac:dyDescent="0.3">
      <c r="A168" s="63" t="s">
        <v>96</v>
      </c>
      <c r="B168" s="63">
        <v>2020</v>
      </c>
      <c r="C168" s="63" t="s">
        <v>36</v>
      </c>
      <c r="D168" s="63" t="s">
        <v>90</v>
      </c>
      <c r="E168" s="63" t="s">
        <v>91</v>
      </c>
      <c r="F168" s="63" t="s">
        <v>92</v>
      </c>
      <c r="G168" s="63" t="s">
        <v>101</v>
      </c>
      <c r="H168" s="63" t="s">
        <v>94</v>
      </c>
      <c r="I168" s="63" t="s">
        <v>97</v>
      </c>
      <c r="J168" s="63">
        <v>774</v>
      </c>
      <c r="K168" s="63">
        <v>1106.82</v>
      </c>
    </row>
    <row r="169" spans="1:11" ht="18" customHeight="1" x14ac:dyDescent="0.3">
      <c r="A169" s="63" t="s">
        <v>98</v>
      </c>
      <c r="B169" s="63">
        <v>2020</v>
      </c>
      <c r="C169" s="63" t="s">
        <v>32</v>
      </c>
      <c r="D169" s="63" t="s">
        <v>90</v>
      </c>
      <c r="E169" s="63" t="s">
        <v>91</v>
      </c>
      <c r="F169" s="63" t="s">
        <v>92</v>
      </c>
      <c r="G169" s="63" t="s">
        <v>101</v>
      </c>
      <c r="H169" s="63" t="s">
        <v>94</v>
      </c>
      <c r="I169" s="63" t="s">
        <v>97</v>
      </c>
      <c r="J169" s="63">
        <v>368</v>
      </c>
      <c r="K169" s="63">
        <v>526.24</v>
      </c>
    </row>
    <row r="170" spans="1:11" ht="18" customHeight="1" x14ac:dyDescent="0.3">
      <c r="A170" s="63" t="s">
        <v>98</v>
      </c>
      <c r="B170" s="63">
        <v>2020</v>
      </c>
      <c r="C170" s="63" t="s">
        <v>32</v>
      </c>
      <c r="D170" s="63" t="s">
        <v>90</v>
      </c>
      <c r="E170" s="63" t="s">
        <v>91</v>
      </c>
      <c r="F170" s="63" t="s">
        <v>92</v>
      </c>
      <c r="G170" s="63" t="s">
        <v>101</v>
      </c>
      <c r="H170" s="63" t="s">
        <v>94</v>
      </c>
      <c r="I170" s="63" t="s">
        <v>95</v>
      </c>
      <c r="J170" s="63">
        <v>362</v>
      </c>
      <c r="K170" s="63">
        <v>517.66</v>
      </c>
    </row>
    <row r="171" spans="1:11" ht="18" customHeight="1" x14ac:dyDescent="0.3">
      <c r="A171" s="63" t="s">
        <v>98</v>
      </c>
      <c r="B171" s="63">
        <v>2020</v>
      </c>
      <c r="C171" s="63" t="s">
        <v>32</v>
      </c>
      <c r="D171" s="63" t="s">
        <v>90</v>
      </c>
      <c r="E171" s="63" t="s">
        <v>91</v>
      </c>
      <c r="F171" s="63" t="s">
        <v>92</v>
      </c>
      <c r="G171" s="63" t="s">
        <v>101</v>
      </c>
      <c r="H171" s="63" t="s">
        <v>94</v>
      </c>
      <c r="I171" s="63" t="s">
        <v>95</v>
      </c>
      <c r="J171" s="63">
        <v>356</v>
      </c>
      <c r="K171" s="63">
        <v>509.08</v>
      </c>
    </row>
    <row r="172" spans="1:11" ht="18" customHeight="1" x14ac:dyDescent="0.3">
      <c r="A172" s="63" t="s">
        <v>99</v>
      </c>
      <c r="B172" s="63">
        <v>2020</v>
      </c>
      <c r="C172" s="63" t="s">
        <v>32</v>
      </c>
      <c r="D172" s="63" t="s">
        <v>90</v>
      </c>
      <c r="E172" s="63" t="s">
        <v>91</v>
      </c>
      <c r="F172" s="63" t="s">
        <v>92</v>
      </c>
      <c r="G172" s="63" t="s">
        <v>101</v>
      </c>
      <c r="H172" s="63" t="s">
        <v>94</v>
      </c>
      <c r="I172" s="63" t="s">
        <v>97</v>
      </c>
      <c r="J172" s="63">
        <v>242</v>
      </c>
      <c r="K172" s="63">
        <v>346.06</v>
      </c>
    </row>
    <row r="173" spans="1:11" ht="18" customHeight="1" x14ac:dyDescent="0.3">
      <c r="A173" s="63" t="s">
        <v>89</v>
      </c>
      <c r="B173" s="63">
        <v>2020</v>
      </c>
      <c r="C173" s="63" t="s">
        <v>32</v>
      </c>
      <c r="D173" s="63" t="s">
        <v>90</v>
      </c>
      <c r="E173" s="63" t="s">
        <v>91</v>
      </c>
      <c r="F173" s="63" t="s">
        <v>92</v>
      </c>
      <c r="G173" s="63" t="s">
        <v>101</v>
      </c>
      <c r="H173" s="63" t="s">
        <v>94</v>
      </c>
      <c r="I173" s="63" t="s">
        <v>97</v>
      </c>
      <c r="J173" s="63">
        <v>290</v>
      </c>
      <c r="K173" s="63">
        <v>414.7</v>
      </c>
    </row>
    <row r="174" spans="1:11" ht="18" customHeight="1" x14ac:dyDescent="0.3">
      <c r="A174" s="63" t="s">
        <v>96</v>
      </c>
      <c r="B174" s="63">
        <v>2020</v>
      </c>
      <c r="C174" s="63" t="s">
        <v>32</v>
      </c>
      <c r="D174" s="63" t="s">
        <v>90</v>
      </c>
      <c r="E174" s="63" t="s">
        <v>91</v>
      </c>
      <c r="F174" s="63" t="s">
        <v>92</v>
      </c>
      <c r="G174" s="63" t="s">
        <v>101</v>
      </c>
      <c r="H174" s="63" t="s">
        <v>94</v>
      </c>
      <c r="I174" s="63" t="s">
        <v>97</v>
      </c>
      <c r="J174" s="63">
        <v>212</v>
      </c>
      <c r="K174" s="63">
        <v>303.15999999999997</v>
      </c>
    </row>
    <row r="175" spans="1:11" ht="18" customHeight="1" x14ac:dyDescent="0.3">
      <c r="A175" s="63" t="s">
        <v>100</v>
      </c>
      <c r="B175" s="63">
        <v>2020</v>
      </c>
      <c r="C175" s="63" t="s">
        <v>32</v>
      </c>
      <c r="D175" s="63" t="s">
        <v>90</v>
      </c>
      <c r="E175" s="63" t="s">
        <v>91</v>
      </c>
      <c r="F175" s="63" t="s">
        <v>92</v>
      </c>
      <c r="G175" s="63" t="s">
        <v>101</v>
      </c>
      <c r="H175" s="63" t="s">
        <v>94</v>
      </c>
      <c r="I175" s="63" t="s">
        <v>97</v>
      </c>
      <c r="J175" s="63">
        <v>286</v>
      </c>
      <c r="K175" s="63">
        <v>408.98</v>
      </c>
    </row>
    <row r="176" spans="1:11" ht="18" customHeight="1" x14ac:dyDescent="0.3">
      <c r="A176" s="63" t="s">
        <v>99</v>
      </c>
      <c r="B176" s="63">
        <v>2020</v>
      </c>
      <c r="C176" s="63" t="s">
        <v>32</v>
      </c>
      <c r="D176" s="63" t="s">
        <v>90</v>
      </c>
      <c r="E176" s="63" t="s">
        <v>91</v>
      </c>
      <c r="F176" s="63" t="s">
        <v>92</v>
      </c>
      <c r="G176" s="63" t="s">
        <v>101</v>
      </c>
      <c r="H176" s="63" t="s">
        <v>94</v>
      </c>
      <c r="I176" s="63" t="s">
        <v>97</v>
      </c>
      <c r="J176" s="63">
        <v>214</v>
      </c>
      <c r="K176" s="63">
        <v>306.02</v>
      </c>
    </row>
    <row r="177" spans="1:11" ht="18" customHeight="1" x14ac:dyDescent="0.3">
      <c r="A177" s="63" t="s">
        <v>96</v>
      </c>
      <c r="B177" s="63">
        <v>2020</v>
      </c>
      <c r="C177" s="63" t="s">
        <v>32</v>
      </c>
      <c r="D177" s="63" t="s">
        <v>90</v>
      </c>
      <c r="E177" s="63" t="s">
        <v>91</v>
      </c>
      <c r="F177" s="63" t="s">
        <v>92</v>
      </c>
      <c r="G177" s="63" t="s">
        <v>101</v>
      </c>
      <c r="H177" s="63" t="s">
        <v>94</v>
      </c>
      <c r="I177" s="63" t="s">
        <v>97</v>
      </c>
      <c r="J177" s="63">
        <v>366</v>
      </c>
      <c r="K177" s="63">
        <v>526.24</v>
      </c>
    </row>
    <row r="178" spans="1:11" ht="18" customHeight="1" x14ac:dyDescent="0.3">
      <c r="A178" s="63" t="s">
        <v>96</v>
      </c>
      <c r="B178" s="63">
        <v>2020</v>
      </c>
      <c r="C178" s="63" t="s">
        <v>32</v>
      </c>
      <c r="D178" s="63" t="s">
        <v>90</v>
      </c>
      <c r="E178" s="63" t="s">
        <v>91</v>
      </c>
      <c r="F178" s="63" t="s">
        <v>92</v>
      </c>
      <c r="G178" s="63" t="s">
        <v>101</v>
      </c>
      <c r="H178" s="63" t="s">
        <v>94</v>
      </c>
      <c r="I178" s="63" t="s">
        <v>95</v>
      </c>
      <c r="J178" s="63">
        <v>360</v>
      </c>
      <c r="K178" s="63">
        <v>526.24</v>
      </c>
    </row>
    <row r="179" spans="1:11" ht="18" customHeight="1" x14ac:dyDescent="0.3">
      <c r="A179" s="63" t="s">
        <v>98</v>
      </c>
      <c r="B179" s="63">
        <v>2020</v>
      </c>
      <c r="C179" s="63" t="s">
        <v>32</v>
      </c>
      <c r="D179" s="63" t="s">
        <v>90</v>
      </c>
      <c r="E179" s="63" t="s">
        <v>91</v>
      </c>
      <c r="F179" s="63" t="s">
        <v>92</v>
      </c>
      <c r="G179" s="63" t="s">
        <v>101</v>
      </c>
      <c r="H179" s="63" t="s">
        <v>94</v>
      </c>
      <c r="I179" s="63" t="s">
        <v>97</v>
      </c>
      <c r="J179" s="63">
        <v>676</v>
      </c>
      <c r="K179" s="63">
        <v>966.68000000000006</v>
      </c>
    </row>
    <row r="180" spans="1:11" ht="18" customHeight="1" x14ac:dyDescent="0.3">
      <c r="A180" s="63" t="s">
        <v>98</v>
      </c>
      <c r="B180" s="63">
        <v>2020</v>
      </c>
      <c r="C180" s="63" t="s">
        <v>32</v>
      </c>
      <c r="D180" s="63" t="s">
        <v>90</v>
      </c>
      <c r="E180" s="63" t="s">
        <v>91</v>
      </c>
      <c r="F180" s="63" t="s">
        <v>92</v>
      </c>
      <c r="G180" s="63" t="s">
        <v>101</v>
      </c>
      <c r="H180" s="63" t="s">
        <v>94</v>
      </c>
      <c r="I180" s="63" t="s">
        <v>97</v>
      </c>
      <c r="J180" s="63">
        <v>709</v>
      </c>
      <c r="K180" s="63">
        <v>1013.87</v>
      </c>
    </row>
    <row r="181" spans="1:11" ht="18" customHeight="1" x14ac:dyDescent="0.3">
      <c r="A181" s="63" t="s">
        <v>89</v>
      </c>
      <c r="B181" s="63">
        <v>2020</v>
      </c>
      <c r="C181" s="63" t="s">
        <v>32</v>
      </c>
      <c r="D181" s="63" t="s">
        <v>90</v>
      </c>
      <c r="E181" s="63" t="s">
        <v>91</v>
      </c>
      <c r="F181" s="63" t="s">
        <v>92</v>
      </c>
      <c r="G181" s="63" t="s">
        <v>101</v>
      </c>
      <c r="H181" s="63" t="s">
        <v>94</v>
      </c>
      <c r="I181" s="63" t="s">
        <v>97</v>
      </c>
      <c r="J181" s="63">
        <v>762</v>
      </c>
      <c r="K181" s="63">
        <v>1089.6599999999999</v>
      </c>
    </row>
    <row r="182" spans="1:11" ht="18" customHeight="1" x14ac:dyDescent="0.3">
      <c r="A182" s="63" t="s">
        <v>89</v>
      </c>
      <c r="B182" s="63">
        <v>2020</v>
      </c>
      <c r="C182" s="63" t="s">
        <v>32</v>
      </c>
      <c r="D182" s="63" t="s">
        <v>90</v>
      </c>
      <c r="E182" s="63" t="s">
        <v>91</v>
      </c>
      <c r="F182" s="63" t="s">
        <v>92</v>
      </c>
      <c r="G182" s="63" t="s">
        <v>101</v>
      </c>
      <c r="H182" s="63" t="s">
        <v>94</v>
      </c>
      <c r="I182" s="63" t="s">
        <v>97</v>
      </c>
      <c r="J182" s="63">
        <v>369</v>
      </c>
      <c r="K182" s="63">
        <v>527.66999999999996</v>
      </c>
    </row>
    <row r="183" spans="1:11" ht="18" customHeight="1" x14ac:dyDescent="0.3">
      <c r="A183" s="63" t="s">
        <v>98</v>
      </c>
      <c r="B183" s="63">
        <v>2020</v>
      </c>
      <c r="C183" s="63" t="s">
        <v>32</v>
      </c>
      <c r="D183" s="63" t="s">
        <v>90</v>
      </c>
      <c r="E183" s="63" t="s">
        <v>91</v>
      </c>
      <c r="F183" s="63" t="s">
        <v>92</v>
      </c>
      <c r="G183" s="63" t="s">
        <v>101</v>
      </c>
      <c r="H183" s="63" t="s">
        <v>94</v>
      </c>
      <c r="I183" s="63" t="s">
        <v>97</v>
      </c>
      <c r="J183" s="63">
        <v>363</v>
      </c>
      <c r="K183" s="63">
        <v>519.09</v>
      </c>
    </row>
    <row r="184" spans="1:11" ht="18" customHeight="1" x14ac:dyDescent="0.3">
      <c r="A184" s="63" t="s">
        <v>100</v>
      </c>
      <c r="B184" s="63">
        <v>2020</v>
      </c>
      <c r="C184" s="63" t="s">
        <v>32</v>
      </c>
      <c r="D184" s="63" t="s">
        <v>90</v>
      </c>
      <c r="E184" s="63" t="s">
        <v>91</v>
      </c>
      <c r="F184" s="63" t="s">
        <v>92</v>
      </c>
      <c r="G184" s="63" t="s">
        <v>101</v>
      </c>
      <c r="H184" s="63" t="s">
        <v>94</v>
      </c>
      <c r="I184" s="63" t="s">
        <v>95</v>
      </c>
      <c r="J184" s="63">
        <v>357</v>
      </c>
      <c r="K184" s="63">
        <v>510.51</v>
      </c>
    </row>
    <row r="185" spans="1:11" ht="18" customHeight="1" x14ac:dyDescent="0.3">
      <c r="A185" s="63" t="s">
        <v>89</v>
      </c>
      <c r="B185" s="63">
        <v>2020</v>
      </c>
      <c r="C185" s="63" t="s">
        <v>32</v>
      </c>
      <c r="D185" s="63" t="s">
        <v>90</v>
      </c>
      <c r="E185" s="63" t="s">
        <v>91</v>
      </c>
      <c r="F185" s="63" t="s">
        <v>92</v>
      </c>
      <c r="G185" s="63" t="s">
        <v>101</v>
      </c>
      <c r="H185" s="63" t="s">
        <v>94</v>
      </c>
      <c r="I185" s="63" t="s">
        <v>97</v>
      </c>
      <c r="J185" s="63">
        <v>243</v>
      </c>
      <c r="K185" s="63">
        <v>347.49</v>
      </c>
    </row>
    <row r="186" spans="1:11" ht="18" customHeight="1" x14ac:dyDescent="0.3">
      <c r="A186" s="63" t="s">
        <v>98</v>
      </c>
      <c r="B186" s="63">
        <v>2020</v>
      </c>
      <c r="C186" s="63" t="s">
        <v>32</v>
      </c>
      <c r="D186" s="63" t="s">
        <v>90</v>
      </c>
      <c r="E186" s="63" t="s">
        <v>91</v>
      </c>
      <c r="F186" s="63" t="s">
        <v>92</v>
      </c>
      <c r="G186" s="63" t="s">
        <v>101</v>
      </c>
      <c r="H186" s="63" t="s">
        <v>94</v>
      </c>
      <c r="I186" s="63" t="s">
        <v>97</v>
      </c>
      <c r="J186" s="63">
        <v>802</v>
      </c>
      <c r="K186" s="63">
        <v>526.24</v>
      </c>
    </row>
    <row r="187" spans="1:11" ht="18" customHeight="1" x14ac:dyDescent="0.3">
      <c r="A187" s="63" t="s">
        <v>99</v>
      </c>
      <c r="B187" s="63">
        <v>2020</v>
      </c>
      <c r="C187" s="63" t="s">
        <v>32</v>
      </c>
      <c r="D187" s="63" t="s">
        <v>90</v>
      </c>
      <c r="E187" s="63" t="s">
        <v>91</v>
      </c>
      <c r="F187" s="63" t="s">
        <v>92</v>
      </c>
      <c r="G187" s="63" t="s">
        <v>101</v>
      </c>
      <c r="H187" s="63" t="s">
        <v>94</v>
      </c>
      <c r="I187" s="63" t="s">
        <v>97</v>
      </c>
      <c r="J187" s="63">
        <v>241</v>
      </c>
      <c r="K187" s="63">
        <v>344.63</v>
      </c>
    </row>
    <row r="188" spans="1:11" ht="18" customHeight="1" x14ac:dyDescent="0.3">
      <c r="A188" s="63" t="s">
        <v>96</v>
      </c>
      <c r="B188" s="63">
        <v>2020</v>
      </c>
      <c r="C188" s="63" t="s">
        <v>32</v>
      </c>
      <c r="D188" s="63" t="s">
        <v>90</v>
      </c>
      <c r="E188" s="63" t="s">
        <v>91</v>
      </c>
      <c r="F188" s="63" t="s">
        <v>92</v>
      </c>
      <c r="G188" s="63" t="s">
        <v>101</v>
      </c>
      <c r="H188" s="63" t="s">
        <v>94</v>
      </c>
      <c r="I188" s="63" t="s">
        <v>97</v>
      </c>
      <c r="J188" s="63">
        <v>289</v>
      </c>
      <c r="K188" s="63">
        <v>413.27</v>
      </c>
    </row>
    <row r="189" spans="1:11" ht="18" customHeight="1" x14ac:dyDescent="0.3">
      <c r="A189" s="63" t="s">
        <v>98</v>
      </c>
      <c r="B189" s="63">
        <v>2020</v>
      </c>
      <c r="C189" s="63" t="s">
        <v>32</v>
      </c>
      <c r="D189" s="63" t="s">
        <v>90</v>
      </c>
      <c r="E189" s="63" t="s">
        <v>91</v>
      </c>
      <c r="F189" s="63" t="s">
        <v>92</v>
      </c>
      <c r="G189" s="63" t="s">
        <v>101</v>
      </c>
      <c r="H189" s="63" t="s">
        <v>94</v>
      </c>
      <c r="I189" s="63" t="s">
        <v>97</v>
      </c>
      <c r="J189" s="63">
        <v>874</v>
      </c>
      <c r="K189" s="63">
        <v>1249.82</v>
      </c>
    </row>
    <row r="190" spans="1:11" ht="18" customHeight="1" x14ac:dyDescent="0.3">
      <c r="A190" s="63" t="s">
        <v>89</v>
      </c>
      <c r="B190" s="63">
        <v>2020</v>
      </c>
      <c r="C190" s="63" t="s">
        <v>32</v>
      </c>
      <c r="D190" s="63" t="s">
        <v>90</v>
      </c>
      <c r="E190" s="63" t="s">
        <v>91</v>
      </c>
      <c r="F190" s="63" t="s">
        <v>92</v>
      </c>
      <c r="G190" s="63" t="s">
        <v>101</v>
      </c>
      <c r="H190" s="63" t="s">
        <v>94</v>
      </c>
      <c r="I190" s="63" t="s">
        <v>95</v>
      </c>
      <c r="J190" s="63">
        <v>875</v>
      </c>
      <c r="K190" s="63">
        <v>1251.25</v>
      </c>
    </row>
    <row r="191" spans="1:11" ht="18" customHeight="1" x14ac:dyDescent="0.3">
      <c r="A191" s="63" t="s">
        <v>96</v>
      </c>
      <c r="B191" s="63">
        <v>2020</v>
      </c>
      <c r="C191" s="63" t="s">
        <v>32</v>
      </c>
      <c r="D191" s="63" t="s">
        <v>90</v>
      </c>
      <c r="E191" s="63" t="s">
        <v>91</v>
      </c>
      <c r="F191" s="63" t="s">
        <v>92</v>
      </c>
      <c r="G191" s="63" t="s">
        <v>101</v>
      </c>
      <c r="H191" s="63" t="s">
        <v>94</v>
      </c>
      <c r="I191" s="63" t="s">
        <v>97</v>
      </c>
      <c r="J191" s="63">
        <v>239</v>
      </c>
      <c r="K191" s="63">
        <v>341.77</v>
      </c>
    </row>
    <row r="192" spans="1:11" ht="18" customHeight="1" x14ac:dyDescent="0.3">
      <c r="A192" s="63" t="s">
        <v>96</v>
      </c>
      <c r="B192" s="63">
        <v>2020</v>
      </c>
      <c r="C192" s="63" t="s">
        <v>32</v>
      </c>
      <c r="D192" s="63" t="s">
        <v>90</v>
      </c>
      <c r="E192" s="63" t="s">
        <v>91</v>
      </c>
      <c r="F192" s="63" t="s">
        <v>92</v>
      </c>
      <c r="G192" s="63" t="s">
        <v>101</v>
      </c>
      <c r="H192" s="63" t="s">
        <v>94</v>
      </c>
      <c r="I192" s="63" t="s">
        <v>97</v>
      </c>
      <c r="J192" s="63">
        <v>287</v>
      </c>
      <c r="K192" s="63">
        <v>410.40999999999997</v>
      </c>
    </row>
    <row r="193" spans="1:11" ht="18" customHeight="1" x14ac:dyDescent="0.3">
      <c r="A193" s="63" t="s">
        <v>99</v>
      </c>
      <c r="B193" s="63">
        <v>2020</v>
      </c>
      <c r="C193" s="63" t="s">
        <v>32</v>
      </c>
      <c r="D193" s="63" t="s">
        <v>90</v>
      </c>
      <c r="E193" s="63" t="s">
        <v>91</v>
      </c>
      <c r="F193" s="63" t="s">
        <v>92</v>
      </c>
      <c r="G193" s="63" t="s">
        <v>101</v>
      </c>
      <c r="H193" s="63" t="s">
        <v>94</v>
      </c>
      <c r="I193" s="63" t="s">
        <v>97</v>
      </c>
      <c r="J193" s="63">
        <v>771</v>
      </c>
      <c r="K193" s="63">
        <v>1102.53</v>
      </c>
    </row>
    <row r="194" spans="1:11" ht="18" customHeight="1" x14ac:dyDescent="0.3">
      <c r="A194" s="63" t="s">
        <v>89</v>
      </c>
      <c r="B194" s="63">
        <v>2020</v>
      </c>
      <c r="C194" s="63" t="s">
        <v>35</v>
      </c>
      <c r="D194" s="63" t="s">
        <v>90</v>
      </c>
      <c r="E194" s="63" t="s">
        <v>91</v>
      </c>
      <c r="F194" s="63" t="s">
        <v>92</v>
      </c>
      <c r="G194" s="63" t="s">
        <v>101</v>
      </c>
      <c r="H194" s="63" t="s">
        <v>94</v>
      </c>
      <c r="I194" s="63" t="s">
        <v>95</v>
      </c>
      <c r="J194" s="63">
        <v>338</v>
      </c>
      <c r="K194" s="63">
        <v>483.34000000000003</v>
      </c>
    </row>
    <row r="195" spans="1:11" ht="18" customHeight="1" x14ac:dyDescent="0.3">
      <c r="A195" s="63" t="s">
        <v>89</v>
      </c>
      <c r="B195" s="63">
        <v>2020</v>
      </c>
      <c r="C195" s="63" t="s">
        <v>35</v>
      </c>
      <c r="D195" s="63" t="s">
        <v>90</v>
      </c>
      <c r="E195" s="63" t="s">
        <v>91</v>
      </c>
      <c r="F195" s="63" t="s">
        <v>92</v>
      </c>
      <c r="G195" s="63" t="s">
        <v>101</v>
      </c>
      <c r="H195" s="63" t="s">
        <v>94</v>
      </c>
      <c r="I195" s="63" t="s">
        <v>95</v>
      </c>
      <c r="J195" s="63">
        <v>332</v>
      </c>
      <c r="K195" s="63">
        <v>474.76</v>
      </c>
    </row>
    <row r="196" spans="1:11" ht="18" customHeight="1" x14ac:dyDescent="0.3">
      <c r="A196" s="63" t="s">
        <v>96</v>
      </c>
      <c r="B196" s="63">
        <v>2020</v>
      </c>
      <c r="C196" s="63" t="s">
        <v>35</v>
      </c>
      <c r="D196" s="63" t="s">
        <v>90</v>
      </c>
      <c r="E196" s="63" t="s">
        <v>91</v>
      </c>
      <c r="F196" s="63" t="s">
        <v>92</v>
      </c>
      <c r="G196" s="63" t="s">
        <v>101</v>
      </c>
      <c r="H196" s="63" t="s">
        <v>94</v>
      </c>
      <c r="I196" s="63" t="s">
        <v>95</v>
      </c>
      <c r="J196" s="63">
        <v>326</v>
      </c>
      <c r="K196" s="63">
        <v>466.18</v>
      </c>
    </row>
    <row r="197" spans="1:11" ht="18" customHeight="1" x14ac:dyDescent="0.3">
      <c r="A197" s="63" t="s">
        <v>96</v>
      </c>
      <c r="B197" s="63">
        <v>2020</v>
      </c>
      <c r="C197" s="63" t="s">
        <v>35</v>
      </c>
      <c r="D197" s="63" t="s">
        <v>90</v>
      </c>
      <c r="E197" s="63" t="s">
        <v>91</v>
      </c>
      <c r="F197" s="63" t="s">
        <v>92</v>
      </c>
      <c r="G197" s="63" t="s">
        <v>101</v>
      </c>
      <c r="H197" s="63" t="s">
        <v>94</v>
      </c>
      <c r="I197" s="63" t="s">
        <v>97</v>
      </c>
      <c r="J197" s="63">
        <v>230</v>
      </c>
      <c r="K197" s="63">
        <v>328.9</v>
      </c>
    </row>
    <row r="198" spans="1:11" ht="18" customHeight="1" x14ac:dyDescent="0.3">
      <c r="A198" s="63" t="s">
        <v>98</v>
      </c>
      <c r="B198" s="63">
        <v>2020</v>
      </c>
      <c r="C198" s="63" t="s">
        <v>35</v>
      </c>
      <c r="D198" s="63" t="s">
        <v>90</v>
      </c>
      <c r="E198" s="63" t="s">
        <v>91</v>
      </c>
      <c r="F198" s="63" t="s">
        <v>92</v>
      </c>
      <c r="G198" s="63" t="s">
        <v>101</v>
      </c>
      <c r="H198" s="63" t="s">
        <v>94</v>
      </c>
      <c r="I198" s="63" t="s">
        <v>97</v>
      </c>
      <c r="J198" s="63">
        <v>278</v>
      </c>
      <c r="K198" s="63">
        <v>397.53999999999996</v>
      </c>
    </row>
    <row r="199" spans="1:11" ht="18" customHeight="1" x14ac:dyDescent="0.3">
      <c r="A199" s="63" t="s">
        <v>96</v>
      </c>
      <c r="B199" s="63">
        <v>2020</v>
      </c>
      <c r="C199" s="63" t="s">
        <v>35</v>
      </c>
      <c r="D199" s="63" t="s">
        <v>90</v>
      </c>
      <c r="E199" s="63" t="s">
        <v>91</v>
      </c>
      <c r="F199" s="63" t="s">
        <v>92</v>
      </c>
      <c r="G199" s="63" t="s">
        <v>101</v>
      </c>
      <c r="H199" s="63" t="s">
        <v>94</v>
      </c>
      <c r="I199" s="63" t="s">
        <v>97</v>
      </c>
      <c r="J199" s="63">
        <v>206</v>
      </c>
      <c r="K199" s="63">
        <v>294.58</v>
      </c>
    </row>
    <row r="200" spans="1:11" ht="18" customHeight="1" x14ac:dyDescent="0.3">
      <c r="A200" s="63" t="s">
        <v>89</v>
      </c>
      <c r="B200" s="63">
        <v>2020</v>
      </c>
      <c r="C200" s="63" t="s">
        <v>35</v>
      </c>
      <c r="D200" s="63" t="s">
        <v>90</v>
      </c>
      <c r="E200" s="63" t="s">
        <v>91</v>
      </c>
      <c r="F200" s="63" t="s">
        <v>92</v>
      </c>
      <c r="G200" s="63" t="s">
        <v>101</v>
      </c>
      <c r="H200" s="63" t="s">
        <v>94</v>
      </c>
      <c r="I200" s="63" t="s">
        <v>97</v>
      </c>
      <c r="J200" s="63">
        <v>232</v>
      </c>
      <c r="K200" s="63">
        <v>331.76</v>
      </c>
    </row>
    <row r="201" spans="1:11" ht="18" customHeight="1" x14ac:dyDescent="0.3">
      <c r="A201" s="63" t="s">
        <v>89</v>
      </c>
      <c r="B201" s="63">
        <v>2020</v>
      </c>
      <c r="C201" s="63" t="s">
        <v>35</v>
      </c>
      <c r="D201" s="63" t="s">
        <v>90</v>
      </c>
      <c r="E201" s="63" t="s">
        <v>91</v>
      </c>
      <c r="F201" s="63" t="s">
        <v>92</v>
      </c>
      <c r="G201" s="63" t="s">
        <v>101</v>
      </c>
      <c r="H201" s="63" t="s">
        <v>94</v>
      </c>
      <c r="I201" s="63" t="s">
        <v>97</v>
      </c>
      <c r="J201" s="63">
        <v>202</v>
      </c>
      <c r="K201" s="63">
        <v>288.86</v>
      </c>
    </row>
    <row r="202" spans="1:11" ht="18" customHeight="1" x14ac:dyDescent="0.3">
      <c r="A202" s="63" t="s">
        <v>98</v>
      </c>
      <c r="B202" s="63">
        <v>2020</v>
      </c>
      <c r="C202" s="63" t="s">
        <v>35</v>
      </c>
      <c r="D202" s="63" t="s">
        <v>90</v>
      </c>
      <c r="E202" s="63" t="s">
        <v>91</v>
      </c>
      <c r="F202" s="63" t="s">
        <v>92</v>
      </c>
      <c r="G202" s="63" t="s">
        <v>101</v>
      </c>
      <c r="H202" s="63" t="s">
        <v>94</v>
      </c>
      <c r="I202" s="63" t="s">
        <v>95</v>
      </c>
      <c r="J202" s="63">
        <v>336</v>
      </c>
      <c r="K202" s="63">
        <v>526.24</v>
      </c>
    </row>
    <row r="203" spans="1:11" ht="18" customHeight="1" x14ac:dyDescent="0.3">
      <c r="A203" s="63" t="s">
        <v>96</v>
      </c>
      <c r="B203" s="63">
        <v>2020</v>
      </c>
      <c r="C203" s="63" t="s">
        <v>35</v>
      </c>
      <c r="D203" s="63" t="s">
        <v>90</v>
      </c>
      <c r="E203" s="63" t="s">
        <v>91</v>
      </c>
      <c r="F203" s="63" t="s">
        <v>92</v>
      </c>
      <c r="G203" s="63" t="s">
        <v>101</v>
      </c>
      <c r="H203" s="63" t="s">
        <v>94</v>
      </c>
      <c r="I203" s="63" t="s">
        <v>95</v>
      </c>
      <c r="J203" s="63">
        <v>330</v>
      </c>
      <c r="K203" s="63">
        <v>526.24</v>
      </c>
    </row>
    <row r="204" spans="1:11" ht="18" customHeight="1" x14ac:dyDescent="0.3">
      <c r="A204" s="63" t="s">
        <v>89</v>
      </c>
      <c r="B204" s="63">
        <v>2020</v>
      </c>
      <c r="C204" s="63" t="s">
        <v>35</v>
      </c>
      <c r="D204" s="63" t="s">
        <v>90</v>
      </c>
      <c r="E204" s="63" t="s">
        <v>91</v>
      </c>
      <c r="F204" s="63" t="s">
        <v>92</v>
      </c>
      <c r="G204" s="63" t="s">
        <v>101</v>
      </c>
      <c r="H204" s="63" t="s">
        <v>94</v>
      </c>
      <c r="I204" s="63" t="s">
        <v>95</v>
      </c>
      <c r="J204" s="63">
        <v>324</v>
      </c>
      <c r="K204" s="63">
        <v>526.24</v>
      </c>
    </row>
    <row r="205" spans="1:11" ht="18" customHeight="1" x14ac:dyDescent="0.3">
      <c r="A205" s="63" t="s">
        <v>96</v>
      </c>
      <c r="B205" s="63">
        <v>2020</v>
      </c>
      <c r="C205" s="63" t="s">
        <v>35</v>
      </c>
      <c r="D205" s="63" t="s">
        <v>90</v>
      </c>
      <c r="E205" s="63" t="s">
        <v>91</v>
      </c>
      <c r="F205" s="63" t="s">
        <v>92</v>
      </c>
      <c r="G205" s="63" t="s">
        <v>101</v>
      </c>
      <c r="H205" s="63" t="s">
        <v>94</v>
      </c>
      <c r="I205" s="63" t="s">
        <v>97</v>
      </c>
      <c r="J205" s="63">
        <v>678</v>
      </c>
      <c r="K205" s="63">
        <v>969.54</v>
      </c>
    </row>
    <row r="206" spans="1:11" ht="18" customHeight="1" x14ac:dyDescent="0.3">
      <c r="A206" s="63" t="s">
        <v>98</v>
      </c>
      <c r="B206" s="63">
        <v>2020</v>
      </c>
      <c r="C206" s="63" t="s">
        <v>35</v>
      </c>
      <c r="D206" s="63" t="s">
        <v>90</v>
      </c>
      <c r="E206" s="63" t="s">
        <v>91</v>
      </c>
      <c r="F206" s="63" t="s">
        <v>92</v>
      </c>
      <c r="G206" s="63" t="s">
        <v>101</v>
      </c>
      <c r="H206" s="63" t="s">
        <v>94</v>
      </c>
      <c r="I206" s="63" t="s">
        <v>97</v>
      </c>
      <c r="J206" s="63">
        <v>711</v>
      </c>
      <c r="K206" s="63">
        <v>1016.73</v>
      </c>
    </row>
    <row r="207" spans="1:11" ht="18" customHeight="1" x14ac:dyDescent="0.3">
      <c r="A207" s="63" t="s">
        <v>96</v>
      </c>
      <c r="B207" s="63">
        <v>2020</v>
      </c>
      <c r="C207" s="63" t="s">
        <v>35</v>
      </c>
      <c r="D207" s="63" t="s">
        <v>90</v>
      </c>
      <c r="E207" s="63" t="s">
        <v>91</v>
      </c>
      <c r="F207" s="63" t="s">
        <v>92</v>
      </c>
      <c r="G207" s="63" t="s">
        <v>101</v>
      </c>
      <c r="H207" s="63" t="s">
        <v>94</v>
      </c>
      <c r="I207" s="63" t="s">
        <v>97</v>
      </c>
      <c r="J207" s="63">
        <v>764</v>
      </c>
      <c r="K207" s="63">
        <v>1092.52</v>
      </c>
    </row>
    <row r="208" spans="1:11" ht="18" customHeight="1" x14ac:dyDescent="0.3">
      <c r="A208" s="63" t="s">
        <v>98</v>
      </c>
      <c r="B208" s="63">
        <v>2020</v>
      </c>
      <c r="C208" s="63" t="s">
        <v>35</v>
      </c>
      <c r="D208" s="63" t="s">
        <v>90</v>
      </c>
      <c r="E208" s="63" t="s">
        <v>91</v>
      </c>
      <c r="F208" s="63" t="s">
        <v>92</v>
      </c>
      <c r="G208" s="63" t="s">
        <v>101</v>
      </c>
      <c r="H208" s="63" t="s">
        <v>94</v>
      </c>
      <c r="I208" s="63" t="s">
        <v>95</v>
      </c>
      <c r="J208" s="63">
        <v>333</v>
      </c>
      <c r="K208" s="63">
        <v>476.19</v>
      </c>
    </row>
    <row r="209" spans="1:11" ht="18" customHeight="1" x14ac:dyDescent="0.3">
      <c r="A209" s="63" t="s">
        <v>98</v>
      </c>
      <c r="B209" s="63">
        <v>2020</v>
      </c>
      <c r="C209" s="63" t="s">
        <v>35</v>
      </c>
      <c r="D209" s="63" t="s">
        <v>90</v>
      </c>
      <c r="E209" s="63" t="s">
        <v>91</v>
      </c>
      <c r="F209" s="63" t="s">
        <v>92</v>
      </c>
      <c r="G209" s="63" t="s">
        <v>101</v>
      </c>
      <c r="H209" s="63" t="s">
        <v>94</v>
      </c>
      <c r="I209" s="63" t="s">
        <v>95</v>
      </c>
      <c r="J209" s="63">
        <v>327</v>
      </c>
      <c r="K209" s="63">
        <v>467.61</v>
      </c>
    </row>
    <row r="210" spans="1:11" ht="18" customHeight="1" x14ac:dyDescent="0.3">
      <c r="A210" s="63" t="s">
        <v>96</v>
      </c>
      <c r="B210" s="63">
        <v>2020</v>
      </c>
      <c r="C210" s="63" t="s">
        <v>35</v>
      </c>
      <c r="D210" s="63" t="s">
        <v>90</v>
      </c>
      <c r="E210" s="63" t="s">
        <v>91</v>
      </c>
      <c r="F210" s="63" t="s">
        <v>92</v>
      </c>
      <c r="G210" s="63" t="s">
        <v>101</v>
      </c>
      <c r="H210" s="63" t="s">
        <v>94</v>
      </c>
      <c r="I210" s="63" t="s">
        <v>97</v>
      </c>
      <c r="J210" s="63">
        <v>231</v>
      </c>
      <c r="K210" s="63">
        <v>330.33</v>
      </c>
    </row>
    <row r="211" spans="1:11" ht="18" customHeight="1" x14ac:dyDescent="0.3">
      <c r="A211" s="63" t="s">
        <v>98</v>
      </c>
      <c r="B211" s="63">
        <v>2020</v>
      </c>
      <c r="C211" s="63" t="s">
        <v>35</v>
      </c>
      <c r="D211" s="63" t="s">
        <v>90</v>
      </c>
      <c r="E211" s="63" t="s">
        <v>91</v>
      </c>
      <c r="F211" s="63" t="s">
        <v>92</v>
      </c>
      <c r="G211" s="63" t="s">
        <v>101</v>
      </c>
      <c r="H211" s="63" t="s">
        <v>94</v>
      </c>
      <c r="I211" s="63" t="s">
        <v>97</v>
      </c>
      <c r="J211" s="63">
        <v>750</v>
      </c>
      <c r="K211" s="63">
        <v>526.24</v>
      </c>
    </row>
    <row r="212" spans="1:11" ht="18" customHeight="1" x14ac:dyDescent="0.3">
      <c r="A212" s="63" t="s">
        <v>96</v>
      </c>
      <c r="B212" s="63">
        <v>2020</v>
      </c>
      <c r="C212" s="63" t="s">
        <v>35</v>
      </c>
      <c r="D212" s="63" t="s">
        <v>90</v>
      </c>
      <c r="E212" s="63" t="s">
        <v>91</v>
      </c>
      <c r="F212" s="63" t="s">
        <v>92</v>
      </c>
      <c r="G212" s="63" t="s">
        <v>101</v>
      </c>
      <c r="H212" s="63" t="s">
        <v>94</v>
      </c>
      <c r="I212" s="63" t="s">
        <v>97</v>
      </c>
      <c r="J212" s="63">
        <v>804</v>
      </c>
      <c r="K212" s="63">
        <v>526.24</v>
      </c>
    </row>
    <row r="213" spans="1:11" ht="18" customHeight="1" x14ac:dyDescent="0.3">
      <c r="A213" s="63" t="s">
        <v>89</v>
      </c>
      <c r="B213" s="63">
        <v>2020</v>
      </c>
      <c r="C213" s="63" t="s">
        <v>35</v>
      </c>
      <c r="D213" s="63" t="s">
        <v>90</v>
      </c>
      <c r="E213" s="63" t="s">
        <v>91</v>
      </c>
      <c r="F213" s="63" t="s">
        <v>92</v>
      </c>
      <c r="G213" s="63" t="s">
        <v>101</v>
      </c>
      <c r="H213" s="63" t="s">
        <v>94</v>
      </c>
      <c r="I213" s="63" t="s">
        <v>97</v>
      </c>
      <c r="J213" s="63">
        <v>229</v>
      </c>
      <c r="K213" s="63">
        <v>327.47000000000003</v>
      </c>
    </row>
    <row r="214" spans="1:11" ht="18" customHeight="1" x14ac:dyDescent="0.3">
      <c r="A214" s="63" t="s">
        <v>96</v>
      </c>
      <c r="B214" s="63">
        <v>2020</v>
      </c>
      <c r="C214" s="63" t="s">
        <v>35</v>
      </c>
      <c r="D214" s="63" t="s">
        <v>90</v>
      </c>
      <c r="E214" s="63" t="s">
        <v>91</v>
      </c>
      <c r="F214" s="63" t="s">
        <v>92</v>
      </c>
      <c r="G214" s="63" t="s">
        <v>101</v>
      </c>
      <c r="H214" s="63" t="s">
        <v>94</v>
      </c>
      <c r="I214" s="63" t="s">
        <v>97</v>
      </c>
      <c r="J214" s="63">
        <v>277</v>
      </c>
      <c r="K214" s="63">
        <v>396.11</v>
      </c>
    </row>
    <row r="215" spans="1:11" ht="18" customHeight="1" x14ac:dyDescent="0.3">
      <c r="A215" s="63" t="s">
        <v>89</v>
      </c>
      <c r="B215" s="63">
        <v>2020</v>
      </c>
      <c r="C215" s="63" t="s">
        <v>35</v>
      </c>
      <c r="D215" s="63" t="s">
        <v>90</v>
      </c>
      <c r="E215" s="63" t="s">
        <v>91</v>
      </c>
      <c r="F215" s="63" t="s">
        <v>92</v>
      </c>
      <c r="G215" s="63" t="s">
        <v>93</v>
      </c>
      <c r="H215" s="63" t="s">
        <v>94</v>
      </c>
      <c r="I215" s="63" t="s">
        <v>97</v>
      </c>
      <c r="J215" s="63">
        <v>205</v>
      </c>
      <c r="K215" s="63">
        <v>293.14999999999998</v>
      </c>
    </row>
    <row r="216" spans="1:11" ht="18" customHeight="1" x14ac:dyDescent="0.3">
      <c r="A216" s="63" t="s">
        <v>89</v>
      </c>
      <c r="B216" s="63">
        <v>2020</v>
      </c>
      <c r="C216" s="63" t="s">
        <v>35</v>
      </c>
      <c r="D216" s="63" t="s">
        <v>90</v>
      </c>
      <c r="E216" s="63" t="s">
        <v>91</v>
      </c>
      <c r="F216" s="63" t="s">
        <v>92</v>
      </c>
      <c r="G216" s="63" t="s">
        <v>93</v>
      </c>
      <c r="H216" s="63" t="s">
        <v>94</v>
      </c>
      <c r="I216" s="63" t="s">
        <v>95</v>
      </c>
      <c r="J216" s="63">
        <v>879</v>
      </c>
      <c r="K216" s="63">
        <v>1256.97</v>
      </c>
    </row>
    <row r="217" spans="1:11" ht="18" customHeight="1" x14ac:dyDescent="0.3">
      <c r="A217" s="63" t="s">
        <v>100</v>
      </c>
      <c r="B217" s="63">
        <v>2020</v>
      </c>
      <c r="C217" s="63" t="s">
        <v>35</v>
      </c>
      <c r="D217" s="63" t="s">
        <v>90</v>
      </c>
      <c r="E217" s="63" t="s">
        <v>91</v>
      </c>
      <c r="F217" s="63" t="s">
        <v>92</v>
      </c>
      <c r="G217" s="63" t="s">
        <v>93</v>
      </c>
      <c r="H217" s="63" t="s">
        <v>94</v>
      </c>
      <c r="I217" s="63" t="s">
        <v>95</v>
      </c>
      <c r="J217" s="63">
        <v>880</v>
      </c>
      <c r="K217" s="63">
        <v>1258.4000000000001</v>
      </c>
    </row>
    <row r="218" spans="1:11" ht="18" customHeight="1" x14ac:dyDescent="0.3">
      <c r="A218" s="63" t="s">
        <v>96</v>
      </c>
      <c r="B218" s="63">
        <v>2020</v>
      </c>
      <c r="C218" s="63" t="s">
        <v>35</v>
      </c>
      <c r="D218" s="63" t="s">
        <v>90</v>
      </c>
      <c r="E218" s="63" t="s">
        <v>91</v>
      </c>
      <c r="F218" s="63" t="s">
        <v>92</v>
      </c>
      <c r="G218" s="63" t="s">
        <v>93</v>
      </c>
      <c r="H218" s="63" t="s">
        <v>94</v>
      </c>
      <c r="I218" s="63" t="s">
        <v>95</v>
      </c>
      <c r="J218" s="63">
        <v>881</v>
      </c>
      <c r="K218" s="63">
        <v>1259.83</v>
      </c>
    </row>
    <row r="219" spans="1:11" ht="18" customHeight="1" x14ac:dyDescent="0.3">
      <c r="A219" s="63" t="s">
        <v>96</v>
      </c>
      <c r="B219" s="63">
        <v>2020</v>
      </c>
      <c r="C219" s="63" t="s">
        <v>35</v>
      </c>
      <c r="D219" s="63" t="s">
        <v>90</v>
      </c>
      <c r="E219" s="63" t="s">
        <v>91</v>
      </c>
      <c r="F219" s="63" t="s">
        <v>92</v>
      </c>
      <c r="G219" s="63" t="s">
        <v>93</v>
      </c>
      <c r="H219" s="63" t="s">
        <v>94</v>
      </c>
      <c r="I219" s="63" t="s">
        <v>97</v>
      </c>
      <c r="J219" s="63">
        <v>233</v>
      </c>
      <c r="K219" s="63">
        <v>333.19</v>
      </c>
    </row>
    <row r="220" spans="1:11" ht="18" customHeight="1" x14ac:dyDescent="0.3">
      <c r="A220" s="63" t="s">
        <v>89</v>
      </c>
      <c r="B220" s="63">
        <v>2020</v>
      </c>
      <c r="C220" s="63" t="s">
        <v>35</v>
      </c>
      <c r="D220" s="63" t="s">
        <v>90</v>
      </c>
      <c r="E220" s="63" t="s">
        <v>91</v>
      </c>
      <c r="F220" s="63" t="s">
        <v>92</v>
      </c>
      <c r="G220" s="63" t="s">
        <v>93</v>
      </c>
      <c r="H220" s="63" t="s">
        <v>94</v>
      </c>
      <c r="I220" s="63" t="s">
        <v>97</v>
      </c>
      <c r="J220" s="63">
        <v>275</v>
      </c>
      <c r="K220" s="63">
        <v>393.25</v>
      </c>
    </row>
    <row r="221" spans="1:11" ht="18" customHeight="1" x14ac:dyDescent="0.3">
      <c r="A221" s="63" t="s">
        <v>96</v>
      </c>
      <c r="B221" s="63">
        <v>2020</v>
      </c>
      <c r="C221" s="63" t="s">
        <v>35</v>
      </c>
      <c r="D221" s="63" t="s">
        <v>90</v>
      </c>
      <c r="E221" s="63" t="s">
        <v>91</v>
      </c>
      <c r="F221" s="63" t="s">
        <v>92</v>
      </c>
      <c r="G221" s="63" t="s">
        <v>93</v>
      </c>
      <c r="H221" s="63" t="s">
        <v>94</v>
      </c>
      <c r="I221" s="63" t="s">
        <v>97</v>
      </c>
      <c r="J221" s="63">
        <v>773</v>
      </c>
      <c r="K221" s="63">
        <v>1105.3899999999999</v>
      </c>
    </row>
    <row r="222" spans="1:11" ht="18" customHeight="1" x14ac:dyDescent="0.3">
      <c r="A222" s="63" t="s">
        <v>99</v>
      </c>
      <c r="B222" s="63">
        <v>2020</v>
      </c>
      <c r="C222" s="63" t="s">
        <v>41</v>
      </c>
      <c r="D222" s="63" t="s">
        <v>90</v>
      </c>
      <c r="E222" s="63" t="s">
        <v>91</v>
      </c>
      <c r="F222" s="63" t="s">
        <v>92</v>
      </c>
      <c r="G222" s="63" t="s">
        <v>93</v>
      </c>
      <c r="H222" s="63" t="s">
        <v>94</v>
      </c>
      <c r="I222" s="63" t="s">
        <v>95</v>
      </c>
      <c r="J222" s="63">
        <v>242</v>
      </c>
      <c r="K222" s="63">
        <v>526.24</v>
      </c>
    </row>
    <row r="223" spans="1:11" ht="18" customHeight="1" x14ac:dyDescent="0.3">
      <c r="A223" s="63" t="s">
        <v>96</v>
      </c>
      <c r="B223" s="63">
        <v>2020</v>
      </c>
      <c r="C223" s="63" t="s">
        <v>41</v>
      </c>
      <c r="D223" s="63" t="s">
        <v>90</v>
      </c>
      <c r="E223" s="63" t="s">
        <v>91</v>
      </c>
      <c r="F223" s="63" t="s">
        <v>92</v>
      </c>
      <c r="G223" s="63" t="s">
        <v>93</v>
      </c>
      <c r="H223" s="63" t="s">
        <v>94</v>
      </c>
      <c r="I223" s="63" t="s">
        <v>95</v>
      </c>
      <c r="J223" s="63">
        <v>236</v>
      </c>
      <c r="K223" s="63">
        <v>526.24</v>
      </c>
    </row>
    <row r="224" spans="1:11" ht="18" customHeight="1" x14ac:dyDescent="0.3">
      <c r="A224" s="63" t="s">
        <v>98</v>
      </c>
      <c r="B224" s="63">
        <v>2020</v>
      </c>
      <c r="C224" s="63" t="s">
        <v>41</v>
      </c>
      <c r="D224" s="63" t="s">
        <v>90</v>
      </c>
      <c r="E224" s="63" t="s">
        <v>91</v>
      </c>
      <c r="F224" s="63" t="s">
        <v>92</v>
      </c>
      <c r="G224" s="63" t="s">
        <v>93</v>
      </c>
      <c r="H224" s="63" t="s">
        <v>94</v>
      </c>
      <c r="I224" s="63" t="s">
        <v>95</v>
      </c>
      <c r="J224" s="63">
        <v>230</v>
      </c>
      <c r="K224" s="63">
        <v>526.24</v>
      </c>
    </row>
    <row r="225" spans="1:11" ht="18" customHeight="1" x14ac:dyDescent="0.3">
      <c r="A225" s="63" t="s">
        <v>99</v>
      </c>
      <c r="B225" s="63">
        <v>2020</v>
      </c>
      <c r="C225" s="63" t="s">
        <v>41</v>
      </c>
      <c r="D225" s="63" t="s">
        <v>90</v>
      </c>
      <c r="E225" s="63" t="s">
        <v>91</v>
      </c>
      <c r="F225" s="63" t="s">
        <v>92</v>
      </c>
      <c r="G225" s="63" t="s">
        <v>93</v>
      </c>
      <c r="H225" s="63" t="s">
        <v>94</v>
      </c>
      <c r="I225" s="63" t="s">
        <v>97</v>
      </c>
      <c r="J225" s="63">
        <v>200</v>
      </c>
      <c r="K225" s="63">
        <v>286</v>
      </c>
    </row>
    <row r="226" spans="1:11" ht="18" customHeight="1" x14ac:dyDescent="0.3">
      <c r="A226" s="63" t="s">
        <v>98</v>
      </c>
      <c r="B226" s="63">
        <v>2020</v>
      </c>
      <c r="C226" s="63" t="s">
        <v>41</v>
      </c>
      <c r="D226" s="63" t="s">
        <v>90</v>
      </c>
      <c r="E226" s="63" t="s">
        <v>91</v>
      </c>
      <c r="F226" s="63" t="s">
        <v>92</v>
      </c>
      <c r="G226" s="63" t="s">
        <v>93</v>
      </c>
      <c r="H226" s="63" t="s">
        <v>94</v>
      </c>
      <c r="I226" s="63" t="s">
        <v>97</v>
      </c>
      <c r="J226" s="63">
        <v>170</v>
      </c>
      <c r="K226" s="63">
        <v>243.1</v>
      </c>
    </row>
    <row r="227" spans="1:11" ht="18" customHeight="1" x14ac:dyDescent="0.3">
      <c r="A227" s="63" t="s">
        <v>98</v>
      </c>
      <c r="B227" s="63">
        <v>2020</v>
      </c>
      <c r="C227" s="63" t="s">
        <v>41</v>
      </c>
      <c r="D227" s="63" t="s">
        <v>90</v>
      </c>
      <c r="E227" s="63" t="s">
        <v>91</v>
      </c>
      <c r="F227" s="63" t="s">
        <v>92</v>
      </c>
      <c r="G227" s="63" t="s">
        <v>93</v>
      </c>
      <c r="H227" s="63" t="s">
        <v>94</v>
      </c>
      <c r="I227" s="63" t="s">
        <v>97</v>
      </c>
      <c r="J227" s="63">
        <v>196</v>
      </c>
      <c r="K227" s="63">
        <v>280.27999999999997</v>
      </c>
    </row>
    <row r="228" spans="1:11" ht="18" customHeight="1" x14ac:dyDescent="0.3">
      <c r="A228" s="63" t="s">
        <v>96</v>
      </c>
      <c r="B228" s="63">
        <v>2020</v>
      </c>
      <c r="C228" s="63" t="s">
        <v>41</v>
      </c>
      <c r="D228" s="63" t="s">
        <v>90</v>
      </c>
      <c r="E228" s="63" t="s">
        <v>91</v>
      </c>
      <c r="F228" s="63" t="s">
        <v>92</v>
      </c>
      <c r="G228" s="63" t="s">
        <v>93</v>
      </c>
      <c r="H228" s="63" t="s">
        <v>94</v>
      </c>
      <c r="I228" s="63" t="s">
        <v>97</v>
      </c>
      <c r="J228" s="63">
        <v>244</v>
      </c>
      <c r="K228" s="63">
        <v>348.92</v>
      </c>
    </row>
    <row r="229" spans="1:11" ht="18" customHeight="1" x14ac:dyDescent="0.3">
      <c r="A229" s="63" t="s">
        <v>89</v>
      </c>
      <c r="B229" s="63">
        <v>2020</v>
      </c>
      <c r="C229" s="63" t="s">
        <v>41</v>
      </c>
      <c r="D229" s="63" t="s">
        <v>90</v>
      </c>
      <c r="E229" s="63" t="s">
        <v>91</v>
      </c>
      <c r="F229" s="63" t="s">
        <v>92</v>
      </c>
      <c r="G229" s="63" t="s">
        <v>93</v>
      </c>
      <c r="H229" s="63" t="s">
        <v>94</v>
      </c>
      <c r="I229" s="63" t="s">
        <v>97</v>
      </c>
      <c r="J229" s="63">
        <v>172</v>
      </c>
      <c r="K229" s="63">
        <v>245.95999999999998</v>
      </c>
    </row>
    <row r="230" spans="1:11" ht="18" customHeight="1" x14ac:dyDescent="0.3">
      <c r="A230" s="63" t="s">
        <v>89</v>
      </c>
      <c r="B230" s="63">
        <v>2020</v>
      </c>
      <c r="C230" s="63" t="s">
        <v>41</v>
      </c>
      <c r="D230" s="63" t="s">
        <v>90</v>
      </c>
      <c r="E230" s="63" t="s">
        <v>91</v>
      </c>
      <c r="F230" s="63" t="s">
        <v>92</v>
      </c>
      <c r="G230" s="63" t="s">
        <v>93</v>
      </c>
      <c r="H230" s="63" t="s">
        <v>94</v>
      </c>
      <c r="I230" s="63" t="s">
        <v>95</v>
      </c>
      <c r="J230" s="63">
        <v>240</v>
      </c>
      <c r="K230" s="63">
        <v>526.24</v>
      </c>
    </row>
    <row r="231" spans="1:11" ht="18" customHeight="1" x14ac:dyDescent="0.3">
      <c r="A231" s="63" t="s">
        <v>98</v>
      </c>
      <c r="B231" s="63">
        <v>2020</v>
      </c>
      <c r="C231" s="63" t="s">
        <v>41</v>
      </c>
      <c r="D231" s="63" t="s">
        <v>90</v>
      </c>
      <c r="E231" s="63" t="s">
        <v>91</v>
      </c>
      <c r="F231" s="63" t="s">
        <v>92</v>
      </c>
      <c r="G231" s="63" t="s">
        <v>93</v>
      </c>
      <c r="H231" s="63" t="s">
        <v>94</v>
      </c>
      <c r="I231" s="63" t="s">
        <v>95</v>
      </c>
      <c r="J231" s="63">
        <v>234</v>
      </c>
      <c r="K231" s="63">
        <v>526.24</v>
      </c>
    </row>
    <row r="232" spans="1:11" ht="18" customHeight="1" x14ac:dyDescent="0.3">
      <c r="A232" s="63" t="s">
        <v>96</v>
      </c>
      <c r="B232" s="63">
        <v>2020</v>
      </c>
      <c r="C232" s="63" t="s">
        <v>41</v>
      </c>
      <c r="D232" s="63" t="s">
        <v>90</v>
      </c>
      <c r="E232" s="63" t="s">
        <v>91</v>
      </c>
      <c r="F232" s="63" t="s">
        <v>92</v>
      </c>
      <c r="G232" s="63" t="s">
        <v>93</v>
      </c>
      <c r="H232" s="63" t="s">
        <v>94</v>
      </c>
      <c r="I232" s="63" t="s">
        <v>95</v>
      </c>
      <c r="J232" s="63">
        <v>228</v>
      </c>
      <c r="K232" s="63">
        <v>526.24</v>
      </c>
    </row>
    <row r="233" spans="1:11" ht="18" customHeight="1" x14ac:dyDescent="0.3">
      <c r="A233" s="63" t="s">
        <v>89</v>
      </c>
      <c r="B233" s="63">
        <v>2020</v>
      </c>
      <c r="C233" s="63" t="s">
        <v>41</v>
      </c>
      <c r="D233" s="63" t="s">
        <v>90</v>
      </c>
      <c r="E233" s="63" t="s">
        <v>91</v>
      </c>
      <c r="F233" s="63" t="s">
        <v>92</v>
      </c>
      <c r="G233" s="63" t="s">
        <v>93</v>
      </c>
      <c r="H233" s="63" t="s">
        <v>94</v>
      </c>
      <c r="I233" s="63" t="s">
        <v>97</v>
      </c>
      <c r="J233" s="63">
        <v>683</v>
      </c>
      <c r="K233" s="63">
        <v>976.69</v>
      </c>
    </row>
    <row r="234" spans="1:11" ht="18" customHeight="1" x14ac:dyDescent="0.3">
      <c r="A234" s="63" t="s">
        <v>96</v>
      </c>
      <c r="B234" s="63">
        <v>2020</v>
      </c>
      <c r="C234" s="63" t="s">
        <v>41</v>
      </c>
      <c r="D234" s="63" t="s">
        <v>90</v>
      </c>
      <c r="E234" s="63" t="s">
        <v>91</v>
      </c>
      <c r="F234" s="63" t="s">
        <v>92</v>
      </c>
      <c r="G234" s="63" t="s">
        <v>93</v>
      </c>
      <c r="H234" s="63" t="s">
        <v>94</v>
      </c>
      <c r="I234" s="63" t="s">
        <v>97</v>
      </c>
      <c r="J234" s="63">
        <v>716</v>
      </c>
      <c r="K234" s="63">
        <v>1023.88</v>
      </c>
    </row>
    <row r="235" spans="1:11" ht="18" customHeight="1" x14ac:dyDescent="0.3">
      <c r="A235" s="63" t="s">
        <v>98</v>
      </c>
      <c r="B235" s="63">
        <v>2020</v>
      </c>
      <c r="C235" s="63" t="s">
        <v>41</v>
      </c>
      <c r="D235" s="63" t="s">
        <v>90</v>
      </c>
      <c r="E235" s="63" t="s">
        <v>91</v>
      </c>
      <c r="F235" s="63" t="s">
        <v>92</v>
      </c>
      <c r="G235" s="63" t="s">
        <v>93</v>
      </c>
      <c r="H235" s="63" t="s">
        <v>94</v>
      </c>
      <c r="I235" s="63" t="s">
        <v>97</v>
      </c>
      <c r="J235" s="63">
        <v>769</v>
      </c>
      <c r="K235" s="63">
        <v>1099.67</v>
      </c>
    </row>
    <row r="236" spans="1:11" ht="18" customHeight="1" x14ac:dyDescent="0.3">
      <c r="A236" s="63" t="s">
        <v>96</v>
      </c>
      <c r="B236" s="63">
        <v>2020</v>
      </c>
      <c r="C236" s="63" t="s">
        <v>41</v>
      </c>
      <c r="D236" s="63" t="s">
        <v>90</v>
      </c>
      <c r="E236" s="63" t="s">
        <v>91</v>
      </c>
      <c r="F236" s="63" t="s">
        <v>92</v>
      </c>
      <c r="G236" s="63" t="s">
        <v>93</v>
      </c>
      <c r="H236" s="63" t="s">
        <v>94</v>
      </c>
      <c r="I236" s="63" t="s">
        <v>95</v>
      </c>
      <c r="J236" s="63">
        <v>237</v>
      </c>
      <c r="K236" s="63">
        <v>338.90999999999997</v>
      </c>
    </row>
    <row r="237" spans="1:11" ht="18" customHeight="1" x14ac:dyDescent="0.3">
      <c r="A237" s="63" t="s">
        <v>96</v>
      </c>
      <c r="B237" s="63">
        <v>2020</v>
      </c>
      <c r="C237" s="63" t="s">
        <v>41</v>
      </c>
      <c r="D237" s="63" t="s">
        <v>90</v>
      </c>
      <c r="E237" s="63" t="s">
        <v>91</v>
      </c>
      <c r="F237" s="63" t="s">
        <v>92</v>
      </c>
      <c r="G237" s="63" t="s">
        <v>93</v>
      </c>
      <c r="H237" s="63" t="s">
        <v>94</v>
      </c>
      <c r="I237" s="63" t="s">
        <v>95</v>
      </c>
      <c r="J237" s="63">
        <v>231</v>
      </c>
      <c r="K237" s="63">
        <v>330.33</v>
      </c>
    </row>
    <row r="238" spans="1:11" ht="18" customHeight="1" x14ac:dyDescent="0.3">
      <c r="A238" s="63" t="s">
        <v>98</v>
      </c>
      <c r="B238" s="63">
        <v>2020</v>
      </c>
      <c r="C238" s="63" t="s">
        <v>41</v>
      </c>
      <c r="D238" s="63" t="s">
        <v>90</v>
      </c>
      <c r="E238" s="63" t="s">
        <v>91</v>
      </c>
      <c r="F238" s="63" t="s">
        <v>92</v>
      </c>
      <c r="G238" s="63" t="s">
        <v>93</v>
      </c>
      <c r="H238" s="63" t="s">
        <v>94</v>
      </c>
      <c r="I238" s="63" t="s">
        <v>97</v>
      </c>
      <c r="J238" s="63">
        <v>201</v>
      </c>
      <c r="K238" s="63">
        <v>287.43</v>
      </c>
    </row>
    <row r="239" spans="1:11" ht="18" customHeight="1" x14ac:dyDescent="0.3">
      <c r="A239" s="63" t="s">
        <v>96</v>
      </c>
      <c r="B239" s="63">
        <v>2020</v>
      </c>
      <c r="C239" s="63" t="s">
        <v>41</v>
      </c>
      <c r="D239" s="63" t="s">
        <v>90</v>
      </c>
      <c r="E239" s="63" t="s">
        <v>91</v>
      </c>
      <c r="F239" s="63" t="s">
        <v>92</v>
      </c>
      <c r="G239" s="63" t="s">
        <v>93</v>
      </c>
      <c r="H239" s="63" t="s">
        <v>94</v>
      </c>
      <c r="I239" s="63" t="s">
        <v>97</v>
      </c>
      <c r="J239" s="63">
        <v>756</v>
      </c>
      <c r="K239" s="63">
        <v>526.24</v>
      </c>
    </row>
    <row r="240" spans="1:11" ht="18" customHeight="1" x14ac:dyDescent="0.3">
      <c r="A240" s="63" t="s">
        <v>89</v>
      </c>
      <c r="B240" s="63">
        <v>2020</v>
      </c>
      <c r="C240" s="63" t="s">
        <v>41</v>
      </c>
      <c r="D240" s="63" t="s">
        <v>90</v>
      </c>
      <c r="E240" s="63" t="s">
        <v>91</v>
      </c>
      <c r="F240" s="63" t="s">
        <v>92</v>
      </c>
      <c r="G240" s="63" t="s">
        <v>93</v>
      </c>
      <c r="H240" s="63" t="s">
        <v>94</v>
      </c>
      <c r="I240" s="63" t="s">
        <v>97</v>
      </c>
      <c r="J240" s="63">
        <v>809</v>
      </c>
      <c r="K240" s="63">
        <v>526.24</v>
      </c>
    </row>
    <row r="241" spans="1:11" ht="18" customHeight="1" x14ac:dyDescent="0.3">
      <c r="A241" s="63" t="s">
        <v>89</v>
      </c>
      <c r="B241" s="63">
        <v>2020</v>
      </c>
      <c r="C241" s="63" t="s">
        <v>41</v>
      </c>
      <c r="D241" s="63" t="s">
        <v>90</v>
      </c>
      <c r="E241" s="63" t="s">
        <v>91</v>
      </c>
      <c r="F241" s="63" t="s">
        <v>92</v>
      </c>
      <c r="G241" s="63" t="s">
        <v>93</v>
      </c>
      <c r="H241" s="63" t="s">
        <v>94</v>
      </c>
      <c r="I241" s="63" t="s">
        <v>97</v>
      </c>
      <c r="J241" s="63">
        <v>199</v>
      </c>
      <c r="K241" s="63">
        <v>284.57</v>
      </c>
    </row>
    <row r="242" spans="1:11" ht="18" customHeight="1" x14ac:dyDescent="0.3">
      <c r="A242" s="63" t="s">
        <v>89</v>
      </c>
      <c r="B242" s="63">
        <v>2020</v>
      </c>
      <c r="C242" s="63" t="s">
        <v>41</v>
      </c>
      <c r="D242" s="63" t="s">
        <v>90</v>
      </c>
      <c r="E242" s="63" t="s">
        <v>91</v>
      </c>
      <c r="F242" s="63" t="s">
        <v>92</v>
      </c>
      <c r="G242" s="63" t="s">
        <v>93</v>
      </c>
      <c r="H242" s="63" t="s">
        <v>94</v>
      </c>
      <c r="I242" s="63" t="s">
        <v>97</v>
      </c>
      <c r="J242" s="63">
        <v>247</v>
      </c>
      <c r="K242" s="63">
        <v>353.21</v>
      </c>
    </row>
    <row r="243" spans="1:11" ht="18" customHeight="1" x14ac:dyDescent="0.3">
      <c r="A243" s="63" t="s">
        <v>98</v>
      </c>
      <c r="B243" s="63">
        <v>2020</v>
      </c>
      <c r="C243" s="63" t="s">
        <v>41</v>
      </c>
      <c r="D243" s="63" t="s">
        <v>90</v>
      </c>
      <c r="E243" s="63" t="s">
        <v>91</v>
      </c>
      <c r="F243" s="63" t="s">
        <v>92</v>
      </c>
      <c r="G243" s="63" t="s">
        <v>93</v>
      </c>
      <c r="H243" s="63" t="s">
        <v>94</v>
      </c>
      <c r="I243" s="63" t="s">
        <v>97</v>
      </c>
      <c r="J243" s="63">
        <v>169</v>
      </c>
      <c r="K243" s="63">
        <v>241.67000000000002</v>
      </c>
    </row>
    <row r="244" spans="1:11" ht="18" customHeight="1" x14ac:dyDescent="0.3">
      <c r="A244" s="63" t="s">
        <v>89</v>
      </c>
      <c r="B244" s="63">
        <v>2020</v>
      </c>
      <c r="C244" s="63" t="s">
        <v>41</v>
      </c>
      <c r="D244" s="63" t="s">
        <v>90</v>
      </c>
      <c r="E244" s="63" t="s">
        <v>91</v>
      </c>
      <c r="F244" s="63" t="s">
        <v>92</v>
      </c>
      <c r="G244" s="63" t="s">
        <v>93</v>
      </c>
      <c r="H244" s="63" t="s">
        <v>94</v>
      </c>
      <c r="I244" s="63" t="s">
        <v>95</v>
      </c>
      <c r="J244" s="63">
        <v>239</v>
      </c>
      <c r="K244" s="63">
        <v>341.77</v>
      </c>
    </row>
    <row r="245" spans="1:11" ht="18" customHeight="1" x14ac:dyDescent="0.3">
      <c r="A245" s="63" t="s">
        <v>96</v>
      </c>
      <c r="B245" s="63">
        <v>2020</v>
      </c>
      <c r="C245" s="63" t="s">
        <v>41</v>
      </c>
      <c r="D245" s="63" t="s">
        <v>90</v>
      </c>
      <c r="E245" s="63" t="s">
        <v>91</v>
      </c>
      <c r="F245" s="63" t="s">
        <v>92</v>
      </c>
      <c r="G245" s="63" t="s">
        <v>93</v>
      </c>
      <c r="H245" s="63" t="s">
        <v>94</v>
      </c>
      <c r="I245" s="63" t="s">
        <v>95</v>
      </c>
      <c r="J245" s="63">
        <v>233</v>
      </c>
      <c r="K245" s="63">
        <v>333.19</v>
      </c>
    </row>
    <row r="246" spans="1:11" ht="18" customHeight="1" x14ac:dyDescent="0.3">
      <c r="A246" s="63" t="s">
        <v>98</v>
      </c>
      <c r="B246" s="63">
        <v>2020</v>
      </c>
      <c r="C246" s="63" t="s">
        <v>41</v>
      </c>
      <c r="D246" s="63" t="s">
        <v>90</v>
      </c>
      <c r="E246" s="63" t="s">
        <v>91</v>
      </c>
      <c r="F246" s="63" t="s">
        <v>92</v>
      </c>
      <c r="G246" s="63" t="s">
        <v>93</v>
      </c>
      <c r="H246" s="63" t="s">
        <v>94</v>
      </c>
      <c r="I246" s="63" t="s">
        <v>95</v>
      </c>
      <c r="J246" s="63">
        <v>227</v>
      </c>
      <c r="K246" s="63">
        <v>324.61</v>
      </c>
    </row>
    <row r="247" spans="1:11" ht="18" customHeight="1" x14ac:dyDescent="0.3">
      <c r="A247" s="63" t="s">
        <v>98</v>
      </c>
      <c r="B247" s="63">
        <v>2020</v>
      </c>
      <c r="C247" s="63" t="s">
        <v>41</v>
      </c>
      <c r="D247" s="63" t="s">
        <v>90</v>
      </c>
      <c r="E247" s="63" t="s">
        <v>91</v>
      </c>
      <c r="F247" s="63" t="s">
        <v>92</v>
      </c>
      <c r="G247" s="63" t="s">
        <v>93</v>
      </c>
      <c r="H247" s="63" t="s">
        <v>94</v>
      </c>
      <c r="I247" s="63" t="s">
        <v>97</v>
      </c>
      <c r="J247" s="63">
        <v>197</v>
      </c>
      <c r="K247" s="63">
        <v>281.70999999999998</v>
      </c>
    </row>
    <row r="248" spans="1:11" ht="18" customHeight="1" x14ac:dyDescent="0.3">
      <c r="A248" s="63" t="s">
        <v>98</v>
      </c>
      <c r="B248" s="63">
        <v>2020</v>
      </c>
      <c r="C248" s="63" t="s">
        <v>41</v>
      </c>
      <c r="D248" s="63" t="s">
        <v>90</v>
      </c>
      <c r="E248" s="63" t="s">
        <v>91</v>
      </c>
      <c r="F248" s="63" t="s">
        <v>92</v>
      </c>
      <c r="G248" s="63" t="s">
        <v>93</v>
      </c>
      <c r="H248" s="63" t="s">
        <v>94</v>
      </c>
      <c r="I248" s="63" t="s">
        <v>97</v>
      </c>
      <c r="J248" s="63">
        <v>245</v>
      </c>
      <c r="K248" s="63">
        <v>350.35</v>
      </c>
    </row>
    <row r="249" spans="1:11" ht="18" customHeight="1" x14ac:dyDescent="0.3">
      <c r="A249" s="63" t="s">
        <v>99</v>
      </c>
      <c r="B249" s="63">
        <v>2020</v>
      </c>
      <c r="C249" s="63" t="s">
        <v>41</v>
      </c>
      <c r="D249" s="63" t="s">
        <v>90</v>
      </c>
      <c r="E249" s="63" t="s">
        <v>91</v>
      </c>
      <c r="F249" s="63" t="s">
        <v>92</v>
      </c>
      <c r="G249" s="63" t="s">
        <v>93</v>
      </c>
      <c r="H249" s="63" t="s">
        <v>94</v>
      </c>
      <c r="I249" s="63" t="s">
        <v>97</v>
      </c>
      <c r="J249" s="63">
        <v>778</v>
      </c>
      <c r="K249" s="63">
        <v>1112.54</v>
      </c>
    </row>
    <row r="250" spans="1:11" ht="18" customHeight="1" x14ac:dyDescent="0.3">
      <c r="A250" s="63" t="s">
        <v>96</v>
      </c>
      <c r="B250" s="63">
        <v>2020</v>
      </c>
      <c r="C250" s="63" t="s">
        <v>40</v>
      </c>
      <c r="D250" s="63" t="s">
        <v>90</v>
      </c>
      <c r="E250" s="63" t="s">
        <v>91</v>
      </c>
      <c r="F250" s="63" t="s">
        <v>92</v>
      </c>
      <c r="G250" s="63" t="s">
        <v>93</v>
      </c>
      <c r="H250" s="63" t="s">
        <v>94</v>
      </c>
      <c r="I250" s="63" t="s">
        <v>95</v>
      </c>
      <c r="J250" s="63">
        <v>254</v>
      </c>
      <c r="K250" s="63">
        <v>526.24</v>
      </c>
    </row>
    <row r="251" spans="1:11" ht="18" customHeight="1" x14ac:dyDescent="0.3">
      <c r="A251" s="63" t="s">
        <v>96</v>
      </c>
      <c r="B251" s="63">
        <v>2020</v>
      </c>
      <c r="C251" s="63" t="s">
        <v>40</v>
      </c>
      <c r="D251" s="63" t="s">
        <v>90</v>
      </c>
      <c r="E251" s="63" t="s">
        <v>91</v>
      </c>
      <c r="F251" s="63" t="s">
        <v>92</v>
      </c>
      <c r="G251" s="63" t="s">
        <v>93</v>
      </c>
      <c r="H251" s="63" t="s">
        <v>94</v>
      </c>
      <c r="I251" s="63" t="s">
        <v>95</v>
      </c>
      <c r="J251" s="63">
        <v>248</v>
      </c>
      <c r="K251" s="63">
        <v>526.24</v>
      </c>
    </row>
    <row r="252" spans="1:11" ht="18" customHeight="1" x14ac:dyDescent="0.3">
      <c r="A252" s="63" t="s">
        <v>96</v>
      </c>
      <c r="B252" s="63">
        <v>2020</v>
      </c>
      <c r="C252" s="63" t="s">
        <v>40</v>
      </c>
      <c r="D252" s="63" t="s">
        <v>90</v>
      </c>
      <c r="E252" s="63" t="s">
        <v>91</v>
      </c>
      <c r="F252" s="63" t="s">
        <v>92</v>
      </c>
      <c r="G252" s="63" t="s">
        <v>93</v>
      </c>
      <c r="H252" s="63" t="s">
        <v>94</v>
      </c>
      <c r="I252" s="63" t="s">
        <v>97</v>
      </c>
      <c r="J252" s="63">
        <v>206</v>
      </c>
      <c r="K252" s="63">
        <v>294.58</v>
      </c>
    </row>
    <row r="253" spans="1:11" ht="18" customHeight="1" x14ac:dyDescent="0.3">
      <c r="A253" s="63" t="s">
        <v>89</v>
      </c>
      <c r="B253" s="63">
        <v>2020</v>
      </c>
      <c r="C253" s="63" t="s">
        <v>40</v>
      </c>
      <c r="D253" s="63" t="s">
        <v>90</v>
      </c>
      <c r="E253" s="63" t="s">
        <v>91</v>
      </c>
      <c r="F253" s="63" t="s">
        <v>92</v>
      </c>
      <c r="G253" s="63" t="s">
        <v>93</v>
      </c>
      <c r="H253" s="63" t="s">
        <v>94</v>
      </c>
      <c r="I253" s="63" t="s">
        <v>97</v>
      </c>
      <c r="J253" s="63">
        <v>248</v>
      </c>
      <c r="K253" s="63">
        <v>354.64</v>
      </c>
    </row>
    <row r="254" spans="1:11" ht="18" customHeight="1" x14ac:dyDescent="0.3">
      <c r="A254" s="63" t="s">
        <v>98</v>
      </c>
      <c r="B254" s="63">
        <v>2020</v>
      </c>
      <c r="C254" s="63" t="s">
        <v>40</v>
      </c>
      <c r="D254" s="63" t="s">
        <v>90</v>
      </c>
      <c r="E254" s="63" t="s">
        <v>91</v>
      </c>
      <c r="F254" s="63" t="s">
        <v>92</v>
      </c>
      <c r="G254" s="63" t="s">
        <v>93</v>
      </c>
      <c r="H254" s="63" t="s">
        <v>94</v>
      </c>
      <c r="I254" s="63" t="s">
        <v>97</v>
      </c>
      <c r="J254" s="63">
        <v>176</v>
      </c>
      <c r="K254" s="63">
        <v>251.68</v>
      </c>
    </row>
    <row r="255" spans="1:11" ht="18" customHeight="1" x14ac:dyDescent="0.3">
      <c r="A255" s="63" t="s">
        <v>100</v>
      </c>
      <c r="B255" s="63">
        <v>2020</v>
      </c>
      <c r="C255" s="63" t="s">
        <v>40</v>
      </c>
      <c r="D255" s="63" t="s">
        <v>90</v>
      </c>
      <c r="E255" s="63" t="s">
        <v>91</v>
      </c>
      <c r="F255" s="63" t="s">
        <v>92</v>
      </c>
      <c r="G255" s="63" t="s">
        <v>93</v>
      </c>
      <c r="H255" s="63" t="s">
        <v>94</v>
      </c>
      <c r="I255" s="63" t="s">
        <v>97</v>
      </c>
      <c r="J255" s="63">
        <v>202</v>
      </c>
      <c r="K255" s="63">
        <v>288.86</v>
      </c>
    </row>
    <row r="256" spans="1:11" ht="18" customHeight="1" x14ac:dyDescent="0.3">
      <c r="A256" s="63" t="s">
        <v>96</v>
      </c>
      <c r="B256" s="63">
        <v>2020</v>
      </c>
      <c r="C256" s="63" t="s">
        <v>40</v>
      </c>
      <c r="D256" s="63" t="s">
        <v>90</v>
      </c>
      <c r="E256" s="63" t="s">
        <v>91</v>
      </c>
      <c r="F256" s="63" t="s">
        <v>92</v>
      </c>
      <c r="G256" s="63" t="s">
        <v>93</v>
      </c>
      <c r="H256" s="63" t="s">
        <v>94</v>
      </c>
      <c r="I256" s="63" t="s">
        <v>97</v>
      </c>
      <c r="J256" s="63">
        <v>250</v>
      </c>
      <c r="K256" s="63">
        <v>357.5</v>
      </c>
    </row>
    <row r="257" spans="1:11" ht="18" customHeight="1" x14ac:dyDescent="0.3">
      <c r="A257" s="63" t="s">
        <v>89</v>
      </c>
      <c r="B257" s="63">
        <v>2020</v>
      </c>
      <c r="C257" s="63" t="s">
        <v>40</v>
      </c>
      <c r="D257" s="63" t="s">
        <v>90</v>
      </c>
      <c r="E257" s="63" t="s">
        <v>91</v>
      </c>
      <c r="F257" s="63" t="s">
        <v>92</v>
      </c>
      <c r="G257" s="63" t="s">
        <v>93</v>
      </c>
      <c r="H257" s="63" t="s">
        <v>94</v>
      </c>
      <c r="I257" s="63" t="s">
        <v>97</v>
      </c>
      <c r="J257" s="63">
        <v>178</v>
      </c>
      <c r="K257" s="63">
        <v>254.54</v>
      </c>
    </row>
    <row r="258" spans="1:11" ht="18" customHeight="1" x14ac:dyDescent="0.3">
      <c r="A258" s="63" t="s">
        <v>89</v>
      </c>
      <c r="B258" s="63">
        <v>2020</v>
      </c>
      <c r="C258" s="63" t="s">
        <v>40</v>
      </c>
      <c r="D258" s="63" t="s">
        <v>90</v>
      </c>
      <c r="E258" s="63" t="s">
        <v>91</v>
      </c>
      <c r="F258" s="63" t="s">
        <v>92</v>
      </c>
      <c r="G258" s="63" t="s">
        <v>93</v>
      </c>
      <c r="H258" s="63" t="s">
        <v>94</v>
      </c>
      <c r="I258" s="63" t="s">
        <v>97</v>
      </c>
      <c r="J258" s="63">
        <v>258</v>
      </c>
      <c r="K258" s="63">
        <v>526.24</v>
      </c>
    </row>
    <row r="259" spans="1:11" ht="18" customHeight="1" x14ac:dyDescent="0.3">
      <c r="A259" s="63" t="s">
        <v>89</v>
      </c>
      <c r="B259" s="63">
        <v>2020</v>
      </c>
      <c r="C259" s="63" t="s">
        <v>40</v>
      </c>
      <c r="D259" s="63" t="s">
        <v>90</v>
      </c>
      <c r="E259" s="63" t="s">
        <v>91</v>
      </c>
      <c r="F259" s="63" t="s">
        <v>92</v>
      </c>
      <c r="G259" s="63" t="s">
        <v>93</v>
      </c>
      <c r="H259" s="63" t="s">
        <v>94</v>
      </c>
      <c r="I259" s="63" t="s">
        <v>97</v>
      </c>
      <c r="J259" s="63">
        <v>252</v>
      </c>
      <c r="K259" s="63">
        <v>526.24</v>
      </c>
    </row>
    <row r="260" spans="1:11" ht="18" customHeight="1" x14ac:dyDescent="0.3">
      <c r="A260" s="63" t="s">
        <v>89</v>
      </c>
      <c r="B260" s="63">
        <v>2020</v>
      </c>
      <c r="C260" s="63" t="s">
        <v>40</v>
      </c>
      <c r="D260" s="63" t="s">
        <v>90</v>
      </c>
      <c r="E260" s="63" t="s">
        <v>91</v>
      </c>
      <c r="F260" s="63" t="s">
        <v>92</v>
      </c>
      <c r="G260" s="63" t="s">
        <v>93</v>
      </c>
      <c r="H260" s="63" t="s">
        <v>94</v>
      </c>
      <c r="I260" s="63" t="s">
        <v>95</v>
      </c>
      <c r="J260" s="63">
        <v>246</v>
      </c>
      <c r="K260" s="63">
        <v>526.24</v>
      </c>
    </row>
    <row r="261" spans="1:11" ht="18" customHeight="1" x14ac:dyDescent="0.3">
      <c r="A261" s="63" t="s">
        <v>98</v>
      </c>
      <c r="B261" s="63">
        <v>2020</v>
      </c>
      <c r="C261" s="63" t="s">
        <v>40</v>
      </c>
      <c r="D261" s="63" t="s">
        <v>90</v>
      </c>
      <c r="E261" s="63" t="s">
        <v>91</v>
      </c>
      <c r="F261" s="63" t="s">
        <v>92</v>
      </c>
      <c r="G261" s="63" t="s">
        <v>93</v>
      </c>
      <c r="H261" s="63" t="s">
        <v>94</v>
      </c>
      <c r="I261" s="63" t="s">
        <v>97</v>
      </c>
      <c r="J261" s="63">
        <v>682</v>
      </c>
      <c r="K261" s="63">
        <v>975.26</v>
      </c>
    </row>
    <row r="262" spans="1:11" ht="18" customHeight="1" x14ac:dyDescent="0.3">
      <c r="A262" s="63" t="s">
        <v>96</v>
      </c>
      <c r="B262" s="63">
        <v>2020</v>
      </c>
      <c r="C262" s="63" t="s">
        <v>40</v>
      </c>
      <c r="D262" s="63" t="s">
        <v>90</v>
      </c>
      <c r="E262" s="63" t="s">
        <v>91</v>
      </c>
      <c r="F262" s="63" t="s">
        <v>92</v>
      </c>
      <c r="G262" s="63" t="s">
        <v>93</v>
      </c>
      <c r="H262" s="63" t="s">
        <v>94</v>
      </c>
      <c r="I262" s="63" t="s">
        <v>97</v>
      </c>
      <c r="J262" s="63">
        <v>715</v>
      </c>
      <c r="K262" s="63">
        <v>1022.45</v>
      </c>
    </row>
    <row r="263" spans="1:11" ht="18" customHeight="1" x14ac:dyDescent="0.3">
      <c r="A263" s="63" t="s">
        <v>96</v>
      </c>
      <c r="B263" s="63">
        <v>2020</v>
      </c>
      <c r="C263" s="63" t="s">
        <v>40</v>
      </c>
      <c r="D263" s="63" t="s">
        <v>90</v>
      </c>
      <c r="E263" s="63" t="s">
        <v>91</v>
      </c>
      <c r="F263" s="63" t="s">
        <v>92</v>
      </c>
      <c r="G263" s="63" t="s">
        <v>93</v>
      </c>
      <c r="H263" s="63" t="s">
        <v>94</v>
      </c>
      <c r="I263" s="63" t="s">
        <v>97</v>
      </c>
      <c r="J263" s="63">
        <v>255</v>
      </c>
      <c r="K263" s="63">
        <v>364.65</v>
      </c>
    </row>
    <row r="264" spans="1:11" ht="18" customHeight="1" x14ac:dyDescent="0.3">
      <c r="A264" s="63" t="s">
        <v>96</v>
      </c>
      <c r="B264" s="63">
        <v>2020</v>
      </c>
      <c r="C264" s="63" t="s">
        <v>40</v>
      </c>
      <c r="D264" s="63" t="s">
        <v>90</v>
      </c>
      <c r="E264" s="63" t="s">
        <v>91</v>
      </c>
      <c r="F264" s="63" t="s">
        <v>92</v>
      </c>
      <c r="G264" s="63" t="s">
        <v>93</v>
      </c>
      <c r="H264" s="63" t="s">
        <v>94</v>
      </c>
      <c r="I264" s="63" t="s">
        <v>97</v>
      </c>
      <c r="J264" s="63">
        <v>249</v>
      </c>
      <c r="K264" s="63">
        <v>356.07</v>
      </c>
    </row>
    <row r="265" spans="1:11" ht="18" customHeight="1" x14ac:dyDescent="0.3">
      <c r="A265" s="63" t="s">
        <v>89</v>
      </c>
      <c r="B265" s="63">
        <v>2020</v>
      </c>
      <c r="C265" s="63" t="s">
        <v>40</v>
      </c>
      <c r="D265" s="63" t="s">
        <v>90</v>
      </c>
      <c r="E265" s="63" t="s">
        <v>91</v>
      </c>
      <c r="F265" s="63" t="s">
        <v>92</v>
      </c>
      <c r="G265" s="63" t="s">
        <v>93</v>
      </c>
      <c r="H265" s="63" t="s">
        <v>94</v>
      </c>
      <c r="I265" s="63" t="s">
        <v>95</v>
      </c>
      <c r="J265" s="63">
        <v>243</v>
      </c>
      <c r="K265" s="63">
        <v>347.49</v>
      </c>
    </row>
    <row r="266" spans="1:11" ht="18" customHeight="1" x14ac:dyDescent="0.3">
      <c r="A266" s="63" t="s">
        <v>89</v>
      </c>
      <c r="B266" s="63">
        <v>2020</v>
      </c>
      <c r="C266" s="63" t="s">
        <v>40</v>
      </c>
      <c r="D266" s="63" t="s">
        <v>90</v>
      </c>
      <c r="E266" s="63" t="s">
        <v>91</v>
      </c>
      <c r="F266" s="63" t="s">
        <v>92</v>
      </c>
      <c r="G266" s="63" t="s">
        <v>93</v>
      </c>
      <c r="H266" s="63" t="s">
        <v>94</v>
      </c>
      <c r="I266" s="63" t="s">
        <v>97</v>
      </c>
      <c r="J266" s="63">
        <v>755</v>
      </c>
      <c r="K266" s="63">
        <v>526.24</v>
      </c>
    </row>
    <row r="267" spans="1:11" ht="18" customHeight="1" x14ac:dyDescent="0.3">
      <c r="A267" s="63" t="s">
        <v>98</v>
      </c>
      <c r="B267" s="63">
        <v>2020</v>
      </c>
      <c r="C267" s="63" t="s">
        <v>40</v>
      </c>
      <c r="D267" s="63" t="s">
        <v>90</v>
      </c>
      <c r="E267" s="63" t="s">
        <v>91</v>
      </c>
      <c r="F267" s="63" t="s">
        <v>92</v>
      </c>
      <c r="G267" s="63" t="s">
        <v>93</v>
      </c>
      <c r="H267" s="63" t="s">
        <v>94</v>
      </c>
      <c r="I267" s="63" t="s">
        <v>97</v>
      </c>
      <c r="J267" s="63">
        <v>808</v>
      </c>
      <c r="K267" s="63">
        <v>526.24</v>
      </c>
    </row>
    <row r="268" spans="1:11" ht="18" customHeight="1" x14ac:dyDescent="0.3">
      <c r="A268" s="63" t="s">
        <v>89</v>
      </c>
      <c r="B268" s="63">
        <v>2020</v>
      </c>
      <c r="C268" s="63" t="s">
        <v>40</v>
      </c>
      <c r="D268" s="63" t="s">
        <v>90</v>
      </c>
      <c r="E268" s="63" t="s">
        <v>91</v>
      </c>
      <c r="F268" s="63" t="s">
        <v>92</v>
      </c>
      <c r="G268" s="63" t="s">
        <v>93</v>
      </c>
      <c r="H268" s="63" t="s">
        <v>94</v>
      </c>
      <c r="I268" s="63" t="s">
        <v>97</v>
      </c>
      <c r="J268" s="63">
        <v>205</v>
      </c>
      <c r="K268" s="63">
        <v>293.14999999999998</v>
      </c>
    </row>
    <row r="269" spans="1:11" ht="18" customHeight="1" x14ac:dyDescent="0.3">
      <c r="A269" s="63" t="s">
        <v>89</v>
      </c>
      <c r="B269" s="63">
        <v>2020</v>
      </c>
      <c r="C269" s="63" t="s">
        <v>40</v>
      </c>
      <c r="D269" s="63" t="s">
        <v>90</v>
      </c>
      <c r="E269" s="63" t="s">
        <v>91</v>
      </c>
      <c r="F269" s="63" t="s">
        <v>92</v>
      </c>
      <c r="G269" s="63" t="s">
        <v>93</v>
      </c>
      <c r="H269" s="63" t="s">
        <v>94</v>
      </c>
      <c r="I269" s="63" t="s">
        <v>97</v>
      </c>
      <c r="J269" s="63">
        <v>253</v>
      </c>
      <c r="K269" s="63">
        <v>361.78999999999996</v>
      </c>
    </row>
    <row r="270" spans="1:11" ht="18" customHeight="1" x14ac:dyDescent="0.3">
      <c r="A270" s="63" t="s">
        <v>100</v>
      </c>
      <c r="B270" s="63">
        <v>2020</v>
      </c>
      <c r="C270" s="63" t="s">
        <v>40</v>
      </c>
      <c r="D270" s="63" t="s">
        <v>90</v>
      </c>
      <c r="E270" s="63" t="s">
        <v>91</v>
      </c>
      <c r="F270" s="63" t="s">
        <v>92</v>
      </c>
      <c r="G270" s="63" t="s">
        <v>93</v>
      </c>
      <c r="H270" s="63" t="s">
        <v>94</v>
      </c>
      <c r="I270" s="63" t="s">
        <v>97</v>
      </c>
      <c r="J270" s="63">
        <v>175</v>
      </c>
      <c r="K270" s="63">
        <v>250.25</v>
      </c>
    </row>
    <row r="271" spans="1:11" ht="18" customHeight="1" x14ac:dyDescent="0.3">
      <c r="A271" s="63" t="s">
        <v>99</v>
      </c>
      <c r="B271" s="63">
        <v>2020</v>
      </c>
      <c r="C271" s="63" t="s">
        <v>40</v>
      </c>
      <c r="D271" s="63" t="s">
        <v>90</v>
      </c>
      <c r="E271" s="63" t="s">
        <v>91</v>
      </c>
      <c r="F271" s="63" t="s">
        <v>92</v>
      </c>
      <c r="G271" s="63" t="s">
        <v>93</v>
      </c>
      <c r="H271" s="63" t="s">
        <v>94</v>
      </c>
      <c r="I271" s="63" t="s">
        <v>95</v>
      </c>
      <c r="J271" s="63">
        <v>257</v>
      </c>
      <c r="K271" s="63">
        <v>367.51</v>
      </c>
    </row>
    <row r="272" spans="1:11" ht="18" customHeight="1" x14ac:dyDescent="0.3">
      <c r="A272" s="63" t="s">
        <v>99</v>
      </c>
      <c r="B272" s="63">
        <v>2020</v>
      </c>
      <c r="C272" s="63" t="s">
        <v>40</v>
      </c>
      <c r="D272" s="63" t="s">
        <v>90</v>
      </c>
      <c r="E272" s="63" t="s">
        <v>91</v>
      </c>
      <c r="F272" s="63" t="s">
        <v>92</v>
      </c>
      <c r="G272" s="63" t="s">
        <v>93</v>
      </c>
      <c r="H272" s="63" t="s">
        <v>94</v>
      </c>
      <c r="I272" s="63" t="s">
        <v>95</v>
      </c>
      <c r="J272" s="63">
        <v>251</v>
      </c>
      <c r="K272" s="63">
        <v>358.93</v>
      </c>
    </row>
    <row r="273" spans="1:11" ht="18" customHeight="1" x14ac:dyDescent="0.3">
      <c r="A273" s="63" t="s">
        <v>96</v>
      </c>
      <c r="B273" s="63">
        <v>2020</v>
      </c>
      <c r="C273" s="63" t="s">
        <v>40</v>
      </c>
      <c r="D273" s="63" t="s">
        <v>90</v>
      </c>
      <c r="E273" s="63" t="s">
        <v>91</v>
      </c>
      <c r="F273" s="63" t="s">
        <v>92</v>
      </c>
      <c r="G273" s="63" t="s">
        <v>93</v>
      </c>
      <c r="H273" s="63" t="s">
        <v>94</v>
      </c>
      <c r="I273" s="63" t="s">
        <v>95</v>
      </c>
      <c r="J273" s="63">
        <v>245</v>
      </c>
      <c r="K273" s="63">
        <v>350.35</v>
      </c>
    </row>
    <row r="274" spans="1:11" ht="18" customHeight="1" x14ac:dyDescent="0.3">
      <c r="A274" s="63" t="s">
        <v>98</v>
      </c>
      <c r="B274" s="63">
        <v>2020</v>
      </c>
      <c r="C274" s="63" t="s">
        <v>40</v>
      </c>
      <c r="D274" s="63" t="s">
        <v>90</v>
      </c>
      <c r="E274" s="63" t="s">
        <v>91</v>
      </c>
      <c r="F274" s="63" t="s">
        <v>92</v>
      </c>
      <c r="G274" s="63" t="s">
        <v>93</v>
      </c>
      <c r="H274" s="63" t="s">
        <v>94</v>
      </c>
      <c r="I274" s="63" t="s">
        <v>97</v>
      </c>
      <c r="J274" s="63">
        <v>203</v>
      </c>
      <c r="K274" s="63">
        <v>290.28999999999996</v>
      </c>
    </row>
    <row r="275" spans="1:11" ht="18" customHeight="1" x14ac:dyDescent="0.3">
      <c r="A275" s="63" t="s">
        <v>89</v>
      </c>
      <c r="B275" s="63">
        <v>2020</v>
      </c>
      <c r="C275" s="63" t="s">
        <v>40</v>
      </c>
      <c r="D275" s="63" t="s">
        <v>90</v>
      </c>
      <c r="E275" s="63" t="s">
        <v>91</v>
      </c>
      <c r="F275" s="63" t="s">
        <v>92</v>
      </c>
      <c r="G275" s="63" t="s">
        <v>93</v>
      </c>
      <c r="H275" s="63" t="s">
        <v>94</v>
      </c>
      <c r="I275" s="63" t="s">
        <v>97</v>
      </c>
      <c r="J275" s="63">
        <v>251</v>
      </c>
      <c r="K275" s="63">
        <v>358.93</v>
      </c>
    </row>
    <row r="276" spans="1:11" ht="18" customHeight="1" x14ac:dyDescent="0.3">
      <c r="A276" s="63" t="s">
        <v>96</v>
      </c>
      <c r="B276" s="63">
        <v>2020</v>
      </c>
      <c r="C276" s="63" t="s">
        <v>40</v>
      </c>
      <c r="D276" s="63" t="s">
        <v>90</v>
      </c>
      <c r="E276" s="63" t="s">
        <v>91</v>
      </c>
      <c r="F276" s="63" t="s">
        <v>92</v>
      </c>
      <c r="G276" s="63" t="s">
        <v>93</v>
      </c>
      <c r="H276" s="63" t="s">
        <v>94</v>
      </c>
      <c r="I276" s="63" t="s">
        <v>97</v>
      </c>
      <c r="J276" s="63">
        <v>777</v>
      </c>
      <c r="K276" s="63">
        <v>1111.1100000000001</v>
      </c>
    </row>
    <row r="277" spans="1:11" ht="18" customHeight="1" x14ac:dyDescent="0.3">
      <c r="A277" s="63" t="s">
        <v>89</v>
      </c>
      <c r="B277" s="63">
        <v>2020</v>
      </c>
      <c r="C277" s="63" t="s">
        <v>39</v>
      </c>
      <c r="D277" s="63" t="s">
        <v>90</v>
      </c>
      <c r="E277" s="63" t="s">
        <v>91</v>
      </c>
      <c r="F277" s="63" t="s">
        <v>92</v>
      </c>
      <c r="G277" s="63" t="s">
        <v>93</v>
      </c>
      <c r="H277" s="63" t="s">
        <v>94</v>
      </c>
      <c r="I277" s="63" t="s">
        <v>95</v>
      </c>
      <c r="J277" s="63">
        <v>272</v>
      </c>
      <c r="K277" s="63">
        <v>526.24</v>
      </c>
    </row>
    <row r="278" spans="1:11" ht="18" customHeight="1" x14ac:dyDescent="0.3">
      <c r="A278" s="63" t="s">
        <v>89</v>
      </c>
      <c r="B278" s="63">
        <v>2020</v>
      </c>
      <c r="C278" s="63" t="s">
        <v>39</v>
      </c>
      <c r="D278" s="63" t="s">
        <v>90</v>
      </c>
      <c r="E278" s="63" t="s">
        <v>91</v>
      </c>
      <c r="F278" s="63" t="s">
        <v>92</v>
      </c>
      <c r="G278" s="63" t="s">
        <v>93</v>
      </c>
      <c r="H278" s="63" t="s">
        <v>94</v>
      </c>
      <c r="I278" s="63" t="s">
        <v>95</v>
      </c>
      <c r="J278" s="63">
        <v>266</v>
      </c>
      <c r="K278" s="63">
        <v>526.24</v>
      </c>
    </row>
    <row r="279" spans="1:11" ht="18" customHeight="1" x14ac:dyDescent="0.3">
      <c r="A279" s="63" t="s">
        <v>89</v>
      </c>
      <c r="B279" s="63">
        <v>2020</v>
      </c>
      <c r="C279" s="63" t="s">
        <v>39</v>
      </c>
      <c r="D279" s="63" t="s">
        <v>90</v>
      </c>
      <c r="E279" s="63" t="s">
        <v>91</v>
      </c>
      <c r="F279" s="63" t="s">
        <v>92</v>
      </c>
      <c r="G279" s="63" t="s">
        <v>93</v>
      </c>
      <c r="H279" s="63" t="s">
        <v>94</v>
      </c>
      <c r="I279" s="63" t="s">
        <v>95</v>
      </c>
      <c r="J279" s="63">
        <v>260</v>
      </c>
      <c r="K279" s="63">
        <v>526.24</v>
      </c>
    </row>
    <row r="280" spans="1:11" ht="18" customHeight="1" x14ac:dyDescent="0.3">
      <c r="A280" s="63" t="s">
        <v>98</v>
      </c>
      <c r="B280" s="63">
        <v>2020</v>
      </c>
      <c r="C280" s="63" t="s">
        <v>39</v>
      </c>
      <c r="D280" s="63" t="s">
        <v>90</v>
      </c>
      <c r="E280" s="63" t="s">
        <v>91</v>
      </c>
      <c r="F280" s="63" t="s">
        <v>92</v>
      </c>
      <c r="G280" s="63" t="s">
        <v>93</v>
      </c>
      <c r="H280" s="63" t="s">
        <v>94</v>
      </c>
      <c r="I280" s="63" t="s">
        <v>97</v>
      </c>
      <c r="J280" s="63">
        <v>254</v>
      </c>
      <c r="K280" s="63">
        <v>363.22</v>
      </c>
    </row>
    <row r="281" spans="1:11" ht="18" customHeight="1" x14ac:dyDescent="0.3">
      <c r="A281" s="63" t="s">
        <v>89</v>
      </c>
      <c r="B281" s="63">
        <v>2020</v>
      </c>
      <c r="C281" s="63" t="s">
        <v>39</v>
      </c>
      <c r="D281" s="63" t="s">
        <v>90</v>
      </c>
      <c r="E281" s="63" t="s">
        <v>91</v>
      </c>
      <c r="F281" s="63" t="s">
        <v>92</v>
      </c>
      <c r="G281" s="63" t="s">
        <v>93</v>
      </c>
      <c r="H281" s="63" t="s">
        <v>94</v>
      </c>
      <c r="I281" s="63" t="s">
        <v>97</v>
      </c>
      <c r="J281" s="63">
        <v>182</v>
      </c>
      <c r="K281" s="63">
        <v>260.26</v>
      </c>
    </row>
    <row r="282" spans="1:11" ht="18" customHeight="1" x14ac:dyDescent="0.3">
      <c r="A282" s="63" t="s">
        <v>99</v>
      </c>
      <c r="B282" s="63">
        <v>2020</v>
      </c>
      <c r="C282" s="63" t="s">
        <v>39</v>
      </c>
      <c r="D282" s="63" t="s">
        <v>90</v>
      </c>
      <c r="E282" s="63" t="s">
        <v>91</v>
      </c>
      <c r="F282" s="63" t="s">
        <v>92</v>
      </c>
      <c r="G282" s="63" t="s">
        <v>93</v>
      </c>
      <c r="H282" s="63" t="s">
        <v>94</v>
      </c>
      <c r="I282" s="63" t="s">
        <v>97</v>
      </c>
      <c r="J282" s="63">
        <v>208</v>
      </c>
      <c r="K282" s="63">
        <v>297.44</v>
      </c>
    </row>
    <row r="283" spans="1:11" ht="18" customHeight="1" x14ac:dyDescent="0.3">
      <c r="A283" s="63" t="s">
        <v>99</v>
      </c>
      <c r="B283" s="63">
        <v>2020</v>
      </c>
      <c r="C283" s="63" t="s">
        <v>39</v>
      </c>
      <c r="D283" s="63" t="s">
        <v>90</v>
      </c>
      <c r="E283" s="63" t="s">
        <v>91</v>
      </c>
      <c r="F283" s="63" t="s">
        <v>92</v>
      </c>
      <c r="G283" s="63" t="s">
        <v>93</v>
      </c>
      <c r="H283" s="63" t="s">
        <v>94</v>
      </c>
      <c r="I283" s="63" t="s">
        <v>97</v>
      </c>
      <c r="J283" s="63">
        <v>256</v>
      </c>
      <c r="K283" s="63">
        <v>366.08</v>
      </c>
    </row>
    <row r="284" spans="1:11" ht="18" customHeight="1" x14ac:dyDescent="0.3">
      <c r="A284" s="63" t="s">
        <v>98</v>
      </c>
      <c r="B284" s="63">
        <v>2020</v>
      </c>
      <c r="C284" s="63" t="s">
        <v>39</v>
      </c>
      <c r="D284" s="63" t="s">
        <v>90</v>
      </c>
      <c r="E284" s="63" t="s">
        <v>91</v>
      </c>
      <c r="F284" s="63" t="s">
        <v>92</v>
      </c>
      <c r="G284" s="63" t="s">
        <v>93</v>
      </c>
      <c r="H284" s="63" t="s">
        <v>94</v>
      </c>
      <c r="I284" s="63" t="s">
        <v>97</v>
      </c>
      <c r="J284" s="63">
        <v>184</v>
      </c>
      <c r="K284" s="63">
        <v>263.12</v>
      </c>
    </row>
    <row r="285" spans="1:11" ht="18" customHeight="1" x14ac:dyDescent="0.3">
      <c r="A285" s="63" t="s">
        <v>100</v>
      </c>
      <c r="B285" s="63">
        <v>2020</v>
      </c>
      <c r="C285" s="63" t="s">
        <v>39</v>
      </c>
      <c r="D285" s="63" t="s">
        <v>90</v>
      </c>
      <c r="E285" s="63" t="s">
        <v>91</v>
      </c>
      <c r="F285" s="63" t="s">
        <v>92</v>
      </c>
      <c r="G285" s="63" t="s">
        <v>93</v>
      </c>
      <c r="H285" s="63" t="s">
        <v>94</v>
      </c>
      <c r="I285" s="63" t="s">
        <v>97</v>
      </c>
      <c r="J285" s="63">
        <v>270</v>
      </c>
      <c r="K285" s="63">
        <v>526.24</v>
      </c>
    </row>
    <row r="286" spans="1:11" ht="18" customHeight="1" x14ac:dyDescent="0.3">
      <c r="A286" s="63" t="s">
        <v>89</v>
      </c>
      <c r="B286" s="63">
        <v>2020</v>
      </c>
      <c r="C286" s="63" t="s">
        <v>39</v>
      </c>
      <c r="D286" s="63" t="s">
        <v>90</v>
      </c>
      <c r="E286" s="63" t="s">
        <v>91</v>
      </c>
      <c r="F286" s="63" t="s">
        <v>92</v>
      </c>
      <c r="G286" s="63" t="s">
        <v>93</v>
      </c>
      <c r="H286" s="63" t="s">
        <v>94</v>
      </c>
      <c r="I286" s="63" t="s">
        <v>97</v>
      </c>
      <c r="J286" s="63">
        <v>264</v>
      </c>
      <c r="K286" s="63">
        <v>526.24</v>
      </c>
    </row>
    <row r="287" spans="1:11" ht="18" customHeight="1" x14ac:dyDescent="0.3">
      <c r="A287" s="63" t="s">
        <v>99</v>
      </c>
      <c r="B287" s="63">
        <v>2020</v>
      </c>
      <c r="C287" s="63" t="s">
        <v>39</v>
      </c>
      <c r="D287" s="63" t="s">
        <v>90</v>
      </c>
      <c r="E287" s="63" t="s">
        <v>91</v>
      </c>
      <c r="F287" s="63" t="s">
        <v>92</v>
      </c>
      <c r="G287" s="63" t="s">
        <v>93</v>
      </c>
      <c r="H287" s="63" t="s">
        <v>94</v>
      </c>
      <c r="I287" s="63" t="s">
        <v>97</v>
      </c>
      <c r="J287" s="63">
        <v>681</v>
      </c>
      <c r="K287" s="63">
        <v>973.82999999999993</v>
      </c>
    </row>
    <row r="288" spans="1:11" ht="18" customHeight="1" x14ac:dyDescent="0.3">
      <c r="A288" s="63" t="s">
        <v>89</v>
      </c>
      <c r="B288" s="63">
        <v>2020</v>
      </c>
      <c r="C288" s="63" t="s">
        <v>39</v>
      </c>
      <c r="D288" s="63" t="s">
        <v>90</v>
      </c>
      <c r="E288" s="63" t="s">
        <v>91</v>
      </c>
      <c r="F288" s="63" t="s">
        <v>92</v>
      </c>
      <c r="G288" s="63" t="s">
        <v>93</v>
      </c>
      <c r="H288" s="63" t="s">
        <v>94</v>
      </c>
      <c r="I288" s="63" t="s">
        <v>97</v>
      </c>
      <c r="J288" s="63">
        <v>714</v>
      </c>
      <c r="K288" s="63">
        <v>1021.02</v>
      </c>
    </row>
    <row r="289" spans="1:11" ht="18" customHeight="1" x14ac:dyDescent="0.3">
      <c r="A289" s="63" t="s">
        <v>89</v>
      </c>
      <c r="B289" s="63">
        <v>2020</v>
      </c>
      <c r="C289" s="63" t="s">
        <v>39</v>
      </c>
      <c r="D289" s="63" t="s">
        <v>90</v>
      </c>
      <c r="E289" s="63" t="s">
        <v>91</v>
      </c>
      <c r="F289" s="63" t="s">
        <v>92</v>
      </c>
      <c r="G289" s="63" t="s">
        <v>93</v>
      </c>
      <c r="H289" s="63" t="s">
        <v>94</v>
      </c>
      <c r="I289" s="63" t="s">
        <v>97</v>
      </c>
      <c r="J289" s="63">
        <v>768</v>
      </c>
      <c r="K289" s="63">
        <v>1098.24</v>
      </c>
    </row>
    <row r="290" spans="1:11" ht="18" customHeight="1" x14ac:dyDescent="0.3">
      <c r="A290" s="63" t="s">
        <v>89</v>
      </c>
      <c r="B290" s="63">
        <v>2020</v>
      </c>
      <c r="C290" s="63" t="s">
        <v>39</v>
      </c>
      <c r="D290" s="63" t="s">
        <v>90</v>
      </c>
      <c r="E290" s="63" t="s">
        <v>91</v>
      </c>
      <c r="F290" s="63" t="s">
        <v>92</v>
      </c>
      <c r="G290" s="63" t="s">
        <v>93</v>
      </c>
      <c r="H290" s="63" t="s">
        <v>94</v>
      </c>
      <c r="I290" s="63" t="s">
        <v>97</v>
      </c>
      <c r="J290" s="63">
        <v>273</v>
      </c>
      <c r="K290" s="63">
        <v>390.39</v>
      </c>
    </row>
    <row r="291" spans="1:11" ht="18" customHeight="1" x14ac:dyDescent="0.3">
      <c r="A291" s="63" t="s">
        <v>99</v>
      </c>
      <c r="B291" s="63">
        <v>2020</v>
      </c>
      <c r="C291" s="63" t="s">
        <v>39</v>
      </c>
      <c r="D291" s="63" t="s">
        <v>90</v>
      </c>
      <c r="E291" s="63" t="s">
        <v>91</v>
      </c>
      <c r="F291" s="63" t="s">
        <v>92</v>
      </c>
      <c r="G291" s="63" t="s">
        <v>93</v>
      </c>
      <c r="H291" s="63" t="s">
        <v>94</v>
      </c>
      <c r="I291" s="63" t="s">
        <v>97</v>
      </c>
      <c r="J291" s="63">
        <v>267</v>
      </c>
      <c r="K291" s="63">
        <v>381.81</v>
      </c>
    </row>
    <row r="292" spans="1:11" ht="18" customHeight="1" x14ac:dyDescent="0.3">
      <c r="A292" s="63" t="s">
        <v>98</v>
      </c>
      <c r="B292" s="63">
        <v>2020</v>
      </c>
      <c r="C292" s="63" t="s">
        <v>39</v>
      </c>
      <c r="D292" s="63" t="s">
        <v>90</v>
      </c>
      <c r="E292" s="63" t="s">
        <v>91</v>
      </c>
      <c r="F292" s="63" t="s">
        <v>92</v>
      </c>
      <c r="G292" s="63" t="s">
        <v>93</v>
      </c>
      <c r="H292" s="63" t="s">
        <v>94</v>
      </c>
      <c r="I292" s="63" t="s">
        <v>97</v>
      </c>
      <c r="J292" s="63">
        <v>261</v>
      </c>
      <c r="K292" s="63">
        <v>373.23</v>
      </c>
    </row>
    <row r="293" spans="1:11" ht="18" customHeight="1" x14ac:dyDescent="0.3">
      <c r="A293" s="63" t="s">
        <v>89</v>
      </c>
      <c r="B293" s="63">
        <v>2020</v>
      </c>
      <c r="C293" s="63" t="s">
        <v>39</v>
      </c>
      <c r="D293" s="63" t="s">
        <v>90</v>
      </c>
      <c r="E293" s="63" t="s">
        <v>91</v>
      </c>
      <c r="F293" s="63" t="s">
        <v>92</v>
      </c>
      <c r="G293" s="63" t="s">
        <v>93</v>
      </c>
      <c r="H293" s="63" t="s">
        <v>94</v>
      </c>
      <c r="I293" s="63" t="s">
        <v>97</v>
      </c>
      <c r="J293" s="63">
        <v>207</v>
      </c>
      <c r="K293" s="63">
        <v>296.01</v>
      </c>
    </row>
    <row r="294" spans="1:11" ht="18" customHeight="1" x14ac:dyDescent="0.3">
      <c r="A294" s="63" t="s">
        <v>89</v>
      </c>
      <c r="B294" s="63">
        <v>2020</v>
      </c>
      <c r="C294" s="63" t="s">
        <v>39</v>
      </c>
      <c r="D294" s="63" t="s">
        <v>90</v>
      </c>
      <c r="E294" s="63" t="s">
        <v>91</v>
      </c>
      <c r="F294" s="63" t="s">
        <v>92</v>
      </c>
      <c r="G294" s="63" t="s">
        <v>93</v>
      </c>
      <c r="H294" s="63" t="s">
        <v>94</v>
      </c>
      <c r="I294" s="63" t="s">
        <v>97</v>
      </c>
      <c r="J294" s="63">
        <v>754</v>
      </c>
      <c r="K294" s="63">
        <v>526.24</v>
      </c>
    </row>
    <row r="295" spans="1:11" ht="18" customHeight="1" x14ac:dyDescent="0.3">
      <c r="A295" s="63" t="s">
        <v>99</v>
      </c>
      <c r="B295" s="63">
        <v>2020</v>
      </c>
      <c r="C295" s="63" t="s">
        <v>39</v>
      </c>
      <c r="D295" s="63" t="s">
        <v>90</v>
      </c>
      <c r="E295" s="63" t="s">
        <v>91</v>
      </c>
      <c r="F295" s="63" t="s">
        <v>92</v>
      </c>
      <c r="G295" s="63" t="s">
        <v>93</v>
      </c>
      <c r="H295" s="63" t="s">
        <v>94</v>
      </c>
      <c r="I295" s="63" t="s">
        <v>97</v>
      </c>
      <c r="J295" s="63">
        <v>807</v>
      </c>
      <c r="K295" s="63">
        <v>526.24</v>
      </c>
    </row>
    <row r="296" spans="1:11" ht="18" customHeight="1" x14ac:dyDescent="0.3">
      <c r="A296" s="63" t="s">
        <v>98</v>
      </c>
      <c r="B296" s="63">
        <v>2020</v>
      </c>
      <c r="C296" s="63" t="s">
        <v>39</v>
      </c>
      <c r="D296" s="63" t="s">
        <v>90</v>
      </c>
      <c r="E296" s="63" t="s">
        <v>91</v>
      </c>
      <c r="F296" s="63" t="s">
        <v>92</v>
      </c>
      <c r="G296" s="63" t="s">
        <v>93</v>
      </c>
      <c r="H296" s="63" t="s">
        <v>94</v>
      </c>
      <c r="I296" s="63" t="s">
        <v>97</v>
      </c>
      <c r="J296" s="63">
        <v>211</v>
      </c>
      <c r="K296" s="63">
        <v>301.73</v>
      </c>
    </row>
    <row r="297" spans="1:11" ht="18" customHeight="1" x14ac:dyDescent="0.3">
      <c r="A297" s="63" t="s">
        <v>99</v>
      </c>
      <c r="B297" s="63">
        <v>2020</v>
      </c>
      <c r="C297" s="63" t="s">
        <v>39</v>
      </c>
      <c r="D297" s="63" t="s">
        <v>90</v>
      </c>
      <c r="E297" s="63" t="s">
        <v>91</v>
      </c>
      <c r="F297" s="63" t="s">
        <v>92</v>
      </c>
      <c r="G297" s="63" t="s">
        <v>93</v>
      </c>
      <c r="H297" s="63" t="s">
        <v>94</v>
      </c>
      <c r="I297" s="63" t="s">
        <v>97</v>
      </c>
      <c r="J297" s="63">
        <v>181</v>
      </c>
      <c r="K297" s="63">
        <v>258.83</v>
      </c>
    </row>
    <row r="298" spans="1:11" ht="18" customHeight="1" x14ac:dyDescent="0.3">
      <c r="A298" s="63" t="s">
        <v>89</v>
      </c>
      <c r="B298" s="63">
        <v>2020</v>
      </c>
      <c r="C298" s="63" t="s">
        <v>39</v>
      </c>
      <c r="D298" s="63" t="s">
        <v>90</v>
      </c>
      <c r="E298" s="63" t="s">
        <v>91</v>
      </c>
      <c r="F298" s="63" t="s">
        <v>92</v>
      </c>
      <c r="G298" s="63" t="s">
        <v>93</v>
      </c>
      <c r="H298" s="63" t="s">
        <v>94</v>
      </c>
      <c r="I298" s="63" t="s">
        <v>95</v>
      </c>
      <c r="J298" s="63">
        <v>269</v>
      </c>
      <c r="K298" s="63">
        <v>384.67</v>
      </c>
    </row>
    <row r="299" spans="1:11" ht="18" customHeight="1" x14ac:dyDescent="0.3">
      <c r="A299" s="63" t="s">
        <v>96</v>
      </c>
      <c r="B299" s="63">
        <v>2020</v>
      </c>
      <c r="C299" s="63" t="s">
        <v>39</v>
      </c>
      <c r="D299" s="63" t="s">
        <v>90</v>
      </c>
      <c r="E299" s="63" t="s">
        <v>91</v>
      </c>
      <c r="F299" s="63" t="s">
        <v>92</v>
      </c>
      <c r="G299" s="63" t="s">
        <v>93</v>
      </c>
      <c r="H299" s="63" t="s">
        <v>94</v>
      </c>
      <c r="I299" s="63" t="s">
        <v>95</v>
      </c>
      <c r="J299" s="63">
        <v>263</v>
      </c>
      <c r="K299" s="63">
        <v>376.09000000000003</v>
      </c>
    </row>
    <row r="300" spans="1:11" ht="18" customHeight="1" x14ac:dyDescent="0.3">
      <c r="A300" s="63" t="s">
        <v>89</v>
      </c>
      <c r="B300" s="63">
        <v>2020</v>
      </c>
      <c r="C300" s="63" t="s">
        <v>39</v>
      </c>
      <c r="D300" s="63" t="s">
        <v>90</v>
      </c>
      <c r="E300" s="63" t="s">
        <v>91</v>
      </c>
      <c r="F300" s="63" t="s">
        <v>92</v>
      </c>
      <c r="G300" s="63" t="s">
        <v>93</v>
      </c>
      <c r="H300" s="63" t="s">
        <v>94</v>
      </c>
      <c r="I300" s="63" t="s">
        <v>97</v>
      </c>
      <c r="J300" s="63">
        <v>209</v>
      </c>
      <c r="K300" s="63">
        <v>298.87</v>
      </c>
    </row>
    <row r="301" spans="1:11" ht="18" customHeight="1" x14ac:dyDescent="0.3">
      <c r="A301" s="63" t="s">
        <v>100</v>
      </c>
      <c r="B301" s="63">
        <v>2020</v>
      </c>
      <c r="C301" s="63" t="s">
        <v>39</v>
      </c>
      <c r="D301" s="63" t="s">
        <v>90</v>
      </c>
      <c r="E301" s="63" t="s">
        <v>91</v>
      </c>
      <c r="F301" s="63" t="s">
        <v>92</v>
      </c>
      <c r="G301" s="63" t="s">
        <v>93</v>
      </c>
      <c r="H301" s="63" t="s">
        <v>94</v>
      </c>
      <c r="I301" s="63" t="s">
        <v>97</v>
      </c>
      <c r="J301" s="63">
        <v>257</v>
      </c>
      <c r="K301" s="63">
        <v>367.51</v>
      </c>
    </row>
    <row r="302" spans="1:11" ht="18" customHeight="1" x14ac:dyDescent="0.3">
      <c r="A302" s="63" t="s">
        <v>89</v>
      </c>
      <c r="B302" s="63">
        <v>2020</v>
      </c>
      <c r="C302" s="63" t="s">
        <v>34</v>
      </c>
      <c r="D302" s="63" t="s">
        <v>102</v>
      </c>
      <c r="E302" s="63" t="s">
        <v>91</v>
      </c>
      <c r="F302" s="63" t="s">
        <v>92</v>
      </c>
      <c r="G302" s="63" t="s">
        <v>93</v>
      </c>
      <c r="H302" s="63" t="s">
        <v>94</v>
      </c>
      <c r="I302" s="63" t="s">
        <v>95</v>
      </c>
      <c r="J302" s="63">
        <v>128</v>
      </c>
      <c r="K302" s="63">
        <v>183.04</v>
      </c>
    </row>
    <row r="303" spans="1:11" ht="18" customHeight="1" x14ac:dyDescent="0.3">
      <c r="A303" s="63" t="s">
        <v>98</v>
      </c>
      <c r="B303" s="63">
        <v>2020</v>
      </c>
      <c r="C303" s="63" t="s">
        <v>34</v>
      </c>
      <c r="D303" s="63" t="s">
        <v>102</v>
      </c>
      <c r="E303" s="63" t="s">
        <v>91</v>
      </c>
      <c r="F303" s="63" t="s">
        <v>92</v>
      </c>
      <c r="G303" s="63" t="s">
        <v>93</v>
      </c>
      <c r="H303" s="63" t="s">
        <v>94</v>
      </c>
      <c r="I303" s="63" t="s">
        <v>95</v>
      </c>
      <c r="J303" s="63">
        <v>302</v>
      </c>
      <c r="K303" s="63">
        <v>431.86</v>
      </c>
    </row>
    <row r="304" spans="1:11" ht="18" customHeight="1" x14ac:dyDescent="0.3">
      <c r="A304" s="63" t="s">
        <v>96</v>
      </c>
      <c r="B304" s="63">
        <v>2020</v>
      </c>
      <c r="C304" s="63" t="s">
        <v>34</v>
      </c>
      <c r="D304" s="63" t="s">
        <v>102</v>
      </c>
      <c r="E304" s="63" t="s">
        <v>91</v>
      </c>
      <c r="F304" s="63" t="s">
        <v>92</v>
      </c>
      <c r="G304" s="63" t="s">
        <v>93</v>
      </c>
      <c r="H304" s="63" t="s">
        <v>94</v>
      </c>
      <c r="I304" s="63" t="s">
        <v>95</v>
      </c>
      <c r="J304" s="63">
        <v>328</v>
      </c>
      <c r="K304" s="63">
        <v>526.24</v>
      </c>
    </row>
    <row r="305" spans="1:11" ht="18" customHeight="1" x14ac:dyDescent="0.3">
      <c r="A305" s="63" t="s">
        <v>89</v>
      </c>
      <c r="B305" s="63">
        <v>2020</v>
      </c>
      <c r="C305" s="63" t="s">
        <v>34</v>
      </c>
      <c r="D305" s="63" t="s">
        <v>102</v>
      </c>
      <c r="E305" s="63" t="s">
        <v>91</v>
      </c>
      <c r="F305" s="63" t="s">
        <v>92</v>
      </c>
      <c r="G305" s="63" t="s">
        <v>93</v>
      </c>
      <c r="H305" s="63" t="s">
        <v>94</v>
      </c>
      <c r="I305" s="63" t="s">
        <v>95</v>
      </c>
      <c r="J305" s="63">
        <v>130</v>
      </c>
      <c r="K305" s="63">
        <v>526.24</v>
      </c>
    </row>
    <row r="306" spans="1:11" ht="18" customHeight="1" x14ac:dyDescent="0.3">
      <c r="A306" s="63" t="s">
        <v>89</v>
      </c>
      <c r="B306" s="63">
        <v>2020</v>
      </c>
      <c r="C306" s="63" t="s">
        <v>34</v>
      </c>
      <c r="D306" s="63" t="s">
        <v>102</v>
      </c>
      <c r="E306" s="63" t="s">
        <v>91</v>
      </c>
      <c r="F306" s="63" t="s">
        <v>92</v>
      </c>
      <c r="G306" s="63" t="s">
        <v>93</v>
      </c>
      <c r="H306" s="63" t="s">
        <v>94</v>
      </c>
      <c r="I306" s="63" t="s">
        <v>95</v>
      </c>
      <c r="J306" s="63">
        <v>304</v>
      </c>
      <c r="K306" s="63">
        <v>526.24</v>
      </c>
    </row>
    <row r="307" spans="1:11" ht="18" customHeight="1" x14ac:dyDescent="0.3">
      <c r="A307" s="63" t="s">
        <v>96</v>
      </c>
      <c r="B307" s="63">
        <v>2020</v>
      </c>
      <c r="C307" s="63" t="s">
        <v>34</v>
      </c>
      <c r="D307" s="63" t="s">
        <v>102</v>
      </c>
      <c r="E307" s="63" t="s">
        <v>91</v>
      </c>
      <c r="F307" s="63" t="s">
        <v>92</v>
      </c>
      <c r="G307" s="63" t="s">
        <v>93</v>
      </c>
      <c r="H307" s="63" t="s">
        <v>94</v>
      </c>
      <c r="I307" s="63" t="s">
        <v>95</v>
      </c>
      <c r="J307" s="63">
        <v>989</v>
      </c>
      <c r="K307" s="63">
        <v>1414.27</v>
      </c>
    </row>
    <row r="308" spans="1:11" ht="18" customHeight="1" x14ac:dyDescent="0.3">
      <c r="A308" s="63" t="s">
        <v>89</v>
      </c>
      <c r="B308" s="63">
        <v>2020</v>
      </c>
      <c r="C308" s="63" t="s">
        <v>34</v>
      </c>
      <c r="D308" s="63" t="s">
        <v>102</v>
      </c>
      <c r="E308" s="63" t="s">
        <v>91</v>
      </c>
      <c r="F308" s="63" t="s">
        <v>92</v>
      </c>
      <c r="G308" s="63" t="s">
        <v>93</v>
      </c>
      <c r="H308" s="63" t="s">
        <v>94</v>
      </c>
      <c r="I308" s="63" t="s">
        <v>95</v>
      </c>
      <c r="J308" s="63">
        <v>1022</v>
      </c>
      <c r="K308" s="63">
        <v>1461.46</v>
      </c>
    </row>
    <row r="309" spans="1:11" ht="18" customHeight="1" x14ac:dyDescent="0.3">
      <c r="A309" s="63" t="s">
        <v>98</v>
      </c>
      <c r="B309" s="63">
        <v>2020</v>
      </c>
      <c r="C309" s="63" t="s">
        <v>34</v>
      </c>
      <c r="D309" s="63" t="s">
        <v>102</v>
      </c>
      <c r="E309" s="63" t="s">
        <v>91</v>
      </c>
      <c r="F309" s="63" t="s">
        <v>92</v>
      </c>
      <c r="G309" s="63" t="s">
        <v>93</v>
      </c>
      <c r="H309" s="63" t="s">
        <v>94</v>
      </c>
      <c r="I309" s="63" t="s">
        <v>95</v>
      </c>
      <c r="J309" s="63">
        <v>300</v>
      </c>
      <c r="K309" s="63">
        <v>429</v>
      </c>
    </row>
    <row r="310" spans="1:11" ht="18" customHeight="1" x14ac:dyDescent="0.3">
      <c r="A310" s="63" t="s">
        <v>98</v>
      </c>
      <c r="B310" s="63">
        <v>2020</v>
      </c>
      <c r="C310" s="63" t="s">
        <v>34</v>
      </c>
      <c r="D310" s="63" t="s">
        <v>102</v>
      </c>
      <c r="E310" s="63" t="s">
        <v>91</v>
      </c>
      <c r="F310" s="63" t="s">
        <v>92</v>
      </c>
      <c r="G310" s="63" t="s">
        <v>93</v>
      </c>
      <c r="H310" s="63" t="s">
        <v>94</v>
      </c>
      <c r="I310" s="63" t="s">
        <v>95</v>
      </c>
      <c r="J310" s="63">
        <v>327</v>
      </c>
      <c r="K310" s="63">
        <v>467.61</v>
      </c>
    </row>
    <row r="311" spans="1:11" ht="18" customHeight="1" x14ac:dyDescent="0.3">
      <c r="A311" s="63" t="s">
        <v>89</v>
      </c>
      <c r="B311" s="63">
        <v>2020</v>
      </c>
      <c r="C311" s="63" t="s">
        <v>34</v>
      </c>
      <c r="D311" s="63" t="s">
        <v>102</v>
      </c>
      <c r="E311" s="63" t="s">
        <v>91</v>
      </c>
      <c r="F311" s="63" t="s">
        <v>92</v>
      </c>
      <c r="G311" s="63" t="s">
        <v>93</v>
      </c>
      <c r="H311" s="63" t="s">
        <v>94</v>
      </c>
      <c r="I311" s="63" t="s">
        <v>95</v>
      </c>
      <c r="J311" s="63">
        <v>129</v>
      </c>
      <c r="K311" s="63">
        <v>184.47</v>
      </c>
    </row>
    <row r="312" spans="1:11" ht="18" customHeight="1" x14ac:dyDescent="0.3">
      <c r="A312" s="63" t="s">
        <v>96</v>
      </c>
      <c r="B312" s="63">
        <v>2020</v>
      </c>
      <c r="C312" s="63" t="s">
        <v>34</v>
      </c>
      <c r="D312" s="63" t="s">
        <v>102</v>
      </c>
      <c r="E312" s="63" t="s">
        <v>91</v>
      </c>
      <c r="F312" s="63" t="s">
        <v>92</v>
      </c>
      <c r="G312" s="63" t="s">
        <v>93</v>
      </c>
      <c r="H312" s="63" t="s">
        <v>94</v>
      </c>
      <c r="I312" s="63" t="s">
        <v>95</v>
      </c>
      <c r="J312" s="63">
        <v>303</v>
      </c>
      <c r="K312" s="63">
        <v>433.28999999999996</v>
      </c>
    </row>
    <row r="313" spans="1:11" ht="18" customHeight="1" x14ac:dyDescent="0.3">
      <c r="A313" s="63" t="s">
        <v>89</v>
      </c>
      <c r="B313" s="63">
        <v>2020</v>
      </c>
      <c r="C313" s="63" t="s">
        <v>34</v>
      </c>
      <c r="D313" s="63" t="s">
        <v>102</v>
      </c>
      <c r="E313" s="63" t="s">
        <v>91</v>
      </c>
      <c r="F313" s="63" t="s">
        <v>92</v>
      </c>
      <c r="G313" s="63" t="s">
        <v>93</v>
      </c>
      <c r="H313" s="63" t="s">
        <v>94</v>
      </c>
      <c r="I313" s="63" t="s">
        <v>95</v>
      </c>
      <c r="J313" s="63">
        <v>770</v>
      </c>
      <c r="K313" s="63">
        <v>1101.0999999999999</v>
      </c>
    </row>
    <row r="314" spans="1:11" ht="18" customHeight="1" x14ac:dyDescent="0.3">
      <c r="A314" s="63" t="s">
        <v>96</v>
      </c>
      <c r="B314" s="63">
        <v>2020</v>
      </c>
      <c r="C314" s="63" t="s">
        <v>34</v>
      </c>
      <c r="D314" s="63" t="s">
        <v>102</v>
      </c>
      <c r="E314" s="63" t="s">
        <v>91</v>
      </c>
      <c r="F314" s="63" t="s">
        <v>92</v>
      </c>
      <c r="G314" s="63" t="s">
        <v>93</v>
      </c>
      <c r="H314" s="63" t="s">
        <v>94</v>
      </c>
      <c r="I314" s="63" t="s">
        <v>95</v>
      </c>
      <c r="J314" s="63">
        <v>857</v>
      </c>
      <c r="K314" s="63">
        <v>1225.51</v>
      </c>
    </row>
    <row r="315" spans="1:11" ht="18" customHeight="1" x14ac:dyDescent="0.3">
      <c r="A315" s="63" t="s">
        <v>98</v>
      </c>
      <c r="B315" s="63">
        <v>2020</v>
      </c>
      <c r="C315" s="63" t="s">
        <v>34</v>
      </c>
      <c r="D315" s="63" t="s">
        <v>102</v>
      </c>
      <c r="E315" s="63" t="s">
        <v>91</v>
      </c>
      <c r="F315" s="63" t="s">
        <v>92</v>
      </c>
      <c r="G315" s="63" t="s">
        <v>93</v>
      </c>
      <c r="H315" s="63" t="s">
        <v>94</v>
      </c>
      <c r="I315" s="63" t="s">
        <v>95</v>
      </c>
      <c r="J315" s="63">
        <v>329</v>
      </c>
      <c r="K315" s="63">
        <v>470.47</v>
      </c>
    </row>
    <row r="316" spans="1:11" ht="18" customHeight="1" x14ac:dyDescent="0.3">
      <c r="A316" s="63" t="s">
        <v>89</v>
      </c>
      <c r="B316" s="63">
        <v>2020</v>
      </c>
      <c r="C316" s="63" t="s">
        <v>34</v>
      </c>
      <c r="D316" s="63" t="s">
        <v>102</v>
      </c>
      <c r="E316" s="63" t="s">
        <v>91</v>
      </c>
      <c r="F316" s="63" t="s">
        <v>92</v>
      </c>
      <c r="G316" s="63" t="s">
        <v>93</v>
      </c>
      <c r="H316" s="63" t="s">
        <v>94</v>
      </c>
      <c r="I316" s="63" t="s">
        <v>95</v>
      </c>
      <c r="J316" s="63">
        <v>131</v>
      </c>
      <c r="K316" s="63">
        <v>187.32999999999998</v>
      </c>
    </row>
    <row r="317" spans="1:11" ht="18" customHeight="1" x14ac:dyDescent="0.3">
      <c r="A317" s="63" t="s">
        <v>98</v>
      </c>
      <c r="B317" s="63">
        <v>2020</v>
      </c>
      <c r="C317" s="63" t="s">
        <v>38</v>
      </c>
      <c r="D317" s="63" t="s">
        <v>102</v>
      </c>
      <c r="E317" s="63" t="s">
        <v>91</v>
      </c>
      <c r="F317" s="63" t="s">
        <v>92</v>
      </c>
      <c r="G317" s="63" t="s">
        <v>93</v>
      </c>
      <c r="H317" s="63" t="s">
        <v>94</v>
      </c>
      <c r="I317" s="63" t="s">
        <v>95</v>
      </c>
      <c r="J317" s="63">
        <v>308</v>
      </c>
      <c r="K317" s="63">
        <v>440.44</v>
      </c>
    </row>
    <row r="318" spans="1:11" ht="18" customHeight="1" x14ac:dyDescent="0.3">
      <c r="A318" s="63" t="s">
        <v>89</v>
      </c>
      <c r="B318" s="63">
        <v>2020</v>
      </c>
      <c r="C318" s="63" t="s">
        <v>38</v>
      </c>
      <c r="D318" s="63" t="s">
        <v>102</v>
      </c>
      <c r="E318" s="63" t="s">
        <v>91</v>
      </c>
      <c r="F318" s="63" t="s">
        <v>92</v>
      </c>
      <c r="G318" s="63" t="s">
        <v>93</v>
      </c>
      <c r="H318" s="63" t="s">
        <v>94</v>
      </c>
      <c r="I318" s="63" t="s">
        <v>95</v>
      </c>
      <c r="J318" s="63">
        <v>356</v>
      </c>
      <c r="K318" s="63">
        <v>509.08</v>
      </c>
    </row>
    <row r="319" spans="1:11" ht="18" customHeight="1" x14ac:dyDescent="0.3">
      <c r="A319" s="63" t="s">
        <v>96</v>
      </c>
      <c r="B319" s="63">
        <v>2020</v>
      </c>
      <c r="C319" s="63" t="s">
        <v>38</v>
      </c>
      <c r="D319" s="63" t="s">
        <v>102</v>
      </c>
      <c r="E319" s="63" t="s">
        <v>91</v>
      </c>
      <c r="F319" s="63" t="s">
        <v>92</v>
      </c>
      <c r="G319" s="63" t="s">
        <v>93</v>
      </c>
      <c r="H319" s="63" t="s">
        <v>94</v>
      </c>
      <c r="I319" s="63" t="s">
        <v>95</v>
      </c>
      <c r="J319" s="63">
        <v>310</v>
      </c>
      <c r="K319" s="63">
        <v>526.24</v>
      </c>
    </row>
    <row r="320" spans="1:11" ht="18" customHeight="1" x14ac:dyDescent="0.3">
      <c r="A320" s="63" t="s">
        <v>96</v>
      </c>
      <c r="B320" s="63">
        <v>2020</v>
      </c>
      <c r="C320" s="63" t="s">
        <v>38</v>
      </c>
      <c r="D320" s="63" t="s">
        <v>102</v>
      </c>
      <c r="E320" s="63" t="s">
        <v>91</v>
      </c>
      <c r="F320" s="63" t="s">
        <v>92</v>
      </c>
      <c r="G320" s="63" t="s">
        <v>93</v>
      </c>
      <c r="H320" s="63" t="s">
        <v>94</v>
      </c>
      <c r="I320" s="63" t="s">
        <v>95</v>
      </c>
      <c r="J320" s="63">
        <v>352</v>
      </c>
      <c r="K320" s="63">
        <v>526.24</v>
      </c>
    </row>
    <row r="321" spans="1:11" ht="18" customHeight="1" x14ac:dyDescent="0.3">
      <c r="A321" s="63" t="s">
        <v>96</v>
      </c>
      <c r="B321" s="63">
        <v>2020</v>
      </c>
      <c r="C321" s="63" t="s">
        <v>38</v>
      </c>
      <c r="D321" s="63" t="s">
        <v>102</v>
      </c>
      <c r="E321" s="63" t="s">
        <v>91</v>
      </c>
      <c r="F321" s="63" t="s">
        <v>92</v>
      </c>
      <c r="G321" s="63" t="s">
        <v>93</v>
      </c>
      <c r="H321" s="63" t="s">
        <v>94</v>
      </c>
      <c r="I321" s="63" t="s">
        <v>95</v>
      </c>
      <c r="J321" s="63">
        <v>280</v>
      </c>
      <c r="K321" s="63">
        <v>526.24</v>
      </c>
    </row>
    <row r="322" spans="1:11" ht="18" customHeight="1" x14ac:dyDescent="0.3">
      <c r="A322" s="63" t="s">
        <v>96</v>
      </c>
      <c r="B322" s="63">
        <v>2020</v>
      </c>
      <c r="C322" s="63" t="s">
        <v>38</v>
      </c>
      <c r="D322" s="63" t="s">
        <v>102</v>
      </c>
      <c r="E322" s="63" t="s">
        <v>91</v>
      </c>
      <c r="F322" s="63" t="s">
        <v>92</v>
      </c>
      <c r="G322" s="63" t="s">
        <v>93</v>
      </c>
      <c r="H322" s="63" t="s">
        <v>94</v>
      </c>
      <c r="I322" s="63" t="s">
        <v>95</v>
      </c>
      <c r="J322" s="63">
        <v>993</v>
      </c>
      <c r="K322" s="63">
        <v>1419.99</v>
      </c>
    </row>
    <row r="323" spans="1:11" ht="18" customHeight="1" x14ac:dyDescent="0.3">
      <c r="A323" s="63" t="s">
        <v>96</v>
      </c>
      <c r="B323" s="63">
        <v>2020</v>
      </c>
      <c r="C323" s="63" t="s">
        <v>38</v>
      </c>
      <c r="D323" s="63" t="s">
        <v>102</v>
      </c>
      <c r="E323" s="63" t="s">
        <v>91</v>
      </c>
      <c r="F323" s="63" t="s">
        <v>92</v>
      </c>
      <c r="G323" s="63" t="s">
        <v>93</v>
      </c>
      <c r="H323" s="63" t="s">
        <v>94</v>
      </c>
      <c r="I323" s="63" t="s">
        <v>95</v>
      </c>
      <c r="J323" s="63">
        <v>1026</v>
      </c>
      <c r="K323" s="63">
        <v>1467.18</v>
      </c>
    </row>
    <row r="324" spans="1:11" ht="18" customHeight="1" x14ac:dyDescent="0.3">
      <c r="A324" s="63" t="s">
        <v>98</v>
      </c>
      <c r="B324" s="63">
        <v>2020</v>
      </c>
      <c r="C324" s="63" t="s">
        <v>38</v>
      </c>
      <c r="D324" s="63" t="s">
        <v>102</v>
      </c>
      <c r="E324" s="63" t="s">
        <v>91</v>
      </c>
      <c r="F324" s="63" t="s">
        <v>92</v>
      </c>
      <c r="G324" s="63" t="s">
        <v>93</v>
      </c>
      <c r="H324" s="63" t="s">
        <v>94</v>
      </c>
      <c r="I324" s="63" t="s">
        <v>95</v>
      </c>
      <c r="J324" s="63">
        <v>282</v>
      </c>
      <c r="K324" s="63">
        <v>403.26</v>
      </c>
    </row>
    <row r="325" spans="1:11" ht="18" customHeight="1" x14ac:dyDescent="0.3">
      <c r="A325" s="63" t="s">
        <v>98</v>
      </c>
      <c r="B325" s="63">
        <v>2020</v>
      </c>
      <c r="C325" s="63" t="s">
        <v>38</v>
      </c>
      <c r="D325" s="63" t="s">
        <v>102</v>
      </c>
      <c r="E325" s="63" t="s">
        <v>91</v>
      </c>
      <c r="F325" s="63" t="s">
        <v>92</v>
      </c>
      <c r="G325" s="63" t="s">
        <v>93</v>
      </c>
      <c r="H325" s="63" t="s">
        <v>94</v>
      </c>
      <c r="I325" s="63" t="s">
        <v>95</v>
      </c>
      <c r="J325" s="63">
        <v>309</v>
      </c>
      <c r="K325" s="63">
        <v>441.87</v>
      </c>
    </row>
    <row r="326" spans="1:11" ht="18" customHeight="1" x14ac:dyDescent="0.3">
      <c r="A326" s="63" t="s">
        <v>89</v>
      </c>
      <c r="B326" s="63">
        <v>2020</v>
      </c>
      <c r="C326" s="63" t="s">
        <v>38</v>
      </c>
      <c r="D326" s="63" t="s">
        <v>102</v>
      </c>
      <c r="E326" s="63" t="s">
        <v>91</v>
      </c>
      <c r="F326" s="63" t="s">
        <v>92</v>
      </c>
      <c r="G326" s="63" t="s">
        <v>93</v>
      </c>
      <c r="H326" s="63" t="s">
        <v>94</v>
      </c>
      <c r="I326" s="63" t="s">
        <v>95</v>
      </c>
      <c r="J326" s="63">
        <v>357</v>
      </c>
      <c r="K326" s="63">
        <v>510.51</v>
      </c>
    </row>
    <row r="327" spans="1:11" ht="18" customHeight="1" x14ac:dyDescent="0.3">
      <c r="A327" s="63" t="s">
        <v>96</v>
      </c>
      <c r="B327" s="63">
        <v>2020</v>
      </c>
      <c r="C327" s="63" t="s">
        <v>38</v>
      </c>
      <c r="D327" s="63" t="s">
        <v>102</v>
      </c>
      <c r="E327" s="63" t="s">
        <v>91</v>
      </c>
      <c r="F327" s="63" t="s">
        <v>92</v>
      </c>
      <c r="G327" s="63" t="s">
        <v>93</v>
      </c>
      <c r="H327" s="63" t="s">
        <v>94</v>
      </c>
      <c r="I327" s="63" t="s">
        <v>95</v>
      </c>
      <c r="J327" s="63">
        <v>279</v>
      </c>
      <c r="K327" s="63">
        <v>398.97</v>
      </c>
    </row>
    <row r="328" spans="1:11" ht="18" customHeight="1" x14ac:dyDescent="0.3">
      <c r="A328" s="63" t="s">
        <v>96</v>
      </c>
      <c r="B328" s="63">
        <v>2020</v>
      </c>
      <c r="C328" s="63" t="s">
        <v>38</v>
      </c>
      <c r="D328" s="63" t="s">
        <v>102</v>
      </c>
      <c r="E328" s="63" t="s">
        <v>91</v>
      </c>
      <c r="F328" s="63" t="s">
        <v>92</v>
      </c>
      <c r="G328" s="63" t="s">
        <v>93</v>
      </c>
      <c r="H328" s="63" t="s">
        <v>94</v>
      </c>
      <c r="I328" s="63" t="s">
        <v>95</v>
      </c>
      <c r="J328" s="63">
        <v>774</v>
      </c>
      <c r="K328" s="63">
        <v>1106.82</v>
      </c>
    </row>
    <row r="329" spans="1:11" ht="18" customHeight="1" x14ac:dyDescent="0.3">
      <c r="A329" s="63" t="s">
        <v>89</v>
      </c>
      <c r="B329" s="63">
        <v>2020</v>
      </c>
      <c r="C329" s="63" t="s">
        <v>38</v>
      </c>
      <c r="D329" s="63" t="s">
        <v>102</v>
      </c>
      <c r="E329" s="63" t="s">
        <v>91</v>
      </c>
      <c r="F329" s="63" t="s">
        <v>92</v>
      </c>
      <c r="G329" s="63" t="s">
        <v>93</v>
      </c>
      <c r="H329" s="63" t="s">
        <v>94</v>
      </c>
      <c r="I329" s="63" t="s">
        <v>95</v>
      </c>
      <c r="J329" s="63">
        <v>807</v>
      </c>
      <c r="K329" s="63">
        <v>1154.01</v>
      </c>
    </row>
    <row r="330" spans="1:11" ht="18" customHeight="1" x14ac:dyDescent="0.3">
      <c r="A330" s="63" t="s">
        <v>96</v>
      </c>
      <c r="B330" s="63">
        <v>2020</v>
      </c>
      <c r="C330" s="63" t="s">
        <v>38</v>
      </c>
      <c r="D330" s="63" t="s">
        <v>102</v>
      </c>
      <c r="E330" s="63" t="s">
        <v>91</v>
      </c>
      <c r="F330" s="63" t="s">
        <v>92</v>
      </c>
      <c r="G330" s="63" t="s">
        <v>93</v>
      </c>
      <c r="H330" s="63" t="s">
        <v>94</v>
      </c>
      <c r="I330" s="63" t="s">
        <v>95</v>
      </c>
      <c r="J330" s="63">
        <v>860</v>
      </c>
      <c r="K330" s="63">
        <v>1229.8</v>
      </c>
    </row>
    <row r="331" spans="1:11" ht="18" customHeight="1" x14ac:dyDescent="0.3">
      <c r="A331" s="63" t="s">
        <v>100</v>
      </c>
      <c r="B331" s="63">
        <v>2020</v>
      </c>
      <c r="C331" s="63" t="s">
        <v>38</v>
      </c>
      <c r="D331" s="63" t="s">
        <v>102</v>
      </c>
      <c r="E331" s="63" t="s">
        <v>91</v>
      </c>
      <c r="F331" s="63" t="s">
        <v>92</v>
      </c>
      <c r="G331" s="63" t="s">
        <v>93</v>
      </c>
      <c r="H331" s="63" t="s">
        <v>94</v>
      </c>
      <c r="I331" s="63" t="s">
        <v>95</v>
      </c>
      <c r="J331" s="63">
        <v>353</v>
      </c>
      <c r="K331" s="63">
        <v>504.78999999999996</v>
      </c>
    </row>
    <row r="332" spans="1:11" ht="18" customHeight="1" x14ac:dyDescent="0.3">
      <c r="A332" s="63" t="s">
        <v>98</v>
      </c>
      <c r="B332" s="63">
        <v>2020</v>
      </c>
      <c r="C332" s="63" t="s">
        <v>38</v>
      </c>
      <c r="D332" s="63" t="s">
        <v>102</v>
      </c>
      <c r="E332" s="63" t="s">
        <v>91</v>
      </c>
      <c r="F332" s="63" t="s">
        <v>92</v>
      </c>
      <c r="G332" s="63" t="s">
        <v>93</v>
      </c>
      <c r="H332" s="63" t="s">
        <v>94</v>
      </c>
      <c r="I332" s="63" t="s">
        <v>95</v>
      </c>
      <c r="J332" s="63">
        <v>281</v>
      </c>
      <c r="K332" s="63">
        <v>401.83</v>
      </c>
    </row>
    <row r="333" spans="1:11" ht="18" customHeight="1" x14ac:dyDescent="0.3">
      <c r="A333" s="63" t="s">
        <v>98</v>
      </c>
      <c r="B333" s="63">
        <v>2020</v>
      </c>
      <c r="C333" s="63" t="s">
        <v>42</v>
      </c>
      <c r="D333" s="63" t="s">
        <v>102</v>
      </c>
      <c r="E333" s="63" t="s">
        <v>91</v>
      </c>
      <c r="F333" s="63" t="s">
        <v>92</v>
      </c>
      <c r="G333" s="63" t="s">
        <v>93</v>
      </c>
      <c r="H333" s="63" t="s">
        <v>94</v>
      </c>
      <c r="I333" s="63" t="s">
        <v>95</v>
      </c>
      <c r="J333" s="63">
        <v>284</v>
      </c>
      <c r="K333" s="63">
        <v>406.12</v>
      </c>
    </row>
    <row r="334" spans="1:11" ht="18" customHeight="1" x14ac:dyDescent="0.3">
      <c r="A334" s="63" t="s">
        <v>96</v>
      </c>
      <c r="B334" s="63">
        <v>2020</v>
      </c>
      <c r="C334" s="63" t="s">
        <v>42</v>
      </c>
      <c r="D334" s="63" t="s">
        <v>102</v>
      </c>
      <c r="E334" s="63" t="s">
        <v>91</v>
      </c>
      <c r="F334" s="63" t="s">
        <v>92</v>
      </c>
      <c r="G334" s="63" t="s">
        <v>93</v>
      </c>
      <c r="H334" s="63" t="s">
        <v>94</v>
      </c>
      <c r="I334" s="63" t="s">
        <v>95</v>
      </c>
      <c r="J334" s="63">
        <v>332</v>
      </c>
      <c r="K334" s="63">
        <v>474.76</v>
      </c>
    </row>
    <row r="335" spans="1:11" ht="18" customHeight="1" x14ac:dyDescent="0.3">
      <c r="A335" s="63" t="s">
        <v>98</v>
      </c>
      <c r="B335" s="63">
        <v>2020</v>
      </c>
      <c r="C335" s="63" t="s">
        <v>42</v>
      </c>
      <c r="D335" s="63" t="s">
        <v>102</v>
      </c>
      <c r="E335" s="63" t="s">
        <v>91</v>
      </c>
      <c r="F335" s="63" t="s">
        <v>92</v>
      </c>
      <c r="G335" s="63" t="s">
        <v>93</v>
      </c>
      <c r="H335" s="63" t="s">
        <v>94</v>
      </c>
      <c r="I335" s="63" t="s">
        <v>95</v>
      </c>
      <c r="J335" s="63">
        <v>260</v>
      </c>
      <c r="K335" s="63">
        <v>371.8</v>
      </c>
    </row>
    <row r="336" spans="1:11" ht="18" customHeight="1" x14ac:dyDescent="0.3">
      <c r="A336" s="63" t="s">
        <v>96</v>
      </c>
      <c r="B336" s="63">
        <v>2020</v>
      </c>
      <c r="C336" s="63" t="s">
        <v>42</v>
      </c>
      <c r="D336" s="63" t="s">
        <v>102</v>
      </c>
      <c r="E336" s="63" t="s">
        <v>91</v>
      </c>
      <c r="F336" s="63" t="s">
        <v>92</v>
      </c>
      <c r="G336" s="63" t="s">
        <v>93</v>
      </c>
      <c r="H336" s="63" t="s">
        <v>94</v>
      </c>
      <c r="I336" s="63" t="s">
        <v>95</v>
      </c>
      <c r="J336" s="63">
        <v>286</v>
      </c>
      <c r="K336" s="63">
        <v>526.24</v>
      </c>
    </row>
    <row r="337" spans="1:11" ht="18" customHeight="1" x14ac:dyDescent="0.3">
      <c r="A337" s="63" t="s">
        <v>89</v>
      </c>
      <c r="B337" s="63">
        <v>2020</v>
      </c>
      <c r="C337" s="63" t="s">
        <v>42</v>
      </c>
      <c r="D337" s="63" t="s">
        <v>102</v>
      </c>
      <c r="E337" s="63" t="s">
        <v>91</v>
      </c>
      <c r="F337" s="63" t="s">
        <v>92</v>
      </c>
      <c r="G337" s="63" t="s">
        <v>93</v>
      </c>
      <c r="H337" s="63" t="s">
        <v>94</v>
      </c>
      <c r="I337" s="63" t="s">
        <v>95</v>
      </c>
      <c r="J337" s="63">
        <v>334</v>
      </c>
      <c r="K337" s="63">
        <v>526.24</v>
      </c>
    </row>
    <row r="338" spans="1:11" ht="18" customHeight="1" x14ac:dyDescent="0.3">
      <c r="A338" s="63" t="s">
        <v>96</v>
      </c>
      <c r="B338" s="63">
        <v>2020</v>
      </c>
      <c r="C338" s="63" t="s">
        <v>42</v>
      </c>
      <c r="D338" s="63" t="s">
        <v>102</v>
      </c>
      <c r="E338" s="63" t="s">
        <v>91</v>
      </c>
      <c r="F338" s="63" t="s">
        <v>92</v>
      </c>
      <c r="G338" s="63" t="s">
        <v>93</v>
      </c>
      <c r="H338" s="63" t="s">
        <v>94</v>
      </c>
      <c r="I338" s="63" t="s">
        <v>95</v>
      </c>
      <c r="J338" s="63">
        <v>262</v>
      </c>
      <c r="K338" s="63">
        <v>526.24</v>
      </c>
    </row>
    <row r="339" spans="1:11" ht="18" customHeight="1" x14ac:dyDescent="0.3">
      <c r="A339" s="63" t="s">
        <v>89</v>
      </c>
      <c r="B339" s="63">
        <v>2020</v>
      </c>
      <c r="C339" s="63" t="s">
        <v>42</v>
      </c>
      <c r="D339" s="63" t="s">
        <v>102</v>
      </c>
      <c r="E339" s="63" t="s">
        <v>91</v>
      </c>
      <c r="F339" s="63" t="s">
        <v>92</v>
      </c>
      <c r="G339" s="63" t="s">
        <v>93</v>
      </c>
      <c r="H339" s="63" t="s">
        <v>94</v>
      </c>
      <c r="I339" s="63" t="s">
        <v>95</v>
      </c>
      <c r="J339" s="63">
        <v>996</v>
      </c>
      <c r="K339" s="63">
        <v>1424.28</v>
      </c>
    </row>
    <row r="340" spans="1:11" ht="18" customHeight="1" x14ac:dyDescent="0.3">
      <c r="A340" s="63" t="s">
        <v>96</v>
      </c>
      <c r="B340" s="63">
        <v>2020</v>
      </c>
      <c r="C340" s="63" t="s">
        <v>42</v>
      </c>
      <c r="D340" s="63" t="s">
        <v>102</v>
      </c>
      <c r="E340" s="63" t="s">
        <v>91</v>
      </c>
      <c r="F340" s="63" t="s">
        <v>92</v>
      </c>
      <c r="G340" s="63" t="s">
        <v>93</v>
      </c>
      <c r="H340" s="63" t="s">
        <v>94</v>
      </c>
      <c r="I340" s="63" t="s">
        <v>95</v>
      </c>
      <c r="J340" s="63">
        <v>258</v>
      </c>
      <c r="K340" s="63">
        <v>368.94</v>
      </c>
    </row>
    <row r="341" spans="1:11" ht="18" customHeight="1" x14ac:dyDescent="0.3">
      <c r="A341" s="63" t="s">
        <v>96</v>
      </c>
      <c r="B341" s="63">
        <v>2020</v>
      </c>
      <c r="C341" s="63" t="s">
        <v>42</v>
      </c>
      <c r="D341" s="63" t="s">
        <v>102</v>
      </c>
      <c r="E341" s="63" t="s">
        <v>91</v>
      </c>
      <c r="F341" s="63" t="s">
        <v>92</v>
      </c>
      <c r="G341" s="63" t="s">
        <v>93</v>
      </c>
      <c r="H341" s="63" t="s">
        <v>94</v>
      </c>
      <c r="I341" s="63" t="s">
        <v>95</v>
      </c>
      <c r="J341" s="63">
        <v>285</v>
      </c>
      <c r="K341" s="63">
        <v>407.55</v>
      </c>
    </row>
    <row r="342" spans="1:11" ht="18" customHeight="1" x14ac:dyDescent="0.3">
      <c r="A342" s="63" t="s">
        <v>89</v>
      </c>
      <c r="B342" s="63">
        <v>2020</v>
      </c>
      <c r="C342" s="63" t="s">
        <v>42</v>
      </c>
      <c r="D342" s="63" t="s">
        <v>102</v>
      </c>
      <c r="E342" s="63" t="s">
        <v>91</v>
      </c>
      <c r="F342" s="63" t="s">
        <v>92</v>
      </c>
      <c r="G342" s="63" t="s">
        <v>93</v>
      </c>
      <c r="H342" s="63" t="s">
        <v>94</v>
      </c>
      <c r="I342" s="63" t="s">
        <v>95</v>
      </c>
      <c r="J342" s="63">
        <v>333</v>
      </c>
      <c r="K342" s="63">
        <v>476.19</v>
      </c>
    </row>
    <row r="343" spans="1:11" ht="18" customHeight="1" x14ac:dyDescent="0.3">
      <c r="A343" s="63" t="s">
        <v>89</v>
      </c>
      <c r="B343" s="63">
        <v>2020</v>
      </c>
      <c r="C343" s="63" t="s">
        <v>42</v>
      </c>
      <c r="D343" s="63" t="s">
        <v>102</v>
      </c>
      <c r="E343" s="63" t="s">
        <v>91</v>
      </c>
      <c r="F343" s="63" t="s">
        <v>92</v>
      </c>
      <c r="G343" s="63" t="s">
        <v>93</v>
      </c>
      <c r="H343" s="63" t="s">
        <v>94</v>
      </c>
      <c r="I343" s="63" t="s">
        <v>95</v>
      </c>
      <c r="J343" s="63">
        <v>261</v>
      </c>
      <c r="K343" s="63">
        <v>373.23</v>
      </c>
    </row>
    <row r="344" spans="1:11" ht="18" customHeight="1" x14ac:dyDescent="0.3">
      <c r="A344" s="63" t="s">
        <v>96</v>
      </c>
      <c r="B344" s="63">
        <v>2020</v>
      </c>
      <c r="C344" s="63" t="s">
        <v>42</v>
      </c>
      <c r="D344" s="63" t="s">
        <v>102</v>
      </c>
      <c r="E344" s="63" t="s">
        <v>91</v>
      </c>
      <c r="F344" s="63" t="s">
        <v>92</v>
      </c>
      <c r="G344" s="63" t="s">
        <v>93</v>
      </c>
      <c r="H344" s="63" t="s">
        <v>94</v>
      </c>
      <c r="I344" s="63" t="s">
        <v>95</v>
      </c>
      <c r="J344" s="63">
        <v>777</v>
      </c>
      <c r="K344" s="63">
        <v>1111.1100000000001</v>
      </c>
    </row>
    <row r="345" spans="1:11" ht="18" customHeight="1" x14ac:dyDescent="0.3">
      <c r="A345" s="63" t="s">
        <v>89</v>
      </c>
      <c r="B345" s="63">
        <v>2020</v>
      </c>
      <c r="C345" s="63" t="s">
        <v>42</v>
      </c>
      <c r="D345" s="63" t="s">
        <v>102</v>
      </c>
      <c r="E345" s="63" t="s">
        <v>91</v>
      </c>
      <c r="F345" s="63" t="s">
        <v>92</v>
      </c>
      <c r="G345" s="63" t="s">
        <v>93</v>
      </c>
      <c r="H345" s="63" t="s">
        <v>94</v>
      </c>
      <c r="I345" s="63" t="s">
        <v>95</v>
      </c>
      <c r="J345" s="63">
        <v>811</v>
      </c>
      <c r="K345" s="63">
        <v>1159.73</v>
      </c>
    </row>
    <row r="346" spans="1:11" ht="18" customHeight="1" x14ac:dyDescent="0.3">
      <c r="A346" s="63" t="s">
        <v>96</v>
      </c>
      <c r="B346" s="63">
        <v>2020</v>
      </c>
      <c r="C346" s="63" t="s">
        <v>42</v>
      </c>
      <c r="D346" s="63" t="s">
        <v>102</v>
      </c>
      <c r="E346" s="63" t="s">
        <v>91</v>
      </c>
      <c r="F346" s="63" t="s">
        <v>92</v>
      </c>
      <c r="G346" s="63" t="s">
        <v>93</v>
      </c>
      <c r="H346" s="63" t="s">
        <v>94</v>
      </c>
      <c r="I346" s="63" t="s">
        <v>95</v>
      </c>
      <c r="J346" s="63">
        <v>864</v>
      </c>
      <c r="K346" s="63">
        <v>1235.52</v>
      </c>
    </row>
    <row r="347" spans="1:11" ht="18" customHeight="1" x14ac:dyDescent="0.3">
      <c r="A347" s="63" t="s">
        <v>98</v>
      </c>
      <c r="B347" s="63">
        <v>2020</v>
      </c>
      <c r="C347" s="63" t="s">
        <v>42</v>
      </c>
      <c r="D347" s="63" t="s">
        <v>102</v>
      </c>
      <c r="E347" s="63" t="s">
        <v>91</v>
      </c>
      <c r="F347" s="63" t="s">
        <v>92</v>
      </c>
      <c r="G347" s="63" t="s">
        <v>93</v>
      </c>
      <c r="H347" s="63" t="s">
        <v>94</v>
      </c>
      <c r="I347" s="63" t="s">
        <v>95</v>
      </c>
      <c r="J347" s="63">
        <v>287</v>
      </c>
      <c r="K347" s="63">
        <v>410.40999999999997</v>
      </c>
    </row>
    <row r="348" spans="1:11" ht="18" customHeight="1" x14ac:dyDescent="0.3">
      <c r="A348" s="63" t="s">
        <v>89</v>
      </c>
      <c r="B348" s="63">
        <v>2020</v>
      </c>
      <c r="C348" s="63" t="s">
        <v>42</v>
      </c>
      <c r="D348" s="63" t="s">
        <v>102</v>
      </c>
      <c r="E348" s="63" t="s">
        <v>91</v>
      </c>
      <c r="F348" s="63" t="s">
        <v>92</v>
      </c>
      <c r="G348" s="63" t="s">
        <v>93</v>
      </c>
      <c r="H348" s="63" t="s">
        <v>94</v>
      </c>
      <c r="I348" s="63" t="s">
        <v>95</v>
      </c>
      <c r="J348" s="63">
        <v>335</v>
      </c>
      <c r="K348" s="63">
        <v>479.05</v>
      </c>
    </row>
    <row r="349" spans="1:11" ht="18" customHeight="1" x14ac:dyDescent="0.3">
      <c r="A349" s="63" t="s">
        <v>98</v>
      </c>
      <c r="B349" s="63">
        <v>2020</v>
      </c>
      <c r="C349" s="63" t="s">
        <v>42</v>
      </c>
      <c r="D349" s="63" t="s">
        <v>102</v>
      </c>
      <c r="E349" s="63" t="s">
        <v>91</v>
      </c>
      <c r="F349" s="63" t="s">
        <v>92</v>
      </c>
      <c r="G349" s="63" t="s">
        <v>93</v>
      </c>
      <c r="H349" s="63" t="s">
        <v>94</v>
      </c>
      <c r="I349" s="63" t="s">
        <v>95</v>
      </c>
      <c r="J349" s="63">
        <v>257</v>
      </c>
      <c r="K349" s="63">
        <v>367.51</v>
      </c>
    </row>
    <row r="350" spans="1:11" ht="18" customHeight="1" x14ac:dyDescent="0.3">
      <c r="A350" s="63" t="s">
        <v>96</v>
      </c>
      <c r="B350" s="63">
        <v>2020</v>
      </c>
      <c r="C350" s="63" t="s">
        <v>31</v>
      </c>
      <c r="D350" s="63" t="s">
        <v>102</v>
      </c>
      <c r="E350" s="63" t="s">
        <v>91</v>
      </c>
      <c r="F350" s="63" t="s">
        <v>92</v>
      </c>
      <c r="G350" s="63" t="s">
        <v>93</v>
      </c>
      <c r="H350" s="63" t="s">
        <v>94</v>
      </c>
      <c r="I350" s="63" t="s">
        <v>97</v>
      </c>
      <c r="J350" s="63">
        <v>350</v>
      </c>
      <c r="K350" s="63">
        <v>500.5</v>
      </c>
    </row>
    <row r="351" spans="1:11" ht="18" customHeight="1" x14ac:dyDescent="0.3">
      <c r="A351" s="63" t="s">
        <v>98</v>
      </c>
      <c r="B351" s="63">
        <v>2020</v>
      </c>
      <c r="C351" s="63" t="s">
        <v>31</v>
      </c>
      <c r="D351" s="63" t="s">
        <v>102</v>
      </c>
      <c r="E351" s="63" t="s">
        <v>91</v>
      </c>
      <c r="F351" s="63" t="s">
        <v>92</v>
      </c>
      <c r="G351" s="63" t="s">
        <v>93</v>
      </c>
      <c r="H351" s="63" t="s">
        <v>94</v>
      </c>
      <c r="I351" s="63" t="s">
        <v>97</v>
      </c>
      <c r="J351" s="63">
        <v>344</v>
      </c>
      <c r="K351" s="63">
        <v>491.91999999999996</v>
      </c>
    </row>
    <row r="352" spans="1:11" ht="18" customHeight="1" x14ac:dyDescent="0.3">
      <c r="A352" s="63" t="s">
        <v>89</v>
      </c>
      <c r="B352" s="63">
        <v>2020</v>
      </c>
      <c r="C352" s="63" t="s">
        <v>31</v>
      </c>
      <c r="D352" s="63" t="s">
        <v>102</v>
      </c>
      <c r="E352" s="63" t="s">
        <v>91</v>
      </c>
      <c r="F352" s="63" t="s">
        <v>92</v>
      </c>
      <c r="G352" s="63" t="s">
        <v>93</v>
      </c>
      <c r="H352" s="63" t="s">
        <v>94</v>
      </c>
      <c r="I352" s="63" t="s">
        <v>95</v>
      </c>
      <c r="J352" s="63">
        <v>338</v>
      </c>
      <c r="K352" s="63">
        <v>483.34000000000003</v>
      </c>
    </row>
    <row r="353" spans="1:11" ht="18" customHeight="1" x14ac:dyDescent="0.3">
      <c r="A353" s="63" t="s">
        <v>89</v>
      </c>
      <c r="B353" s="63">
        <v>2020</v>
      </c>
      <c r="C353" s="63" t="s">
        <v>31</v>
      </c>
      <c r="D353" s="63" t="s">
        <v>102</v>
      </c>
      <c r="E353" s="63" t="s">
        <v>91</v>
      </c>
      <c r="F353" s="63" t="s">
        <v>92</v>
      </c>
      <c r="G353" s="63" t="s">
        <v>93</v>
      </c>
      <c r="H353" s="63" t="s">
        <v>94</v>
      </c>
      <c r="I353" s="63" t="s">
        <v>95</v>
      </c>
      <c r="J353" s="63">
        <v>140</v>
      </c>
      <c r="K353" s="63">
        <v>200.2</v>
      </c>
    </row>
    <row r="354" spans="1:11" ht="18" customHeight="1" x14ac:dyDescent="0.3">
      <c r="A354" s="63" t="s">
        <v>99</v>
      </c>
      <c r="B354" s="63">
        <v>2020</v>
      </c>
      <c r="C354" s="63" t="s">
        <v>31</v>
      </c>
      <c r="D354" s="63" t="s">
        <v>102</v>
      </c>
      <c r="E354" s="63" t="s">
        <v>91</v>
      </c>
      <c r="F354" s="63" t="s">
        <v>92</v>
      </c>
      <c r="G354" s="63" t="s">
        <v>93</v>
      </c>
      <c r="H354" s="63" t="s">
        <v>94</v>
      </c>
      <c r="I354" s="63" t="s">
        <v>95</v>
      </c>
      <c r="J354" s="63">
        <v>314</v>
      </c>
      <c r="K354" s="63">
        <v>449.02</v>
      </c>
    </row>
    <row r="355" spans="1:11" ht="18" customHeight="1" x14ac:dyDescent="0.3">
      <c r="A355" s="63" t="s">
        <v>89</v>
      </c>
      <c r="B355" s="63">
        <v>2020</v>
      </c>
      <c r="C355" s="63" t="s">
        <v>31</v>
      </c>
      <c r="D355" s="63" t="s">
        <v>102</v>
      </c>
      <c r="E355" s="63" t="s">
        <v>91</v>
      </c>
      <c r="F355" s="63" t="s">
        <v>92</v>
      </c>
      <c r="G355" s="63" t="s">
        <v>93</v>
      </c>
      <c r="H355" s="63" t="s">
        <v>94</v>
      </c>
      <c r="I355" s="63" t="s">
        <v>97</v>
      </c>
      <c r="J355" s="63">
        <v>352</v>
      </c>
      <c r="K355" s="63">
        <v>503.36</v>
      </c>
    </row>
    <row r="356" spans="1:11" ht="18" customHeight="1" x14ac:dyDescent="0.3">
      <c r="A356" s="63" t="s">
        <v>89</v>
      </c>
      <c r="B356" s="63">
        <v>2020</v>
      </c>
      <c r="C356" s="63" t="s">
        <v>31</v>
      </c>
      <c r="D356" s="63" t="s">
        <v>102</v>
      </c>
      <c r="E356" s="63" t="s">
        <v>91</v>
      </c>
      <c r="F356" s="63" t="s">
        <v>92</v>
      </c>
      <c r="G356" s="63" t="s">
        <v>93</v>
      </c>
      <c r="H356" s="63" t="s">
        <v>94</v>
      </c>
      <c r="I356" s="63" t="s">
        <v>97</v>
      </c>
      <c r="J356" s="63">
        <v>346</v>
      </c>
      <c r="K356" s="63">
        <v>494.78</v>
      </c>
    </row>
    <row r="357" spans="1:11" ht="18" customHeight="1" x14ac:dyDescent="0.3">
      <c r="A357" s="63" t="s">
        <v>96</v>
      </c>
      <c r="B357" s="63">
        <v>2020</v>
      </c>
      <c r="C357" s="63" t="s">
        <v>31</v>
      </c>
      <c r="D357" s="63" t="s">
        <v>102</v>
      </c>
      <c r="E357" s="63" t="s">
        <v>91</v>
      </c>
      <c r="F357" s="63" t="s">
        <v>92</v>
      </c>
      <c r="G357" s="63" t="s">
        <v>93</v>
      </c>
      <c r="H357" s="63" t="s">
        <v>94</v>
      </c>
      <c r="I357" s="63" t="s">
        <v>97</v>
      </c>
      <c r="J357" s="63">
        <v>340</v>
      </c>
      <c r="K357" s="63">
        <v>486.2</v>
      </c>
    </row>
    <row r="358" spans="1:11" ht="18" customHeight="1" x14ac:dyDescent="0.3">
      <c r="A358" s="63" t="s">
        <v>96</v>
      </c>
      <c r="B358" s="63">
        <v>2020</v>
      </c>
      <c r="C358" s="63" t="s">
        <v>31</v>
      </c>
      <c r="D358" s="63" t="s">
        <v>102</v>
      </c>
      <c r="E358" s="63" t="s">
        <v>91</v>
      </c>
      <c r="F358" s="63" t="s">
        <v>92</v>
      </c>
      <c r="G358" s="63" t="s">
        <v>93</v>
      </c>
      <c r="H358" s="63" t="s">
        <v>94</v>
      </c>
      <c r="I358" s="63" t="s">
        <v>95</v>
      </c>
      <c r="J358" s="63">
        <v>340</v>
      </c>
      <c r="K358" s="63">
        <v>526.24</v>
      </c>
    </row>
    <row r="359" spans="1:11" ht="18" customHeight="1" x14ac:dyDescent="0.3">
      <c r="A359" s="63" t="s">
        <v>89</v>
      </c>
      <c r="B359" s="63">
        <v>2020</v>
      </c>
      <c r="C359" s="63" t="s">
        <v>31</v>
      </c>
      <c r="D359" s="63" t="s">
        <v>102</v>
      </c>
      <c r="E359" s="63" t="s">
        <v>91</v>
      </c>
      <c r="F359" s="63" t="s">
        <v>92</v>
      </c>
      <c r="G359" s="63" t="s">
        <v>93</v>
      </c>
      <c r="H359" s="63" t="s">
        <v>94</v>
      </c>
      <c r="I359" s="63" t="s">
        <v>95</v>
      </c>
      <c r="J359" s="63">
        <v>142</v>
      </c>
      <c r="K359" s="63">
        <v>526.24</v>
      </c>
    </row>
    <row r="360" spans="1:11" ht="18" customHeight="1" x14ac:dyDescent="0.3">
      <c r="A360" s="63" t="s">
        <v>96</v>
      </c>
      <c r="B360" s="63">
        <v>2020</v>
      </c>
      <c r="C360" s="63" t="s">
        <v>31</v>
      </c>
      <c r="D360" s="63" t="s">
        <v>102</v>
      </c>
      <c r="E360" s="63" t="s">
        <v>91</v>
      </c>
      <c r="F360" s="63" t="s">
        <v>92</v>
      </c>
      <c r="G360" s="63" t="s">
        <v>93</v>
      </c>
      <c r="H360" s="63" t="s">
        <v>94</v>
      </c>
      <c r="I360" s="63" t="s">
        <v>95</v>
      </c>
      <c r="J360" s="63">
        <v>987</v>
      </c>
      <c r="K360" s="63">
        <v>1411.4099999999999</v>
      </c>
    </row>
    <row r="361" spans="1:11" ht="18" customHeight="1" x14ac:dyDescent="0.3">
      <c r="A361" s="63" t="s">
        <v>96</v>
      </c>
      <c r="B361" s="63">
        <v>2020</v>
      </c>
      <c r="C361" s="63" t="s">
        <v>31</v>
      </c>
      <c r="D361" s="63" t="s">
        <v>102</v>
      </c>
      <c r="E361" s="63" t="s">
        <v>91</v>
      </c>
      <c r="F361" s="63" t="s">
        <v>92</v>
      </c>
      <c r="G361" s="63" t="s">
        <v>93</v>
      </c>
      <c r="H361" s="63" t="s">
        <v>94</v>
      </c>
      <c r="I361" s="63" t="s">
        <v>95</v>
      </c>
      <c r="J361" s="63">
        <v>1021</v>
      </c>
      <c r="K361" s="63">
        <v>1460.03</v>
      </c>
    </row>
    <row r="362" spans="1:11" ht="18" customHeight="1" x14ac:dyDescent="0.3">
      <c r="A362" s="63" t="s">
        <v>96</v>
      </c>
      <c r="B362" s="63">
        <v>2020</v>
      </c>
      <c r="C362" s="63" t="s">
        <v>31</v>
      </c>
      <c r="D362" s="63" t="s">
        <v>102</v>
      </c>
      <c r="E362" s="63" t="s">
        <v>91</v>
      </c>
      <c r="F362" s="63" t="s">
        <v>92</v>
      </c>
      <c r="G362" s="63" t="s">
        <v>93</v>
      </c>
      <c r="H362" s="63" t="s">
        <v>94</v>
      </c>
      <c r="I362" s="63" t="s">
        <v>95</v>
      </c>
      <c r="J362" s="63">
        <v>312</v>
      </c>
      <c r="K362" s="63">
        <v>446.15999999999997</v>
      </c>
    </row>
    <row r="363" spans="1:11" ht="18" customHeight="1" x14ac:dyDescent="0.3">
      <c r="A363" s="63" t="s">
        <v>96</v>
      </c>
      <c r="B363" s="63">
        <v>2020</v>
      </c>
      <c r="C363" s="63" t="s">
        <v>31</v>
      </c>
      <c r="D363" s="63" t="s">
        <v>102</v>
      </c>
      <c r="E363" s="63" t="s">
        <v>91</v>
      </c>
      <c r="F363" s="63" t="s">
        <v>92</v>
      </c>
      <c r="G363" s="63" t="s">
        <v>93</v>
      </c>
      <c r="H363" s="63" t="s">
        <v>94</v>
      </c>
      <c r="I363" s="63" t="s">
        <v>95</v>
      </c>
      <c r="J363" s="63">
        <v>339</v>
      </c>
      <c r="K363" s="63">
        <v>484.77</v>
      </c>
    </row>
    <row r="364" spans="1:11" ht="18" customHeight="1" x14ac:dyDescent="0.3">
      <c r="A364" s="63" t="s">
        <v>89</v>
      </c>
      <c r="B364" s="63">
        <v>2020</v>
      </c>
      <c r="C364" s="63" t="s">
        <v>31</v>
      </c>
      <c r="D364" s="63" t="s">
        <v>102</v>
      </c>
      <c r="E364" s="63" t="s">
        <v>91</v>
      </c>
      <c r="F364" s="63" t="s">
        <v>92</v>
      </c>
      <c r="G364" s="63" t="s">
        <v>93</v>
      </c>
      <c r="H364" s="63" t="s">
        <v>94</v>
      </c>
      <c r="I364" s="63" t="s">
        <v>95</v>
      </c>
      <c r="J364" s="63">
        <v>141</v>
      </c>
      <c r="K364" s="63">
        <v>201.63</v>
      </c>
    </row>
    <row r="365" spans="1:11" ht="18" customHeight="1" x14ac:dyDescent="0.3">
      <c r="A365" s="63" t="s">
        <v>96</v>
      </c>
      <c r="B365" s="63">
        <v>2020</v>
      </c>
      <c r="C365" s="63" t="s">
        <v>31</v>
      </c>
      <c r="D365" s="63" t="s">
        <v>102</v>
      </c>
      <c r="E365" s="63" t="s">
        <v>91</v>
      </c>
      <c r="F365" s="63" t="s">
        <v>92</v>
      </c>
      <c r="G365" s="63" t="s">
        <v>93</v>
      </c>
      <c r="H365" s="63" t="s">
        <v>94</v>
      </c>
      <c r="I365" s="63" t="s">
        <v>95</v>
      </c>
      <c r="J365" s="63">
        <v>315</v>
      </c>
      <c r="K365" s="63">
        <v>450.45</v>
      </c>
    </row>
    <row r="366" spans="1:11" ht="18" customHeight="1" x14ac:dyDescent="0.3">
      <c r="A366" s="63" t="s">
        <v>96</v>
      </c>
      <c r="B366" s="63">
        <v>2020</v>
      </c>
      <c r="C366" s="63" t="s">
        <v>31</v>
      </c>
      <c r="D366" s="63" t="s">
        <v>102</v>
      </c>
      <c r="E366" s="63" t="s">
        <v>91</v>
      </c>
      <c r="F366" s="63" t="s">
        <v>92</v>
      </c>
      <c r="G366" s="63" t="s">
        <v>93</v>
      </c>
      <c r="H366" s="63" t="s">
        <v>94</v>
      </c>
      <c r="I366" s="63" t="s">
        <v>95</v>
      </c>
      <c r="J366" s="63">
        <v>355</v>
      </c>
      <c r="K366" s="63">
        <v>507.65</v>
      </c>
    </row>
    <row r="367" spans="1:11" ht="18" customHeight="1" x14ac:dyDescent="0.3">
      <c r="A367" s="63" t="s">
        <v>89</v>
      </c>
      <c r="B367" s="63">
        <v>2020</v>
      </c>
      <c r="C367" s="63" t="s">
        <v>31</v>
      </c>
      <c r="D367" s="63" t="s">
        <v>102</v>
      </c>
      <c r="E367" s="63" t="s">
        <v>91</v>
      </c>
      <c r="F367" s="63" t="s">
        <v>92</v>
      </c>
      <c r="G367" s="63" t="s">
        <v>93</v>
      </c>
      <c r="H367" s="63" t="s">
        <v>94</v>
      </c>
      <c r="I367" s="63" t="s">
        <v>97</v>
      </c>
      <c r="J367" s="63">
        <v>349</v>
      </c>
      <c r="K367" s="63">
        <v>499.07</v>
      </c>
    </row>
    <row r="368" spans="1:11" ht="18" customHeight="1" x14ac:dyDescent="0.3">
      <c r="A368" s="63" t="s">
        <v>96</v>
      </c>
      <c r="B368" s="63">
        <v>2020</v>
      </c>
      <c r="C368" s="63" t="s">
        <v>31</v>
      </c>
      <c r="D368" s="63" t="s">
        <v>102</v>
      </c>
      <c r="E368" s="63" t="s">
        <v>91</v>
      </c>
      <c r="F368" s="63" t="s">
        <v>92</v>
      </c>
      <c r="G368" s="63" t="s">
        <v>93</v>
      </c>
      <c r="H368" s="63" t="s">
        <v>94</v>
      </c>
      <c r="I368" s="63" t="s">
        <v>97</v>
      </c>
      <c r="J368" s="63">
        <v>343</v>
      </c>
      <c r="K368" s="63">
        <v>490.49</v>
      </c>
    </row>
    <row r="369" spans="1:11" ht="18" customHeight="1" x14ac:dyDescent="0.3">
      <c r="A369" s="63" t="s">
        <v>96</v>
      </c>
      <c r="B369" s="63">
        <v>2020</v>
      </c>
      <c r="C369" s="63" t="s">
        <v>31</v>
      </c>
      <c r="D369" s="63" t="s">
        <v>102</v>
      </c>
      <c r="E369" s="63" t="s">
        <v>91</v>
      </c>
      <c r="F369" s="63" t="s">
        <v>92</v>
      </c>
      <c r="G369" s="63" t="s">
        <v>93</v>
      </c>
      <c r="H369" s="63" t="s">
        <v>94</v>
      </c>
      <c r="I369" s="63" t="s">
        <v>95</v>
      </c>
      <c r="J369" s="63">
        <v>802</v>
      </c>
      <c r="K369" s="63">
        <v>1146.8600000000001</v>
      </c>
    </row>
    <row r="370" spans="1:11" ht="18" customHeight="1" x14ac:dyDescent="0.3">
      <c r="A370" s="63" t="s">
        <v>96</v>
      </c>
      <c r="B370" s="63">
        <v>2020</v>
      </c>
      <c r="C370" s="63" t="s">
        <v>31</v>
      </c>
      <c r="D370" s="63" t="s">
        <v>102</v>
      </c>
      <c r="E370" s="63" t="s">
        <v>91</v>
      </c>
      <c r="F370" s="63" t="s">
        <v>92</v>
      </c>
      <c r="G370" s="63" t="s">
        <v>93</v>
      </c>
      <c r="H370" s="63" t="s">
        <v>94</v>
      </c>
      <c r="I370" s="63" t="s">
        <v>95</v>
      </c>
      <c r="J370" s="63">
        <v>855</v>
      </c>
      <c r="K370" s="63">
        <v>1222.6500000000001</v>
      </c>
    </row>
    <row r="371" spans="1:11" ht="18" customHeight="1" x14ac:dyDescent="0.3">
      <c r="A371" s="63" t="s">
        <v>96</v>
      </c>
      <c r="B371" s="63">
        <v>2020</v>
      </c>
      <c r="C371" s="63" t="s">
        <v>31</v>
      </c>
      <c r="D371" s="63" t="s">
        <v>102</v>
      </c>
      <c r="E371" s="63" t="s">
        <v>91</v>
      </c>
      <c r="F371" s="63" t="s">
        <v>92</v>
      </c>
      <c r="G371" s="63" t="s">
        <v>93</v>
      </c>
      <c r="H371" s="63" t="s">
        <v>94</v>
      </c>
      <c r="I371" s="63" t="s">
        <v>97</v>
      </c>
      <c r="J371" s="63">
        <v>789</v>
      </c>
      <c r="K371" s="63">
        <v>1128.27</v>
      </c>
    </row>
    <row r="372" spans="1:11" ht="18" customHeight="1" x14ac:dyDescent="0.3">
      <c r="A372" s="63" t="s">
        <v>89</v>
      </c>
      <c r="B372" s="63">
        <v>2020</v>
      </c>
      <c r="C372" s="63" t="s">
        <v>31</v>
      </c>
      <c r="D372" s="63" t="s">
        <v>102</v>
      </c>
      <c r="E372" s="63" t="s">
        <v>91</v>
      </c>
      <c r="F372" s="63" t="s">
        <v>92</v>
      </c>
      <c r="G372" s="63" t="s">
        <v>93</v>
      </c>
      <c r="H372" s="63" t="s">
        <v>94</v>
      </c>
      <c r="I372" s="63" t="s">
        <v>97</v>
      </c>
      <c r="J372" s="63">
        <v>790</v>
      </c>
      <c r="K372" s="63">
        <v>1129.7</v>
      </c>
    </row>
    <row r="373" spans="1:11" ht="18" customHeight="1" x14ac:dyDescent="0.3">
      <c r="A373" s="63" t="s">
        <v>96</v>
      </c>
      <c r="B373" s="63">
        <v>2020</v>
      </c>
      <c r="C373" s="63" t="s">
        <v>31</v>
      </c>
      <c r="D373" s="63" t="s">
        <v>102</v>
      </c>
      <c r="E373" s="63" t="s">
        <v>91</v>
      </c>
      <c r="F373" s="63" t="s">
        <v>92</v>
      </c>
      <c r="G373" s="63" t="s">
        <v>93</v>
      </c>
      <c r="H373" s="63" t="s">
        <v>94</v>
      </c>
      <c r="I373" s="63" t="s">
        <v>97</v>
      </c>
      <c r="J373" s="63">
        <v>791</v>
      </c>
      <c r="K373" s="63">
        <v>1131.1300000000001</v>
      </c>
    </row>
    <row r="374" spans="1:11" ht="18" customHeight="1" x14ac:dyDescent="0.3">
      <c r="A374" s="63" t="s">
        <v>99</v>
      </c>
      <c r="B374" s="63">
        <v>2020</v>
      </c>
      <c r="C374" s="63" t="s">
        <v>31</v>
      </c>
      <c r="D374" s="63" t="s">
        <v>102</v>
      </c>
      <c r="E374" s="63" t="s">
        <v>91</v>
      </c>
      <c r="F374" s="63" t="s">
        <v>92</v>
      </c>
      <c r="G374" s="63" t="s">
        <v>93</v>
      </c>
      <c r="H374" s="63" t="s">
        <v>94</v>
      </c>
      <c r="I374" s="63" t="s">
        <v>95</v>
      </c>
      <c r="J374" s="63">
        <v>341</v>
      </c>
      <c r="K374" s="63">
        <v>487.63</v>
      </c>
    </row>
    <row r="375" spans="1:11" ht="18" customHeight="1" x14ac:dyDescent="0.3">
      <c r="A375" s="63" t="s">
        <v>96</v>
      </c>
      <c r="B375" s="63">
        <v>2020</v>
      </c>
      <c r="C375" s="63" t="s">
        <v>31</v>
      </c>
      <c r="D375" s="63" t="s">
        <v>102</v>
      </c>
      <c r="E375" s="63" t="s">
        <v>91</v>
      </c>
      <c r="F375" s="63" t="s">
        <v>92</v>
      </c>
      <c r="G375" s="63" t="s">
        <v>93</v>
      </c>
      <c r="H375" s="63" t="s">
        <v>94</v>
      </c>
      <c r="I375" s="63" t="s">
        <v>95</v>
      </c>
      <c r="J375" s="63">
        <v>143</v>
      </c>
      <c r="K375" s="63">
        <v>204.49</v>
      </c>
    </row>
    <row r="376" spans="1:11" ht="18" customHeight="1" x14ac:dyDescent="0.3">
      <c r="A376" s="63" t="s">
        <v>89</v>
      </c>
      <c r="B376" s="63">
        <v>2020</v>
      </c>
      <c r="C376" s="63" t="s">
        <v>31</v>
      </c>
      <c r="D376" s="63" t="s">
        <v>102</v>
      </c>
      <c r="E376" s="63" t="s">
        <v>91</v>
      </c>
      <c r="F376" s="63" t="s">
        <v>92</v>
      </c>
      <c r="G376" s="63" t="s">
        <v>93</v>
      </c>
      <c r="H376" s="63" t="s">
        <v>94</v>
      </c>
      <c r="I376" s="63" t="s">
        <v>95</v>
      </c>
      <c r="J376" s="63">
        <v>311</v>
      </c>
      <c r="K376" s="63">
        <v>444.73</v>
      </c>
    </row>
    <row r="377" spans="1:11" ht="18" customHeight="1" x14ac:dyDescent="0.3">
      <c r="A377" s="63" t="s">
        <v>89</v>
      </c>
      <c r="B377" s="63">
        <v>2020</v>
      </c>
      <c r="C377" s="63" t="s">
        <v>9</v>
      </c>
      <c r="D377" s="63" t="s">
        <v>102</v>
      </c>
      <c r="E377" s="63" t="s">
        <v>91</v>
      </c>
      <c r="F377" s="63" t="s">
        <v>92</v>
      </c>
      <c r="G377" s="63" t="s">
        <v>93</v>
      </c>
      <c r="H377" s="63" t="s">
        <v>94</v>
      </c>
      <c r="I377" s="63" t="s">
        <v>95</v>
      </c>
      <c r="J377" s="63">
        <v>356</v>
      </c>
      <c r="K377" s="63">
        <v>509.08</v>
      </c>
    </row>
    <row r="378" spans="1:11" ht="18" customHeight="1" x14ac:dyDescent="0.3">
      <c r="A378" s="63" t="s">
        <v>98</v>
      </c>
      <c r="B378" s="63">
        <v>2020</v>
      </c>
      <c r="C378" s="63" t="s">
        <v>9</v>
      </c>
      <c r="D378" s="63" t="s">
        <v>102</v>
      </c>
      <c r="E378" s="63" t="s">
        <v>91</v>
      </c>
      <c r="F378" s="63" t="s">
        <v>92</v>
      </c>
      <c r="G378" s="63" t="s">
        <v>93</v>
      </c>
      <c r="H378" s="63" t="s">
        <v>94</v>
      </c>
      <c r="I378" s="63" t="s">
        <v>95</v>
      </c>
      <c r="J378" s="63">
        <v>344</v>
      </c>
      <c r="K378" s="63">
        <v>491.91999999999996</v>
      </c>
    </row>
    <row r="379" spans="1:11" ht="18" customHeight="1" x14ac:dyDescent="0.3">
      <c r="A379" s="63" t="s">
        <v>96</v>
      </c>
      <c r="B379" s="63">
        <v>2020</v>
      </c>
      <c r="C379" s="63" t="s">
        <v>9</v>
      </c>
      <c r="D379" s="63" t="s">
        <v>102</v>
      </c>
      <c r="E379" s="63" t="s">
        <v>91</v>
      </c>
      <c r="F379" s="63" t="s">
        <v>92</v>
      </c>
      <c r="G379" s="63" t="s">
        <v>93</v>
      </c>
      <c r="H379" s="63" t="s">
        <v>94</v>
      </c>
      <c r="I379" s="63" t="s">
        <v>95</v>
      </c>
      <c r="J379" s="63">
        <v>146</v>
      </c>
      <c r="K379" s="63">
        <v>208.78</v>
      </c>
    </row>
    <row r="380" spans="1:11" ht="18" customHeight="1" x14ac:dyDescent="0.3">
      <c r="A380" s="63" t="s">
        <v>96</v>
      </c>
      <c r="B380" s="63">
        <v>2020</v>
      </c>
      <c r="C380" s="63" t="s">
        <v>9</v>
      </c>
      <c r="D380" s="63" t="s">
        <v>102</v>
      </c>
      <c r="E380" s="63" t="s">
        <v>91</v>
      </c>
      <c r="F380" s="63" t="s">
        <v>92</v>
      </c>
      <c r="G380" s="63" t="s">
        <v>93</v>
      </c>
      <c r="H380" s="63" t="s">
        <v>94</v>
      </c>
      <c r="I380" s="63" t="s">
        <v>95</v>
      </c>
      <c r="J380" s="63">
        <v>320</v>
      </c>
      <c r="K380" s="63">
        <v>457.6</v>
      </c>
    </row>
    <row r="381" spans="1:11" ht="18" customHeight="1" x14ac:dyDescent="0.3">
      <c r="A381" s="63" t="s">
        <v>96</v>
      </c>
      <c r="B381" s="63">
        <v>2020</v>
      </c>
      <c r="C381" s="63" t="s">
        <v>9</v>
      </c>
      <c r="D381" s="63" t="s">
        <v>102</v>
      </c>
      <c r="E381" s="63" t="s">
        <v>91</v>
      </c>
      <c r="F381" s="63" t="s">
        <v>92</v>
      </c>
      <c r="G381" s="63" t="s">
        <v>93</v>
      </c>
      <c r="H381" s="63" t="s">
        <v>94</v>
      </c>
      <c r="I381" s="63" t="s">
        <v>95</v>
      </c>
      <c r="J381" s="63">
        <v>358</v>
      </c>
      <c r="K381" s="63">
        <v>511.94</v>
      </c>
    </row>
    <row r="382" spans="1:11" ht="18" customHeight="1" x14ac:dyDescent="0.3">
      <c r="A382" s="63" t="s">
        <v>89</v>
      </c>
      <c r="B382" s="63">
        <v>2020</v>
      </c>
      <c r="C382" s="63" t="s">
        <v>9</v>
      </c>
      <c r="D382" s="63" t="s">
        <v>102</v>
      </c>
      <c r="E382" s="63" t="s">
        <v>91</v>
      </c>
      <c r="F382" s="63" t="s">
        <v>92</v>
      </c>
      <c r="G382" s="63" t="s">
        <v>93</v>
      </c>
      <c r="H382" s="63" t="s">
        <v>94</v>
      </c>
      <c r="I382" s="63" t="s">
        <v>95</v>
      </c>
      <c r="J382" s="63">
        <v>262</v>
      </c>
      <c r="K382" s="63">
        <v>374.65999999999997</v>
      </c>
    </row>
    <row r="383" spans="1:11" ht="18" customHeight="1" x14ac:dyDescent="0.3">
      <c r="A383" s="63" t="s">
        <v>98</v>
      </c>
      <c r="B383" s="63">
        <v>2020</v>
      </c>
      <c r="C383" s="63" t="s">
        <v>9</v>
      </c>
      <c r="D383" s="63" t="s">
        <v>102</v>
      </c>
      <c r="E383" s="63" t="s">
        <v>91</v>
      </c>
      <c r="F383" s="63" t="s">
        <v>92</v>
      </c>
      <c r="G383" s="63" t="s">
        <v>93</v>
      </c>
      <c r="H383" s="63" t="s">
        <v>94</v>
      </c>
      <c r="I383" s="63" t="s">
        <v>95</v>
      </c>
      <c r="J383" s="63">
        <v>346</v>
      </c>
      <c r="K383" s="63">
        <v>526.24</v>
      </c>
    </row>
    <row r="384" spans="1:11" ht="18" customHeight="1" x14ac:dyDescent="0.3">
      <c r="A384" s="63" t="s">
        <v>98</v>
      </c>
      <c r="B384" s="63">
        <v>2020</v>
      </c>
      <c r="C384" s="63" t="s">
        <v>9</v>
      </c>
      <c r="D384" s="63" t="s">
        <v>102</v>
      </c>
      <c r="E384" s="63" t="s">
        <v>91</v>
      </c>
      <c r="F384" s="63" t="s">
        <v>92</v>
      </c>
      <c r="G384" s="63" t="s">
        <v>93</v>
      </c>
      <c r="H384" s="63" t="s">
        <v>94</v>
      </c>
      <c r="I384" s="63" t="s">
        <v>95</v>
      </c>
      <c r="J384" s="63">
        <v>148</v>
      </c>
      <c r="K384" s="63">
        <v>526.24</v>
      </c>
    </row>
    <row r="385" spans="1:11" ht="18" customHeight="1" x14ac:dyDescent="0.3">
      <c r="A385" s="63" t="s">
        <v>96</v>
      </c>
      <c r="B385" s="63">
        <v>2020</v>
      </c>
      <c r="C385" s="63" t="s">
        <v>9</v>
      </c>
      <c r="D385" s="63" t="s">
        <v>102</v>
      </c>
      <c r="E385" s="63" t="s">
        <v>91</v>
      </c>
      <c r="F385" s="63" t="s">
        <v>92</v>
      </c>
      <c r="G385" s="63" t="s">
        <v>93</v>
      </c>
      <c r="H385" s="63" t="s">
        <v>94</v>
      </c>
      <c r="I385" s="63" t="s">
        <v>95</v>
      </c>
      <c r="J385" s="63">
        <v>316</v>
      </c>
      <c r="K385" s="63">
        <v>526.24</v>
      </c>
    </row>
    <row r="386" spans="1:11" ht="18" customHeight="1" x14ac:dyDescent="0.3">
      <c r="A386" s="63" t="s">
        <v>98</v>
      </c>
      <c r="B386" s="63">
        <v>2020</v>
      </c>
      <c r="C386" s="63" t="s">
        <v>9</v>
      </c>
      <c r="D386" s="63" t="s">
        <v>102</v>
      </c>
      <c r="E386" s="63" t="s">
        <v>91</v>
      </c>
      <c r="F386" s="63" t="s">
        <v>92</v>
      </c>
      <c r="G386" s="63" t="s">
        <v>93</v>
      </c>
      <c r="H386" s="63" t="s">
        <v>94</v>
      </c>
      <c r="I386" s="63" t="s">
        <v>95</v>
      </c>
      <c r="J386" s="63">
        <v>959</v>
      </c>
      <c r="K386" s="63">
        <v>1371.37</v>
      </c>
    </row>
    <row r="387" spans="1:11" ht="18" customHeight="1" x14ac:dyDescent="0.3">
      <c r="A387" s="63" t="s">
        <v>96</v>
      </c>
      <c r="B387" s="63">
        <v>2020</v>
      </c>
      <c r="C387" s="63" t="s">
        <v>9</v>
      </c>
      <c r="D387" s="63" t="s">
        <v>102</v>
      </c>
      <c r="E387" s="63" t="s">
        <v>91</v>
      </c>
      <c r="F387" s="63" t="s">
        <v>92</v>
      </c>
      <c r="G387" s="63" t="s">
        <v>93</v>
      </c>
      <c r="H387" s="63" t="s">
        <v>94</v>
      </c>
      <c r="I387" s="63" t="s">
        <v>95</v>
      </c>
      <c r="J387" s="63">
        <v>1020</v>
      </c>
      <c r="K387" s="63">
        <v>1458.6</v>
      </c>
    </row>
    <row r="388" spans="1:11" ht="18" customHeight="1" x14ac:dyDescent="0.3">
      <c r="A388" s="63" t="s">
        <v>96</v>
      </c>
      <c r="B388" s="63">
        <v>2020</v>
      </c>
      <c r="C388" s="63" t="s">
        <v>9</v>
      </c>
      <c r="D388" s="63" t="s">
        <v>102</v>
      </c>
      <c r="E388" s="63" t="s">
        <v>91</v>
      </c>
      <c r="F388" s="63" t="s">
        <v>92</v>
      </c>
      <c r="G388" s="63" t="s">
        <v>93</v>
      </c>
      <c r="H388" s="63" t="s">
        <v>94</v>
      </c>
      <c r="I388" s="63" t="s">
        <v>95</v>
      </c>
      <c r="J388" s="63">
        <v>318</v>
      </c>
      <c r="K388" s="63">
        <v>454.74</v>
      </c>
    </row>
    <row r="389" spans="1:11" ht="18" customHeight="1" x14ac:dyDescent="0.3">
      <c r="A389" s="63" t="s">
        <v>96</v>
      </c>
      <c r="B389" s="63">
        <v>2020</v>
      </c>
      <c r="C389" s="63" t="s">
        <v>9</v>
      </c>
      <c r="D389" s="63" t="s">
        <v>102</v>
      </c>
      <c r="E389" s="63" t="s">
        <v>91</v>
      </c>
      <c r="F389" s="63" t="s">
        <v>92</v>
      </c>
      <c r="G389" s="63" t="s">
        <v>93</v>
      </c>
      <c r="H389" s="63" t="s">
        <v>94</v>
      </c>
      <c r="I389" s="63" t="s">
        <v>95</v>
      </c>
      <c r="J389" s="63">
        <v>345</v>
      </c>
      <c r="K389" s="63">
        <v>493.35</v>
      </c>
    </row>
    <row r="390" spans="1:11" ht="18" customHeight="1" x14ac:dyDescent="0.3">
      <c r="A390" s="63" t="s">
        <v>98</v>
      </c>
      <c r="B390" s="63">
        <v>2020</v>
      </c>
      <c r="C390" s="63" t="s">
        <v>9</v>
      </c>
      <c r="D390" s="63" t="s">
        <v>102</v>
      </c>
      <c r="E390" s="63" t="s">
        <v>91</v>
      </c>
      <c r="F390" s="63" t="s">
        <v>92</v>
      </c>
      <c r="G390" s="63" t="s">
        <v>93</v>
      </c>
      <c r="H390" s="63" t="s">
        <v>94</v>
      </c>
      <c r="I390" s="63" t="s">
        <v>95</v>
      </c>
      <c r="J390" s="63">
        <v>147</v>
      </c>
      <c r="K390" s="63">
        <v>210.21</v>
      </c>
    </row>
    <row r="391" spans="1:11" ht="18" customHeight="1" x14ac:dyDescent="0.3">
      <c r="A391" s="63" t="s">
        <v>98</v>
      </c>
      <c r="B391" s="63">
        <v>2020</v>
      </c>
      <c r="C391" s="63" t="s">
        <v>9</v>
      </c>
      <c r="D391" s="63" t="s">
        <v>102</v>
      </c>
      <c r="E391" s="63" t="s">
        <v>91</v>
      </c>
      <c r="F391" s="63" t="s">
        <v>92</v>
      </c>
      <c r="G391" s="63" t="s">
        <v>93</v>
      </c>
      <c r="H391" s="63" t="s">
        <v>94</v>
      </c>
      <c r="I391" s="63" t="s">
        <v>95</v>
      </c>
      <c r="J391" s="63">
        <v>265</v>
      </c>
      <c r="K391" s="63">
        <v>378.95</v>
      </c>
    </row>
    <row r="392" spans="1:11" ht="18" customHeight="1" x14ac:dyDescent="0.3">
      <c r="A392" s="63" t="s">
        <v>96</v>
      </c>
      <c r="B392" s="63">
        <v>2020</v>
      </c>
      <c r="C392" s="63" t="s">
        <v>9</v>
      </c>
      <c r="D392" s="63" t="s">
        <v>102</v>
      </c>
      <c r="E392" s="63" t="s">
        <v>91</v>
      </c>
      <c r="F392" s="63" t="s">
        <v>92</v>
      </c>
      <c r="G392" s="63" t="s">
        <v>93</v>
      </c>
      <c r="H392" s="63" t="s">
        <v>94</v>
      </c>
      <c r="I392" s="63" t="s">
        <v>95</v>
      </c>
      <c r="J392" s="63">
        <v>768</v>
      </c>
      <c r="K392" s="63">
        <v>1098.24</v>
      </c>
    </row>
    <row r="393" spans="1:11" ht="18" customHeight="1" x14ac:dyDescent="0.3">
      <c r="A393" s="63" t="s">
        <v>89</v>
      </c>
      <c r="B393" s="63">
        <v>2020</v>
      </c>
      <c r="C393" s="63" t="s">
        <v>9</v>
      </c>
      <c r="D393" s="63" t="s">
        <v>102</v>
      </c>
      <c r="E393" s="63" t="s">
        <v>91</v>
      </c>
      <c r="F393" s="63" t="s">
        <v>92</v>
      </c>
      <c r="G393" s="63" t="s">
        <v>93</v>
      </c>
      <c r="H393" s="63" t="s">
        <v>94</v>
      </c>
      <c r="I393" s="63" t="s">
        <v>95</v>
      </c>
      <c r="J393" s="63">
        <v>801</v>
      </c>
      <c r="K393" s="63">
        <v>1145.43</v>
      </c>
    </row>
    <row r="394" spans="1:11" ht="18" customHeight="1" x14ac:dyDescent="0.3">
      <c r="A394" s="63" t="s">
        <v>98</v>
      </c>
      <c r="B394" s="63">
        <v>2020</v>
      </c>
      <c r="C394" s="63" t="s">
        <v>9</v>
      </c>
      <c r="D394" s="63" t="s">
        <v>102</v>
      </c>
      <c r="E394" s="63" t="s">
        <v>91</v>
      </c>
      <c r="F394" s="63" t="s">
        <v>92</v>
      </c>
      <c r="G394" s="63" t="s">
        <v>93</v>
      </c>
      <c r="H394" s="63" t="s">
        <v>94</v>
      </c>
      <c r="I394" s="63" t="s">
        <v>95</v>
      </c>
      <c r="J394" s="63">
        <v>854</v>
      </c>
      <c r="K394" s="63">
        <v>1221.22</v>
      </c>
    </row>
    <row r="395" spans="1:11" ht="18" customHeight="1" x14ac:dyDescent="0.3">
      <c r="A395" s="63" t="s">
        <v>89</v>
      </c>
      <c r="B395" s="63">
        <v>2020</v>
      </c>
      <c r="C395" s="63" t="s">
        <v>9</v>
      </c>
      <c r="D395" s="63" t="s">
        <v>102</v>
      </c>
      <c r="E395" s="63" t="s">
        <v>91</v>
      </c>
      <c r="F395" s="63" t="s">
        <v>92</v>
      </c>
      <c r="G395" s="63" t="s">
        <v>93</v>
      </c>
      <c r="H395" s="63" t="s">
        <v>94</v>
      </c>
      <c r="I395" s="63" t="s">
        <v>95</v>
      </c>
      <c r="J395" s="63">
        <v>788</v>
      </c>
      <c r="K395" s="63">
        <v>1126.8399999999999</v>
      </c>
    </row>
    <row r="396" spans="1:11" ht="18" customHeight="1" x14ac:dyDescent="0.3">
      <c r="A396" s="63" t="s">
        <v>96</v>
      </c>
      <c r="B396" s="63">
        <v>2020</v>
      </c>
      <c r="C396" s="63" t="s">
        <v>9</v>
      </c>
      <c r="D396" s="63" t="s">
        <v>102</v>
      </c>
      <c r="E396" s="63" t="s">
        <v>91</v>
      </c>
      <c r="F396" s="63" t="s">
        <v>92</v>
      </c>
      <c r="G396" s="63" t="s">
        <v>93</v>
      </c>
      <c r="H396" s="63" t="s">
        <v>94</v>
      </c>
      <c r="I396" s="63" t="s">
        <v>95</v>
      </c>
      <c r="J396" s="63">
        <v>263</v>
      </c>
      <c r="K396" s="63">
        <v>376.09000000000003</v>
      </c>
    </row>
    <row r="397" spans="1:11" ht="18" customHeight="1" x14ac:dyDescent="0.3">
      <c r="A397" s="63" t="s">
        <v>96</v>
      </c>
      <c r="B397" s="63">
        <v>2020</v>
      </c>
      <c r="C397" s="63" t="s">
        <v>9</v>
      </c>
      <c r="D397" s="63" t="s">
        <v>102</v>
      </c>
      <c r="E397" s="63" t="s">
        <v>91</v>
      </c>
      <c r="F397" s="63" t="s">
        <v>92</v>
      </c>
      <c r="G397" s="63" t="s">
        <v>93</v>
      </c>
      <c r="H397" s="63" t="s">
        <v>94</v>
      </c>
      <c r="I397" s="63" t="s">
        <v>95</v>
      </c>
      <c r="J397" s="63">
        <v>347</v>
      </c>
      <c r="K397" s="63">
        <v>496.21000000000004</v>
      </c>
    </row>
    <row r="398" spans="1:11" ht="18" customHeight="1" x14ac:dyDescent="0.3">
      <c r="A398" s="63" t="s">
        <v>98</v>
      </c>
      <c r="B398" s="63">
        <v>2020</v>
      </c>
      <c r="C398" s="63" t="s">
        <v>9</v>
      </c>
      <c r="D398" s="63" t="s">
        <v>102</v>
      </c>
      <c r="E398" s="63" t="s">
        <v>91</v>
      </c>
      <c r="F398" s="63" t="s">
        <v>92</v>
      </c>
      <c r="G398" s="63" t="s">
        <v>93</v>
      </c>
      <c r="H398" s="63" t="s">
        <v>94</v>
      </c>
      <c r="I398" s="63" t="s">
        <v>95</v>
      </c>
      <c r="J398" s="63">
        <v>317</v>
      </c>
      <c r="K398" s="63">
        <v>453.31</v>
      </c>
    </row>
    <row r="399" spans="1:11" ht="18" customHeight="1" x14ac:dyDescent="0.3">
      <c r="A399" s="63" t="s">
        <v>96</v>
      </c>
      <c r="B399" s="63">
        <v>2020</v>
      </c>
      <c r="C399" s="63" t="s">
        <v>37</v>
      </c>
      <c r="D399" s="63" t="s">
        <v>102</v>
      </c>
      <c r="E399" s="63" t="s">
        <v>91</v>
      </c>
      <c r="F399" s="63" t="s">
        <v>92</v>
      </c>
      <c r="G399" s="63" t="s">
        <v>93</v>
      </c>
      <c r="H399" s="63" t="s">
        <v>94</v>
      </c>
      <c r="I399" s="63" t="s">
        <v>95</v>
      </c>
      <c r="J399" s="63">
        <v>314</v>
      </c>
      <c r="K399" s="63">
        <v>449.02</v>
      </c>
    </row>
    <row r="400" spans="1:11" ht="18" customHeight="1" x14ac:dyDescent="0.3">
      <c r="A400" s="63" t="s">
        <v>98</v>
      </c>
      <c r="B400" s="63">
        <v>2020</v>
      </c>
      <c r="C400" s="63" t="s">
        <v>37</v>
      </c>
      <c r="D400" s="63" t="s">
        <v>102</v>
      </c>
      <c r="E400" s="63" t="s">
        <v>91</v>
      </c>
      <c r="F400" s="63" t="s">
        <v>92</v>
      </c>
      <c r="G400" s="63" t="s">
        <v>93</v>
      </c>
      <c r="H400" s="63" t="s">
        <v>94</v>
      </c>
      <c r="I400" s="63" t="s">
        <v>95</v>
      </c>
      <c r="J400" s="63">
        <v>362</v>
      </c>
      <c r="K400" s="63">
        <v>517.66</v>
      </c>
    </row>
    <row r="401" spans="1:11" ht="18" customHeight="1" x14ac:dyDescent="0.3">
      <c r="A401" s="63" t="s">
        <v>96</v>
      </c>
      <c r="B401" s="63">
        <v>2020</v>
      </c>
      <c r="C401" s="63" t="s">
        <v>37</v>
      </c>
      <c r="D401" s="63" t="s">
        <v>102</v>
      </c>
      <c r="E401" s="63" t="s">
        <v>91</v>
      </c>
      <c r="F401" s="63" t="s">
        <v>92</v>
      </c>
      <c r="G401" s="63" t="s">
        <v>93</v>
      </c>
      <c r="H401" s="63" t="s">
        <v>94</v>
      </c>
      <c r="I401" s="63" t="s">
        <v>95</v>
      </c>
      <c r="J401" s="63">
        <v>284</v>
      </c>
      <c r="K401" s="63">
        <v>406.12</v>
      </c>
    </row>
    <row r="402" spans="1:11" ht="18" customHeight="1" x14ac:dyDescent="0.3">
      <c r="A402" s="63" t="s">
        <v>96</v>
      </c>
      <c r="B402" s="63">
        <v>2020</v>
      </c>
      <c r="C402" s="63" t="s">
        <v>37</v>
      </c>
      <c r="D402" s="63" t="s">
        <v>102</v>
      </c>
      <c r="E402" s="63" t="s">
        <v>91</v>
      </c>
      <c r="F402" s="63" t="s">
        <v>92</v>
      </c>
      <c r="G402" s="63" t="s">
        <v>93</v>
      </c>
      <c r="H402" s="63" t="s">
        <v>94</v>
      </c>
      <c r="I402" s="63" t="s">
        <v>95</v>
      </c>
      <c r="J402" s="63">
        <v>358</v>
      </c>
      <c r="K402" s="63">
        <v>526.24</v>
      </c>
    </row>
    <row r="403" spans="1:11" ht="18" customHeight="1" x14ac:dyDescent="0.3">
      <c r="A403" s="63" t="s">
        <v>96</v>
      </c>
      <c r="B403" s="63">
        <v>2020</v>
      </c>
      <c r="C403" s="63" t="s">
        <v>37</v>
      </c>
      <c r="D403" s="63" t="s">
        <v>102</v>
      </c>
      <c r="E403" s="63" t="s">
        <v>91</v>
      </c>
      <c r="F403" s="63" t="s">
        <v>92</v>
      </c>
      <c r="G403" s="63" t="s">
        <v>93</v>
      </c>
      <c r="H403" s="63" t="s">
        <v>94</v>
      </c>
      <c r="I403" s="63" t="s">
        <v>95</v>
      </c>
      <c r="J403" s="63">
        <v>286</v>
      </c>
      <c r="K403" s="63">
        <v>526.24</v>
      </c>
    </row>
    <row r="404" spans="1:11" ht="18" customHeight="1" x14ac:dyDescent="0.3">
      <c r="A404" s="63" t="s">
        <v>96</v>
      </c>
      <c r="B404" s="63">
        <v>2020</v>
      </c>
      <c r="C404" s="63" t="s">
        <v>37</v>
      </c>
      <c r="D404" s="63" t="s">
        <v>102</v>
      </c>
      <c r="E404" s="63" t="s">
        <v>91</v>
      </c>
      <c r="F404" s="63" t="s">
        <v>92</v>
      </c>
      <c r="G404" s="63" t="s">
        <v>93</v>
      </c>
      <c r="H404" s="63" t="s">
        <v>94</v>
      </c>
      <c r="I404" s="63" t="s">
        <v>95</v>
      </c>
      <c r="J404" s="63">
        <v>992</v>
      </c>
      <c r="K404" s="63">
        <v>1418.56</v>
      </c>
    </row>
    <row r="405" spans="1:11" ht="18" customHeight="1" x14ac:dyDescent="0.3">
      <c r="A405" s="63" t="s">
        <v>96</v>
      </c>
      <c r="B405" s="63">
        <v>2020</v>
      </c>
      <c r="C405" s="63" t="s">
        <v>37</v>
      </c>
      <c r="D405" s="63" t="s">
        <v>102</v>
      </c>
      <c r="E405" s="63" t="s">
        <v>91</v>
      </c>
      <c r="F405" s="63" t="s">
        <v>92</v>
      </c>
      <c r="G405" s="63" t="s">
        <v>93</v>
      </c>
      <c r="H405" s="63" t="s">
        <v>94</v>
      </c>
      <c r="I405" s="63" t="s">
        <v>95</v>
      </c>
      <c r="J405" s="63">
        <v>1025</v>
      </c>
      <c r="K405" s="63">
        <v>1465.75</v>
      </c>
    </row>
    <row r="406" spans="1:11" ht="18" customHeight="1" x14ac:dyDescent="0.3">
      <c r="A406" s="63" t="s">
        <v>89</v>
      </c>
      <c r="B406" s="63">
        <v>2020</v>
      </c>
      <c r="C406" s="63" t="s">
        <v>37</v>
      </c>
      <c r="D406" s="63" t="s">
        <v>102</v>
      </c>
      <c r="E406" s="63" t="s">
        <v>91</v>
      </c>
      <c r="F406" s="63" t="s">
        <v>92</v>
      </c>
      <c r="G406" s="63" t="s">
        <v>93</v>
      </c>
      <c r="H406" s="63" t="s">
        <v>94</v>
      </c>
      <c r="I406" s="63" t="s">
        <v>95</v>
      </c>
      <c r="J406" s="63">
        <v>288</v>
      </c>
      <c r="K406" s="63">
        <v>411.84000000000003</v>
      </c>
    </row>
    <row r="407" spans="1:11" ht="18" customHeight="1" x14ac:dyDescent="0.3">
      <c r="A407" s="63" t="s">
        <v>89</v>
      </c>
      <c r="B407" s="63">
        <v>2020</v>
      </c>
      <c r="C407" s="63" t="s">
        <v>37</v>
      </c>
      <c r="D407" s="63" t="s">
        <v>102</v>
      </c>
      <c r="E407" s="63" t="s">
        <v>91</v>
      </c>
      <c r="F407" s="63" t="s">
        <v>92</v>
      </c>
      <c r="G407" s="63" t="s">
        <v>93</v>
      </c>
      <c r="H407" s="63" t="s">
        <v>94</v>
      </c>
      <c r="I407" s="63" t="s">
        <v>95</v>
      </c>
      <c r="J407" s="63">
        <v>315</v>
      </c>
      <c r="K407" s="63">
        <v>450.45</v>
      </c>
    </row>
    <row r="408" spans="1:11" ht="18" customHeight="1" x14ac:dyDescent="0.3">
      <c r="A408" s="63" t="s">
        <v>96</v>
      </c>
      <c r="B408" s="63">
        <v>2020</v>
      </c>
      <c r="C408" s="63" t="s">
        <v>37</v>
      </c>
      <c r="D408" s="63" t="s">
        <v>102</v>
      </c>
      <c r="E408" s="63" t="s">
        <v>91</v>
      </c>
      <c r="F408" s="63" t="s">
        <v>92</v>
      </c>
      <c r="G408" s="63" t="s">
        <v>93</v>
      </c>
      <c r="H408" s="63" t="s">
        <v>94</v>
      </c>
      <c r="I408" s="63" t="s">
        <v>95</v>
      </c>
      <c r="J408" s="63">
        <v>285</v>
      </c>
      <c r="K408" s="63">
        <v>407.55</v>
      </c>
    </row>
    <row r="409" spans="1:11" ht="18" customHeight="1" x14ac:dyDescent="0.3">
      <c r="A409" s="63" t="s">
        <v>96</v>
      </c>
      <c r="B409" s="63">
        <v>2020</v>
      </c>
      <c r="C409" s="63" t="s">
        <v>37</v>
      </c>
      <c r="D409" s="63" t="s">
        <v>102</v>
      </c>
      <c r="E409" s="63" t="s">
        <v>91</v>
      </c>
      <c r="F409" s="63" t="s">
        <v>92</v>
      </c>
      <c r="G409" s="63" t="s">
        <v>93</v>
      </c>
      <c r="H409" s="63" t="s">
        <v>94</v>
      </c>
      <c r="I409" s="63" t="s">
        <v>95</v>
      </c>
      <c r="J409" s="63">
        <v>773</v>
      </c>
      <c r="K409" s="63">
        <v>1105.3899999999999</v>
      </c>
    </row>
    <row r="410" spans="1:11" ht="18" customHeight="1" x14ac:dyDescent="0.3">
      <c r="A410" s="63" t="s">
        <v>89</v>
      </c>
      <c r="B410" s="63">
        <v>2020</v>
      </c>
      <c r="C410" s="63" t="s">
        <v>37</v>
      </c>
      <c r="D410" s="63" t="s">
        <v>102</v>
      </c>
      <c r="E410" s="63" t="s">
        <v>91</v>
      </c>
      <c r="F410" s="63" t="s">
        <v>92</v>
      </c>
      <c r="G410" s="63" t="s">
        <v>93</v>
      </c>
      <c r="H410" s="63" t="s">
        <v>94</v>
      </c>
      <c r="I410" s="63" t="s">
        <v>95</v>
      </c>
      <c r="J410" s="63">
        <v>806</v>
      </c>
      <c r="K410" s="63">
        <v>1152.58</v>
      </c>
    </row>
    <row r="411" spans="1:11" ht="18" customHeight="1" x14ac:dyDescent="0.3">
      <c r="A411" s="63" t="s">
        <v>96</v>
      </c>
      <c r="B411" s="63">
        <v>2020</v>
      </c>
      <c r="C411" s="63" t="s">
        <v>37</v>
      </c>
      <c r="D411" s="63" t="s">
        <v>102</v>
      </c>
      <c r="E411" s="63" t="s">
        <v>91</v>
      </c>
      <c r="F411" s="63" t="s">
        <v>92</v>
      </c>
      <c r="G411" s="63" t="s">
        <v>93</v>
      </c>
      <c r="H411" s="63" t="s">
        <v>94</v>
      </c>
      <c r="I411" s="63" t="s">
        <v>95</v>
      </c>
      <c r="J411" s="63">
        <v>311</v>
      </c>
      <c r="K411" s="63">
        <v>444.73</v>
      </c>
    </row>
    <row r="412" spans="1:11" ht="18" customHeight="1" x14ac:dyDescent="0.3">
      <c r="A412" s="63" t="s">
        <v>96</v>
      </c>
      <c r="B412" s="63">
        <v>2020</v>
      </c>
      <c r="C412" s="63" t="s">
        <v>37</v>
      </c>
      <c r="D412" s="63" t="s">
        <v>102</v>
      </c>
      <c r="E412" s="63" t="s">
        <v>91</v>
      </c>
      <c r="F412" s="63" t="s">
        <v>92</v>
      </c>
      <c r="G412" s="63" t="s">
        <v>93</v>
      </c>
      <c r="H412" s="63" t="s">
        <v>94</v>
      </c>
      <c r="I412" s="63" t="s">
        <v>95</v>
      </c>
      <c r="J412" s="63">
        <v>359</v>
      </c>
      <c r="K412" s="63">
        <v>513.37</v>
      </c>
    </row>
    <row r="413" spans="1:11" ht="18" customHeight="1" x14ac:dyDescent="0.3">
      <c r="A413" s="63" t="s">
        <v>96</v>
      </c>
      <c r="B413" s="63">
        <v>2020</v>
      </c>
      <c r="C413" s="63" t="s">
        <v>37</v>
      </c>
      <c r="D413" s="63" t="s">
        <v>102</v>
      </c>
      <c r="E413" s="63" t="s">
        <v>91</v>
      </c>
      <c r="F413" s="63" t="s">
        <v>92</v>
      </c>
      <c r="G413" s="63" t="s">
        <v>93</v>
      </c>
      <c r="H413" s="63" t="s">
        <v>94</v>
      </c>
      <c r="I413" s="63" t="s">
        <v>95</v>
      </c>
      <c r="J413" s="63">
        <v>287</v>
      </c>
      <c r="K413" s="63">
        <v>410.40999999999997</v>
      </c>
    </row>
    <row r="414" spans="1:11" ht="18" customHeight="1" x14ac:dyDescent="0.3">
      <c r="A414" s="63" t="s">
        <v>96</v>
      </c>
      <c r="B414" s="63">
        <v>2020</v>
      </c>
      <c r="C414" s="63" t="s">
        <v>36</v>
      </c>
      <c r="D414" s="63" t="s">
        <v>102</v>
      </c>
      <c r="E414" s="63" t="s">
        <v>91</v>
      </c>
      <c r="F414" s="63" t="s">
        <v>92</v>
      </c>
      <c r="G414" s="63" t="s">
        <v>93</v>
      </c>
      <c r="H414" s="63" t="s">
        <v>94</v>
      </c>
      <c r="I414" s="63" t="s">
        <v>95</v>
      </c>
      <c r="J414" s="63">
        <v>320</v>
      </c>
      <c r="K414" s="63">
        <v>457.6</v>
      </c>
    </row>
    <row r="415" spans="1:11" ht="18" customHeight="1" x14ac:dyDescent="0.3">
      <c r="A415" s="63" t="s">
        <v>96</v>
      </c>
      <c r="B415" s="63">
        <v>2020</v>
      </c>
      <c r="C415" s="63" t="s">
        <v>36</v>
      </c>
      <c r="D415" s="63" t="s">
        <v>102</v>
      </c>
      <c r="E415" s="63" t="s">
        <v>91</v>
      </c>
      <c r="F415" s="63" t="s">
        <v>92</v>
      </c>
      <c r="G415" s="63" t="s">
        <v>93</v>
      </c>
      <c r="H415" s="63" t="s">
        <v>94</v>
      </c>
      <c r="I415" s="63" t="s">
        <v>95</v>
      </c>
      <c r="J415" s="63">
        <v>290</v>
      </c>
      <c r="K415" s="63">
        <v>414.7</v>
      </c>
    </row>
    <row r="416" spans="1:11" ht="18" customHeight="1" x14ac:dyDescent="0.3">
      <c r="A416" s="63" t="s">
        <v>100</v>
      </c>
      <c r="B416" s="63">
        <v>2020</v>
      </c>
      <c r="C416" s="63" t="s">
        <v>36</v>
      </c>
      <c r="D416" s="63" t="s">
        <v>102</v>
      </c>
      <c r="E416" s="63" t="s">
        <v>91</v>
      </c>
      <c r="F416" s="63" t="s">
        <v>92</v>
      </c>
      <c r="G416" s="63" t="s">
        <v>93</v>
      </c>
      <c r="H416" s="63" t="s">
        <v>94</v>
      </c>
      <c r="I416" s="63" t="s">
        <v>95</v>
      </c>
      <c r="J416" s="63">
        <v>316</v>
      </c>
      <c r="K416" s="63">
        <v>526.24</v>
      </c>
    </row>
    <row r="417" spans="1:11" ht="18" customHeight="1" x14ac:dyDescent="0.3">
      <c r="A417" s="63" t="s">
        <v>89</v>
      </c>
      <c r="B417" s="63">
        <v>2020</v>
      </c>
      <c r="C417" s="63" t="s">
        <v>36</v>
      </c>
      <c r="D417" s="63" t="s">
        <v>102</v>
      </c>
      <c r="E417" s="63" t="s">
        <v>91</v>
      </c>
      <c r="F417" s="63" t="s">
        <v>92</v>
      </c>
      <c r="G417" s="63" t="s">
        <v>93</v>
      </c>
      <c r="H417" s="63" t="s">
        <v>94</v>
      </c>
      <c r="I417" s="63" t="s">
        <v>95</v>
      </c>
      <c r="J417" s="63">
        <v>364</v>
      </c>
      <c r="K417" s="63">
        <v>526.24</v>
      </c>
    </row>
    <row r="418" spans="1:11" ht="18" customHeight="1" x14ac:dyDescent="0.3">
      <c r="A418" s="63" t="s">
        <v>100</v>
      </c>
      <c r="B418" s="63">
        <v>2020</v>
      </c>
      <c r="C418" s="63" t="s">
        <v>36</v>
      </c>
      <c r="D418" s="63" t="s">
        <v>102</v>
      </c>
      <c r="E418" s="63" t="s">
        <v>91</v>
      </c>
      <c r="F418" s="63" t="s">
        <v>92</v>
      </c>
      <c r="G418" s="63" t="s">
        <v>93</v>
      </c>
      <c r="H418" s="63" t="s">
        <v>94</v>
      </c>
      <c r="I418" s="63" t="s">
        <v>95</v>
      </c>
      <c r="J418" s="63">
        <v>292</v>
      </c>
      <c r="K418" s="63">
        <v>526.24</v>
      </c>
    </row>
    <row r="419" spans="1:11" ht="18" customHeight="1" x14ac:dyDescent="0.3">
      <c r="A419" s="63" t="s">
        <v>96</v>
      </c>
      <c r="B419" s="63">
        <v>2020</v>
      </c>
      <c r="C419" s="63" t="s">
        <v>36</v>
      </c>
      <c r="D419" s="63" t="s">
        <v>102</v>
      </c>
      <c r="E419" s="63" t="s">
        <v>91</v>
      </c>
      <c r="F419" s="63" t="s">
        <v>92</v>
      </c>
      <c r="G419" s="63" t="s">
        <v>93</v>
      </c>
      <c r="H419" s="63" t="s">
        <v>94</v>
      </c>
      <c r="I419" s="63" t="s">
        <v>95</v>
      </c>
      <c r="J419" s="63">
        <v>991</v>
      </c>
      <c r="K419" s="63">
        <v>1417.13</v>
      </c>
    </row>
    <row r="420" spans="1:11" ht="18" customHeight="1" x14ac:dyDescent="0.3">
      <c r="A420" s="63" t="s">
        <v>98</v>
      </c>
      <c r="B420" s="63">
        <v>2020</v>
      </c>
      <c r="C420" s="63" t="s">
        <v>36</v>
      </c>
      <c r="D420" s="63" t="s">
        <v>102</v>
      </c>
      <c r="E420" s="63" t="s">
        <v>91</v>
      </c>
      <c r="F420" s="63" t="s">
        <v>92</v>
      </c>
      <c r="G420" s="63" t="s">
        <v>93</v>
      </c>
      <c r="H420" s="63" t="s">
        <v>94</v>
      </c>
      <c r="I420" s="63" t="s">
        <v>95</v>
      </c>
      <c r="J420" s="63">
        <v>1024</v>
      </c>
      <c r="K420" s="63">
        <v>1464.32</v>
      </c>
    </row>
    <row r="421" spans="1:11" ht="18" customHeight="1" x14ac:dyDescent="0.3">
      <c r="A421" s="63" t="s">
        <v>89</v>
      </c>
      <c r="B421" s="63">
        <v>2020</v>
      </c>
      <c r="C421" s="63" t="s">
        <v>36</v>
      </c>
      <c r="D421" s="63" t="s">
        <v>102</v>
      </c>
      <c r="E421" s="63" t="s">
        <v>91</v>
      </c>
      <c r="F421" s="63" t="s">
        <v>92</v>
      </c>
      <c r="G421" s="63" t="s">
        <v>93</v>
      </c>
      <c r="H421" s="63" t="s">
        <v>94</v>
      </c>
      <c r="I421" s="63" t="s">
        <v>95</v>
      </c>
      <c r="J421" s="63">
        <v>294</v>
      </c>
      <c r="K421" s="63">
        <v>420.42</v>
      </c>
    </row>
    <row r="422" spans="1:11" ht="18" customHeight="1" x14ac:dyDescent="0.3">
      <c r="A422" s="63" t="s">
        <v>89</v>
      </c>
      <c r="B422" s="63">
        <v>2020</v>
      </c>
      <c r="C422" s="63" t="s">
        <v>36</v>
      </c>
      <c r="D422" s="63" t="s">
        <v>102</v>
      </c>
      <c r="E422" s="63" t="s">
        <v>91</v>
      </c>
      <c r="F422" s="63" t="s">
        <v>92</v>
      </c>
      <c r="G422" s="63" t="s">
        <v>93</v>
      </c>
      <c r="H422" s="63" t="s">
        <v>94</v>
      </c>
      <c r="I422" s="63" t="s">
        <v>95</v>
      </c>
      <c r="J422" s="63">
        <v>321</v>
      </c>
      <c r="K422" s="63">
        <v>459.03</v>
      </c>
    </row>
    <row r="423" spans="1:11" ht="18" customHeight="1" x14ac:dyDescent="0.3">
      <c r="A423" s="63" t="s">
        <v>89</v>
      </c>
      <c r="B423" s="63">
        <v>2020</v>
      </c>
      <c r="C423" s="63" t="s">
        <v>36</v>
      </c>
      <c r="D423" s="63" t="s">
        <v>102</v>
      </c>
      <c r="E423" s="63" t="s">
        <v>91</v>
      </c>
      <c r="F423" s="63" t="s">
        <v>92</v>
      </c>
      <c r="G423" s="63" t="s">
        <v>93</v>
      </c>
      <c r="H423" s="63" t="s">
        <v>94</v>
      </c>
      <c r="I423" s="63" t="s">
        <v>95</v>
      </c>
      <c r="J423" s="63">
        <v>363</v>
      </c>
      <c r="K423" s="63">
        <v>519.09</v>
      </c>
    </row>
    <row r="424" spans="1:11" ht="18" customHeight="1" x14ac:dyDescent="0.3">
      <c r="A424" s="63" t="s">
        <v>96</v>
      </c>
      <c r="B424" s="63">
        <v>2020</v>
      </c>
      <c r="C424" s="63" t="s">
        <v>36</v>
      </c>
      <c r="D424" s="63" t="s">
        <v>102</v>
      </c>
      <c r="E424" s="63" t="s">
        <v>91</v>
      </c>
      <c r="F424" s="63" t="s">
        <v>92</v>
      </c>
      <c r="G424" s="63" t="s">
        <v>93</v>
      </c>
      <c r="H424" s="63" t="s">
        <v>94</v>
      </c>
      <c r="I424" s="63" t="s">
        <v>95</v>
      </c>
      <c r="J424" s="63">
        <v>291</v>
      </c>
      <c r="K424" s="63">
        <v>416.13</v>
      </c>
    </row>
    <row r="425" spans="1:11" ht="18" customHeight="1" x14ac:dyDescent="0.3">
      <c r="A425" s="63" t="s">
        <v>100</v>
      </c>
      <c r="B425" s="63">
        <v>2020</v>
      </c>
      <c r="C425" s="63" t="s">
        <v>36</v>
      </c>
      <c r="D425" s="63" t="s">
        <v>102</v>
      </c>
      <c r="E425" s="63" t="s">
        <v>91</v>
      </c>
      <c r="F425" s="63" t="s">
        <v>92</v>
      </c>
      <c r="G425" s="63" t="s">
        <v>93</v>
      </c>
      <c r="H425" s="63" t="s">
        <v>94</v>
      </c>
      <c r="I425" s="63" t="s">
        <v>95</v>
      </c>
      <c r="J425" s="63">
        <v>772</v>
      </c>
      <c r="K425" s="63">
        <v>1103.96</v>
      </c>
    </row>
    <row r="426" spans="1:11" ht="18" customHeight="1" x14ac:dyDescent="0.3">
      <c r="A426" s="63" t="s">
        <v>89</v>
      </c>
      <c r="B426" s="63">
        <v>2020</v>
      </c>
      <c r="C426" s="63" t="s">
        <v>36</v>
      </c>
      <c r="D426" s="63" t="s">
        <v>102</v>
      </c>
      <c r="E426" s="63" t="s">
        <v>91</v>
      </c>
      <c r="F426" s="63" t="s">
        <v>92</v>
      </c>
      <c r="G426" s="63" t="s">
        <v>93</v>
      </c>
      <c r="H426" s="63" t="s">
        <v>94</v>
      </c>
      <c r="I426" s="63" t="s">
        <v>95</v>
      </c>
      <c r="J426" s="63">
        <v>805</v>
      </c>
      <c r="K426" s="63">
        <v>1151.1500000000001</v>
      </c>
    </row>
    <row r="427" spans="1:11" ht="18" customHeight="1" x14ac:dyDescent="0.3">
      <c r="A427" s="63" t="s">
        <v>100</v>
      </c>
      <c r="B427" s="63">
        <v>2020</v>
      </c>
      <c r="C427" s="63" t="s">
        <v>36</v>
      </c>
      <c r="D427" s="63" t="s">
        <v>102</v>
      </c>
      <c r="E427" s="63" t="s">
        <v>91</v>
      </c>
      <c r="F427" s="63" t="s">
        <v>92</v>
      </c>
      <c r="G427" s="63" t="s">
        <v>93</v>
      </c>
      <c r="H427" s="63" t="s">
        <v>94</v>
      </c>
      <c r="I427" s="63" t="s">
        <v>95</v>
      </c>
      <c r="J427" s="63">
        <v>859</v>
      </c>
      <c r="K427" s="63">
        <v>1228.3699999999999</v>
      </c>
    </row>
    <row r="428" spans="1:11" ht="18" customHeight="1" x14ac:dyDescent="0.3">
      <c r="A428" s="63" t="s">
        <v>96</v>
      </c>
      <c r="B428" s="63">
        <v>2020</v>
      </c>
      <c r="C428" s="63" t="s">
        <v>36</v>
      </c>
      <c r="D428" s="63" t="s">
        <v>102</v>
      </c>
      <c r="E428" s="63" t="s">
        <v>91</v>
      </c>
      <c r="F428" s="63" t="s">
        <v>92</v>
      </c>
      <c r="G428" s="63" t="s">
        <v>93</v>
      </c>
      <c r="H428" s="63" t="s">
        <v>94</v>
      </c>
      <c r="I428" s="63" t="s">
        <v>95</v>
      </c>
      <c r="J428" s="63">
        <v>317</v>
      </c>
      <c r="K428" s="63">
        <v>453.31</v>
      </c>
    </row>
    <row r="429" spans="1:11" ht="18" customHeight="1" x14ac:dyDescent="0.3">
      <c r="A429" s="63" t="s">
        <v>96</v>
      </c>
      <c r="B429" s="63">
        <v>2020</v>
      </c>
      <c r="C429" s="63" t="s">
        <v>36</v>
      </c>
      <c r="D429" s="63" t="s">
        <v>102</v>
      </c>
      <c r="E429" s="63" t="s">
        <v>91</v>
      </c>
      <c r="F429" s="63" t="s">
        <v>92</v>
      </c>
      <c r="G429" s="63" t="s">
        <v>93</v>
      </c>
      <c r="H429" s="63" t="s">
        <v>94</v>
      </c>
      <c r="I429" s="63" t="s">
        <v>95</v>
      </c>
      <c r="J429" s="63">
        <v>365</v>
      </c>
      <c r="K429" s="63">
        <v>521.95000000000005</v>
      </c>
    </row>
    <row r="430" spans="1:11" ht="18" customHeight="1" x14ac:dyDescent="0.3">
      <c r="A430" s="63" t="s">
        <v>96</v>
      </c>
      <c r="B430" s="63">
        <v>2020</v>
      </c>
      <c r="C430" s="63" t="s">
        <v>36</v>
      </c>
      <c r="D430" s="63" t="s">
        <v>102</v>
      </c>
      <c r="E430" s="63" t="s">
        <v>91</v>
      </c>
      <c r="F430" s="63" t="s">
        <v>92</v>
      </c>
      <c r="G430" s="63" t="s">
        <v>93</v>
      </c>
      <c r="H430" s="63" t="s">
        <v>94</v>
      </c>
      <c r="I430" s="63" t="s">
        <v>95</v>
      </c>
      <c r="J430" s="63">
        <v>293</v>
      </c>
      <c r="K430" s="63">
        <v>418.99</v>
      </c>
    </row>
    <row r="431" spans="1:11" ht="18" customHeight="1" x14ac:dyDescent="0.3">
      <c r="A431" s="63" t="s">
        <v>98</v>
      </c>
      <c r="B431" s="63">
        <v>2020</v>
      </c>
      <c r="C431" s="63" t="s">
        <v>32</v>
      </c>
      <c r="D431" s="63" t="s">
        <v>102</v>
      </c>
      <c r="E431" s="63" t="s">
        <v>91</v>
      </c>
      <c r="F431" s="63" t="s">
        <v>92</v>
      </c>
      <c r="G431" s="63" t="s">
        <v>93</v>
      </c>
      <c r="H431" s="63" t="s">
        <v>94</v>
      </c>
      <c r="I431" s="63" t="s">
        <v>95</v>
      </c>
      <c r="J431" s="63">
        <v>332</v>
      </c>
      <c r="K431" s="63">
        <v>474.76</v>
      </c>
    </row>
    <row r="432" spans="1:11" ht="18" customHeight="1" x14ac:dyDescent="0.3">
      <c r="A432" s="63" t="s">
        <v>89</v>
      </c>
      <c r="B432" s="63">
        <v>2020</v>
      </c>
      <c r="C432" s="63" t="s">
        <v>32</v>
      </c>
      <c r="D432" s="63" t="s">
        <v>102</v>
      </c>
      <c r="E432" s="63" t="s">
        <v>91</v>
      </c>
      <c r="F432" s="63" t="s">
        <v>92</v>
      </c>
      <c r="G432" s="63" t="s">
        <v>93</v>
      </c>
      <c r="H432" s="63" t="s">
        <v>94</v>
      </c>
      <c r="I432" s="63" t="s">
        <v>95</v>
      </c>
      <c r="J432" s="63">
        <v>134</v>
      </c>
      <c r="K432" s="63">
        <v>191.62</v>
      </c>
    </row>
    <row r="433" spans="1:11" ht="18" customHeight="1" x14ac:dyDescent="0.3">
      <c r="A433" s="63" t="s">
        <v>96</v>
      </c>
      <c r="B433" s="63">
        <v>2020</v>
      </c>
      <c r="C433" s="63" t="s">
        <v>32</v>
      </c>
      <c r="D433" s="63" t="s">
        <v>102</v>
      </c>
      <c r="E433" s="63" t="s">
        <v>91</v>
      </c>
      <c r="F433" s="63" t="s">
        <v>92</v>
      </c>
      <c r="G433" s="63" t="s">
        <v>93</v>
      </c>
      <c r="H433" s="63" t="s">
        <v>94</v>
      </c>
      <c r="I433" s="63" t="s">
        <v>95</v>
      </c>
      <c r="J433" s="63">
        <v>308</v>
      </c>
      <c r="K433" s="63">
        <v>440.44</v>
      </c>
    </row>
    <row r="434" spans="1:11" ht="18" customHeight="1" x14ac:dyDescent="0.3">
      <c r="A434" s="63" t="s">
        <v>98</v>
      </c>
      <c r="B434" s="63">
        <v>2020</v>
      </c>
      <c r="C434" s="63" t="s">
        <v>32</v>
      </c>
      <c r="D434" s="63" t="s">
        <v>102</v>
      </c>
      <c r="E434" s="63" t="s">
        <v>91</v>
      </c>
      <c r="F434" s="63" t="s">
        <v>92</v>
      </c>
      <c r="G434" s="63" t="s">
        <v>93</v>
      </c>
      <c r="H434" s="63" t="s">
        <v>94</v>
      </c>
      <c r="I434" s="63" t="s">
        <v>95</v>
      </c>
      <c r="J434" s="63">
        <v>334</v>
      </c>
      <c r="K434" s="63">
        <v>526.24</v>
      </c>
    </row>
    <row r="435" spans="1:11" ht="18" customHeight="1" x14ac:dyDescent="0.3">
      <c r="A435" s="63" t="s">
        <v>98</v>
      </c>
      <c r="B435" s="63">
        <v>2020</v>
      </c>
      <c r="C435" s="63" t="s">
        <v>32</v>
      </c>
      <c r="D435" s="63" t="s">
        <v>102</v>
      </c>
      <c r="E435" s="63" t="s">
        <v>91</v>
      </c>
      <c r="F435" s="63" t="s">
        <v>92</v>
      </c>
      <c r="G435" s="63" t="s">
        <v>93</v>
      </c>
      <c r="H435" s="63" t="s">
        <v>94</v>
      </c>
      <c r="I435" s="63" t="s">
        <v>95</v>
      </c>
      <c r="J435" s="63">
        <v>136</v>
      </c>
      <c r="K435" s="63">
        <v>526.24</v>
      </c>
    </row>
    <row r="436" spans="1:11" ht="18" customHeight="1" x14ac:dyDescent="0.3">
      <c r="A436" s="63" t="s">
        <v>96</v>
      </c>
      <c r="B436" s="63">
        <v>2020</v>
      </c>
      <c r="C436" s="63" t="s">
        <v>32</v>
      </c>
      <c r="D436" s="63" t="s">
        <v>102</v>
      </c>
      <c r="E436" s="63" t="s">
        <v>91</v>
      </c>
      <c r="F436" s="63" t="s">
        <v>92</v>
      </c>
      <c r="G436" s="63" t="s">
        <v>93</v>
      </c>
      <c r="H436" s="63" t="s">
        <v>94</v>
      </c>
      <c r="I436" s="63" t="s">
        <v>95</v>
      </c>
      <c r="J436" s="63">
        <v>310</v>
      </c>
      <c r="K436" s="63">
        <v>526.24</v>
      </c>
    </row>
    <row r="437" spans="1:11" ht="18" customHeight="1" x14ac:dyDescent="0.3">
      <c r="A437" s="63" t="s">
        <v>96</v>
      </c>
      <c r="B437" s="63">
        <v>2020</v>
      </c>
      <c r="C437" s="63" t="s">
        <v>32</v>
      </c>
      <c r="D437" s="63" t="s">
        <v>102</v>
      </c>
      <c r="E437" s="63" t="s">
        <v>91</v>
      </c>
      <c r="F437" s="63" t="s">
        <v>92</v>
      </c>
      <c r="G437" s="63" t="s">
        <v>93</v>
      </c>
      <c r="H437" s="63" t="s">
        <v>94</v>
      </c>
      <c r="I437" s="63" t="s">
        <v>95</v>
      </c>
      <c r="J437" s="63">
        <v>988</v>
      </c>
      <c r="K437" s="63">
        <v>1412.84</v>
      </c>
    </row>
    <row r="438" spans="1:11" ht="18" customHeight="1" x14ac:dyDescent="0.3">
      <c r="A438" s="63" t="s">
        <v>89</v>
      </c>
      <c r="B438" s="63">
        <v>2020</v>
      </c>
      <c r="C438" s="63" t="s">
        <v>32</v>
      </c>
      <c r="D438" s="63" t="s">
        <v>102</v>
      </c>
      <c r="E438" s="63" t="s">
        <v>91</v>
      </c>
      <c r="F438" s="63" t="s">
        <v>92</v>
      </c>
      <c r="G438" s="63" t="s">
        <v>93</v>
      </c>
      <c r="H438" s="63" t="s">
        <v>94</v>
      </c>
      <c r="I438" s="63" t="s">
        <v>95</v>
      </c>
      <c r="J438" s="63">
        <v>306</v>
      </c>
      <c r="K438" s="63">
        <v>437.58</v>
      </c>
    </row>
    <row r="439" spans="1:11" ht="18" customHeight="1" x14ac:dyDescent="0.3">
      <c r="A439" s="63" t="s">
        <v>89</v>
      </c>
      <c r="B439" s="63">
        <v>2020</v>
      </c>
      <c r="C439" s="63" t="s">
        <v>32</v>
      </c>
      <c r="D439" s="63" t="s">
        <v>102</v>
      </c>
      <c r="E439" s="63" t="s">
        <v>91</v>
      </c>
      <c r="F439" s="63" t="s">
        <v>92</v>
      </c>
      <c r="G439" s="63" t="s">
        <v>93</v>
      </c>
      <c r="H439" s="63" t="s">
        <v>94</v>
      </c>
      <c r="I439" s="63" t="s">
        <v>95</v>
      </c>
      <c r="J439" s="63">
        <v>333</v>
      </c>
      <c r="K439" s="63">
        <v>476.19</v>
      </c>
    </row>
    <row r="440" spans="1:11" ht="18" customHeight="1" x14ac:dyDescent="0.3">
      <c r="A440" s="63" t="s">
        <v>98</v>
      </c>
      <c r="B440" s="63">
        <v>2020</v>
      </c>
      <c r="C440" s="63" t="s">
        <v>32</v>
      </c>
      <c r="D440" s="63" t="s">
        <v>102</v>
      </c>
      <c r="E440" s="63" t="s">
        <v>91</v>
      </c>
      <c r="F440" s="63" t="s">
        <v>92</v>
      </c>
      <c r="G440" s="63" t="s">
        <v>93</v>
      </c>
      <c r="H440" s="63" t="s">
        <v>94</v>
      </c>
      <c r="I440" s="63" t="s">
        <v>95</v>
      </c>
      <c r="J440" s="63">
        <v>135</v>
      </c>
      <c r="K440" s="63">
        <v>193.05</v>
      </c>
    </row>
    <row r="441" spans="1:11" ht="18" customHeight="1" x14ac:dyDescent="0.3">
      <c r="A441" s="63" t="s">
        <v>96</v>
      </c>
      <c r="B441" s="63">
        <v>2020</v>
      </c>
      <c r="C441" s="63" t="s">
        <v>32</v>
      </c>
      <c r="D441" s="63" t="s">
        <v>102</v>
      </c>
      <c r="E441" s="63" t="s">
        <v>91</v>
      </c>
      <c r="F441" s="63" t="s">
        <v>92</v>
      </c>
      <c r="G441" s="63" t="s">
        <v>93</v>
      </c>
      <c r="H441" s="63" t="s">
        <v>94</v>
      </c>
      <c r="I441" s="63" t="s">
        <v>95</v>
      </c>
      <c r="J441" s="63">
        <v>309</v>
      </c>
      <c r="K441" s="63">
        <v>441.87</v>
      </c>
    </row>
    <row r="442" spans="1:11" ht="18" customHeight="1" x14ac:dyDescent="0.3">
      <c r="A442" s="63" t="s">
        <v>96</v>
      </c>
      <c r="B442" s="63">
        <v>2020</v>
      </c>
      <c r="C442" s="63" t="s">
        <v>32</v>
      </c>
      <c r="D442" s="63" t="s">
        <v>102</v>
      </c>
      <c r="E442" s="63" t="s">
        <v>91</v>
      </c>
      <c r="F442" s="63" t="s">
        <v>92</v>
      </c>
      <c r="G442" s="63" t="s">
        <v>93</v>
      </c>
      <c r="H442" s="63" t="s">
        <v>94</v>
      </c>
      <c r="I442" s="63" t="s">
        <v>95</v>
      </c>
      <c r="J442" s="63">
        <v>769</v>
      </c>
      <c r="K442" s="63">
        <v>1099.67</v>
      </c>
    </row>
    <row r="443" spans="1:11" ht="18" customHeight="1" x14ac:dyDescent="0.3">
      <c r="A443" s="63" t="s">
        <v>98</v>
      </c>
      <c r="B443" s="63">
        <v>2020</v>
      </c>
      <c r="C443" s="63" t="s">
        <v>32</v>
      </c>
      <c r="D443" s="63" t="s">
        <v>102</v>
      </c>
      <c r="E443" s="63" t="s">
        <v>91</v>
      </c>
      <c r="F443" s="63" t="s">
        <v>92</v>
      </c>
      <c r="G443" s="63" t="s">
        <v>93</v>
      </c>
      <c r="H443" s="63" t="s">
        <v>94</v>
      </c>
      <c r="I443" s="63" t="s">
        <v>95</v>
      </c>
      <c r="J443" s="63">
        <v>803</v>
      </c>
      <c r="K443" s="63">
        <v>1148.29</v>
      </c>
    </row>
    <row r="444" spans="1:11" ht="18" customHeight="1" x14ac:dyDescent="0.3">
      <c r="A444" s="63" t="s">
        <v>98</v>
      </c>
      <c r="B444" s="63">
        <v>2020</v>
      </c>
      <c r="C444" s="63" t="s">
        <v>32</v>
      </c>
      <c r="D444" s="63" t="s">
        <v>102</v>
      </c>
      <c r="E444" s="63" t="s">
        <v>91</v>
      </c>
      <c r="F444" s="63" t="s">
        <v>92</v>
      </c>
      <c r="G444" s="63" t="s">
        <v>93</v>
      </c>
      <c r="H444" s="63" t="s">
        <v>94</v>
      </c>
      <c r="I444" s="63" t="s">
        <v>95</v>
      </c>
      <c r="J444" s="63">
        <v>856</v>
      </c>
      <c r="K444" s="63">
        <v>1224.08</v>
      </c>
    </row>
    <row r="445" spans="1:11" ht="18" customHeight="1" x14ac:dyDescent="0.3">
      <c r="A445" s="63" t="s">
        <v>96</v>
      </c>
      <c r="B445" s="63">
        <v>2020</v>
      </c>
      <c r="C445" s="63" t="s">
        <v>32</v>
      </c>
      <c r="D445" s="63" t="s">
        <v>102</v>
      </c>
      <c r="E445" s="63" t="s">
        <v>91</v>
      </c>
      <c r="F445" s="63" t="s">
        <v>92</v>
      </c>
      <c r="G445" s="63" t="s">
        <v>93</v>
      </c>
      <c r="H445" s="63" t="s">
        <v>94</v>
      </c>
      <c r="I445" s="63" t="s">
        <v>95</v>
      </c>
      <c r="J445" s="63">
        <v>335</v>
      </c>
      <c r="K445" s="63">
        <v>479.05</v>
      </c>
    </row>
    <row r="446" spans="1:11" ht="18" customHeight="1" x14ac:dyDescent="0.3">
      <c r="A446" s="63" t="s">
        <v>98</v>
      </c>
      <c r="B446" s="63">
        <v>2020</v>
      </c>
      <c r="C446" s="63" t="s">
        <v>32</v>
      </c>
      <c r="D446" s="63" t="s">
        <v>102</v>
      </c>
      <c r="E446" s="63" t="s">
        <v>91</v>
      </c>
      <c r="F446" s="63" t="s">
        <v>92</v>
      </c>
      <c r="G446" s="63" t="s">
        <v>93</v>
      </c>
      <c r="H446" s="63" t="s">
        <v>94</v>
      </c>
      <c r="I446" s="63" t="s">
        <v>95</v>
      </c>
      <c r="J446" s="63">
        <v>137</v>
      </c>
      <c r="K446" s="63">
        <v>195.91</v>
      </c>
    </row>
    <row r="447" spans="1:11" ht="18" customHeight="1" x14ac:dyDescent="0.3">
      <c r="A447" s="63" t="s">
        <v>98</v>
      </c>
      <c r="B447" s="63">
        <v>2020</v>
      </c>
      <c r="C447" s="63" t="s">
        <v>32</v>
      </c>
      <c r="D447" s="63" t="s">
        <v>102</v>
      </c>
      <c r="E447" s="63" t="s">
        <v>91</v>
      </c>
      <c r="F447" s="63" t="s">
        <v>92</v>
      </c>
      <c r="G447" s="63" t="s">
        <v>93</v>
      </c>
      <c r="H447" s="63" t="s">
        <v>94</v>
      </c>
      <c r="I447" s="63" t="s">
        <v>95</v>
      </c>
      <c r="J447" s="63">
        <v>305</v>
      </c>
      <c r="K447" s="63">
        <v>436.15</v>
      </c>
    </row>
    <row r="448" spans="1:11" ht="18" customHeight="1" x14ac:dyDescent="0.3">
      <c r="A448" s="63" t="s">
        <v>89</v>
      </c>
      <c r="B448" s="63">
        <v>2020</v>
      </c>
      <c r="C448" s="63" t="s">
        <v>35</v>
      </c>
      <c r="D448" s="63" t="s">
        <v>102</v>
      </c>
      <c r="E448" s="63" t="s">
        <v>91</v>
      </c>
      <c r="F448" s="63" t="s">
        <v>92</v>
      </c>
      <c r="G448" s="63" t="s">
        <v>93</v>
      </c>
      <c r="H448" s="63" t="s">
        <v>94</v>
      </c>
      <c r="I448" s="63" t="s">
        <v>95</v>
      </c>
      <c r="J448" s="63">
        <v>326</v>
      </c>
      <c r="K448" s="63">
        <v>466.18</v>
      </c>
    </row>
    <row r="449" spans="1:11" ht="18" customHeight="1" x14ac:dyDescent="0.3">
      <c r="A449" s="63" t="s">
        <v>96</v>
      </c>
      <c r="B449" s="63">
        <v>2020</v>
      </c>
      <c r="C449" s="63" t="s">
        <v>35</v>
      </c>
      <c r="D449" s="63" t="s">
        <v>102</v>
      </c>
      <c r="E449" s="63" t="s">
        <v>91</v>
      </c>
      <c r="F449" s="63" t="s">
        <v>92</v>
      </c>
      <c r="G449" s="63" t="s">
        <v>93</v>
      </c>
      <c r="H449" s="63" t="s">
        <v>94</v>
      </c>
      <c r="I449" s="63" t="s">
        <v>95</v>
      </c>
      <c r="J449" s="63">
        <v>368</v>
      </c>
      <c r="K449" s="63">
        <v>526.24</v>
      </c>
    </row>
    <row r="450" spans="1:11" ht="18" customHeight="1" x14ac:dyDescent="0.3">
      <c r="A450" s="63" t="s">
        <v>96</v>
      </c>
      <c r="B450" s="63">
        <v>2020</v>
      </c>
      <c r="C450" s="63" t="s">
        <v>35</v>
      </c>
      <c r="D450" s="63" t="s">
        <v>102</v>
      </c>
      <c r="E450" s="63" t="s">
        <v>91</v>
      </c>
      <c r="F450" s="63" t="s">
        <v>92</v>
      </c>
      <c r="G450" s="63" t="s">
        <v>93</v>
      </c>
      <c r="H450" s="63" t="s">
        <v>94</v>
      </c>
      <c r="I450" s="63" t="s">
        <v>95</v>
      </c>
      <c r="J450" s="63">
        <v>296</v>
      </c>
      <c r="K450" s="63">
        <v>423.28</v>
      </c>
    </row>
    <row r="451" spans="1:11" ht="18" customHeight="1" x14ac:dyDescent="0.3">
      <c r="A451" s="63" t="s">
        <v>96</v>
      </c>
      <c r="B451" s="63">
        <v>2020</v>
      </c>
      <c r="C451" s="63" t="s">
        <v>35</v>
      </c>
      <c r="D451" s="63" t="s">
        <v>102</v>
      </c>
      <c r="E451" s="63" t="s">
        <v>91</v>
      </c>
      <c r="F451" s="63" t="s">
        <v>92</v>
      </c>
      <c r="G451" s="63" t="s">
        <v>93</v>
      </c>
      <c r="H451" s="63" t="s">
        <v>94</v>
      </c>
      <c r="I451" s="63" t="s">
        <v>95</v>
      </c>
      <c r="J451" s="63">
        <v>322</v>
      </c>
      <c r="K451" s="63">
        <v>526.24</v>
      </c>
    </row>
    <row r="452" spans="1:11" ht="18" customHeight="1" x14ac:dyDescent="0.3">
      <c r="A452" s="63" t="s">
        <v>100</v>
      </c>
      <c r="B452" s="63">
        <v>2020</v>
      </c>
      <c r="C452" s="63" t="s">
        <v>35</v>
      </c>
      <c r="D452" s="63" t="s">
        <v>102</v>
      </c>
      <c r="E452" s="63" t="s">
        <v>91</v>
      </c>
      <c r="F452" s="63" t="s">
        <v>92</v>
      </c>
      <c r="G452" s="63" t="s">
        <v>93</v>
      </c>
      <c r="H452" s="63" t="s">
        <v>94</v>
      </c>
      <c r="I452" s="63" t="s">
        <v>95</v>
      </c>
      <c r="J452" s="63">
        <v>370</v>
      </c>
      <c r="K452" s="63">
        <v>526.24</v>
      </c>
    </row>
    <row r="453" spans="1:11" ht="18" customHeight="1" x14ac:dyDescent="0.3">
      <c r="A453" s="63" t="s">
        <v>98</v>
      </c>
      <c r="B453" s="63">
        <v>2020</v>
      </c>
      <c r="C453" s="63" t="s">
        <v>35</v>
      </c>
      <c r="D453" s="63" t="s">
        <v>102</v>
      </c>
      <c r="E453" s="63" t="s">
        <v>91</v>
      </c>
      <c r="F453" s="63" t="s">
        <v>92</v>
      </c>
      <c r="G453" s="63" t="s">
        <v>93</v>
      </c>
      <c r="H453" s="63" t="s">
        <v>94</v>
      </c>
      <c r="I453" s="63" t="s">
        <v>95</v>
      </c>
      <c r="J453" s="63">
        <v>298</v>
      </c>
      <c r="K453" s="63">
        <v>526.24</v>
      </c>
    </row>
    <row r="454" spans="1:11" ht="18" customHeight="1" x14ac:dyDescent="0.3">
      <c r="A454" s="63" t="s">
        <v>98</v>
      </c>
      <c r="B454" s="63">
        <v>2020</v>
      </c>
      <c r="C454" s="63" t="s">
        <v>35</v>
      </c>
      <c r="D454" s="63" t="s">
        <v>102</v>
      </c>
      <c r="E454" s="63" t="s">
        <v>91</v>
      </c>
      <c r="F454" s="63" t="s">
        <v>92</v>
      </c>
      <c r="G454" s="63" t="s">
        <v>93</v>
      </c>
      <c r="H454" s="63" t="s">
        <v>94</v>
      </c>
      <c r="I454" s="63" t="s">
        <v>95</v>
      </c>
      <c r="J454" s="63">
        <v>990</v>
      </c>
      <c r="K454" s="63">
        <v>1415.7</v>
      </c>
    </row>
    <row r="455" spans="1:11" ht="18" customHeight="1" x14ac:dyDescent="0.3">
      <c r="A455" s="63" t="s">
        <v>89</v>
      </c>
      <c r="B455" s="63">
        <v>2020</v>
      </c>
      <c r="C455" s="63" t="s">
        <v>35</v>
      </c>
      <c r="D455" s="63" t="s">
        <v>102</v>
      </c>
      <c r="E455" s="63" t="s">
        <v>91</v>
      </c>
      <c r="F455" s="63" t="s">
        <v>92</v>
      </c>
      <c r="G455" s="63" t="s">
        <v>93</v>
      </c>
      <c r="H455" s="63" t="s">
        <v>94</v>
      </c>
      <c r="I455" s="63" t="s">
        <v>95</v>
      </c>
      <c r="J455" s="63">
        <v>1023</v>
      </c>
      <c r="K455" s="63">
        <v>1462.8899999999999</v>
      </c>
    </row>
    <row r="456" spans="1:11" ht="18" customHeight="1" x14ac:dyDescent="0.3">
      <c r="A456" s="63" t="s">
        <v>96</v>
      </c>
      <c r="B456" s="63">
        <v>2020</v>
      </c>
      <c r="C456" s="63" t="s">
        <v>35</v>
      </c>
      <c r="D456" s="63" t="s">
        <v>102</v>
      </c>
      <c r="E456" s="63" t="s">
        <v>91</v>
      </c>
      <c r="F456" s="63" t="s">
        <v>92</v>
      </c>
      <c r="G456" s="63" t="s">
        <v>93</v>
      </c>
      <c r="H456" s="63" t="s">
        <v>94</v>
      </c>
      <c r="I456" s="63" t="s">
        <v>95</v>
      </c>
      <c r="J456" s="63">
        <v>369</v>
      </c>
      <c r="K456" s="63">
        <v>527.66999999999996</v>
      </c>
    </row>
    <row r="457" spans="1:11" ht="18" customHeight="1" x14ac:dyDescent="0.3">
      <c r="A457" s="63" t="s">
        <v>98</v>
      </c>
      <c r="B457" s="63">
        <v>2020</v>
      </c>
      <c r="C457" s="63" t="s">
        <v>35</v>
      </c>
      <c r="D457" s="63" t="s">
        <v>102</v>
      </c>
      <c r="E457" s="63" t="s">
        <v>91</v>
      </c>
      <c r="F457" s="63" t="s">
        <v>92</v>
      </c>
      <c r="G457" s="63" t="s">
        <v>93</v>
      </c>
      <c r="H457" s="63" t="s">
        <v>94</v>
      </c>
      <c r="I457" s="63" t="s">
        <v>95</v>
      </c>
      <c r="J457" s="63">
        <v>297</v>
      </c>
      <c r="K457" s="63">
        <v>424.71</v>
      </c>
    </row>
    <row r="458" spans="1:11" ht="18" customHeight="1" x14ac:dyDescent="0.3">
      <c r="A458" s="63" t="s">
        <v>98</v>
      </c>
      <c r="B458" s="63">
        <v>2020</v>
      </c>
      <c r="C458" s="63" t="s">
        <v>35</v>
      </c>
      <c r="D458" s="63" t="s">
        <v>102</v>
      </c>
      <c r="E458" s="63" t="s">
        <v>91</v>
      </c>
      <c r="F458" s="63" t="s">
        <v>92</v>
      </c>
      <c r="G458" s="63" t="s">
        <v>93</v>
      </c>
      <c r="H458" s="63" t="s">
        <v>94</v>
      </c>
      <c r="I458" s="63" t="s">
        <v>95</v>
      </c>
      <c r="J458" s="63">
        <v>771</v>
      </c>
      <c r="K458" s="63">
        <v>1102.53</v>
      </c>
    </row>
    <row r="459" spans="1:11" ht="18" customHeight="1" x14ac:dyDescent="0.3">
      <c r="A459" s="63" t="s">
        <v>89</v>
      </c>
      <c r="B459" s="63">
        <v>2020</v>
      </c>
      <c r="C459" s="63" t="s">
        <v>35</v>
      </c>
      <c r="D459" s="63" t="s">
        <v>102</v>
      </c>
      <c r="E459" s="63" t="s">
        <v>91</v>
      </c>
      <c r="F459" s="63" t="s">
        <v>92</v>
      </c>
      <c r="G459" s="63" t="s">
        <v>93</v>
      </c>
      <c r="H459" s="63" t="s">
        <v>94</v>
      </c>
      <c r="I459" s="63" t="s">
        <v>95</v>
      </c>
      <c r="J459" s="63">
        <v>804</v>
      </c>
      <c r="K459" s="63">
        <v>1149.72</v>
      </c>
    </row>
    <row r="460" spans="1:11" ht="18" customHeight="1" x14ac:dyDescent="0.3">
      <c r="A460" s="63" t="s">
        <v>96</v>
      </c>
      <c r="B460" s="63">
        <v>2020</v>
      </c>
      <c r="C460" s="63" t="s">
        <v>35</v>
      </c>
      <c r="D460" s="63" t="s">
        <v>102</v>
      </c>
      <c r="E460" s="63" t="s">
        <v>91</v>
      </c>
      <c r="F460" s="63" t="s">
        <v>92</v>
      </c>
      <c r="G460" s="63" t="s">
        <v>93</v>
      </c>
      <c r="H460" s="63" t="s">
        <v>94</v>
      </c>
      <c r="I460" s="63" t="s">
        <v>95</v>
      </c>
      <c r="J460" s="63">
        <v>858</v>
      </c>
      <c r="K460" s="63">
        <v>1226.94</v>
      </c>
    </row>
    <row r="461" spans="1:11" ht="18" customHeight="1" x14ac:dyDescent="0.3">
      <c r="A461" s="63" t="s">
        <v>96</v>
      </c>
      <c r="B461" s="63">
        <v>2020</v>
      </c>
      <c r="C461" s="63" t="s">
        <v>35</v>
      </c>
      <c r="D461" s="63" t="s">
        <v>102</v>
      </c>
      <c r="E461" s="63" t="s">
        <v>91</v>
      </c>
      <c r="F461" s="63" t="s">
        <v>92</v>
      </c>
      <c r="G461" s="63" t="s">
        <v>93</v>
      </c>
      <c r="H461" s="63" t="s">
        <v>94</v>
      </c>
      <c r="I461" s="63" t="s">
        <v>95</v>
      </c>
      <c r="J461" s="63">
        <v>323</v>
      </c>
      <c r="K461" s="63">
        <v>461.89</v>
      </c>
    </row>
    <row r="462" spans="1:11" ht="18" customHeight="1" x14ac:dyDescent="0.3">
      <c r="A462" s="63" t="s">
        <v>89</v>
      </c>
      <c r="B462" s="63">
        <v>2020</v>
      </c>
      <c r="C462" s="63" t="s">
        <v>35</v>
      </c>
      <c r="D462" s="63" t="s">
        <v>102</v>
      </c>
      <c r="E462" s="63" t="s">
        <v>91</v>
      </c>
      <c r="F462" s="63" t="s">
        <v>92</v>
      </c>
      <c r="G462" s="63" t="s">
        <v>93</v>
      </c>
      <c r="H462" s="63" t="s">
        <v>94</v>
      </c>
      <c r="I462" s="63" t="s">
        <v>95</v>
      </c>
      <c r="J462" s="63">
        <v>371</v>
      </c>
      <c r="K462" s="63">
        <v>530.53</v>
      </c>
    </row>
    <row r="463" spans="1:11" ht="18" customHeight="1" x14ac:dyDescent="0.3">
      <c r="A463" s="63" t="s">
        <v>89</v>
      </c>
      <c r="B463" s="63">
        <v>2020</v>
      </c>
      <c r="C463" s="63" t="s">
        <v>35</v>
      </c>
      <c r="D463" s="63" t="s">
        <v>102</v>
      </c>
      <c r="E463" s="63" t="s">
        <v>91</v>
      </c>
      <c r="F463" s="63" t="s">
        <v>92</v>
      </c>
      <c r="G463" s="63" t="s">
        <v>93</v>
      </c>
      <c r="H463" s="63" t="s">
        <v>94</v>
      </c>
      <c r="I463" s="63" t="s">
        <v>95</v>
      </c>
      <c r="J463" s="63">
        <v>299</v>
      </c>
      <c r="K463" s="63">
        <v>427.57</v>
      </c>
    </row>
    <row r="464" spans="1:11" ht="18" customHeight="1" x14ac:dyDescent="0.3">
      <c r="A464" s="63" t="s">
        <v>89</v>
      </c>
      <c r="B464" s="63">
        <v>2020</v>
      </c>
      <c r="C464" s="63" t="s">
        <v>41</v>
      </c>
      <c r="D464" s="63" t="s">
        <v>102</v>
      </c>
      <c r="E464" s="63" t="s">
        <v>91</v>
      </c>
      <c r="F464" s="63" t="s">
        <v>92</v>
      </c>
      <c r="G464" s="63" t="s">
        <v>93</v>
      </c>
      <c r="H464" s="63" t="s">
        <v>94</v>
      </c>
      <c r="I464" s="63" t="s">
        <v>95</v>
      </c>
      <c r="J464" s="63">
        <v>290</v>
      </c>
      <c r="K464" s="63">
        <v>414.7</v>
      </c>
    </row>
    <row r="465" spans="1:11" ht="18" customHeight="1" x14ac:dyDescent="0.3">
      <c r="A465" s="63" t="s">
        <v>96</v>
      </c>
      <c r="B465" s="63">
        <v>2020</v>
      </c>
      <c r="C465" s="63" t="s">
        <v>41</v>
      </c>
      <c r="D465" s="63" t="s">
        <v>102</v>
      </c>
      <c r="E465" s="63" t="s">
        <v>91</v>
      </c>
      <c r="F465" s="63" t="s">
        <v>92</v>
      </c>
      <c r="G465" s="63" t="s">
        <v>93</v>
      </c>
      <c r="H465" s="63" t="s">
        <v>94</v>
      </c>
      <c r="I465" s="63" t="s">
        <v>95</v>
      </c>
      <c r="J465" s="63">
        <v>338</v>
      </c>
      <c r="K465" s="63">
        <v>483.34000000000003</v>
      </c>
    </row>
    <row r="466" spans="1:11" ht="18" customHeight="1" x14ac:dyDescent="0.3">
      <c r="A466" s="63" t="s">
        <v>96</v>
      </c>
      <c r="B466" s="63">
        <v>2020</v>
      </c>
      <c r="C466" s="63" t="s">
        <v>41</v>
      </c>
      <c r="D466" s="63" t="s">
        <v>102</v>
      </c>
      <c r="E466" s="63" t="s">
        <v>91</v>
      </c>
      <c r="F466" s="63" t="s">
        <v>92</v>
      </c>
      <c r="G466" s="63" t="s">
        <v>93</v>
      </c>
      <c r="H466" s="63" t="s">
        <v>94</v>
      </c>
      <c r="I466" s="63" t="s">
        <v>95</v>
      </c>
      <c r="J466" s="63">
        <v>266</v>
      </c>
      <c r="K466" s="63">
        <v>380.38</v>
      </c>
    </row>
    <row r="467" spans="1:11" ht="18" customHeight="1" x14ac:dyDescent="0.3">
      <c r="A467" s="63" t="s">
        <v>89</v>
      </c>
      <c r="B467" s="63">
        <v>2020</v>
      </c>
      <c r="C467" s="63" t="s">
        <v>41</v>
      </c>
      <c r="D467" s="63" t="s">
        <v>102</v>
      </c>
      <c r="E467" s="63" t="s">
        <v>91</v>
      </c>
      <c r="F467" s="63" t="s">
        <v>92</v>
      </c>
      <c r="G467" s="63" t="s">
        <v>93</v>
      </c>
      <c r="H467" s="63" t="s">
        <v>94</v>
      </c>
      <c r="I467" s="63" t="s">
        <v>95</v>
      </c>
      <c r="J467" s="63">
        <v>292</v>
      </c>
      <c r="K467" s="63">
        <v>526.24</v>
      </c>
    </row>
    <row r="468" spans="1:11" ht="18" customHeight="1" x14ac:dyDescent="0.3">
      <c r="A468" s="63" t="s">
        <v>89</v>
      </c>
      <c r="B468" s="63">
        <v>2020</v>
      </c>
      <c r="C468" s="63" t="s">
        <v>41</v>
      </c>
      <c r="D468" s="63" t="s">
        <v>102</v>
      </c>
      <c r="E468" s="63" t="s">
        <v>91</v>
      </c>
      <c r="F468" s="63" t="s">
        <v>92</v>
      </c>
      <c r="G468" s="63" t="s">
        <v>93</v>
      </c>
      <c r="H468" s="63" t="s">
        <v>94</v>
      </c>
      <c r="I468" s="63" t="s">
        <v>95</v>
      </c>
      <c r="J468" s="63">
        <v>340</v>
      </c>
      <c r="K468" s="63">
        <v>526.24</v>
      </c>
    </row>
    <row r="469" spans="1:11" ht="18" customHeight="1" x14ac:dyDescent="0.3">
      <c r="A469" s="63" t="s">
        <v>96</v>
      </c>
      <c r="B469" s="63">
        <v>2020</v>
      </c>
      <c r="C469" s="63" t="s">
        <v>41</v>
      </c>
      <c r="D469" s="63" t="s">
        <v>102</v>
      </c>
      <c r="E469" s="63" t="s">
        <v>91</v>
      </c>
      <c r="F469" s="63" t="s">
        <v>92</v>
      </c>
      <c r="G469" s="63" t="s">
        <v>93</v>
      </c>
      <c r="H469" s="63" t="s">
        <v>94</v>
      </c>
      <c r="I469" s="63" t="s">
        <v>95</v>
      </c>
      <c r="J469" s="63">
        <v>995</v>
      </c>
      <c r="K469" s="63">
        <v>1422.85</v>
      </c>
    </row>
    <row r="470" spans="1:11" ht="18" customHeight="1" x14ac:dyDescent="0.3">
      <c r="A470" s="63" t="s">
        <v>98</v>
      </c>
      <c r="B470" s="63">
        <v>2020</v>
      </c>
      <c r="C470" s="63" t="s">
        <v>41</v>
      </c>
      <c r="D470" s="63" t="s">
        <v>102</v>
      </c>
      <c r="E470" s="63" t="s">
        <v>91</v>
      </c>
      <c r="F470" s="63" t="s">
        <v>92</v>
      </c>
      <c r="G470" s="63" t="s">
        <v>93</v>
      </c>
      <c r="H470" s="63" t="s">
        <v>94</v>
      </c>
      <c r="I470" s="63" t="s">
        <v>95</v>
      </c>
      <c r="J470" s="63">
        <v>1029</v>
      </c>
      <c r="K470" s="63">
        <v>1471.47</v>
      </c>
    </row>
    <row r="471" spans="1:11" ht="18" customHeight="1" x14ac:dyDescent="0.3">
      <c r="A471" s="63" t="s">
        <v>96</v>
      </c>
      <c r="B471" s="63">
        <v>2020</v>
      </c>
      <c r="C471" s="63" t="s">
        <v>41</v>
      </c>
      <c r="D471" s="63" t="s">
        <v>102</v>
      </c>
      <c r="E471" s="63" t="s">
        <v>91</v>
      </c>
      <c r="F471" s="63" t="s">
        <v>92</v>
      </c>
      <c r="G471" s="63" t="s">
        <v>93</v>
      </c>
      <c r="H471" s="63" t="s">
        <v>94</v>
      </c>
      <c r="I471" s="63" t="s">
        <v>95</v>
      </c>
      <c r="J471" s="63">
        <v>264</v>
      </c>
      <c r="K471" s="63">
        <v>377.52</v>
      </c>
    </row>
    <row r="472" spans="1:11" ht="18" customHeight="1" x14ac:dyDescent="0.3">
      <c r="A472" s="63" t="s">
        <v>96</v>
      </c>
      <c r="B472" s="63">
        <v>2020</v>
      </c>
      <c r="C472" s="63" t="s">
        <v>41</v>
      </c>
      <c r="D472" s="63" t="s">
        <v>102</v>
      </c>
      <c r="E472" s="63" t="s">
        <v>91</v>
      </c>
      <c r="F472" s="63" t="s">
        <v>92</v>
      </c>
      <c r="G472" s="63" t="s">
        <v>93</v>
      </c>
      <c r="H472" s="63" t="s">
        <v>94</v>
      </c>
      <c r="I472" s="63" t="s">
        <v>95</v>
      </c>
      <c r="J472" s="63">
        <v>291</v>
      </c>
      <c r="K472" s="63">
        <v>416.13</v>
      </c>
    </row>
    <row r="473" spans="1:11" ht="18" customHeight="1" x14ac:dyDescent="0.3">
      <c r="A473" s="63" t="s">
        <v>96</v>
      </c>
      <c r="B473" s="63">
        <v>2020</v>
      </c>
      <c r="C473" s="63" t="s">
        <v>41</v>
      </c>
      <c r="D473" s="63" t="s">
        <v>102</v>
      </c>
      <c r="E473" s="63" t="s">
        <v>91</v>
      </c>
      <c r="F473" s="63" t="s">
        <v>92</v>
      </c>
      <c r="G473" s="63" t="s">
        <v>93</v>
      </c>
      <c r="H473" s="63" t="s">
        <v>94</v>
      </c>
      <c r="I473" s="63" t="s">
        <v>95</v>
      </c>
      <c r="J473" s="63">
        <v>339</v>
      </c>
      <c r="K473" s="63">
        <v>484.77</v>
      </c>
    </row>
    <row r="474" spans="1:11" ht="18" customHeight="1" x14ac:dyDescent="0.3">
      <c r="A474" s="63" t="s">
        <v>96</v>
      </c>
      <c r="B474" s="63">
        <v>2020</v>
      </c>
      <c r="C474" s="63" t="s">
        <v>41</v>
      </c>
      <c r="D474" s="63" t="s">
        <v>102</v>
      </c>
      <c r="E474" s="63" t="s">
        <v>91</v>
      </c>
      <c r="F474" s="63" t="s">
        <v>92</v>
      </c>
      <c r="G474" s="63" t="s">
        <v>93</v>
      </c>
      <c r="H474" s="63" t="s">
        <v>94</v>
      </c>
      <c r="I474" s="63" t="s">
        <v>95</v>
      </c>
      <c r="J474" s="63">
        <v>267</v>
      </c>
      <c r="K474" s="63">
        <v>381.81</v>
      </c>
    </row>
    <row r="475" spans="1:11" ht="18" customHeight="1" x14ac:dyDescent="0.3">
      <c r="A475" s="63" t="s">
        <v>98</v>
      </c>
      <c r="B475" s="63">
        <v>2020</v>
      </c>
      <c r="C475" s="63" t="s">
        <v>41</v>
      </c>
      <c r="D475" s="63" t="s">
        <v>102</v>
      </c>
      <c r="E475" s="63" t="s">
        <v>91</v>
      </c>
      <c r="F475" s="63" t="s">
        <v>92</v>
      </c>
      <c r="G475" s="63" t="s">
        <v>93</v>
      </c>
      <c r="H475" s="63" t="s">
        <v>94</v>
      </c>
      <c r="I475" s="63" t="s">
        <v>95</v>
      </c>
      <c r="J475" s="63">
        <v>810</v>
      </c>
      <c r="K475" s="63">
        <v>1158.3</v>
      </c>
    </row>
    <row r="476" spans="1:11" ht="18" customHeight="1" x14ac:dyDescent="0.3">
      <c r="A476" s="63" t="s">
        <v>89</v>
      </c>
      <c r="B476" s="63">
        <v>2020</v>
      </c>
      <c r="C476" s="63" t="s">
        <v>41</v>
      </c>
      <c r="D476" s="63" t="s">
        <v>102</v>
      </c>
      <c r="E476" s="63" t="s">
        <v>91</v>
      </c>
      <c r="F476" s="63" t="s">
        <v>92</v>
      </c>
      <c r="G476" s="63" t="s">
        <v>93</v>
      </c>
      <c r="H476" s="63" t="s">
        <v>94</v>
      </c>
      <c r="I476" s="63" t="s">
        <v>95</v>
      </c>
      <c r="J476" s="63">
        <v>863</v>
      </c>
      <c r="K476" s="63">
        <v>1234.0899999999999</v>
      </c>
    </row>
    <row r="477" spans="1:11" ht="18" customHeight="1" x14ac:dyDescent="0.3">
      <c r="A477" s="63" t="s">
        <v>96</v>
      </c>
      <c r="B477" s="63">
        <v>2020</v>
      </c>
      <c r="C477" s="63" t="s">
        <v>41</v>
      </c>
      <c r="D477" s="63" t="s">
        <v>102</v>
      </c>
      <c r="E477" s="63" t="s">
        <v>91</v>
      </c>
      <c r="F477" s="63" t="s">
        <v>92</v>
      </c>
      <c r="G477" s="63" t="s">
        <v>93</v>
      </c>
      <c r="H477" s="63" t="s">
        <v>103</v>
      </c>
      <c r="I477" s="63" t="s">
        <v>95</v>
      </c>
      <c r="J477" s="63">
        <v>293</v>
      </c>
      <c r="K477" s="63">
        <v>418.99</v>
      </c>
    </row>
    <row r="478" spans="1:11" ht="18" customHeight="1" x14ac:dyDescent="0.3">
      <c r="A478" s="63" t="s">
        <v>99</v>
      </c>
      <c r="B478" s="63">
        <v>2020</v>
      </c>
      <c r="C478" s="63" t="s">
        <v>41</v>
      </c>
      <c r="D478" s="63" t="s">
        <v>102</v>
      </c>
      <c r="E478" s="63" t="s">
        <v>91</v>
      </c>
      <c r="F478" s="63" t="s">
        <v>92</v>
      </c>
      <c r="G478" s="63" t="s">
        <v>93</v>
      </c>
      <c r="H478" s="63" t="s">
        <v>103</v>
      </c>
      <c r="I478" s="63" t="s">
        <v>95</v>
      </c>
      <c r="J478" s="63">
        <v>341</v>
      </c>
      <c r="K478" s="63">
        <v>487.63</v>
      </c>
    </row>
    <row r="479" spans="1:11" ht="18" customHeight="1" x14ac:dyDescent="0.3">
      <c r="A479" s="63" t="s">
        <v>89</v>
      </c>
      <c r="B479" s="63">
        <v>2020</v>
      </c>
      <c r="C479" s="63" t="s">
        <v>41</v>
      </c>
      <c r="D479" s="63" t="s">
        <v>102</v>
      </c>
      <c r="E479" s="63" t="s">
        <v>91</v>
      </c>
      <c r="F479" s="63" t="s">
        <v>92</v>
      </c>
      <c r="G479" s="63" t="s">
        <v>93</v>
      </c>
      <c r="H479" s="63" t="s">
        <v>103</v>
      </c>
      <c r="I479" s="63" t="s">
        <v>95</v>
      </c>
      <c r="J479" s="63">
        <v>263</v>
      </c>
      <c r="K479" s="63">
        <v>376.09000000000003</v>
      </c>
    </row>
    <row r="480" spans="1:11" ht="18" customHeight="1" x14ac:dyDescent="0.3">
      <c r="A480" s="63" t="s">
        <v>96</v>
      </c>
      <c r="B480" s="63">
        <v>2020</v>
      </c>
      <c r="C480" s="63" t="s">
        <v>40</v>
      </c>
      <c r="D480" s="63" t="s">
        <v>102</v>
      </c>
      <c r="E480" s="63" t="s">
        <v>91</v>
      </c>
      <c r="F480" s="63" t="s">
        <v>92</v>
      </c>
      <c r="G480" s="63" t="s">
        <v>93</v>
      </c>
      <c r="H480" s="63" t="s">
        <v>103</v>
      </c>
      <c r="I480" s="63" t="s">
        <v>95</v>
      </c>
      <c r="J480" s="63">
        <v>296</v>
      </c>
      <c r="K480" s="63">
        <v>423.28</v>
      </c>
    </row>
    <row r="481" spans="1:11" ht="18" customHeight="1" x14ac:dyDescent="0.3">
      <c r="A481" s="63" t="s">
        <v>99</v>
      </c>
      <c r="B481" s="63">
        <v>2020</v>
      </c>
      <c r="C481" s="63" t="s">
        <v>40</v>
      </c>
      <c r="D481" s="63" t="s">
        <v>102</v>
      </c>
      <c r="E481" s="63" t="s">
        <v>91</v>
      </c>
      <c r="F481" s="63" t="s">
        <v>92</v>
      </c>
      <c r="G481" s="63" t="s">
        <v>93</v>
      </c>
      <c r="H481" s="63" t="s">
        <v>103</v>
      </c>
      <c r="I481" s="63" t="s">
        <v>95</v>
      </c>
      <c r="J481" s="63">
        <v>344</v>
      </c>
      <c r="K481" s="63">
        <v>491.91999999999996</v>
      </c>
    </row>
    <row r="482" spans="1:11" ht="18" customHeight="1" x14ac:dyDescent="0.3">
      <c r="A482" s="63" t="s">
        <v>96</v>
      </c>
      <c r="B482" s="63">
        <v>2020</v>
      </c>
      <c r="C482" s="63" t="s">
        <v>40</v>
      </c>
      <c r="D482" s="63" t="s">
        <v>102</v>
      </c>
      <c r="E482" s="63" t="s">
        <v>91</v>
      </c>
      <c r="F482" s="63" t="s">
        <v>92</v>
      </c>
      <c r="G482" s="63" t="s">
        <v>93</v>
      </c>
      <c r="H482" s="63" t="s">
        <v>103</v>
      </c>
      <c r="I482" s="63" t="s">
        <v>95</v>
      </c>
      <c r="J482" s="63">
        <v>272</v>
      </c>
      <c r="K482" s="63">
        <v>388.96</v>
      </c>
    </row>
    <row r="483" spans="1:11" ht="18" customHeight="1" x14ac:dyDescent="0.3">
      <c r="A483" s="63" t="s">
        <v>89</v>
      </c>
      <c r="B483" s="63">
        <v>2020</v>
      </c>
      <c r="C483" s="63" t="s">
        <v>40</v>
      </c>
      <c r="D483" s="63" t="s">
        <v>102</v>
      </c>
      <c r="E483" s="63" t="s">
        <v>91</v>
      </c>
      <c r="F483" s="63" t="s">
        <v>92</v>
      </c>
      <c r="G483" s="63" t="s">
        <v>93</v>
      </c>
      <c r="H483" s="63" t="s">
        <v>103</v>
      </c>
      <c r="I483" s="63" t="s">
        <v>95</v>
      </c>
      <c r="J483" s="63">
        <v>298</v>
      </c>
      <c r="K483" s="63">
        <v>526.24</v>
      </c>
    </row>
    <row r="484" spans="1:11" ht="18" customHeight="1" x14ac:dyDescent="0.3">
      <c r="A484" s="63" t="s">
        <v>99</v>
      </c>
      <c r="B484" s="63">
        <v>2020</v>
      </c>
      <c r="C484" s="63" t="s">
        <v>40</v>
      </c>
      <c r="D484" s="63" t="s">
        <v>102</v>
      </c>
      <c r="E484" s="63" t="s">
        <v>91</v>
      </c>
      <c r="F484" s="63" t="s">
        <v>92</v>
      </c>
      <c r="G484" s="63" t="s">
        <v>93</v>
      </c>
      <c r="H484" s="63" t="s">
        <v>103</v>
      </c>
      <c r="I484" s="63" t="s">
        <v>95</v>
      </c>
      <c r="J484" s="63">
        <v>346</v>
      </c>
      <c r="K484" s="63">
        <v>526.24</v>
      </c>
    </row>
    <row r="485" spans="1:11" ht="18" customHeight="1" x14ac:dyDescent="0.3">
      <c r="A485" s="63" t="s">
        <v>100</v>
      </c>
      <c r="B485" s="63">
        <v>2020</v>
      </c>
      <c r="C485" s="63" t="s">
        <v>40</v>
      </c>
      <c r="D485" s="63" t="s">
        <v>102</v>
      </c>
      <c r="E485" s="63" t="s">
        <v>91</v>
      </c>
      <c r="F485" s="63" t="s">
        <v>92</v>
      </c>
      <c r="G485" s="63" t="s">
        <v>93</v>
      </c>
      <c r="H485" s="63" t="s">
        <v>103</v>
      </c>
      <c r="I485" s="63" t="s">
        <v>95</v>
      </c>
      <c r="J485" s="63">
        <v>268</v>
      </c>
      <c r="K485" s="63">
        <v>526.24</v>
      </c>
    </row>
    <row r="486" spans="1:11" ht="18" customHeight="1" x14ac:dyDescent="0.3">
      <c r="A486" s="63" t="s">
        <v>96</v>
      </c>
      <c r="B486" s="63">
        <v>2020</v>
      </c>
      <c r="C486" s="63" t="s">
        <v>40</v>
      </c>
      <c r="D486" s="63" t="s">
        <v>102</v>
      </c>
      <c r="E486" s="63" t="s">
        <v>91</v>
      </c>
      <c r="F486" s="63" t="s">
        <v>92</v>
      </c>
      <c r="G486" s="63" t="s">
        <v>93</v>
      </c>
      <c r="H486" s="63" t="s">
        <v>103</v>
      </c>
      <c r="I486" s="63" t="s">
        <v>95</v>
      </c>
      <c r="J486" s="63">
        <v>1028</v>
      </c>
      <c r="K486" s="63">
        <v>1470.04</v>
      </c>
    </row>
    <row r="487" spans="1:11" ht="18" customHeight="1" x14ac:dyDescent="0.3">
      <c r="A487" s="63" t="s">
        <v>98</v>
      </c>
      <c r="B487" s="63">
        <v>2020</v>
      </c>
      <c r="C487" s="63" t="s">
        <v>40</v>
      </c>
      <c r="D487" s="63" t="s">
        <v>102</v>
      </c>
      <c r="E487" s="63" t="s">
        <v>91</v>
      </c>
      <c r="F487" s="63" t="s">
        <v>92</v>
      </c>
      <c r="G487" s="63" t="s">
        <v>93</v>
      </c>
      <c r="H487" s="63" t="s">
        <v>103</v>
      </c>
      <c r="I487" s="63" t="s">
        <v>95</v>
      </c>
      <c r="J487" s="63">
        <v>270</v>
      </c>
      <c r="K487" s="63">
        <v>386.1</v>
      </c>
    </row>
    <row r="488" spans="1:11" ht="18" customHeight="1" x14ac:dyDescent="0.3">
      <c r="A488" s="63" t="s">
        <v>98</v>
      </c>
      <c r="B488" s="63">
        <v>2020</v>
      </c>
      <c r="C488" s="63" t="s">
        <v>40</v>
      </c>
      <c r="D488" s="63" t="s">
        <v>102</v>
      </c>
      <c r="E488" s="63" t="s">
        <v>91</v>
      </c>
      <c r="F488" s="63" t="s">
        <v>92</v>
      </c>
      <c r="G488" s="63" t="s">
        <v>93</v>
      </c>
      <c r="H488" s="63" t="s">
        <v>103</v>
      </c>
      <c r="I488" s="63" t="s">
        <v>95</v>
      </c>
      <c r="J488" s="63">
        <v>297</v>
      </c>
      <c r="K488" s="63">
        <v>424.71</v>
      </c>
    </row>
    <row r="489" spans="1:11" ht="18" customHeight="1" x14ac:dyDescent="0.3">
      <c r="A489" s="63" t="s">
        <v>96</v>
      </c>
      <c r="B489" s="63">
        <v>2020</v>
      </c>
      <c r="C489" s="63" t="s">
        <v>40</v>
      </c>
      <c r="D489" s="63" t="s">
        <v>102</v>
      </c>
      <c r="E489" s="63" t="s">
        <v>91</v>
      </c>
      <c r="F489" s="63" t="s">
        <v>92</v>
      </c>
      <c r="G489" s="63" t="s">
        <v>93</v>
      </c>
      <c r="H489" s="63" t="s">
        <v>103</v>
      </c>
      <c r="I489" s="63" t="s">
        <v>95</v>
      </c>
      <c r="J489" s="63">
        <v>345</v>
      </c>
      <c r="K489" s="63">
        <v>493.35</v>
      </c>
    </row>
    <row r="490" spans="1:11" ht="18" customHeight="1" x14ac:dyDescent="0.3">
      <c r="A490" s="63" t="s">
        <v>100</v>
      </c>
      <c r="B490" s="63">
        <v>2020</v>
      </c>
      <c r="C490" s="63" t="s">
        <v>40</v>
      </c>
      <c r="D490" s="63" t="s">
        <v>102</v>
      </c>
      <c r="E490" s="63" t="s">
        <v>91</v>
      </c>
      <c r="F490" s="63" t="s">
        <v>92</v>
      </c>
      <c r="G490" s="63" t="s">
        <v>93</v>
      </c>
      <c r="H490" s="63" t="s">
        <v>103</v>
      </c>
      <c r="I490" s="63" t="s">
        <v>95</v>
      </c>
      <c r="J490" s="63">
        <v>776</v>
      </c>
      <c r="K490" s="63">
        <v>1109.68</v>
      </c>
    </row>
    <row r="491" spans="1:11" ht="18" customHeight="1" x14ac:dyDescent="0.3">
      <c r="A491" s="63" t="s">
        <v>96</v>
      </c>
      <c r="B491" s="63">
        <v>2020</v>
      </c>
      <c r="C491" s="63" t="s">
        <v>40</v>
      </c>
      <c r="D491" s="63" t="s">
        <v>102</v>
      </c>
      <c r="E491" s="63" t="s">
        <v>91</v>
      </c>
      <c r="F491" s="63" t="s">
        <v>92</v>
      </c>
      <c r="G491" s="63" t="s">
        <v>93</v>
      </c>
      <c r="H491" s="63" t="s">
        <v>103</v>
      </c>
      <c r="I491" s="63" t="s">
        <v>95</v>
      </c>
      <c r="J491" s="63">
        <v>809</v>
      </c>
      <c r="K491" s="63">
        <v>1156.8699999999999</v>
      </c>
    </row>
    <row r="492" spans="1:11" ht="18" customHeight="1" x14ac:dyDescent="0.3">
      <c r="A492" s="63" t="s">
        <v>89</v>
      </c>
      <c r="B492" s="63">
        <v>2020</v>
      </c>
      <c r="C492" s="63" t="s">
        <v>40</v>
      </c>
      <c r="D492" s="63" t="s">
        <v>102</v>
      </c>
      <c r="E492" s="63" t="s">
        <v>91</v>
      </c>
      <c r="F492" s="63" t="s">
        <v>92</v>
      </c>
      <c r="G492" s="63" t="s">
        <v>93</v>
      </c>
      <c r="H492" s="63" t="s">
        <v>103</v>
      </c>
      <c r="I492" s="63" t="s">
        <v>95</v>
      </c>
      <c r="J492" s="63">
        <v>862</v>
      </c>
      <c r="K492" s="63">
        <v>1232.6599999999999</v>
      </c>
    </row>
    <row r="493" spans="1:11" ht="18" customHeight="1" x14ac:dyDescent="0.3">
      <c r="A493" s="63" t="s">
        <v>96</v>
      </c>
      <c r="B493" s="63">
        <v>2020</v>
      </c>
      <c r="C493" s="63" t="s">
        <v>40</v>
      </c>
      <c r="D493" s="63" t="s">
        <v>102</v>
      </c>
      <c r="E493" s="63" t="s">
        <v>91</v>
      </c>
      <c r="F493" s="63" t="s">
        <v>92</v>
      </c>
      <c r="G493" s="63" t="s">
        <v>93</v>
      </c>
      <c r="H493" s="63" t="s">
        <v>103</v>
      </c>
      <c r="I493" s="63" t="s">
        <v>95</v>
      </c>
      <c r="J493" s="63">
        <v>299</v>
      </c>
      <c r="K493" s="63">
        <v>427.57</v>
      </c>
    </row>
    <row r="494" spans="1:11" ht="18" customHeight="1" x14ac:dyDescent="0.3">
      <c r="A494" s="63" t="s">
        <v>96</v>
      </c>
      <c r="B494" s="63">
        <v>2020</v>
      </c>
      <c r="C494" s="63" t="s">
        <v>40</v>
      </c>
      <c r="D494" s="63" t="s">
        <v>102</v>
      </c>
      <c r="E494" s="63" t="s">
        <v>91</v>
      </c>
      <c r="F494" s="63" t="s">
        <v>92</v>
      </c>
      <c r="G494" s="63" t="s">
        <v>93</v>
      </c>
      <c r="H494" s="63" t="s">
        <v>103</v>
      </c>
      <c r="I494" s="63" t="s">
        <v>95</v>
      </c>
      <c r="J494" s="63">
        <v>269</v>
      </c>
      <c r="K494" s="63">
        <v>384.67</v>
      </c>
    </row>
    <row r="495" spans="1:11" ht="18" customHeight="1" x14ac:dyDescent="0.3">
      <c r="A495" s="63" t="s">
        <v>96</v>
      </c>
      <c r="B495" s="63">
        <v>2020</v>
      </c>
      <c r="C495" s="63" t="s">
        <v>39</v>
      </c>
      <c r="D495" s="63" t="s">
        <v>102</v>
      </c>
      <c r="E495" s="63" t="s">
        <v>91</v>
      </c>
      <c r="F495" s="63" t="s">
        <v>92</v>
      </c>
      <c r="G495" s="63" t="s">
        <v>93</v>
      </c>
      <c r="H495" s="63" t="s">
        <v>103</v>
      </c>
      <c r="I495" s="63" t="s">
        <v>95</v>
      </c>
      <c r="J495" s="63">
        <v>302</v>
      </c>
      <c r="K495" s="63">
        <v>431.86</v>
      </c>
    </row>
    <row r="496" spans="1:11" ht="18" customHeight="1" x14ac:dyDescent="0.3">
      <c r="A496" s="63" t="s">
        <v>89</v>
      </c>
      <c r="B496" s="63">
        <v>2020</v>
      </c>
      <c r="C496" s="63" t="s">
        <v>39</v>
      </c>
      <c r="D496" s="63" t="s">
        <v>102</v>
      </c>
      <c r="E496" s="63" t="s">
        <v>91</v>
      </c>
      <c r="F496" s="63" t="s">
        <v>92</v>
      </c>
      <c r="G496" s="63" t="s">
        <v>93</v>
      </c>
      <c r="H496" s="63" t="s">
        <v>103</v>
      </c>
      <c r="I496" s="63" t="s">
        <v>95</v>
      </c>
      <c r="J496" s="63">
        <v>350</v>
      </c>
      <c r="K496" s="63">
        <v>500.5</v>
      </c>
    </row>
    <row r="497" spans="1:11" ht="18" customHeight="1" x14ac:dyDescent="0.3">
      <c r="A497" s="63" t="s">
        <v>89</v>
      </c>
      <c r="B497" s="63">
        <v>2020</v>
      </c>
      <c r="C497" s="63" t="s">
        <v>39</v>
      </c>
      <c r="D497" s="63" t="s">
        <v>102</v>
      </c>
      <c r="E497" s="63" t="s">
        <v>91</v>
      </c>
      <c r="F497" s="63" t="s">
        <v>92</v>
      </c>
      <c r="G497" s="63" t="s">
        <v>93</v>
      </c>
      <c r="H497" s="63" t="s">
        <v>103</v>
      </c>
      <c r="I497" s="63" t="s">
        <v>95</v>
      </c>
      <c r="J497" s="63">
        <v>278</v>
      </c>
      <c r="K497" s="63">
        <v>397.53999999999996</v>
      </c>
    </row>
    <row r="498" spans="1:11" ht="18" customHeight="1" x14ac:dyDescent="0.3">
      <c r="A498" s="63" t="s">
        <v>96</v>
      </c>
      <c r="B498" s="63">
        <v>2020</v>
      </c>
      <c r="C498" s="63" t="s">
        <v>39</v>
      </c>
      <c r="D498" s="63" t="s">
        <v>102</v>
      </c>
      <c r="E498" s="63" t="s">
        <v>91</v>
      </c>
      <c r="F498" s="63" t="s">
        <v>92</v>
      </c>
      <c r="G498" s="63" t="s">
        <v>93</v>
      </c>
      <c r="H498" s="63" t="s">
        <v>103</v>
      </c>
      <c r="I498" s="63" t="s">
        <v>95</v>
      </c>
      <c r="J498" s="63">
        <v>304</v>
      </c>
      <c r="K498" s="63">
        <v>526.24</v>
      </c>
    </row>
    <row r="499" spans="1:11" ht="18" customHeight="1" x14ac:dyDescent="0.3">
      <c r="A499" s="63" t="s">
        <v>89</v>
      </c>
      <c r="B499" s="63">
        <v>2020</v>
      </c>
      <c r="C499" s="63" t="s">
        <v>39</v>
      </c>
      <c r="D499" s="63" t="s">
        <v>102</v>
      </c>
      <c r="E499" s="63" t="s">
        <v>91</v>
      </c>
      <c r="F499" s="63" t="s">
        <v>92</v>
      </c>
      <c r="G499" s="63" t="s">
        <v>93</v>
      </c>
      <c r="H499" s="63" t="s">
        <v>103</v>
      </c>
      <c r="I499" s="63" t="s">
        <v>95</v>
      </c>
      <c r="J499" s="63">
        <v>274</v>
      </c>
      <c r="K499" s="63">
        <v>526.24</v>
      </c>
    </row>
    <row r="500" spans="1:11" ht="18" customHeight="1" x14ac:dyDescent="0.3">
      <c r="A500" s="63" t="s">
        <v>99</v>
      </c>
      <c r="B500" s="63">
        <v>2020</v>
      </c>
      <c r="C500" s="63" t="s">
        <v>39</v>
      </c>
      <c r="D500" s="63" t="s">
        <v>102</v>
      </c>
      <c r="E500" s="63" t="s">
        <v>91</v>
      </c>
      <c r="F500" s="63" t="s">
        <v>92</v>
      </c>
      <c r="G500" s="63" t="s">
        <v>93</v>
      </c>
      <c r="H500" s="63" t="s">
        <v>103</v>
      </c>
      <c r="I500" s="63" t="s">
        <v>95</v>
      </c>
      <c r="J500" s="63">
        <v>994</v>
      </c>
      <c r="K500" s="63">
        <v>1421.42</v>
      </c>
    </row>
    <row r="501" spans="1:11" ht="18" customHeight="1" x14ac:dyDescent="0.3">
      <c r="A501" s="63" t="s">
        <v>96</v>
      </c>
      <c r="B501" s="63">
        <v>2020</v>
      </c>
      <c r="C501" s="63" t="s">
        <v>39</v>
      </c>
      <c r="D501" s="63" t="s">
        <v>102</v>
      </c>
      <c r="E501" s="63" t="s">
        <v>91</v>
      </c>
      <c r="F501" s="63" t="s">
        <v>92</v>
      </c>
      <c r="G501" s="63" t="s">
        <v>93</v>
      </c>
      <c r="H501" s="63" t="s">
        <v>103</v>
      </c>
      <c r="I501" s="63" t="s">
        <v>95</v>
      </c>
      <c r="J501" s="63">
        <v>1027</v>
      </c>
      <c r="K501" s="63">
        <v>1468.6100000000001</v>
      </c>
    </row>
    <row r="502" spans="1:11" ht="18" customHeight="1" x14ac:dyDescent="0.3">
      <c r="A502" s="63" t="s">
        <v>89</v>
      </c>
      <c r="B502" s="63">
        <v>2020</v>
      </c>
      <c r="C502" s="63" t="s">
        <v>39</v>
      </c>
      <c r="D502" s="63" t="s">
        <v>102</v>
      </c>
      <c r="E502" s="63" t="s">
        <v>91</v>
      </c>
      <c r="F502" s="63" t="s">
        <v>92</v>
      </c>
      <c r="G502" s="63" t="s">
        <v>93</v>
      </c>
      <c r="H502" s="63" t="s">
        <v>103</v>
      </c>
      <c r="I502" s="63" t="s">
        <v>95</v>
      </c>
      <c r="J502" s="63">
        <v>276</v>
      </c>
      <c r="K502" s="63">
        <v>394.68</v>
      </c>
    </row>
    <row r="503" spans="1:11" ht="18" customHeight="1" x14ac:dyDescent="0.3">
      <c r="A503" s="63" t="s">
        <v>89</v>
      </c>
      <c r="B503" s="63">
        <v>2020</v>
      </c>
      <c r="C503" s="63" t="s">
        <v>39</v>
      </c>
      <c r="D503" s="63" t="s">
        <v>102</v>
      </c>
      <c r="E503" s="63" t="s">
        <v>91</v>
      </c>
      <c r="F503" s="63" t="s">
        <v>92</v>
      </c>
      <c r="G503" s="63" t="s">
        <v>93</v>
      </c>
      <c r="H503" s="63" t="s">
        <v>103</v>
      </c>
      <c r="I503" s="63" t="s">
        <v>95</v>
      </c>
      <c r="J503" s="63">
        <v>303</v>
      </c>
      <c r="K503" s="63">
        <v>433.28999999999996</v>
      </c>
    </row>
    <row r="504" spans="1:11" ht="18" customHeight="1" x14ac:dyDescent="0.3">
      <c r="A504" s="63" t="s">
        <v>89</v>
      </c>
      <c r="B504" s="63">
        <v>2020</v>
      </c>
      <c r="C504" s="63" t="s">
        <v>39</v>
      </c>
      <c r="D504" s="63" t="s">
        <v>102</v>
      </c>
      <c r="E504" s="63" t="s">
        <v>91</v>
      </c>
      <c r="F504" s="63" t="s">
        <v>92</v>
      </c>
      <c r="G504" s="63" t="s">
        <v>93</v>
      </c>
      <c r="H504" s="63" t="s">
        <v>103</v>
      </c>
      <c r="I504" s="63" t="s">
        <v>95</v>
      </c>
      <c r="J504" s="63">
        <v>351</v>
      </c>
      <c r="K504" s="63">
        <v>501.93</v>
      </c>
    </row>
    <row r="505" spans="1:11" ht="18" customHeight="1" x14ac:dyDescent="0.3">
      <c r="A505" s="63" t="s">
        <v>99</v>
      </c>
      <c r="B505" s="63">
        <v>2020</v>
      </c>
      <c r="C505" s="63" t="s">
        <v>39</v>
      </c>
      <c r="D505" s="63" t="s">
        <v>102</v>
      </c>
      <c r="E505" s="63" t="s">
        <v>91</v>
      </c>
      <c r="F505" s="63" t="s">
        <v>92</v>
      </c>
      <c r="G505" s="63" t="s">
        <v>93</v>
      </c>
      <c r="H505" s="63" t="s">
        <v>103</v>
      </c>
      <c r="I505" s="63" t="s">
        <v>95</v>
      </c>
      <c r="J505" s="63">
        <v>273</v>
      </c>
      <c r="K505" s="63">
        <v>390.39</v>
      </c>
    </row>
    <row r="506" spans="1:11" ht="18" customHeight="1" x14ac:dyDescent="0.3">
      <c r="A506" s="63" t="s">
        <v>89</v>
      </c>
      <c r="B506" s="63">
        <v>2020</v>
      </c>
      <c r="C506" s="63" t="s">
        <v>39</v>
      </c>
      <c r="D506" s="63" t="s">
        <v>102</v>
      </c>
      <c r="E506" s="63" t="s">
        <v>91</v>
      </c>
      <c r="F506" s="63" t="s">
        <v>92</v>
      </c>
      <c r="G506" s="63" t="s">
        <v>93</v>
      </c>
      <c r="H506" s="63" t="s">
        <v>103</v>
      </c>
      <c r="I506" s="63" t="s">
        <v>95</v>
      </c>
      <c r="J506" s="63">
        <v>775</v>
      </c>
      <c r="K506" s="63">
        <v>1108.25</v>
      </c>
    </row>
    <row r="507" spans="1:11" ht="18" customHeight="1" x14ac:dyDescent="0.3">
      <c r="A507" s="63" t="s">
        <v>89</v>
      </c>
      <c r="B507" s="63">
        <v>2020</v>
      </c>
      <c r="C507" s="63" t="s">
        <v>39</v>
      </c>
      <c r="D507" s="63" t="s">
        <v>102</v>
      </c>
      <c r="E507" s="63" t="s">
        <v>91</v>
      </c>
      <c r="F507" s="63" t="s">
        <v>92</v>
      </c>
      <c r="G507" s="63" t="s">
        <v>93</v>
      </c>
      <c r="H507" s="63" t="s">
        <v>103</v>
      </c>
      <c r="I507" s="63" t="s">
        <v>95</v>
      </c>
      <c r="J507" s="63">
        <v>808</v>
      </c>
      <c r="K507" s="63">
        <v>1155.44</v>
      </c>
    </row>
    <row r="508" spans="1:11" ht="18" customHeight="1" x14ac:dyDescent="0.3">
      <c r="A508" s="63" t="s">
        <v>96</v>
      </c>
      <c r="B508" s="63">
        <v>2020</v>
      </c>
      <c r="C508" s="63" t="s">
        <v>39</v>
      </c>
      <c r="D508" s="63" t="s">
        <v>102</v>
      </c>
      <c r="E508" s="63" t="s">
        <v>91</v>
      </c>
      <c r="F508" s="63" t="s">
        <v>92</v>
      </c>
      <c r="G508" s="63" t="s">
        <v>93</v>
      </c>
      <c r="H508" s="63" t="s">
        <v>103</v>
      </c>
      <c r="I508" s="63" t="s">
        <v>95</v>
      </c>
      <c r="J508" s="63">
        <v>861</v>
      </c>
      <c r="K508" s="63">
        <v>1231.23</v>
      </c>
    </row>
    <row r="509" spans="1:11" ht="18" customHeight="1" x14ac:dyDescent="0.3">
      <c r="A509" s="63" t="s">
        <v>89</v>
      </c>
      <c r="B509" s="63">
        <v>2020</v>
      </c>
      <c r="C509" s="63" t="s">
        <v>39</v>
      </c>
      <c r="D509" s="63" t="s">
        <v>102</v>
      </c>
      <c r="E509" s="63" t="s">
        <v>91</v>
      </c>
      <c r="F509" s="63" t="s">
        <v>92</v>
      </c>
      <c r="G509" s="63" t="s">
        <v>93</v>
      </c>
      <c r="H509" s="63" t="s">
        <v>103</v>
      </c>
      <c r="I509" s="63" t="s">
        <v>95</v>
      </c>
      <c r="J509" s="63">
        <v>305</v>
      </c>
      <c r="K509" s="63">
        <v>436.15</v>
      </c>
    </row>
    <row r="510" spans="1:11" ht="18" customHeight="1" x14ac:dyDescent="0.3">
      <c r="A510" s="63" t="s">
        <v>89</v>
      </c>
      <c r="B510" s="63">
        <v>2020</v>
      </c>
      <c r="C510" s="63" t="s">
        <v>39</v>
      </c>
      <c r="D510" s="63" t="s">
        <v>102</v>
      </c>
      <c r="E510" s="63" t="s">
        <v>91</v>
      </c>
      <c r="F510" s="63" t="s">
        <v>92</v>
      </c>
      <c r="G510" s="63" t="s">
        <v>93</v>
      </c>
      <c r="H510" s="63" t="s">
        <v>103</v>
      </c>
      <c r="I510" s="63" t="s">
        <v>95</v>
      </c>
      <c r="J510" s="63">
        <v>347</v>
      </c>
      <c r="K510" s="63">
        <v>496.21000000000004</v>
      </c>
    </row>
    <row r="511" spans="1:11" ht="18" customHeight="1" x14ac:dyDescent="0.3">
      <c r="A511" s="63" t="s">
        <v>96</v>
      </c>
      <c r="B511" s="63">
        <v>2020</v>
      </c>
      <c r="C511" s="63" t="s">
        <v>39</v>
      </c>
      <c r="D511" s="63" t="s">
        <v>102</v>
      </c>
      <c r="E511" s="63" t="s">
        <v>91</v>
      </c>
      <c r="F511" s="63" t="s">
        <v>92</v>
      </c>
      <c r="G511" s="63" t="s">
        <v>93</v>
      </c>
      <c r="H511" s="63" t="s">
        <v>103</v>
      </c>
      <c r="I511" s="63" t="s">
        <v>95</v>
      </c>
      <c r="J511" s="63">
        <v>1111</v>
      </c>
      <c r="K511" s="63">
        <v>1588.73</v>
      </c>
    </row>
    <row r="512" spans="1:11" ht="18" customHeight="1" x14ac:dyDescent="0.3">
      <c r="A512" s="63" t="s">
        <v>96</v>
      </c>
      <c r="B512" s="63">
        <v>2020</v>
      </c>
      <c r="C512" s="63" t="s">
        <v>34</v>
      </c>
      <c r="D512" s="63" t="s">
        <v>90</v>
      </c>
      <c r="E512" s="63" t="s">
        <v>104</v>
      </c>
      <c r="F512" s="63" t="s">
        <v>105</v>
      </c>
      <c r="G512" s="63" t="s">
        <v>101</v>
      </c>
      <c r="H512" s="63" t="s">
        <v>103</v>
      </c>
      <c r="I512" s="63" t="s">
        <v>95</v>
      </c>
      <c r="J512" s="63">
        <v>352</v>
      </c>
      <c r="K512" s="63">
        <v>503.36</v>
      </c>
    </row>
    <row r="513" spans="1:11" ht="18" customHeight="1" x14ac:dyDescent="0.3">
      <c r="A513" s="63" t="s">
        <v>96</v>
      </c>
      <c r="B513" s="63">
        <v>2020</v>
      </c>
      <c r="C513" s="63" t="s">
        <v>34</v>
      </c>
      <c r="D513" s="63" t="s">
        <v>90</v>
      </c>
      <c r="E513" s="63" t="s">
        <v>104</v>
      </c>
      <c r="F513" s="63" t="s">
        <v>105</v>
      </c>
      <c r="G513" s="63" t="s">
        <v>101</v>
      </c>
      <c r="H513" s="63" t="s">
        <v>103</v>
      </c>
      <c r="I513" s="63" t="s">
        <v>95</v>
      </c>
      <c r="J513" s="63">
        <v>346</v>
      </c>
      <c r="K513" s="63">
        <v>494.78</v>
      </c>
    </row>
    <row r="514" spans="1:11" ht="18" customHeight="1" x14ac:dyDescent="0.3">
      <c r="A514" s="63" t="s">
        <v>96</v>
      </c>
      <c r="B514" s="63">
        <v>2020</v>
      </c>
      <c r="C514" s="63" t="s">
        <v>34</v>
      </c>
      <c r="D514" s="63" t="s">
        <v>90</v>
      </c>
      <c r="E514" s="63" t="s">
        <v>104</v>
      </c>
      <c r="F514" s="63" t="s">
        <v>105</v>
      </c>
      <c r="G514" s="63" t="s">
        <v>101</v>
      </c>
      <c r="H514" s="63" t="s">
        <v>103</v>
      </c>
      <c r="I514" s="63" t="s">
        <v>95</v>
      </c>
      <c r="J514" s="63">
        <v>340</v>
      </c>
      <c r="K514" s="63">
        <v>486.2</v>
      </c>
    </row>
    <row r="515" spans="1:11" ht="18" customHeight="1" x14ac:dyDescent="0.3">
      <c r="A515" s="63" t="s">
        <v>98</v>
      </c>
      <c r="B515" s="63">
        <v>2020</v>
      </c>
      <c r="C515" s="63" t="s">
        <v>34</v>
      </c>
      <c r="D515" s="63" t="s">
        <v>90</v>
      </c>
      <c r="E515" s="63" t="s">
        <v>104</v>
      </c>
      <c r="F515" s="63" t="s">
        <v>105</v>
      </c>
      <c r="G515" s="63" t="s">
        <v>101</v>
      </c>
      <c r="H515" s="63" t="s">
        <v>103</v>
      </c>
      <c r="I515" s="63" t="s">
        <v>95</v>
      </c>
      <c r="J515" s="63">
        <v>349</v>
      </c>
      <c r="K515" s="63">
        <v>499.07</v>
      </c>
    </row>
    <row r="516" spans="1:11" ht="18" customHeight="1" x14ac:dyDescent="0.3">
      <c r="A516" s="63" t="s">
        <v>89</v>
      </c>
      <c r="B516" s="63">
        <v>2020</v>
      </c>
      <c r="C516" s="63" t="s">
        <v>34</v>
      </c>
      <c r="D516" s="63" t="s">
        <v>90</v>
      </c>
      <c r="E516" s="63" t="s">
        <v>104</v>
      </c>
      <c r="F516" s="63" t="s">
        <v>105</v>
      </c>
      <c r="G516" s="63" t="s">
        <v>101</v>
      </c>
      <c r="H516" s="63" t="s">
        <v>103</v>
      </c>
      <c r="I516" s="63" t="s">
        <v>95</v>
      </c>
      <c r="J516" s="63">
        <v>343</v>
      </c>
      <c r="K516" s="63">
        <v>490.49</v>
      </c>
    </row>
    <row r="517" spans="1:11" ht="18" customHeight="1" x14ac:dyDescent="0.3">
      <c r="A517" s="63" t="s">
        <v>99</v>
      </c>
      <c r="B517" s="63">
        <v>2020</v>
      </c>
      <c r="C517" s="63" t="s">
        <v>38</v>
      </c>
      <c r="D517" s="63" t="s">
        <v>90</v>
      </c>
      <c r="E517" s="63" t="s">
        <v>104</v>
      </c>
      <c r="F517" s="63" t="s">
        <v>105</v>
      </c>
      <c r="G517" s="63" t="s">
        <v>101</v>
      </c>
      <c r="H517" s="63" t="s">
        <v>103</v>
      </c>
      <c r="I517" s="63" t="s">
        <v>106</v>
      </c>
      <c r="J517" s="63">
        <v>286</v>
      </c>
      <c r="K517" s="63">
        <v>408.98</v>
      </c>
    </row>
    <row r="518" spans="1:11" ht="18" customHeight="1" x14ac:dyDescent="0.3">
      <c r="A518" s="63" t="s">
        <v>96</v>
      </c>
      <c r="B518" s="63">
        <v>2020</v>
      </c>
      <c r="C518" s="63" t="s">
        <v>38</v>
      </c>
      <c r="D518" s="63" t="s">
        <v>90</v>
      </c>
      <c r="E518" s="63" t="s">
        <v>104</v>
      </c>
      <c r="F518" s="63" t="s">
        <v>105</v>
      </c>
      <c r="G518" s="63" t="s">
        <v>101</v>
      </c>
      <c r="H518" s="63" t="s">
        <v>103</v>
      </c>
      <c r="I518" s="63" t="s">
        <v>106</v>
      </c>
      <c r="J518" s="63">
        <v>280</v>
      </c>
      <c r="K518" s="63">
        <v>400.4</v>
      </c>
    </row>
    <row r="519" spans="1:11" ht="18" customHeight="1" x14ac:dyDescent="0.3">
      <c r="A519" s="63" t="s">
        <v>89</v>
      </c>
      <c r="B519" s="63">
        <v>2020</v>
      </c>
      <c r="C519" s="63" t="s">
        <v>38</v>
      </c>
      <c r="D519" s="63" t="s">
        <v>90</v>
      </c>
      <c r="E519" s="63" t="s">
        <v>104</v>
      </c>
      <c r="F519" s="63" t="s">
        <v>105</v>
      </c>
      <c r="G519" s="63" t="s">
        <v>101</v>
      </c>
      <c r="H519" s="63" t="s">
        <v>103</v>
      </c>
      <c r="I519" s="63" t="s">
        <v>106</v>
      </c>
      <c r="J519" s="63">
        <v>289</v>
      </c>
      <c r="K519" s="63">
        <v>413.27</v>
      </c>
    </row>
    <row r="520" spans="1:11" ht="18" customHeight="1" x14ac:dyDescent="0.3">
      <c r="A520" s="63" t="s">
        <v>98</v>
      </c>
      <c r="B520" s="63">
        <v>2020</v>
      </c>
      <c r="C520" s="63" t="s">
        <v>38</v>
      </c>
      <c r="D520" s="63" t="s">
        <v>90</v>
      </c>
      <c r="E520" s="63" t="s">
        <v>104</v>
      </c>
      <c r="F520" s="63" t="s">
        <v>105</v>
      </c>
      <c r="G520" s="63" t="s">
        <v>101</v>
      </c>
      <c r="H520" s="63" t="s">
        <v>103</v>
      </c>
      <c r="I520" s="63" t="s">
        <v>106</v>
      </c>
      <c r="J520" s="63">
        <v>283</v>
      </c>
      <c r="K520" s="63">
        <v>404.69</v>
      </c>
    </row>
    <row r="521" spans="1:11" ht="18" customHeight="1" x14ac:dyDescent="0.3">
      <c r="A521" s="63" t="s">
        <v>89</v>
      </c>
      <c r="B521" s="63">
        <v>2020</v>
      </c>
      <c r="C521" s="63" t="s">
        <v>38</v>
      </c>
      <c r="D521" s="63" t="s">
        <v>90</v>
      </c>
      <c r="E521" s="63" t="s">
        <v>104</v>
      </c>
      <c r="F521" s="63" t="s">
        <v>105</v>
      </c>
      <c r="G521" s="63" t="s">
        <v>101</v>
      </c>
      <c r="H521" s="63" t="s">
        <v>103</v>
      </c>
      <c r="I521" s="63" t="s">
        <v>106</v>
      </c>
      <c r="J521" s="63">
        <v>277</v>
      </c>
      <c r="K521" s="63">
        <v>396.11</v>
      </c>
    </row>
    <row r="522" spans="1:11" ht="18" customHeight="1" x14ac:dyDescent="0.3">
      <c r="A522" s="63" t="s">
        <v>96</v>
      </c>
      <c r="B522" s="63">
        <v>2020</v>
      </c>
      <c r="C522" s="63" t="s">
        <v>42</v>
      </c>
      <c r="D522" s="63" t="s">
        <v>90</v>
      </c>
      <c r="E522" s="63" t="s">
        <v>104</v>
      </c>
      <c r="F522" s="63" t="s">
        <v>105</v>
      </c>
      <c r="G522" s="63" t="s">
        <v>101</v>
      </c>
      <c r="H522" s="63" t="s">
        <v>103</v>
      </c>
      <c r="I522" s="63" t="s">
        <v>95</v>
      </c>
      <c r="J522" s="63">
        <v>226</v>
      </c>
      <c r="K522" s="63">
        <v>323.18</v>
      </c>
    </row>
    <row r="523" spans="1:11" ht="18" customHeight="1" x14ac:dyDescent="0.3">
      <c r="A523" s="63" t="s">
        <v>89</v>
      </c>
      <c r="B523" s="63">
        <v>2020</v>
      </c>
      <c r="C523" s="63" t="s">
        <v>42</v>
      </c>
      <c r="D523" s="63" t="s">
        <v>90</v>
      </c>
      <c r="E523" s="63" t="s">
        <v>104</v>
      </c>
      <c r="F523" s="63" t="s">
        <v>105</v>
      </c>
      <c r="G523" s="63" t="s">
        <v>101</v>
      </c>
      <c r="H523" s="63" t="s">
        <v>94</v>
      </c>
      <c r="I523" s="63" t="s">
        <v>95</v>
      </c>
      <c r="J523" s="63">
        <v>220</v>
      </c>
      <c r="K523" s="63">
        <v>314.60000000000002</v>
      </c>
    </row>
    <row r="524" spans="1:11" ht="18" customHeight="1" x14ac:dyDescent="0.3">
      <c r="A524" s="63" t="s">
        <v>98</v>
      </c>
      <c r="B524" s="63">
        <v>2020</v>
      </c>
      <c r="C524" s="63" t="s">
        <v>42</v>
      </c>
      <c r="D524" s="63" t="s">
        <v>90</v>
      </c>
      <c r="E524" s="63" t="s">
        <v>104</v>
      </c>
      <c r="F524" s="63" t="s">
        <v>105</v>
      </c>
      <c r="G524" s="63" t="s">
        <v>101</v>
      </c>
      <c r="H524" s="63" t="s">
        <v>94</v>
      </c>
      <c r="I524" s="63" t="s">
        <v>95</v>
      </c>
      <c r="J524" s="63">
        <v>214</v>
      </c>
      <c r="K524" s="63">
        <v>306.02</v>
      </c>
    </row>
    <row r="525" spans="1:11" ht="18" customHeight="1" x14ac:dyDescent="0.3">
      <c r="A525" s="63" t="s">
        <v>89</v>
      </c>
      <c r="B525" s="63">
        <v>2020</v>
      </c>
      <c r="C525" s="63" t="s">
        <v>42</v>
      </c>
      <c r="D525" s="63" t="s">
        <v>90</v>
      </c>
      <c r="E525" s="63" t="s">
        <v>104</v>
      </c>
      <c r="F525" s="63" t="s">
        <v>105</v>
      </c>
      <c r="G525" s="63" t="s">
        <v>101</v>
      </c>
      <c r="H525" s="63" t="s">
        <v>94</v>
      </c>
      <c r="I525" s="63" t="s">
        <v>95</v>
      </c>
      <c r="J525" s="63">
        <v>223</v>
      </c>
      <c r="K525" s="63">
        <v>318.89</v>
      </c>
    </row>
    <row r="526" spans="1:11" ht="18" customHeight="1" x14ac:dyDescent="0.3">
      <c r="A526" s="63" t="s">
        <v>98</v>
      </c>
      <c r="B526" s="63">
        <v>2020</v>
      </c>
      <c r="C526" s="63" t="s">
        <v>42</v>
      </c>
      <c r="D526" s="63" t="s">
        <v>90</v>
      </c>
      <c r="E526" s="63" t="s">
        <v>104</v>
      </c>
      <c r="F526" s="63" t="s">
        <v>105</v>
      </c>
      <c r="G526" s="63" t="s">
        <v>101</v>
      </c>
      <c r="H526" s="63" t="s">
        <v>94</v>
      </c>
      <c r="I526" s="63" t="s">
        <v>95</v>
      </c>
      <c r="J526" s="63">
        <v>217</v>
      </c>
      <c r="K526" s="63">
        <v>310.31</v>
      </c>
    </row>
    <row r="527" spans="1:11" ht="18" customHeight="1" x14ac:dyDescent="0.3">
      <c r="A527" s="63" t="s">
        <v>89</v>
      </c>
      <c r="B527" s="63">
        <v>2020</v>
      </c>
      <c r="C527" s="63" t="s">
        <v>42</v>
      </c>
      <c r="D527" s="63" t="s">
        <v>90</v>
      </c>
      <c r="E527" s="63" t="s">
        <v>104</v>
      </c>
      <c r="F527" s="63" t="s">
        <v>105</v>
      </c>
      <c r="G527" s="63" t="s">
        <v>101</v>
      </c>
      <c r="H527" s="63" t="s">
        <v>94</v>
      </c>
      <c r="I527" s="63" t="s">
        <v>95</v>
      </c>
      <c r="J527" s="63">
        <v>211</v>
      </c>
      <c r="K527" s="63">
        <v>301.73</v>
      </c>
    </row>
    <row r="528" spans="1:11" ht="18" customHeight="1" x14ac:dyDescent="0.3">
      <c r="A528" s="63" t="s">
        <v>89</v>
      </c>
      <c r="B528" s="63">
        <v>2020</v>
      </c>
      <c r="C528" s="63" t="s">
        <v>37</v>
      </c>
      <c r="D528" s="63" t="s">
        <v>90</v>
      </c>
      <c r="E528" s="63" t="s">
        <v>104</v>
      </c>
      <c r="F528" s="63" t="s">
        <v>105</v>
      </c>
      <c r="G528" s="63" t="s">
        <v>101</v>
      </c>
      <c r="H528" s="63" t="s">
        <v>94</v>
      </c>
      <c r="I528" s="63" t="s">
        <v>106</v>
      </c>
      <c r="J528" s="63">
        <v>304</v>
      </c>
      <c r="K528" s="63">
        <v>434.72</v>
      </c>
    </row>
    <row r="529" spans="1:11" ht="18" customHeight="1" x14ac:dyDescent="0.3">
      <c r="A529" s="63" t="s">
        <v>96</v>
      </c>
      <c r="B529" s="63">
        <v>2020</v>
      </c>
      <c r="C529" s="63" t="s">
        <v>37</v>
      </c>
      <c r="D529" s="63" t="s">
        <v>90</v>
      </c>
      <c r="E529" s="63" t="s">
        <v>104</v>
      </c>
      <c r="F529" s="63" t="s">
        <v>105</v>
      </c>
      <c r="G529" s="63" t="s">
        <v>101</v>
      </c>
      <c r="H529" s="63" t="s">
        <v>94</v>
      </c>
      <c r="I529" s="63" t="s">
        <v>106</v>
      </c>
      <c r="J529" s="63">
        <v>298</v>
      </c>
      <c r="K529" s="63">
        <v>426.14</v>
      </c>
    </row>
    <row r="530" spans="1:11" ht="18" customHeight="1" x14ac:dyDescent="0.3">
      <c r="A530" s="63" t="s">
        <v>96</v>
      </c>
      <c r="B530" s="63">
        <v>2020</v>
      </c>
      <c r="C530" s="63" t="s">
        <v>37</v>
      </c>
      <c r="D530" s="63" t="s">
        <v>90</v>
      </c>
      <c r="E530" s="63" t="s">
        <v>104</v>
      </c>
      <c r="F530" s="63" t="s">
        <v>105</v>
      </c>
      <c r="G530" s="63" t="s">
        <v>101</v>
      </c>
      <c r="H530" s="63" t="s">
        <v>94</v>
      </c>
      <c r="I530" s="63" t="s">
        <v>106</v>
      </c>
      <c r="J530" s="63">
        <v>292</v>
      </c>
      <c r="K530" s="63">
        <v>417.56</v>
      </c>
    </row>
    <row r="531" spans="1:11" ht="18" customHeight="1" x14ac:dyDescent="0.3">
      <c r="A531" s="63" t="s">
        <v>98</v>
      </c>
      <c r="B531" s="63">
        <v>2020</v>
      </c>
      <c r="C531" s="63" t="s">
        <v>37</v>
      </c>
      <c r="D531" s="63" t="s">
        <v>90</v>
      </c>
      <c r="E531" s="63" t="s">
        <v>104</v>
      </c>
      <c r="F531" s="63" t="s">
        <v>105</v>
      </c>
      <c r="G531" s="63" t="s">
        <v>101</v>
      </c>
      <c r="H531" s="63" t="s">
        <v>94</v>
      </c>
      <c r="I531" s="63" t="s">
        <v>106</v>
      </c>
      <c r="J531" s="63">
        <v>301</v>
      </c>
      <c r="K531" s="63">
        <v>430.43</v>
      </c>
    </row>
    <row r="532" spans="1:11" ht="18" customHeight="1" x14ac:dyDescent="0.3">
      <c r="A532" s="63" t="s">
        <v>96</v>
      </c>
      <c r="B532" s="63">
        <v>2020</v>
      </c>
      <c r="C532" s="63" t="s">
        <v>37</v>
      </c>
      <c r="D532" s="63" t="s">
        <v>90</v>
      </c>
      <c r="E532" s="63" t="s">
        <v>104</v>
      </c>
      <c r="F532" s="63" t="s">
        <v>105</v>
      </c>
      <c r="G532" s="63" t="s">
        <v>101</v>
      </c>
      <c r="H532" s="63" t="s">
        <v>94</v>
      </c>
      <c r="I532" s="63" t="s">
        <v>106</v>
      </c>
      <c r="J532" s="63">
        <v>295</v>
      </c>
      <c r="K532" s="63">
        <v>421.85</v>
      </c>
    </row>
    <row r="533" spans="1:11" ht="18" customHeight="1" x14ac:dyDescent="0.3">
      <c r="A533" s="63" t="s">
        <v>96</v>
      </c>
      <c r="B533" s="63">
        <v>2020</v>
      </c>
      <c r="C533" s="63" t="s">
        <v>36</v>
      </c>
      <c r="D533" s="63" t="s">
        <v>90</v>
      </c>
      <c r="E533" s="63" t="s">
        <v>104</v>
      </c>
      <c r="F533" s="63" t="s">
        <v>105</v>
      </c>
      <c r="G533" s="63" t="s">
        <v>101</v>
      </c>
      <c r="H533" s="63" t="s">
        <v>94</v>
      </c>
      <c r="I533" s="63" t="s">
        <v>95</v>
      </c>
      <c r="J533" s="63">
        <v>322</v>
      </c>
      <c r="K533" s="63">
        <v>460.46000000000004</v>
      </c>
    </row>
    <row r="534" spans="1:11" ht="18" customHeight="1" x14ac:dyDescent="0.3">
      <c r="A534" s="63" t="s">
        <v>89</v>
      </c>
      <c r="B534" s="63">
        <v>2020</v>
      </c>
      <c r="C534" s="63" t="s">
        <v>36</v>
      </c>
      <c r="D534" s="63" t="s">
        <v>90</v>
      </c>
      <c r="E534" s="63" t="s">
        <v>104</v>
      </c>
      <c r="F534" s="63" t="s">
        <v>105</v>
      </c>
      <c r="G534" s="63" t="s">
        <v>101</v>
      </c>
      <c r="H534" s="63" t="s">
        <v>94</v>
      </c>
      <c r="I534" s="63" t="s">
        <v>106</v>
      </c>
      <c r="J534" s="63">
        <v>316</v>
      </c>
      <c r="K534" s="63">
        <v>451.88</v>
      </c>
    </row>
    <row r="535" spans="1:11" ht="18" customHeight="1" x14ac:dyDescent="0.3">
      <c r="A535" s="63" t="s">
        <v>98</v>
      </c>
      <c r="B535" s="63">
        <v>2020</v>
      </c>
      <c r="C535" s="63" t="s">
        <v>36</v>
      </c>
      <c r="D535" s="63" t="s">
        <v>90</v>
      </c>
      <c r="E535" s="63" t="s">
        <v>104</v>
      </c>
      <c r="F535" s="63" t="s">
        <v>105</v>
      </c>
      <c r="G535" s="63" t="s">
        <v>101</v>
      </c>
      <c r="H535" s="63" t="s">
        <v>94</v>
      </c>
      <c r="I535" s="63" t="s">
        <v>106</v>
      </c>
      <c r="J535" s="63">
        <v>310</v>
      </c>
      <c r="K535" s="63">
        <v>443.3</v>
      </c>
    </row>
    <row r="536" spans="1:11" ht="18" customHeight="1" x14ac:dyDescent="0.3">
      <c r="A536" s="63" t="s">
        <v>89</v>
      </c>
      <c r="B536" s="63">
        <v>2020</v>
      </c>
      <c r="C536" s="63" t="s">
        <v>36</v>
      </c>
      <c r="D536" s="63" t="s">
        <v>90</v>
      </c>
      <c r="E536" s="63" t="s">
        <v>104</v>
      </c>
      <c r="F536" s="63" t="s">
        <v>105</v>
      </c>
      <c r="G536" s="63" t="s">
        <v>101</v>
      </c>
      <c r="H536" s="63" t="s">
        <v>94</v>
      </c>
      <c r="I536" s="63" t="s">
        <v>106</v>
      </c>
      <c r="J536" s="63">
        <v>319</v>
      </c>
      <c r="K536" s="63">
        <v>456.16999999999996</v>
      </c>
    </row>
    <row r="537" spans="1:11" ht="18" customHeight="1" x14ac:dyDescent="0.3">
      <c r="A537" s="63" t="s">
        <v>96</v>
      </c>
      <c r="B537" s="63">
        <v>2020</v>
      </c>
      <c r="C537" s="63" t="s">
        <v>36</v>
      </c>
      <c r="D537" s="63" t="s">
        <v>90</v>
      </c>
      <c r="E537" s="63" t="s">
        <v>104</v>
      </c>
      <c r="F537" s="63" t="s">
        <v>105</v>
      </c>
      <c r="G537" s="63" t="s">
        <v>101</v>
      </c>
      <c r="H537" s="63" t="s">
        <v>94</v>
      </c>
      <c r="I537" s="63" t="s">
        <v>106</v>
      </c>
      <c r="J537" s="63">
        <v>313</v>
      </c>
      <c r="K537" s="63">
        <v>447.59000000000003</v>
      </c>
    </row>
    <row r="538" spans="1:11" ht="18" customHeight="1" x14ac:dyDescent="0.3">
      <c r="A538" s="63" t="s">
        <v>96</v>
      </c>
      <c r="B538" s="63">
        <v>2020</v>
      </c>
      <c r="C538" s="63" t="s">
        <v>36</v>
      </c>
      <c r="D538" s="63" t="s">
        <v>90</v>
      </c>
      <c r="E538" s="63" t="s">
        <v>104</v>
      </c>
      <c r="F538" s="63" t="s">
        <v>105</v>
      </c>
      <c r="G538" s="63" t="s">
        <v>101</v>
      </c>
      <c r="H538" s="63" t="s">
        <v>94</v>
      </c>
      <c r="I538" s="63" t="s">
        <v>106</v>
      </c>
      <c r="J538" s="63">
        <v>307</v>
      </c>
      <c r="K538" s="63">
        <v>439.01</v>
      </c>
    </row>
    <row r="539" spans="1:11" ht="18" customHeight="1" x14ac:dyDescent="0.3">
      <c r="A539" s="63" t="s">
        <v>89</v>
      </c>
      <c r="B539" s="63">
        <v>2020</v>
      </c>
      <c r="C539" s="63" t="s">
        <v>35</v>
      </c>
      <c r="D539" s="63" t="s">
        <v>90</v>
      </c>
      <c r="E539" s="63" t="s">
        <v>104</v>
      </c>
      <c r="F539" s="63" t="s">
        <v>105</v>
      </c>
      <c r="G539" s="63" t="s">
        <v>101</v>
      </c>
      <c r="H539" s="63" t="s">
        <v>94</v>
      </c>
      <c r="I539" s="63" t="s">
        <v>95</v>
      </c>
      <c r="J539" s="63">
        <v>334</v>
      </c>
      <c r="K539" s="63">
        <v>477.62</v>
      </c>
    </row>
    <row r="540" spans="1:11" ht="18" customHeight="1" x14ac:dyDescent="0.3">
      <c r="A540" s="63" t="s">
        <v>96</v>
      </c>
      <c r="B540" s="63">
        <v>2020</v>
      </c>
      <c r="C540" s="63" t="s">
        <v>35</v>
      </c>
      <c r="D540" s="63" t="s">
        <v>90</v>
      </c>
      <c r="E540" s="63" t="s">
        <v>104</v>
      </c>
      <c r="F540" s="63" t="s">
        <v>105</v>
      </c>
      <c r="G540" s="63" t="s">
        <v>101</v>
      </c>
      <c r="H540" s="63" t="s">
        <v>94</v>
      </c>
      <c r="I540" s="63" t="s">
        <v>95</v>
      </c>
      <c r="J540" s="63">
        <v>328</v>
      </c>
      <c r="K540" s="63">
        <v>469.03999999999996</v>
      </c>
    </row>
    <row r="541" spans="1:11" ht="18" customHeight="1" x14ac:dyDescent="0.3">
      <c r="A541" s="63" t="s">
        <v>98</v>
      </c>
      <c r="B541" s="63">
        <v>2020</v>
      </c>
      <c r="C541" s="63" t="s">
        <v>35</v>
      </c>
      <c r="D541" s="63" t="s">
        <v>90</v>
      </c>
      <c r="E541" s="63" t="s">
        <v>104</v>
      </c>
      <c r="F541" s="63" t="s">
        <v>105</v>
      </c>
      <c r="G541" s="63" t="s">
        <v>101</v>
      </c>
      <c r="H541" s="63" t="s">
        <v>94</v>
      </c>
      <c r="I541" s="63" t="s">
        <v>95</v>
      </c>
      <c r="J541" s="63">
        <v>337</v>
      </c>
      <c r="K541" s="63">
        <v>481.90999999999997</v>
      </c>
    </row>
    <row r="542" spans="1:11" ht="18" customHeight="1" x14ac:dyDescent="0.3">
      <c r="A542" s="63" t="s">
        <v>96</v>
      </c>
      <c r="B542" s="63">
        <v>2020</v>
      </c>
      <c r="C542" s="63" t="s">
        <v>35</v>
      </c>
      <c r="D542" s="63" t="s">
        <v>90</v>
      </c>
      <c r="E542" s="63" t="s">
        <v>104</v>
      </c>
      <c r="F542" s="63" t="s">
        <v>105</v>
      </c>
      <c r="G542" s="63" t="s">
        <v>101</v>
      </c>
      <c r="H542" s="63" t="s">
        <v>94</v>
      </c>
      <c r="I542" s="63" t="s">
        <v>95</v>
      </c>
      <c r="J542" s="63">
        <v>331</v>
      </c>
      <c r="K542" s="63">
        <v>473.33</v>
      </c>
    </row>
    <row r="543" spans="1:11" ht="18" customHeight="1" x14ac:dyDescent="0.3">
      <c r="A543" s="63" t="s">
        <v>99</v>
      </c>
      <c r="B543" s="63">
        <v>2020</v>
      </c>
      <c r="C543" s="63" t="s">
        <v>35</v>
      </c>
      <c r="D543" s="63" t="s">
        <v>90</v>
      </c>
      <c r="E543" s="63" t="s">
        <v>104</v>
      </c>
      <c r="F543" s="63" t="s">
        <v>105</v>
      </c>
      <c r="G543" s="63" t="s">
        <v>101</v>
      </c>
      <c r="H543" s="63" t="s">
        <v>94</v>
      </c>
      <c r="I543" s="63" t="s">
        <v>95</v>
      </c>
      <c r="J543" s="63">
        <v>325</v>
      </c>
      <c r="K543" s="63">
        <v>464.75</v>
      </c>
    </row>
    <row r="544" spans="1:11" ht="18" customHeight="1" x14ac:dyDescent="0.3">
      <c r="A544" s="63" t="s">
        <v>89</v>
      </c>
      <c r="B544" s="63">
        <v>2020</v>
      </c>
      <c r="C544" s="63" t="s">
        <v>41</v>
      </c>
      <c r="D544" s="63" t="s">
        <v>90</v>
      </c>
      <c r="E544" s="63" t="s">
        <v>104</v>
      </c>
      <c r="F544" s="63" t="s">
        <v>105</v>
      </c>
      <c r="G544" s="63" t="s">
        <v>101</v>
      </c>
      <c r="H544" s="63" t="s">
        <v>94</v>
      </c>
      <c r="I544" s="63" t="s">
        <v>95</v>
      </c>
      <c r="J544" s="63">
        <v>238</v>
      </c>
      <c r="K544" s="63">
        <v>340.34000000000003</v>
      </c>
    </row>
    <row r="545" spans="1:11" ht="18" customHeight="1" x14ac:dyDescent="0.3">
      <c r="A545" s="63" t="s">
        <v>89</v>
      </c>
      <c r="B545" s="63">
        <v>2020</v>
      </c>
      <c r="C545" s="63" t="s">
        <v>41</v>
      </c>
      <c r="D545" s="63" t="s">
        <v>90</v>
      </c>
      <c r="E545" s="63" t="s">
        <v>104</v>
      </c>
      <c r="F545" s="63" t="s">
        <v>105</v>
      </c>
      <c r="G545" s="63" t="s">
        <v>101</v>
      </c>
      <c r="H545" s="63" t="s">
        <v>94</v>
      </c>
      <c r="I545" s="63" t="s">
        <v>95</v>
      </c>
      <c r="J545" s="63">
        <v>232</v>
      </c>
      <c r="K545" s="63">
        <v>331.76</v>
      </c>
    </row>
    <row r="546" spans="1:11" ht="18" customHeight="1" x14ac:dyDescent="0.3">
      <c r="A546" s="63" t="s">
        <v>100</v>
      </c>
      <c r="B546" s="63">
        <v>2020</v>
      </c>
      <c r="C546" s="63" t="s">
        <v>41</v>
      </c>
      <c r="D546" s="63" t="s">
        <v>90</v>
      </c>
      <c r="E546" s="63" t="s">
        <v>104</v>
      </c>
      <c r="F546" s="63" t="s">
        <v>105</v>
      </c>
      <c r="G546" s="63" t="s">
        <v>101</v>
      </c>
      <c r="H546" s="63" t="s">
        <v>94</v>
      </c>
      <c r="I546" s="63" t="s">
        <v>95</v>
      </c>
      <c r="J546" s="63">
        <v>241</v>
      </c>
      <c r="K546" s="63">
        <v>344.63</v>
      </c>
    </row>
    <row r="547" spans="1:11" ht="18" customHeight="1" x14ac:dyDescent="0.3">
      <c r="A547" s="63" t="s">
        <v>89</v>
      </c>
      <c r="B547" s="63">
        <v>2020</v>
      </c>
      <c r="C547" s="63" t="s">
        <v>41</v>
      </c>
      <c r="D547" s="63" t="s">
        <v>90</v>
      </c>
      <c r="E547" s="63" t="s">
        <v>104</v>
      </c>
      <c r="F547" s="63" t="s">
        <v>105</v>
      </c>
      <c r="G547" s="63" t="s">
        <v>101</v>
      </c>
      <c r="H547" s="63" t="s">
        <v>94</v>
      </c>
      <c r="I547" s="63" t="s">
        <v>95</v>
      </c>
      <c r="J547" s="63">
        <v>235</v>
      </c>
      <c r="K547" s="63">
        <v>336.05</v>
      </c>
    </row>
    <row r="548" spans="1:11" ht="18" customHeight="1" x14ac:dyDescent="0.3">
      <c r="A548" s="63" t="s">
        <v>96</v>
      </c>
      <c r="B548" s="63">
        <v>2020</v>
      </c>
      <c r="C548" s="63" t="s">
        <v>41</v>
      </c>
      <c r="D548" s="63" t="s">
        <v>90</v>
      </c>
      <c r="E548" s="63" t="s">
        <v>104</v>
      </c>
      <c r="F548" s="63" t="s">
        <v>105</v>
      </c>
      <c r="G548" s="63" t="s">
        <v>101</v>
      </c>
      <c r="H548" s="63" t="s">
        <v>94</v>
      </c>
      <c r="I548" s="63" t="s">
        <v>95</v>
      </c>
      <c r="J548" s="63">
        <v>229</v>
      </c>
      <c r="K548" s="63">
        <v>327.47000000000003</v>
      </c>
    </row>
    <row r="549" spans="1:11" ht="18" customHeight="1" x14ac:dyDescent="0.3">
      <c r="A549" s="63" t="s">
        <v>96</v>
      </c>
      <c r="B549" s="63">
        <v>2020</v>
      </c>
      <c r="C549" s="63" t="s">
        <v>40</v>
      </c>
      <c r="D549" s="63" t="s">
        <v>90</v>
      </c>
      <c r="E549" s="63" t="s">
        <v>104</v>
      </c>
      <c r="F549" s="63" t="s">
        <v>105</v>
      </c>
      <c r="G549" s="63" t="s">
        <v>101</v>
      </c>
      <c r="H549" s="63" t="s">
        <v>94</v>
      </c>
      <c r="I549" s="63" t="s">
        <v>106</v>
      </c>
      <c r="J549" s="63">
        <v>256</v>
      </c>
      <c r="K549" s="63">
        <v>366.08</v>
      </c>
    </row>
    <row r="550" spans="1:11" ht="18" customHeight="1" x14ac:dyDescent="0.3">
      <c r="A550" s="63" t="s">
        <v>98</v>
      </c>
      <c r="B550" s="63">
        <v>2020</v>
      </c>
      <c r="C550" s="63" t="s">
        <v>40</v>
      </c>
      <c r="D550" s="63" t="s">
        <v>90</v>
      </c>
      <c r="E550" s="63" t="s">
        <v>104</v>
      </c>
      <c r="F550" s="63" t="s">
        <v>105</v>
      </c>
      <c r="G550" s="63" t="s">
        <v>101</v>
      </c>
      <c r="H550" s="63" t="s">
        <v>94</v>
      </c>
      <c r="I550" s="63" t="s">
        <v>106</v>
      </c>
      <c r="J550" s="63">
        <v>250</v>
      </c>
      <c r="K550" s="63">
        <v>357.5</v>
      </c>
    </row>
    <row r="551" spans="1:11" ht="18" customHeight="1" x14ac:dyDescent="0.3">
      <c r="A551" s="63" t="s">
        <v>89</v>
      </c>
      <c r="B551" s="63">
        <v>2020</v>
      </c>
      <c r="C551" s="63" t="s">
        <v>40</v>
      </c>
      <c r="D551" s="63" t="s">
        <v>90</v>
      </c>
      <c r="E551" s="63" t="s">
        <v>104</v>
      </c>
      <c r="F551" s="63" t="s">
        <v>105</v>
      </c>
      <c r="G551" s="63" t="s">
        <v>101</v>
      </c>
      <c r="H551" s="63" t="s">
        <v>94</v>
      </c>
      <c r="I551" s="63" t="s">
        <v>95</v>
      </c>
      <c r="J551" s="63">
        <v>244</v>
      </c>
      <c r="K551" s="63">
        <v>348.92</v>
      </c>
    </row>
    <row r="552" spans="1:11" ht="18" customHeight="1" x14ac:dyDescent="0.3">
      <c r="A552" s="63" t="s">
        <v>96</v>
      </c>
      <c r="B552" s="63">
        <v>2020</v>
      </c>
      <c r="C552" s="63" t="s">
        <v>40</v>
      </c>
      <c r="D552" s="63" t="s">
        <v>90</v>
      </c>
      <c r="E552" s="63" t="s">
        <v>104</v>
      </c>
      <c r="F552" s="63" t="s">
        <v>105</v>
      </c>
      <c r="G552" s="63" t="s">
        <v>101</v>
      </c>
      <c r="H552" s="63" t="s">
        <v>94</v>
      </c>
      <c r="I552" s="63" t="s">
        <v>106</v>
      </c>
      <c r="J552" s="63">
        <v>253</v>
      </c>
      <c r="K552" s="63">
        <v>361.78999999999996</v>
      </c>
    </row>
    <row r="553" spans="1:11" ht="18" customHeight="1" x14ac:dyDescent="0.3">
      <c r="A553" s="63" t="s">
        <v>89</v>
      </c>
      <c r="B553" s="63">
        <v>2020</v>
      </c>
      <c r="C553" s="63" t="s">
        <v>40</v>
      </c>
      <c r="D553" s="63" t="s">
        <v>90</v>
      </c>
      <c r="E553" s="63" t="s">
        <v>104</v>
      </c>
      <c r="F553" s="63" t="s">
        <v>105</v>
      </c>
      <c r="G553" s="63" t="s">
        <v>101</v>
      </c>
      <c r="H553" s="63" t="s">
        <v>94</v>
      </c>
      <c r="I553" s="63" t="s">
        <v>106</v>
      </c>
      <c r="J553" s="63">
        <v>247</v>
      </c>
      <c r="K553" s="63">
        <v>353.21</v>
      </c>
    </row>
    <row r="554" spans="1:11" ht="18" customHeight="1" x14ac:dyDescent="0.3">
      <c r="A554" s="63" t="s">
        <v>96</v>
      </c>
      <c r="B554" s="63">
        <v>2020</v>
      </c>
      <c r="C554" s="63" t="s">
        <v>39</v>
      </c>
      <c r="D554" s="63" t="s">
        <v>90</v>
      </c>
      <c r="E554" s="63" t="s">
        <v>104</v>
      </c>
      <c r="F554" s="63" t="s">
        <v>105</v>
      </c>
      <c r="G554" s="63" t="s">
        <v>101</v>
      </c>
      <c r="H554" s="63" t="s">
        <v>94</v>
      </c>
      <c r="I554" s="63" t="s">
        <v>106</v>
      </c>
      <c r="J554" s="63">
        <v>274</v>
      </c>
      <c r="K554" s="63">
        <v>391.82</v>
      </c>
    </row>
    <row r="555" spans="1:11" ht="18" customHeight="1" x14ac:dyDescent="0.3">
      <c r="A555" s="63" t="s">
        <v>89</v>
      </c>
      <c r="B555" s="63">
        <v>2020</v>
      </c>
      <c r="C555" s="63" t="s">
        <v>39</v>
      </c>
      <c r="D555" s="63" t="s">
        <v>90</v>
      </c>
      <c r="E555" s="63" t="s">
        <v>104</v>
      </c>
      <c r="F555" s="63" t="s">
        <v>105</v>
      </c>
      <c r="G555" s="63" t="s">
        <v>101</v>
      </c>
      <c r="H555" s="63" t="s">
        <v>94</v>
      </c>
      <c r="I555" s="63" t="s">
        <v>106</v>
      </c>
      <c r="J555" s="63">
        <v>268</v>
      </c>
      <c r="K555" s="63">
        <v>383.24</v>
      </c>
    </row>
    <row r="556" spans="1:11" ht="18" customHeight="1" x14ac:dyDescent="0.3">
      <c r="A556" s="63" t="s">
        <v>98</v>
      </c>
      <c r="B556" s="63">
        <v>2020</v>
      </c>
      <c r="C556" s="63" t="s">
        <v>39</v>
      </c>
      <c r="D556" s="63" t="s">
        <v>90</v>
      </c>
      <c r="E556" s="63" t="s">
        <v>104</v>
      </c>
      <c r="F556" s="63" t="s">
        <v>105</v>
      </c>
      <c r="G556" s="63" t="s">
        <v>101</v>
      </c>
      <c r="H556" s="63" t="s">
        <v>94</v>
      </c>
      <c r="I556" s="63" t="s">
        <v>106</v>
      </c>
      <c r="J556" s="63">
        <v>262</v>
      </c>
      <c r="K556" s="63">
        <v>374.65999999999997</v>
      </c>
    </row>
    <row r="557" spans="1:11" ht="18" customHeight="1" x14ac:dyDescent="0.3">
      <c r="A557" s="63" t="s">
        <v>96</v>
      </c>
      <c r="B557" s="63">
        <v>2020</v>
      </c>
      <c r="C557" s="63" t="s">
        <v>39</v>
      </c>
      <c r="D557" s="63" t="s">
        <v>90</v>
      </c>
      <c r="E557" s="63" t="s">
        <v>104</v>
      </c>
      <c r="F557" s="63" t="s">
        <v>105</v>
      </c>
      <c r="G557" s="63" t="s">
        <v>101</v>
      </c>
      <c r="H557" s="63" t="s">
        <v>94</v>
      </c>
      <c r="I557" s="63" t="s">
        <v>106</v>
      </c>
      <c r="J557" s="63">
        <v>271</v>
      </c>
      <c r="K557" s="63">
        <v>387.53</v>
      </c>
    </row>
    <row r="558" spans="1:11" ht="18" customHeight="1" x14ac:dyDescent="0.3">
      <c r="A558" s="63" t="s">
        <v>98</v>
      </c>
      <c r="B558" s="63">
        <v>2020</v>
      </c>
      <c r="C558" s="63" t="s">
        <v>39</v>
      </c>
      <c r="D558" s="63" t="s">
        <v>90</v>
      </c>
      <c r="E558" s="63" t="s">
        <v>104</v>
      </c>
      <c r="F558" s="63" t="s">
        <v>105</v>
      </c>
      <c r="G558" s="63" t="s">
        <v>101</v>
      </c>
      <c r="H558" s="63" t="s">
        <v>94</v>
      </c>
      <c r="I558" s="63" t="s">
        <v>106</v>
      </c>
      <c r="J558" s="63">
        <v>265</v>
      </c>
      <c r="K558" s="63">
        <v>378.95</v>
      </c>
    </row>
    <row r="559" spans="1:11" ht="18" customHeight="1" x14ac:dyDescent="0.3">
      <c r="A559" s="63" t="s">
        <v>89</v>
      </c>
      <c r="B559" s="63">
        <v>2020</v>
      </c>
      <c r="C559" s="63" t="s">
        <v>39</v>
      </c>
      <c r="D559" s="63" t="s">
        <v>90</v>
      </c>
      <c r="E559" s="63" t="s">
        <v>104</v>
      </c>
      <c r="F559" s="63" t="s">
        <v>105</v>
      </c>
      <c r="G559" s="63" t="s">
        <v>101</v>
      </c>
      <c r="H559" s="63" t="s">
        <v>94</v>
      </c>
      <c r="I559" s="63" t="s">
        <v>106</v>
      </c>
      <c r="J559" s="63">
        <v>259</v>
      </c>
      <c r="K559" s="63">
        <v>370.37</v>
      </c>
    </row>
    <row r="560" spans="1:11" ht="18" customHeight="1" x14ac:dyDescent="0.3">
      <c r="A560" s="63" t="s">
        <v>98</v>
      </c>
      <c r="B560" s="63">
        <v>2020</v>
      </c>
      <c r="C560" s="63" t="s">
        <v>34</v>
      </c>
      <c r="D560" s="63" t="s">
        <v>102</v>
      </c>
      <c r="E560" s="63" t="s">
        <v>104</v>
      </c>
      <c r="F560" s="63" t="s">
        <v>105</v>
      </c>
      <c r="G560" s="63" t="s">
        <v>101</v>
      </c>
      <c r="H560" s="63" t="s">
        <v>94</v>
      </c>
      <c r="I560" s="63" t="s">
        <v>106</v>
      </c>
      <c r="J560" s="63">
        <v>158</v>
      </c>
      <c r="K560" s="63">
        <v>225.94</v>
      </c>
    </row>
    <row r="561" spans="1:11" ht="18" customHeight="1" x14ac:dyDescent="0.3">
      <c r="A561" s="63" t="s">
        <v>89</v>
      </c>
      <c r="B561" s="63">
        <v>2020</v>
      </c>
      <c r="C561" s="63" t="s">
        <v>34</v>
      </c>
      <c r="D561" s="63" t="s">
        <v>102</v>
      </c>
      <c r="E561" s="63" t="s">
        <v>104</v>
      </c>
      <c r="F561" s="63" t="s">
        <v>105</v>
      </c>
      <c r="G561" s="63" t="s">
        <v>101</v>
      </c>
      <c r="H561" s="63" t="s">
        <v>94</v>
      </c>
      <c r="I561" s="63" t="s">
        <v>106</v>
      </c>
      <c r="J561" s="63">
        <v>206</v>
      </c>
      <c r="K561" s="63">
        <v>294.58</v>
      </c>
    </row>
    <row r="562" spans="1:11" ht="18" customHeight="1" x14ac:dyDescent="0.3">
      <c r="A562" s="63" t="s">
        <v>96</v>
      </c>
      <c r="B562" s="63">
        <v>2020</v>
      </c>
      <c r="C562" s="63" t="s">
        <v>34</v>
      </c>
      <c r="D562" s="63" t="s">
        <v>102</v>
      </c>
      <c r="E562" s="63" t="s">
        <v>104</v>
      </c>
      <c r="F562" s="63" t="s">
        <v>105</v>
      </c>
      <c r="G562" s="63" t="s">
        <v>101</v>
      </c>
      <c r="H562" s="63" t="s">
        <v>94</v>
      </c>
      <c r="I562" s="63" t="s">
        <v>106</v>
      </c>
      <c r="J562" s="63">
        <v>134</v>
      </c>
      <c r="K562" s="63">
        <v>191.62</v>
      </c>
    </row>
    <row r="563" spans="1:11" ht="18" customHeight="1" x14ac:dyDescent="0.3">
      <c r="A563" s="63" t="s">
        <v>98</v>
      </c>
      <c r="B563" s="63">
        <v>2020</v>
      </c>
      <c r="C563" s="63" t="s">
        <v>34</v>
      </c>
      <c r="D563" s="63" t="s">
        <v>102</v>
      </c>
      <c r="E563" s="63" t="s">
        <v>104</v>
      </c>
      <c r="F563" s="63" t="s">
        <v>105</v>
      </c>
      <c r="G563" s="63" t="s">
        <v>101</v>
      </c>
      <c r="H563" s="63" t="s">
        <v>94</v>
      </c>
      <c r="I563" s="63" t="s">
        <v>106</v>
      </c>
      <c r="J563" s="63">
        <v>160</v>
      </c>
      <c r="K563" s="63">
        <v>228.8</v>
      </c>
    </row>
    <row r="564" spans="1:11" ht="18" customHeight="1" x14ac:dyDescent="0.3">
      <c r="A564" s="63" t="s">
        <v>98</v>
      </c>
      <c r="B564" s="63">
        <v>2020</v>
      </c>
      <c r="C564" s="63" t="s">
        <v>34</v>
      </c>
      <c r="D564" s="63" t="s">
        <v>102</v>
      </c>
      <c r="E564" s="63" t="s">
        <v>104</v>
      </c>
      <c r="F564" s="63" t="s">
        <v>105</v>
      </c>
      <c r="G564" s="63" t="s">
        <v>101</v>
      </c>
      <c r="H564" s="63" t="s">
        <v>94</v>
      </c>
      <c r="I564" s="63" t="s">
        <v>106</v>
      </c>
      <c r="J564" s="63">
        <v>208</v>
      </c>
      <c r="K564" s="63">
        <v>297.44</v>
      </c>
    </row>
    <row r="565" spans="1:11" ht="18" customHeight="1" x14ac:dyDescent="0.3">
      <c r="A565" s="63" t="s">
        <v>98</v>
      </c>
      <c r="B565" s="63">
        <v>2020</v>
      </c>
      <c r="C565" s="63" t="s">
        <v>34</v>
      </c>
      <c r="D565" s="63" t="s">
        <v>102</v>
      </c>
      <c r="E565" s="63" t="s">
        <v>104</v>
      </c>
      <c r="F565" s="63" t="s">
        <v>105</v>
      </c>
      <c r="G565" s="63" t="s">
        <v>101</v>
      </c>
      <c r="H565" s="63" t="s">
        <v>94</v>
      </c>
      <c r="I565" s="63" t="s">
        <v>106</v>
      </c>
      <c r="J565" s="63">
        <v>136</v>
      </c>
      <c r="K565" s="63">
        <v>194.48</v>
      </c>
    </row>
    <row r="566" spans="1:11" ht="18" customHeight="1" x14ac:dyDescent="0.3">
      <c r="A566" s="63" t="s">
        <v>89</v>
      </c>
      <c r="B566" s="63">
        <v>2020</v>
      </c>
      <c r="C566" s="63" t="s">
        <v>34</v>
      </c>
      <c r="D566" s="63" t="s">
        <v>102</v>
      </c>
      <c r="E566" s="63" t="s">
        <v>104</v>
      </c>
      <c r="F566" s="63" t="s">
        <v>105</v>
      </c>
      <c r="G566" s="63" t="s">
        <v>101</v>
      </c>
      <c r="H566" s="63" t="s">
        <v>94</v>
      </c>
      <c r="I566" s="63" t="s">
        <v>106</v>
      </c>
      <c r="J566" s="63">
        <v>812</v>
      </c>
      <c r="K566" s="63">
        <v>1161.1599999999999</v>
      </c>
    </row>
    <row r="567" spans="1:11" ht="18" customHeight="1" x14ac:dyDescent="0.3">
      <c r="A567" s="63" t="s">
        <v>96</v>
      </c>
      <c r="B567" s="63">
        <v>2020</v>
      </c>
      <c r="C567" s="63" t="s">
        <v>34</v>
      </c>
      <c r="D567" s="63" t="s">
        <v>102</v>
      </c>
      <c r="E567" s="63" t="s">
        <v>104</v>
      </c>
      <c r="F567" s="63" t="s">
        <v>105</v>
      </c>
      <c r="G567" s="63" t="s">
        <v>101</v>
      </c>
      <c r="H567" s="63" t="s">
        <v>94</v>
      </c>
      <c r="I567" s="63" t="s">
        <v>106</v>
      </c>
      <c r="J567" s="63">
        <v>899</v>
      </c>
      <c r="K567" s="63">
        <v>1285.57</v>
      </c>
    </row>
    <row r="568" spans="1:11" ht="18" customHeight="1" x14ac:dyDescent="0.3">
      <c r="A568" s="63" t="s">
        <v>96</v>
      </c>
      <c r="B568" s="63">
        <v>2020</v>
      </c>
      <c r="C568" s="63" t="s">
        <v>34</v>
      </c>
      <c r="D568" s="63" t="s">
        <v>102</v>
      </c>
      <c r="E568" s="63" t="s">
        <v>104</v>
      </c>
      <c r="F568" s="63" t="s">
        <v>105</v>
      </c>
      <c r="G568" s="63" t="s">
        <v>101</v>
      </c>
      <c r="H568" s="63" t="s">
        <v>94</v>
      </c>
      <c r="I568" s="63" t="s">
        <v>106</v>
      </c>
      <c r="J568" s="63">
        <v>852</v>
      </c>
      <c r="K568" s="63">
        <v>526.24</v>
      </c>
    </row>
    <row r="569" spans="1:11" ht="18" customHeight="1" x14ac:dyDescent="0.3">
      <c r="A569" s="63" t="s">
        <v>96</v>
      </c>
      <c r="B569" s="63">
        <v>2020</v>
      </c>
      <c r="C569" s="63" t="s">
        <v>34</v>
      </c>
      <c r="D569" s="63" t="s">
        <v>102</v>
      </c>
      <c r="E569" s="63" t="s">
        <v>104</v>
      </c>
      <c r="F569" s="63" t="s">
        <v>105</v>
      </c>
      <c r="G569" s="63" t="s">
        <v>101</v>
      </c>
      <c r="H569" s="63" t="s">
        <v>94</v>
      </c>
      <c r="I569" s="63" t="s">
        <v>106</v>
      </c>
      <c r="J569" s="63">
        <v>885</v>
      </c>
      <c r="K569" s="63">
        <v>526.24</v>
      </c>
    </row>
    <row r="570" spans="1:11" ht="18" customHeight="1" x14ac:dyDescent="0.3">
      <c r="A570" s="63" t="s">
        <v>89</v>
      </c>
      <c r="B570" s="63">
        <v>2020</v>
      </c>
      <c r="C570" s="63" t="s">
        <v>34</v>
      </c>
      <c r="D570" s="63" t="s">
        <v>102</v>
      </c>
      <c r="E570" s="63" t="s">
        <v>104</v>
      </c>
      <c r="F570" s="63" t="s">
        <v>105</v>
      </c>
      <c r="G570" s="63" t="s">
        <v>101</v>
      </c>
      <c r="H570" s="63" t="s">
        <v>94</v>
      </c>
      <c r="I570" s="63" t="s">
        <v>106</v>
      </c>
      <c r="J570" s="63">
        <v>135</v>
      </c>
      <c r="K570" s="63">
        <v>193.05</v>
      </c>
    </row>
    <row r="571" spans="1:11" ht="18" customHeight="1" x14ac:dyDescent="0.3">
      <c r="A571" s="63" t="s">
        <v>98</v>
      </c>
      <c r="B571" s="63">
        <v>2020</v>
      </c>
      <c r="C571" s="63" t="s">
        <v>34</v>
      </c>
      <c r="D571" s="63" t="s">
        <v>102</v>
      </c>
      <c r="E571" s="63" t="s">
        <v>104</v>
      </c>
      <c r="F571" s="63" t="s">
        <v>105</v>
      </c>
      <c r="G571" s="63" t="s">
        <v>101</v>
      </c>
      <c r="H571" s="63" t="s">
        <v>94</v>
      </c>
      <c r="I571" s="63" t="s">
        <v>106</v>
      </c>
      <c r="J571" s="63">
        <v>163</v>
      </c>
      <c r="K571" s="63">
        <v>233.09</v>
      </c>
    </row>
    <row r="572" spans="1:11" ht="18" customHeight="1" x14ac:dyDescent="0.3">
      <c r="A572" s="63" t="s">
        <v>96</v>
      </c>
      <c r="B572" s="63">
        <v>2020</v>
      </c>
      <c r="C572" s="63" t="s">
        <v>34</v>
      </c>
      <c r="D572" s="63" t="s">
        <v>102</v>
      </c>
      <c r="E572" s="63" t="s">
        <v>104</v>
      </c>
      <c r="F572" s="63" t="s">
        <v>105</v>
      </c>
      <c r="G572" s="63" t="s">
        <v>101</v>
      </c>
      <c r="H572" s="63" t="s">
        <v>94</v>
      </c>
      <c r="I572" s="63" t="s">
        <v>106</v>
      </c>
      <c r="J572" s="63">
        <v>205</v>
      </c>
      <c r="K572" s="63">
        <v>293.14999999999998</v>
      </c>
    </row>
    <row r="573" spans="1:11" ht="18" customHeight="1" x14ac:dyDescent="0.3">
      <c r="A573" s="63" t="s">
        <v>98</v>
      </c>
      <c r="B573" s="63">
        <v>2020</v>
      </c>
      <c r="C573" s="63" t="s">
        <v>34</v>
      </c>
      <c r="D573" s="63" t="s">
        <v>102</v>
      </c>
      <c r="E573" s="63" t="s">
        <v>104</v>
      </c>
      <c r="F573" s="63" t="s">
        <v>105</v>
      </c>
      <c r="G573" s="63" t="s">
        <v>101</v>
      </c>
      <c r="H573" s="63" t="s">
        <v>94</v>
      </c>
      <c r="I573" s="63" t="s">
        <v>106</v>
      </c>
      <c r="J573" s="63">
        <v>133</v>
      </c>
      <c r="K573" s="63">
        <v>190.19</v>
      </c>
    </row>
    <row r="574" spans="1:11" ht="18" customHeight="1" x14ac:dyDescent="0.3">
      <c r="A574" s="63" t="s">
        <v>96</v>
      </c>
      <c r="B574" s="63">
        <v>2020</v>
      </c>
      <c r="C574" s="63" t="s">
        <v>34</v>
      </c>
      <c r="D574" s="63" t="s">
        <v>102</v>
      </c>
      <c r="E574" s="63" t="s">
        <v>104</v>
      </c>
      <c r="F574" s="63" t="s">
        <v>105</v>
      </c>
      <c r="G574" s="63" t="s">
        <v>101</v>
      </c>
      <c r="H574" s="63" t="s">
        <v>94</v>
      </c>
      <c r="I574" s="63" t="s">
        <v>106</v>
      </c>
      <c r="J574" s="63">
        <v>821</v>
      </c>
      <c r="K574" s="63">
        <v>1174.03</v>
      </c>
    </row>
    <row r="575" spans="1:11" ht="18" customHeight="1" x14ac:dyDescent="0.3">
      <c r="A575" s="63" t="s">
        <v>96</v>
      </c>
      <c r="B575" s="63">
        <v>2020</v>
      </c>
      <c r="C575" s="63" t="s">
        <v>34</v>
      </c>
      <c r="D575" s="63" t="s">
        <v>102</v>
      </c>
      <c r="E575" s="63" t="s">
        <v>104</v>
      </c>
      <c r="F575" s="63" t="s">
        <v>105</v>
      </c>
      <c r="G575" s="63" t="s">
        <v>101</v>
      </c>
      <c r="H575" s="63" t="s">
        <v>94</v>
      </c>
      <c r="I575" s="63" t="s">
        <v>106</v>
      </c>
      <c r="J575" s="63">
        <v>854</v>
      </c>
      <c r="K575" s="63">
        <v>1221.22</v>
      </c>
    </row>
    <row r="576" spans="1:11" ht="18" customHeight="1" x14ac:dyDescent="0.3">
      <c r="A576" s="63" t="s">
        <v>98</v>
      </c>
      <c r="B576" s="63">
        <v>2020</v>
      </c>
      <c r="C576" s="63" t="s">
        <v>34</v>
      </c>
      <c r="D576" s="63" t="s">
        <v>102</v>
      </c>
      <c r="E576" s="63" t="s">
        <v>104</v>
      </c>
      <c r="F576" s="63" t="s">
        <v>105</v>
      </c>
      <c r="G576" s="63" t="s">
        <v>101</v>
      </c>
      <c r="H576" s="63" t="s">
        <v>94</v>
      </c>
      <c r="I576" s="63" t="s">
        <v>106</v>
      </c>
      <c r="J576" s="63">
        <v>131</v>
      </c>
      <c r="K576" s="63">
        <v>187.32999999999998</v>
      </c>
    </row>
    <row r="577" spans="1:11" ht="18" customHeight="1" x14ac:dyDescent="0.3">
      <c r="A577" s="63" t="s">
        <v>89</v>
      </c>
      <c r="B577" s="63">
        <v>2020</v>
      </c>
      <c r="C577" s="63" t="s">
        <v>38</v>
      </c>
      <c r="D577" s="63" t="s">
        <v>102</v>
      </c>
      <c r="E577" s="63" t="s">
        <v>104</v>
      </c>
      <c r="F577" s="63" t="s">
        <v>105</v>
      </c>
      <c r="G577" s="63" t="s">
        <v>101</v>
      </c>
      <c r="H577" s="63" t="s">
        <v>94</v>
      </c>
      <c r="I577" s="63" t="s">
        <v>106</v>
      </c>
      <c r="J577" s="63">
        <v>140</v>
      </c>
      <c r="K577" s="63">
        <v>200.2</v>
      </c>
    </row>
    <row r="578" spans="1:11" ht="18" customHeight="1" x14ac:dyDescent="0.3">
      <c r="A578" s="63" t="s">
        <v>89</v>
      </c>
      <c r="B578" s="63">
        <v>2020</v>
      </c>
      <c r="C578" s="63" t="s">
        <v>38</v>
      </c>
      <c r="D578" s="63" t="s">
        <v>102</v>
      </c>
      <c r="E578" s="63" t="s">
        <v>104</v>
      </c>
      <c r="F578" s="63" t="s">
        <v>105</v>
      </c>
      <c r="G578" s="63" t="s">
        <v>101</v>
      </c>
      <c r="H578" s="63" t="s">
        <v>94</v>
      </c>
      <c r="I578" s="63" t="s">
        <v>106</v>
      </c>
      <c r="J578" s="63">
        <v>188</v>
      </c>
      <c r="K578" s="63">
        <v>268.84000000000003</v>
      </c>
    </row>
    <row r="579" spans="1:11" ht="18" customHeight="1" x14ac:dyDescent="0.3">
      <c r="A579" s="63" t="s">
        <v>98</v>
      </c>
      <c r="B579" s="63">
        <v>2020</v>
      </c>
      <c r="C579" s="63" t="s">
        <v>38</v>
      </c>
      <c r="D579" s="63" t="s">
        <v>102</v>
      </c>
      <c r="E579" s="63" t="s">
        <v>104</v>
      </c>
      <c r="F579" s="63" t="s">
        <v>105</v>
      </c>
      <c r="G579" s="63" t="s">
        <v>101</v>
      </c>
      <c r="H579" s="63" t="s">
        <v>94</v>
      </c>
      <c r="I579" s="63" t="s">
        <v>106</v>
      </c>
      <c r="J579" s="63">
        <v>356</v>
      </c>
      <c r="K579" s="63">
        <v>509.08</v>
      </c>
    </row>
    <row r="580" spans="1:11" ht="18" customHeight="1" x14ac:dyDescent="0.3">
      <c r="A580" s="63" t="s">
        <v>89</v>
      </c>
      <c r="B580" s="63">
        <v>2020</v>
      </c>
      <c r="C580" s="63" t="s">
        <v>38</v>
      </c>
      <c r="D580" s="63" t="s">
        <v>102</v>
      </c>
      <c r="E580" s="63" t="s">
        <v>104</v>
      </c>
      <c r="F580" s="63" t="s">
        <v>105</v>
      </c>
      <c r="G580" s="63" t="s">
        <v>101</v>
      </c>
      <c r="H580" s="63" t="s">
        <v>94</v>
      </c>
      <c r="I580" s="63" t="s">
        <v>106</v>
      </c>
      <c r="J580" s="63">
        <v>184</v>
      </c>
      <c r="K580" s="63">
        <v>263.12</v>
      </c>
    </row>
    <row r="581" spans="1:11" ht="18" customHeight="1" x14ac:dyDescent="0.3">
      <c r="A581" s="63" t="s">
        <v>96</v>
      </c>
      <c r="B581" s="63">
        <v>2020</v>
      </c>
      <c r="C581" s="63" t="s">
        <v>38</v>
      </c>
      <c r="D581" s="63" t="s">
        <v>102</v>
      </c>
      <c r="E581" s="63" t="s">
        <v>104</v>
      </c>
      <c r="F581" s="63" t="s">
        <v>105</v>
      </c>
      <c r="G581" s="63" t="s">
        <v>101</v>
      </c>
      <c r="H581" s="63" t="s">
        <v>94</v>
      </c>
      <c r="I581" s="63" t="s">
        <v>106</v>
      </c>
      <c r="J581" s="63">
        <v>358</v>
      </c>
      <c r="K581" s="63">
        <v>511.94</v>
      </c>
    </row>
    <row r="582" spans="1:11" ht="18" customHeight="1" x14ac:dyDescent="0.3">
      <c r="A582" s="63" t="s">
        <v>100</v>
      </c>
      <c r="B582" s="63">
        <v>2020</v>
      </c>
      <c r="C582" s="63" t="s">
        <v>38</v>
      </c>
      <c r="D582" s="63" t="s">
        <v>102</v>
      </c>
      <c r="E582" s="63" t="s">
        <v>104</v>
      </c>
      <c r="F582" s="63" t="s">
        <v>105</v>
      </c>
      <c r="G582" s="63" t="s">
        <v>101</v>
      </c>
      <c r="H582" s="63" t="s">
        <v>94</v>
      </c>
      <c r="I582" s="63" t="s">
        <v>106</v>
      </c>
      <c r="J582" s="63">
        <v>816</v>
      </c>
      <c r="K582" s="63">
        <v>1166.8800000000001</v>
      </c>
    </row>
    <row r="583" spans="1:11" ht="18" customHeight="1" x14ac:dyDescent="0.3">
      <c r="A583" s="63" t="s">
        <v>98</v>
      </c>
      <c r="B583" s="63">
        <v>2020</v>
      </c>
      <c r="C583" s="63" t="s">
        <v>38</v>
      </c>
      <c r="D583" s="63" t="s">
        <v>102</v>
      </c>
      <c r="E583" s="63" t="s">
        <v>104</v>
      </c>
      <c r="F583" s="63" t="s">
        <v>105</v>
      </c>
      <c r="G583" s="63" t="s">
        <v>101</v>
      </c>
      <c r="H583" s="63" t="s">
        <v>94</v>
      </c>
      <c r="I583" s="63" t="s">
        <v>106</v>
      </c>
      <c r="J583" s="63">
        <v>849</v>
      </c>
      <c r="K583" s="63">
        <v>1214.07</v>
      </c>
    </row>
    <row r="584" spans="1:11" ht="18" customHeight="1" x14ac:dyDescent="0.3">
      <c r="A584" s="63" t="s">
        <v>89</v>
      </c>
      <c r="B584" s="63">
        <v>2020</v>
      </c>
      <c r="C584" s="63" t="s">
        <v>38</v>
      </c>
      <c r="D584" s="63" t="s">
        <v>102</v>
      </c>
      <c r="E584" s="63" t="s">
        <v>104</v>
      </c>
      <c r="F584" s="63" t="s">
        <v>105</v>
      </c>
      <c r="G584" s="63" t="s">
        <v>101</v>
      </c>
      <c r="H584" s="63" t="s">
        <v>94</v>
      </c>
      <c r="I584" s="63" t="s">
        <v>106</v>
      </c>
      <c r="J584" s="63">
        <v>902</v>
      </c>
      <c r="K584" s="63">
        <v>1289.8600000000001</v>
      </c>
    </row>
    <row r="585" spans="1:11" ht="18" customHeight="1" x14ac:dyDescent="0.3">
      <c r="A585" s="63" t="s">
        <v>89</v>
      </c>
      <c r="B585" s="63">
        <v>2020</v>
      </c>
      <c r="C585" s="63" t="s">
        <v>38</v>
      </c>
      <c r="D585" s="63" t="s">
        <v>102</v>
      </c>
      <c r="E585" s="63" t="s">
        <v>104</v>
      </c>
      <c r="F585" s="63" t="s">
        <v>105</v>
      </c>
      <c r="G585" s="63" t="s">
        <v>101</v>
      </c>
      <c r="H585" s="63" t="s">
        <v>94</v>
      </c>
      <c r="I585" s="63" t="s">
        <v>106</v>
      </c>
      <c r="J585" s="63">
        <v>855</v>
      </c>
      <c r="K585" s="63">
        <v>526.24</v>
      </c>
    </row>
    <row r="586" spans="1:11" ht="18" customHeight="1" x14ac:dyDescent="0.3">
      <c r="A586" s="63" t="s">
        <v>100</v>
      </c>
      <c r="B586" s="63">
        <v>2020</v>
      </c>
      <c r="C586" s="63" t="s">
        <v>38</v>
      </c>
      <c r="D586" s="63" t="s">
        <v>102</v>
      </c>
      <c r="E586" s="63" t="s">
        <v>104</v>
      </c>
      <c r="F586" s="63" t="s">
        <v>105</v>
      </c>
      <c r="G586" s="63" t="s">
        <v>101</v>
      </c>
      <c r="H586" s="63" t="s">
        <v>94</v>
      </c>
      <c r="I586" s="63" t="s">
        <v>106</v>
      </c>
      <c r="J586" s="63">
        <v>357</v>
      </c>
      <c r="K586" s="63">
        <v>510.51</v>
      </c>
    </row>
    <row r="587" spans="1:11" ht="18" customHeight="1" x14ac:dyDescent="0.3">
      <c r="A587" s="63" t="s">
        <v>96</v>
      </c>
      <c r="B587" s="63">
        <v>2020</v>
      </c>
      <c r="C587" s="63" t="s">
        <v>38</v>
      </c>
      <c r="D587" s="63" t="s">
        <v>102</v>
      </c>
      <c r="E587" s="63" t="s">
        <v>104</v>
      </c>
      <c r="F587" s="63" t="s">
        <v>105</v>
      </c>
      <c r="G587" s="63" t="s">
        <v>101</v>
      </c>
      <c r="H587" s="63" t="s">
        <v>94</v>
      </c>
      <c r="I587" s="63" t="s">
        <v>106</v>
      </c>
      <c r="J587" s="63">
        <v>139</v>
      </c>
      <c r="K587" s="63">
        <v>198.76999999999998</v>
      </c>
    </row>
    <row r="588" spans="1:11" ht="18" customHeight="1" x14ac:dyDescent="0.3">
      <c r="A588" s="63" t="s">
        <v>99</v>
      </c>
      <c r="B588" s="63">
        <v>2020</v>
      </c>
      <c r="C588" s="63" t="s">
        <v>38</v>
      </c>
      <c r="D588" s="63" t="s">
        <v>102</v>
      </c>
      <c r="E588" s="63" t="s">
        <v>104</v>
      </c>
      <c r="F588" s="63" t="s">
        <v>105</v>
      </c>
      <c r="G588" s="63" t="s">
        <v>101</v>
      </c>
      <c r="H588" s="63" t="s">
        <v>94</v>
      </c>
      <c r="I588" s="63" t="s">
        <v>106</v>
      </c>
      <c r="J588" s="63">
        <v>187</v>
      </c>
      <c r="K588" s="63">
        <v>267.40999999999997</v>
      </c>
    </row>
    <row r="589" spans="1:11" ht="18" customHeight="1" x14ac:dyDescent="0.3">
      <c r="A589" s="63" t="s">
        <v>98</v>
      </c>
      <c r="B589" s="63">
        <v>2020</v>
      </c>
      <c r="C589" s="63" t="s">
        <v>38</v>
      </c>
      <c r="D589" s="63" t="s">
        <v>102</v>
      </c>
      <c r="E589" s="63" t="s">
        <v>104</v>
      </c>
      <c r="F589" s="63" t="s">
        <v>105</v>
      </c>
      <c r="G589" s="63" t="s">
        <v>101</v>
      </c>
      <c r="H589" s="63" t="s">
        <v>94</v>
      </c>
      <c r="I589" s="63" t="s">
        <v>106</v>
      </c>
      <c r="J589" s="63">
        <v>825</v>
      </c>
      <c r="K589" s="63">
        <v>1179.75</v>
      </c>
    </row>
    <row r="590" spans="1:11" ht="18" customHeight="1" x14ac:dyDescent="0.3">
      <c r="A590" s="63" t="s">
        <v>96</v>
      </c>
      <c r="B590" s="63">
        <v>2020</v>
      </c>
      <c r="C590" s="63" t="s">
        <v>38</v>
      </c>
      <c r="D590" s="63" t="s">
        <v>102</v>
      </c>
      <c r="E590" s="63" t="s">
        <v>104</v>
      </c>
      <c r="F590" s="63" t="s">
        <v>105</v>
      </c>
      <c r="G590" s="63" t="s">
        <v>101</v>
      </c>
      <c r="H590" s="63" t="s">
        <v>94</v>
      </c>
      <c r="I590" s="63" t="s">
        <v>106</v>
      </c>
      <c r="J590" s="63">
        <v>858</v>
      </c>
      <c r="K590" s="63">
        <v>1226.94</v>
      </c>
    </row>
    <row r="591" spans="1:11" ht="18" customHeight="1" x14ac:dyDescent="0.3">
      <c r="A591" s="63" t="s">
        <v>89</v>
      </c>
      <c r="B591" s="63">
        <v>2020</v>
      </c>
      <c r="C591" s="63" t="s">
        <v>38</v>
      </c>
      <c r="D591" s="63" t="s">
        <v>102</v>
      </c>
      <c r="E591" s="63" t="s">
        <v>104</v>
      </c>
      <c r="F591" s="63" t="s">
        <v>105</v>
      </c>
      <c r="G591" s="63" t="s">
        <v>101</v>
      </c>
      <c r="H591" s="63" t="s">
        <v>94</v>
      </c>
      <c r="I591" s="63" t="s">
        <v>106</v>
      </c>
      <c r="J591" s="63">
        <v>359</v>
      </c>
      <c r="K591" s="63">
        <v>513.37</v>
      </c>
    </row>
    <row r="592" spans="1:11" ht="18" customHeight="1" x14ac:dyDescent="0.3">
      <c r="A592" s="63" t="s">
        <v>100</v>
      </c>
      <c r="B592" s="63">
        <v>2020</v>
      </c>
      <c r="C592" s="63" t="s">
        <v>42</v>
      </c>
      <c r="D592" s="63" t="s">
        <v>102</v>
      </c>
      <c r="E592" s="63" t="s">
        <v>104</v>
      </c>
      <c r="F592" s="63" t="s">
        <v>105</v>
      </c>
      <c r="G592" s="63" t="s">
        <v>101</v>
      </c>
      <c r="H592" s="63" t="s">
        <v>94</v>
      </c>
      <c r="I592" s="63" t="s">
        <v>106</v>
      </c>
      <c r="J592" s="63">
        <v>362</v>
      </c>
      <c r="K592" s="63">
        <v>517.66</v>
      </c>
    </row>
    <row r="593" spans="1:11" ht="18" customHeight="1" x14ac:dyDescent="0.3">
      <c r="A593" s="63" t="s">
        <v>98</v>
      </c>
      <c r="B593" s="63">
        <v>2020</v>
      </c>
      <c r="C593" s="63" t="s">
        <v>42</v>
      </c>
      <c r="D593" s="63" t="s">
        <v>102</v>
      </c>
      <c r="E593" s="63" t="s">
        <v>104</v>
      </c>
      <c r="F593" s="63" t="s">
        <v>105</v>
      </c>
      <c r="G593" s="63" t="s">
        <v>101</v>
      </c>
      <c r="H593" s="63" t="s">
        <v>94</v>
      </c>
      <c r="I593" s="63" t="s">
        <v>106</v>
      </c>
      <c r="J593" s="63">
        <v>164</v>
      </c>
      <c r="K593" s="63">
        <v>234.51999999999998</v>
      </c>
    </row>
    <row r="594" spans="1:11" ht="18" customHeight="1" x14ac:dyDescent="0.3">
      <c r="A594" s="63" t="s">
        <v>96</v>
      </c>
      <c r="B594" s="63">
        <v>2020</v>
      </c>
      <c r="C594" s="63" t="s">
        <v>42</v>
      </c>
      <c r="D594" s="63" t="s">
        <v>102</v>
      </c>
      <c r="E594" s="63" t="s">
        <v>104</v>
      </c>
      <c r="F594" s="63" t="s">
        <v>105</v>
      </c>
      <c r="G594" s="63" t="s">
        <v>101</v>
      </c>
      <c r="H594" s="63" t="s">
        <v>94</v>
      </c>
      <c r="I594" s="63" t="s">
        <v>106</v>
      </c>
      <c r="J594" s="63">
        <v>338</v>
      </c>
      <c r="K594" s="63">
        <v>483.34000000000003</v>
      </c>
    </row>
    <row r="595" spans="1:11" ht="18" customHeight="1" x14ac:dyDescent="0.3">
      <c r="A595" s="63" t="s">
        <v>99</v>
      </c>
      <c r="B595" s="63">
        <v>2020</v>
      </c>
      <c r="C595" s="63" t="s">
        <v>42</v>
      </c>
      <c r="D595" s="63" t="s">
        <v>102</v>
      </c>
      <c r="E595" s="63" t="s">
        <v>104</v>
      </c>
      <c r="F595" s="63" t="s">
        <v>105</v>
      </c>
      <c r="G595" s="63" t="s">
        <v>101</v>
      </c>
      <c r="H595" s="63" t="s">
        <v>94</v>
      </c>
      <c r="I595" s="63" t="s">
        <v>106</v>
      </c>
      <c r="J595" s="63">
        <v>364</v>
      </c>
      <c r="K595" s="63">
        <v>520.52</v>
      </c>
    </row>
    <row r="596" spans="1:11" ht="18" customHeight="1" x14ac:dyDescent="0.3">
      <c r="A596" s="63" t="s">
        <v>89</v>
      </c>
      <c r="B596" s="63">
        <v>2020</v>
      </c>
      <c r="C596" s="63" t="s">
        <v>42</v>
      </c>
      <c r="D596" s="63" t="s">
        <v>102</v>
      </c>
      <c r="E596" s="63" t="s">
        <v>104</v>
      </c>
      <c r="F596" s="63" t="s">
        <v>105</v>
      </c>
      <c r="G596" s="63" t="s">
        <v>101</v>
      </c>
      <c r="H596" s="63" t="s">
        <v>94</v>
      </c>
      <c r="I596" s="63" t="s">
        <v>106</v>
      </c>
      <c r="J596" s="63">
        <v>166</v>
      </c>
      <c r="K596" s="63">
        <v>237.38</v>
      </c>
    </row>
    <row r="597" spans="1:11" ht="18" customHeight="1" x14ac:dyDescent="0.3">
      <c r="A597" s="63" t="s">
        <v>89</v>
      </c>
      <c r="B597" s="63">
        <v>2020</v>
      </c>
      <c r="C597" s="63" t="s">
        <v>42</v>
      </c>
      <c r="D597" s="63" t="s">
        <v>102</v>
      </c>
      <c r="E597" s="63" t="s">
        <v>104</v>
      </c>
      <c r="F597" s="63" t="s">
        <v>105</v>
      </c>
      <c r="G597" s="63" t="s">
        <v>101</v>
      </c>
      <c r="H597" s="63" t="s">
        <v>94</v>
      </c>
      <c r="I597" s="63" t="s">
        <v>106</v>
      </c>
      <c r="J597" s="63">
        <v>819</v>
      </c>
      <c r="K597" s="63">
        <v>1171.17</v>
      </c>
    </row>
    <row r="598" spans="1:11" ht="18" customHeight="1" x14ac:dyDescent="0.3">
      <c r="A598" s="63" t="s">
        <v>89</v>
      </c>
      <c r="B598" s="63">
        <v>2020</v>
      </c>
      <c r="C598" s="63" t="s">
        <v>42</v>
      </c>
      <c r="D598" s="63" t="s">
        <v>102</v>
      </c>
      <c r="E598" s="63" t="s">
        <v>104</v>
      </c>
      <c r="F598" s="63" t="s">
        <v>105</v>
      </c>
      <c r="G598" s="63" t="s">
        <v>101</v>
      </c>
      <c r="H598" s="63" t="s">
        <v>94</v>
      </c>
      <c r="I598" s="63" t="s">
        <v>106</v>
      </c>
      <c r="J598" s="63">
        <v>853</v>
      </c>
      <c r="K598" s="63">
        <v>1219.79</v>
      </c>
    </row>
    <row r="599" spans="1:11" ht="18" customHeight="1" x14ac:dyDescent="0.3">
      <c r="A599" s="63" t="s">
        <v>99</v>
      </c>
      <c r="B599" s="63">
        <v>2020</v>
      </c>
      <c r="C599" s="63" t="s">
        <v>42</v>
      </c>
      <c r="D599" s="63" t="s">
        <v>102</v>
      </c>
      <c r="E599" s="63" t="s">
        <v>104</v>
      </c>
      <c r="F599" s="63" t="s">
        <v>105</v>
      </c>
      <c r="G599" s="63" t="s">
        <v>101</v>
      </c>
      <c r="H599" s="63" t="s">
        <v>94</v>
      </c>
      <c r="I599" s="63" t="s">
        <v>106</v>
      </c>
      <c r="J599" s="63">
        <v>906</v>
      </c>
      <c r="K599" s="63">
        <v>1295.58</v>
      </c>
    </row>
    <row r="600" spans="1:11" ht="18" customHeight="1" x14ac:dyDescent="0.3">
      <c r="A600" s="63" t="s">
        <v>99</v>
      </c>
      <c r="B600" s="63">
        <v>2020</v>
      </c>
      <c r="C600" s="63" t="s">
        <v>42</v>
      </c>
      <c r="D600" s="63" t="s">
        <v>102</v>
      </c>
      <c r="E600" s="63" t="s">
        <v>104</v>
      </c>
      <c r="F600" s="63" t="s">
        <v>105</v>
      </c>
      <c r="G600" s="63" t="s">
        <v>101</v>
      </c>
      <c r="H600" s="63" t="s">
        <v>94</v>
      </c>
      <c r="I600" s="63" t="s">
        <v>106</v>
      </c>
      <c r="J600" s="63">
        <v>859</v>
      </c>
      <c r="K600" s="63">
        <v>526.24</v>
      </c>
    </row>
    <row r="601" spans="1:11" ht="18" customHeight="1" x14ac:dyDescent="0.3">
      <c r="A601" s="63" t="s">
        <v>89</v>
      </c>
      <c r="B601" s="63">
        <v>2020</v>
      </c>
      <c r="C601" s="63" t="s">
        <v>42</v>
      </c>
      <c r="D601" s="63" t="s">
        <v>102</v>
      </c>
      <c r="E601" s="63" t="s">
        <v>104</v>
      </c>
      <c r="F601" s="63" t="s">
        <v>105</v>
      </c>
      <c r="G601" s="63" t="s">
        <v>101</v>
      </c>
      <c r="H601" s="63" t="s">
        <v>94</v>
      </c>
      <c r="I601" s="63" t="s">
        <v>106</v>
      </c>
      <c r="J601" s="63">
        <v>165</v>
      </c>
      <c r="K601" s="63">
        <v>526.24</v>
      </c>
    </row>
    <row r="602" spans="1:11" ht="18" customHeight="1" x14ac:dyDescent="0.3">
      <c r="A602" s="63" t="s">
        <v>89</v>
      </c>
      <c r="B602" s="63">
        <v>2020</v>
      </c>
      <c r="C602" s="63" t="s">
        <v>42</v>
      </c>
      <c r="D602" s="63" t="s">
        <v>102</v>
      </c>
      <c r="E602" s="63" t="s">
        <v>104</v>
      </c>
      <c r="F602" s="63" t="s">
        <v>105</v>
      </c>
      <c r="G602" s="63" t="s">
        <v>101</v>
      </c>
      <c r="H602" s="63" t="s">
        <v>94</v>
      </c>
      <c r="I602" s="63" t="s">
        <v>106</v>
      </c>
      <c r="J602" s="63">
        <v>339</v>
      </c>
      <c r="K602" s="63">
        <v>484.77</v>
      </c>
    </row>
    <row r="603" spans="1:11" ht="18" customHeight="1" x14ac:dyDescent="0.3">
      <c r="A603" s="63" t="s">
        <v>98</v>
      </c>
      <c r="B603" s="63">
        <v>2020</v>
      </c>
      <c r="C603" s="63" t="s">
        <v>42</v>
      </c>
      <c r="D603" s="63" t="s">
        <v>102</v>
      </c>
      <c r="E603" s="63" t="s">
        <v>104</v>
      </c>
      <c r="F603" s="63" t="s">
        <v>105</v>
      </c>
      <c r="G603" s="63" t="s">
        <v>101</v>
      </c>
      <c r="H603" s="63" t="s">
        <v>94</v>
      </c>
      <c r="I603" s="63" t="s">
        <v>106</v>
      </c>
      <c r="J603" s="63">
        <v>163</v>
      </c>
      <c r="K603" s="63">
        <v>233.09</v>
      </c>
    </row>
    <row r="604" spans="1:11" ht="18" customHeight="1" x14ac:dyDescent="0.3">
      <c r="A604" s="63" t="s">
        <v>99</v>
      </c>
      <c r="B604" s="63">
        <v>2020</v>
      </c>
      <c r="C604" s="63" t="s">
        <v>42</v>
      </c>
      <c r="D604" s="63" t="s">
        <v>102</v>
      </c>
      <c r="E604" s="63" t="s">
        <v>104</v>
      </c>
      <c r="F604" s="63" t="s">
        <v>105</v>
      </c>
      <c r="G604" s="63" t="s">
        <v>101</v>
      </c>
      <c r="H604" s="63" t="s">
        <v>94</v>
      </c>
      <c r="I604" s="63" t="s">
        <v>106</v>
      </c>
      <c r="J604" s="63">
        <v>337</v>
      </c>
      <c r="K604" s="63">
        <v>481.90999999999997</v>
      </c>
    </row>
    <row r="605" spans="1:11" ht="18" customHeight="1" x14ac:dyDescent="0.3">
      <c r="A605" s="63" t="s">
        <v>96</v>
      </c>
      <c r="B605" s="63">
        <v>2020</v>
      </c>
      <c r="C605" s="63" t="s">
        <v>42</v>
      </c>
      <c r="D605" s="63" t="s">
        <v>102</v>
      </c>
      <c r="E605" s="63" t="s">
        <v>104</v>
      </c>
      <c r="F605" s="63" t="s">
        <v>105</v>
      </c>
      <c r="G605" s="63" t="s">
        <v>101</v>
      </c>
      <c r="H605" s="63" t="s">
        <v>94</v>
      </c>
      <c r="I605" s="63" t="s">
        <v>106</v>
      </c>
      <c r="J605" s="63">
        <v>828</v>
      </c>
      <c r="K605" s="63">
        <v>1184.04</v>
      </c>
    </row>
    <row r="606" spans="1:11" ht="18" customHeight="1" x14ac:dyDescent="0.3">
      <c r="A606" s="63" t="s">
        <v>96</v>
      </c>
      <c r="B606" s="63">
        <v>2020</v>
      </c>
      <c r="C606" s="63" t="s">
        <v>42</v>
      </c>
      <c r="D606" s="63" t="s">
        <v>102</v>
      </c>
      <c r="E606" s="63" t="s">
        <v>104</v>
      </c>
      <c r="F606" s="63" t="s">
        <v>105</v>
      </c>
      <c r="G606" s="63" t="s">
        <v>101</v>
      </c>
      <c r="H606" s="63" t="s">
        <v>94</v>
      </c>
      <c r="I606" s="63" t="s">
        <v>106</v>
      </c>
      <c r="J606" s="63">
        <v>861</v>
      </c>
      <c r="K606" s="63">
        <v>1231.23</v>
      </c>
    </row>
    <row r="607" spans="1:11" ht="18" customHeight="1" x14ac:dyDescent="0.3">
      <c r="A607" s="63" t="s">
        <v>100</v>
      </c>
      <c r="B607" s="63">
        <v>2020</v>
      </c>
      <c r="C607" s="63" t="s">
        <v>42</v>
      </c>
      <c r="D607" s="63" t="s">
        <v>102</v>
      </c>
      <c r="E607" s="63" t="s">
        <v>104</v>
      </c>
      <c r="F607" s="63" t="s">
        <v>105</v>
      </c>
      <c r="G607" s="63" t="s">
        <v>101</v>
      </c>
      <c r="H607" s="63" t="s">
        <v>94</v>
      </c>
      <c r="I607" s="63" t="s">
        <v>106</v>
      </c>
      <c r="J607" s="63">
        <v>335</v>
      </c>
      <c r="K607" s="63">
        <v>479.05</v>
      </c>
    </row>
    <row r="608" spans="1:11" ht="18" customHeight="1" x14ac:dyDescent="0.3">
      <c r="A608" s="63" t="s">
        <v>89</v>
      </c>
      <c r="B608" s="63">
        <v>2020</v>
      </c>
      <c r="C608" s="63" t="s">
        <v>31</v>
      </c>
      <c r="D608" s="63" t="s">
        <v>102</v>
      </c>
      <c r="E608" s="63" t="s">
        <v>104</v>
      </c>
      <c r="F608" s="63" t="s">
        <v>105</v>
      </c>
      <c r="G608" s="63" t="s">
        <v>101</v>
      </c>
      <c r="H608" s="63" t="s">
        <v>94</v>
      </c>
      <c r="I608" s="63" t="s">
        <v>106</v>
      </c>
      <c r="J608" s="63">
        <v>170</v>
      </c>
      <c r="K608" s="63">
        <v>243.1</v>
      </c>
    </row>
    <row r="609" spans="1:11" ht="18" customHeight="1" x14ac:dyDescent="0.3">
      <c r="A609" s="63" t="s">
        <v>98</v>
      </c>
      <c r="B609" s="63">
        <v>2020</v>
      </c>
      <c r="C609" s="63" t="s">
        <v>31</v>
      </c>
      <c r="D609" s="63" t="s">
        <v>102</v>
      </c>
      <c r="E609" s="63" t="s">
        <v>104</v>
      </c>
      <c r="F609" s="63" t="s">
        <v>105</v>
      </c>
      <c r="G609" s="63" t="s">
        <v>101</v>
      </c>
      <c r="H609" s="63" t="s">
        <v>94</v>
      </c>
      <c r="I609" s="63" t="s">
        <v>106</v>
      </c>
      <c r="J609" s="63">
        <v>218</v>
      </c>
      <c r="K609" s="63">
        <v>311.74</v>
      </c>
    </row>
    <row r="610" spans="1:11" ht="18" customHeight="1" x14ac:dyDescent="0.3">
      <c r="A610" s="63" t="s">
        <v>96</v>
      </c>
      <c r="B610" s="63">
        <v>2020</v>
      </c>
      <c r="C610" s="63" t="s">
        <v>31</v>
      </c>
      <c r="D610" s="63" t="s">
        <v>102</v>
      </c>
      <c r="E610" s="63" t="s">
        <v>104</v>
      </c>
      <c r="F610" s="63" t="s">
        <v>105</v>
      </c>
      <c r="G610" s="63" t="s">
        <v>101</v>
      </c>
      <c r="H610" s="63" t="s">
        <v>94</v>
      </c>
      <c r="I610" s="63" t="s">
        <v>106</v>
      </c>
      <c r="J610" s="63">
        <v>146</v>
      </c>
      <c r="K610" s="63">
        <v>208.78</v>
      </c>
    </row>
    <row r="611" spans="1:11" ht="18" customHeight="1" x14ac:dyDescent="0.3">
      <c r="A611" s="63" t="s">
        <v>98</v>
      </c>
      <c r="B611" s="63">
        <v>2020</v>
      </c>
      <c r="C611" s="63" t="s">
        <v>31</v>
      </c>
      <c r="D611" s="63" t="s">
        <v>102</v>
      </c>
      <c r="E611" s="63" t="s">
        <v>104</v>
      </c>
      <c r="F611" s="63" t="s">
        <v>105</v>
      </c>
      <c r="G611" s="63" t="s">
        <v>101</v>
      </c>
      <c r="H611" s="63" t="s">
        <v>94</v>
      </c>
      <c r="I611" s="63" t="s">
        <v>106</v>
      </c>
      <c r="J611" s="63">
        <v>172</v>
      </c>
      <c r="K611" s="63">
        <v>245.95999999999998</v>
      </c>
    </row>
    <row r="612" spans="1:11" ht="18" customHeight="1" x14ac:dyDescent="0.3">
      <c r="A612" s="63" t="s">
        <v>99</v>
      </c>
      <c r="B612" s="63">
        <v>2020</v>
      </c>
      <c r="C612" s="63" t="s">
        <v>31</v>
      </c>
      <c r="D612" s="63" t="s">
        <v>102</v>
      </c>
      <c r="E612" s="63" t="s">
        <v>104</v>
      </c>
      <c r="F612" s="63" t="s">
        <v>105</v>
      </c>
      <c r="G612" s="63" t="s">
        <v>101</v>
      </c>
      <c r="H612" s="63" t="s">
        <v>94</v>
      </c>
      <c r="I612" s="63" t="s">
        <v>106</v>
      </c>
      <c r="J612" s="63">
        <v>220</v>
      </c>
      <c r="K612" s="63">
        <v>314.60000000000002</v>
      </c>
    </row>
    <row r="613" spans="1:11" ht="18" customHeight="1" x14ac:dyDescent="0.3">
      <c r="A613" s="63" t="s">
        <v>89</v>
      </c>
      <c r="B613" s="63">
        <v>2020</v>
      </c>
      <c r="C613" s="63" t="s">
        <v>31</v>
      </c>
      <c r="D613" s="63" t="s">
        <v>102</v>
      </c>
      <c r="E613" s="63" t="s">
        <v>104</v>
      </c>
      <c r="F613" s="63" t="s">
        <v>105</v>
      </c>
      <c r="G613" s="63" t="s">
        <v>101</v>
      </c>
      <c r="H613" s="63" t="s">
        <v>94</v>
      </c>
      <c r="I613" s="63" t="s">
        <v>106</v>
      </c>
      <c r="J613" s="63">
        <v>142</v>
      </c>
      <c r="K613" s="63">
        <v>203.06</v>
      </c>
    </row>
    <row r="614" spans="1:11" ht="18" customHeight="1" x14ac:dyDescent="0.3">
      <c r="A614" s="63" t="s">
        <v>89</v>
      </c>
      <c r="B614" s="63">
        <v>2020</v>
      </c>
      <c r="C614" s="63" t="s">
        <v>31</v>
      </c>
      <c r="D614" s="63" t="s">
        <v>102</v>
      </c>
      <c r="E614" s="63" t="s">
        <v>104</v>
      </c>
      <c r="F614" s="63" t="s">
        <v>105</v>
      </c>
      <c r="G614" s="63" t="s">
        <v>101</v>
      </c>
      <c r="H614" s="63" t="s">
        <v>94</v>
      </c>
      <c r="I614" s="63" t="s">
        <v>106</v>
      </c>
      <c r="J614" s="63">
        <v>844</v>
      </c>
      <c r="K614" s="63">
        <v>1206.92</v>
      </c>
    </row>
    <row r="615" spans="1:11" ht="18" customHeight="1" x14ac:dyDescent="0.3">
      <c r="A615" s="63" t="s">
        <v>89</v>
      </c>
      <c r="B615" s="63">
        <v>2020</v>
      </c>
      <c r="C615" s="63" t="s">
        <v>31</v>
      </c>
      <c r="D615" s="63" t="s">
        <v>102</v>
      </c>
      <c r="E615" s="63" t="s">
        <v>104</v>
      </c>
      <c r="F615" s="63" t="s">
        <v>105</v>
      </c>
      <c r="G615" s="63" t="s">
        <v>101</v>
      </c>
      <c r="H615" s="63" t="s">
        <v>94</v>
      </c>
      <c r="I615" s="63" t="s">
        <v>106</v>
      </c>
      <c r="J615" s="63">
        <v>897</v>
      </c>
      <c r="K615" s="63">
        <v>1282.71</v>
      </c>
    </row>
    <row r="616" spans="1:11" ht="18" customHeight="1" x14ac:dyDescent="0.3">
      <c r="A616" s="63" t="s">
        <v>89</v>
      </c>
      <c r="B616" s="63">
        <v>2020</v>
      </c>
      <c r="C616" s="63" t="s">
        <v>31</v>
      </c>
      <c r="D616" s="63" t="s">
        <v>102</v>
      </c>
      <c r="E616" s="63" t="s">
        <v>104</v>
      </c>
      <c r="F616" s="63" t="s">
        <v>105</v>
      </c>
      <c r="G616" s="63" t="s">
        <v>101</v>
      </c>
      <c r="H616" s="63" t="s">
        <v>94</v>
      </c>
      <c r="I616" s="63" t="s">
        <v>106</v>
      </c>
      <c r="J616" s="63">
        <v>850</v>
      </c>
      <c r="K616" s="63">
        <v>526.24</v>
      </c>
    </row>
    <row r="617" spans="1:11" ht="18" customHeight="1" x14ac:dyDescent="0.3">
      <c r="A617" s="63" t="s">
        <v>96</v>
      </c>
      <c r="B617" s="63">
        <v>2020</v>
      </c>
      <c r="C617" s="63" t="s">
        <v>31</v>
      </c>
      <c r="D617" s="63" t="s">
        <v>102</v>
      </c>
      <c r="E617" s="63" t="s">
        <v>104</v>
      </c>
      <c r="F617" s="63" t="s">
        <v>105</v>
      </c>
      <c r="G617" s="63" t="s">
        <v>101</v>
      </c>
      <c r="H617" s="63" t="s">
        <v>94</v>
      </c>
      <c r="I617" s="63" t="s">
        <v>106</v>
      </c>
      <c r="J617" s="63">
        <v>883</v>
      </c>
      <c r="K617" s="63">
        <v>526.24</v>
      </c>
    </row>
    <row r="618" spans="1:11" ht="18" customHeight="1" x14ac:dyDescent="0.3">
      <c r="A618" s="63" t="s">
        <v>89</v>
      </c>
      <c r="B618" s="63">
        <v>2020</v>
      </c>
      <c r="C618" s="63" t="s">
        <v>31</v>
      </c>
      <c r="D618" s="63" t="s">
        <v>102</v>
      </c>
      <c r="E618" s="63" t="s">
        <v>104</v>
      </c>
      <c r="F618" s="63" t="s">
        <v>105</v>
      </c>
      <c r="G618" s="63" t="s">
        <v>101</v>
      </c>
      <c r="H618" s="63" t="s">
        <v>94</v>
      </c>
      <c r="I618" s="63" t="s">
        <v>106</v>
      </c>
      <c r="J618" s="63">
        <v>169</v>
      </c>
      <c r="K618" s="63">
        <v>241.67000000000002</v>
      </c>
    </row>
    <row r="619" spans="1:11" ht="18" customHeight="1" x14ac:dyDescent="0.3">
      <c r="A619" s="63" t="s">
        <v>96</v>
      </c>
      <c r="B619" s="63">
        <v>2020</v>
      </c>
      <c r="C619" s="63" t="s">
        <v>31</v>
      </c>
      <c r="D619" s="63" t="s">
        <v>102</v>
      </c>
      <c r="E619" s="63" t="s">
        <v>104</v>
      </c>
      <c r="F619" s="63" t="s">
        <v>105</v>
      </c>
      <c r="G619" s="63" t="s">
        <v>101</v>
      </c>
      <c r="H619" s="63" t="s">
        <v>94</v>
      </c>
      <c r="I619" s="63" t="s">
        <v>106</v>
      </c>
      <c r="J619" s="63">
        <v>217</v>
      </c>
      <c r="K619" s="63">
        <v>310.31</v>
      </c>
    </row>
    <row r="620" spans="1:11" ht="18" customHeight="1" x14ac:dyDescent="0.3">
      <c r="A620" s="63" t="s">
        <v>98</v>
      </c>
      <c r="B620" s="63">
        <v>2020</v>
      </c>
      <c r="C620" s="63" t="s">
        <v>31</v>
      </c>
      <c r="D620" s="63" t="s">
        <v>102</v>
      </c>
      <c r="E620" s="63" t="s">
        <v>104</v>
      </c>
      <c r="F620" s="63" t="s">
        <v>105</v>
      </c>
      <c r="G620" s="63" t="s">
        <v>101</v>
      </c>
      <c r="H620" s="63" t="s">
        <v>94</v>
      </c>
      <c r="I620" s="63" t="s">
        <v>106</v>
      </c>
      <c r="J620" s="63">
        <v>145</v>
      </c>
      <c r="K620" s="63">
        <v>207.35</v>
      </c>
    </row>
    <row r="621" spans="1:11" ht="18" customHeight="1" x14ac:dyDescent="0.3">
      <c r="A621" s="63" t="s">
        <v>96</v>
      </c>
      <c r="B621" s="63">
        <v>2020</v>
      </c>
      <c r="C621" s="63" t="s">
        <v>31</v>
      </c>
      <c r="D621" s="63" t="s">
        <v>102</v>
      </c>
      <c r="E621" s="63" t="s">
        <v>104</v>
      </c>
      <c r="F621" s="63" t="s">
        <v>105</v>
      </c>
      <c r="G621" s="63" t="s">
        <v>101</v>
      </c>
      <c r="H621" s="63" t="s">
        <v>94</v>
      </c>
      <c r="I621" s="63" t="s">
        <v>106</v>
      </c>
      <c r="J621" s="63">
        <v>819</v>
      </c>
      <c r="K621" s="63">
        <v>1171.17</v>
      </c>
    </row>
    <row r="622" spans="1:11" ht="18" customHeight="1" x14ac:dyDescent="0.3">
      <c r="A622" s="63" t="s">
        <v>89</v>
      </c>
      <c r="B622" s="63">
        <v>2020</v>
      </c>
      <c r="C622" s="63" t="s">
        <v>31</v>
      </c>
      <c r="D622" s="63" t="s">
        <v>102</v>
      </c>
      <c r="E622" s="63" t="s">
        <v>104</v>
      </c>
      <c r="F622" s="63" t="s">
        <v>105</v>
      </c>
      <c r="G622" s="63" t="s">
        <v>101</v>
      </c>
      <c r="H622" s="63" t="s">
        <v>94</v>
      </c>
      <c r="I622" s="63" t="s">
        <v>106</v>
      </c>
      <c r="J622" s="63">
        <v>143</v>
      </c>
      <c r="K622" s="63">
        <v>204.49</v>
      </c>
    </row>
    <row r="623" spans="1:11" ht="18" customHeight="1" x14ac:dyDescent="0.3">
      <c r="A623" s="63" t="s">
        <v>100</v>
      </c>
      <c r="B623" s="63">
        <v>2020</v>
      </c>
      <c r="C623" s="63" t="s">
        <v>9</v>
      </c>
      <c r="D623" s="63" t="s">
        <v>102</v>
      </c>
      <c r="E623" s="63" t="s">
        <v>104</v>
      </c>
      <c r="F623" s="63" t="s">
        <v>105</v>
      </c>
      <c r="G623" s="63" t="s">
        <v>101</v>
      </c>
      <c r="H623" s="63" t="s">
        <v>94</v>
      </c>
      <c r="I623" s="63" t="s">
        <v>106</v>
      </c>
      <c r="J623" s="63">
        <v>176</v>
      </c>
      <c r="K623" s="63">
        <v>251.68</v>
      </c>
    </row>
    <row r="624" spans="1:11" ht="18" customHeight="1" x14ac:dyDescent="0.3">
      <c r="A624" s="63" t="s">
        <v>98</v>
      </c>
      <c r="B624" s="63">
        <v>2020</v>
      </c>
      <c r="C624" s="63" t="s">
        <v>9</v>
      </c>
      <c r="D624" s="63" t="s">
        <v>102</v>
      </c>
      <c r="E624" s="63" t="s">
        <v>104</v>
      </c>
      <c r="F624" s="63" t="s">
        <v>105</v>
      </c>
      <c r="G624" s="63" t="s">
        <v>101</v>
      </c>
      <c r="H624" s="63" t="s">
        <v>94</v>
      </c>
      <c r="I624" s="63" t="s">
        <v>106</v>
      </c>
      <c r="J624" s="63">
        <v>224</v>
      </c>
      <c r="K624" s="63">
        <v>320.32</v>
      </c>
    </row>
    <row r="625" spans="1:11" ht="18" customHeight="1" x14ac:dyDescent="0.3">
      <c r="A625" s="63" t="s">
        <v>96</v>
      </c>
      <c r="B625" s="63">
        <v>2020</v>
      </c>
      <c r="C625" s="63" t="s">
        <v>9</v>
      </c>
      <c r="D625" s="63" t="s">
        <v>102</v>
      </c>
      <c r="E625" s="63" t="s">
        <v>104</v>
      </c>
      <c r="F625" s="63" t="s">
        <v>105</v>
      </c>
      <c r="G625" s="63" t="s">
        <v>101</v>
      </c>
      <c r="H625" s="63" t="s">
        <v>94</v>
      </c>
      <c r="I625" s="63" t="s">
        <v>106</v>
      </c>
      <c r="J625" s="63">
        <v>178</v>
      </c>
      <c r="K625" s="63">
        <v>254.54</v>
      </c>
    </row>
    <row r="626" spans="1:11" ht="18" customHeight="1" x14ac:dyDescent="0.3">
      <c r="A626" s="63" t="s">
        <v>89</v>
      </c>
      <c r="B626" s="63">
        <v>2020</v>
      </c>
      <c r="C626" s="63" t="s">
        <v>9</v>
      </c>
      <c r="D626" s="63" t="s">
        <v>102</v>
      </c>
      <c r="E626" s="63" t="s">
        <v>104</v>
      </c>
      <c r="F626" s="63" t="s">
        <v>105</v>
      </c>
      <c r="G626" s="63" t="s">
        <v>101</v>
      </c>
      <c r="H626" s="63" t="s">
        <v>94</v>
      </c>
      <c r="I626" s="63" t="s">
        <v>106</v>
      </c>
      <c r="J626" s="63">
        <v>148</v>
      </c>
      <c r="K626" s="63">
        <v>211.64</v>
      </c>
    </row>
    <row r="627" spans="1:11" ht="18" customHeight="1" x14ac:dyDescent="0.3">
      <c r="A627" s="63" t="s">
        <v>96</v>
      </c>
      <c r="B627" s="63">
        <v>2020</v>
      </c>
      <c r="C627" s="63" t="s">
        <v>9</v>
      </c>
      <c r="D627" s="63" t="s">
        <v>102</v>
      </c>
      <c r="E627" s="63" t="s">
        <v>104</v>
      </c>
      <c r="F627" s="63" t="s">
        <v>105</v>
      </c>
      <c r="G627" s="63" t="s">
        <v>101</v>
      </c>
      <c r="H627" s="63" t="s">
        <v>94</v>
      </c>
      <c r="I627" s="63" t="s">
        <v>106</v>
      </c>
      <c r="J627" s="63">
        <v>810</v>
      </c>
      <c r="K627" s="63">
        <v>1158.3</v>
      </c>
    </row>
    <row r="628" spans="1:11" ht="18" customHeight="1" x14ac:dyDescent="0.3">
      <c r="A628" s="63" t="s">
        <v>98</v>
      </c>
      <c r="B628" s="63">
        <v>2020</v>
      </c>
      <c r="C628" s="63" t="s">
        <v>9</v>
      </c>
      <c r="D628" s="63" t="s">
        <v>102</v>
      </c>
      <c r="E628" s="63" t="s">
        <v>104</v>
      </c>
      <c r="F628" s="63" t="s">
        <v>105</v>
      </c>
      <c r="G628" s="63" t="s">
        <v>101</v>
      </c>
      <c r="H628" s="63" t="s">
        <v>94</v>
      </c>
      <c r="I628" s="63" t="s">
        <v>106</v>
      </c>
      <c r="J628" s="63">
        <v>843</v>
      </c>
      <c r="K628" s="63">
        <v>1205.49</v>
      </c>
    </row>
    <row r="629" spans="1:11" ht="18" customHeight="1" x14ac:dyDescent="0.3">
      <c r="A629" s="63" t="s">
        <v>98</v>
      </c>
      <c r="B629" s="63">
        <v>2020</v>
      </c>
      <c r="C629" s="63" t="s">
        <v>9</v>
      </c>
      <c r="D629" s="63" t="s">
        <v>102</v>
      </c>
      <c r="E629" s="63" t="s">
        <v>104</v>
      </c>
      <c r="F629" s="63" t="s">
        <v>105</v>
      </c>
      <c r="G629" s="63" t="s">
        <v>101</v>
      </c>
      <c r="H629" s="63" t="s">
        <v>94</v>
      </c>
      <c r="I629" s="63" t="s">
        <v>106</v>
      </c>
      <c r="J629" s="63">
        <v>896</v>
      </c>
      <c r="K629" s="63">
        <v>1281.28</v>
      </c>
    </row>
    <row r="630" spans="1:11" ht="18" customHeight="1" x14ac:dyDescent="0.3">
      <c r="A630" s="63" t="s">
        <v>89</v>
      </c>
      <c r="B630" s="63">
        <v>2020</v>
      </c>
      <c r="C630" s="63" t="s">
        <v>9</v>
      </c>
      <c r="D630" s="63" t="s">
        <v>102</v>
      </c>
      <c r="E630" s="63" t="s">
        <v>104</v>
      </c>
      <c r="F630" s="63" t="s">
        <v>92</v>
      </c>
      <c r="G630" s="63" t="s">
        <v>101</v>
      </c>
      <c r="H630" s="63" t="s">
        <v>94</v>
      </c>
      <c r="I630" s="63" t="s">
        <v>95</v>
      </c>
      <c r="J630" s="63">
        <v>818</v>
      </c>
      <c r="K630" s="63">
        <v>526.24</v>
      </c>
    </row>
    <row r="631" spans="1:11" ht="18" customHeight="1" x14ac:dyDescent="0.3">
      <c r="A631" s="63" t="s">
        <v>98</v>
      </c>
      <c r="B631" s="63">
        <v>2020</v>
      </c>
      <c r="C631" s="63" t="s">
        <v>9</v>
      </c>
      <c r="D631" s="63" t="s">
        <v>102</v>
      </c>
      <c r="E631" s="63" t="s">
        <v>104</v>
      </c>
      <c r="F631" s="63" t="s">
        <v>105</v>
      </c>
      <c r="G631" s="63" t="s">
        <v>101</v>
      </c>
      <c r="H631" s="63" t="s">
        <v>94</v>
      </c>
      <c r="I631" s="63" t="s">
        <v>106</v>
      </c>
      <c r="J631" s="63">
        <v>849</v>
      </c>
      <c r="K631" s="63">
        <v>526.24</v>
      </c>
    </row>
    <row r="632" spans="1:11" ht="18" customHeight="1" x14ac:dyDescent="0.3">
      <c r="A632" s="63" t="s">
        <v>89</v>
      </c>
      <c r="B632" s="63">
        <v>2020</v>
      </c>
      <c r="C632" s="63" t="s">
        <v>9</v>
      </c>
      <c r="D632" s="63" t="s">
        <v>102</v>
      </c>
      <c r="E632" s="63" t="s">
        <v>104</v>
      </c>
      <c r="F632" s="63" t="s">
        <v>105</v>
      </c>
      <c r="G632" s="63" t="s">
        <v>101</v>
      </c>
      <c r="H632" s="63" t="s">
        <v>94</v>
      </c>
      <c r="I632" s="63" t="s">
        <v>106</v>
      </c>
      <c r="J632" s="63">
        <v>882</v>
      </c>
      <c r="K632" s="63">
        <v>526.24</v>
      </c>
    </row>
    <row r="633" spans="1:11" ht="18" customHeight="1" x14ac:dyDescent="0.3">
      <c r="A633" s="63" t="s">
        <v>96</v>
      </c>
      <c r="B633" s="63">
        <v>2020</v>
      </c>
      <c r="C633" s="63" t="s">
        <v>9</v>
      </c>
      <c r="D633" s="63" t="s">
        <v>102</v>
      </c>
      <c r="E633" s="63" t="s">
        <v>104</v>
      </c>
      <c r="F633" s="63" t="s">
        <v>105</v>
      </c>
      <c r="G633" s="63" t="s">
        <v>101</v>
      </c>
      <c r="H633" s="63" t="s">
        <v>94</v>
      </c>
      <c r="I633" s="63" t="s">
        <v>106</v>
      </c>
      <c r="J633" s="63">
        <v>147</v>
      </c>
      <c r="K633" s="63">
        <v>210.21</v>
      </c>
    </row>
    <row r="634" spans="1:11" ht="18" customHeight="1" x14ac:dyDescent="0.3">
      <c r="A634" s="63" t="s">
        <v>89</v>
      </c>
      <c r="B634" s="63">
        <v>2020</v>
      </c>
      <c r="C634" s="63" t="s">
        <v>9</v>
      </c>
      <c r="D634" s="63" t="s">
        <v>102</v>
      </c>
      <c r="E634" s="63" t="s">
        <v>104</v>
      </c>
      <c r="F634" s="63" t="s">
        <v>105</v>
      </c>
      <c r="G634" s="63" t="s">
        <v>101</v>
      </c>
      <c r="H634" s="63" t="s">
        <v>94</v>
      </c>
      <c r="I634" s="63" t="s">
        <v>106</v>
      </c>
      <c r="J634" s="63">
        <v>175</v>
      </c>
      <c r="K634" s="63">
        <v>250.25</v>
      </c>
    </row>
    <row r="635" spans="1:11" ht="18" customHeight="1" x14ac:dyDescent="0.3">
      <c r="A635" s="63" t="s">
        <v>99</v>
      </c>
      <c r="B635" s="63">
        <v>2020</v>
      </c>
      <c r="C635" s="63" t="s">
        <v>9</v>
      </c>
      <c r="D635" s="63" t="s">
        <v>102</v>
      </c>
      <c r="E635" s="63" t="s">
        <v>104</v>
      </c>
      <c r="F635" s="63" t="s">
        <v>105</v>
      </c>
      <c r="G635" s="63" t="s">
        <v>101</v>
      </c>
      <c r="H635" s="63" t="s">
        <v>94</v>
      </c>
      <c r="I635" s="63" t="s">
        <v>106</v>
      </c>
      <c r="J635" s="63">
        <v>223</v>
      </c>
      <c r="K635" s="63">
        <v>318.89</v>
      </c>
    </row>
    <row r="636" spans="1:11" ht="18" customHeight="1" x14ac:dyDescent="0.3">
      <c r="A636" s="63" t="s">
        <v>96</v>
      </c>
      <c r="B636" s="63">
        <v>2020</v>
      </c>
      <c r="C636" s="63" t="s">
        <v>9</v>
      </c>
      <c r="D636" s="63" t="s">
        <v>102</v>
      </c>
      <c r="E636" s="63" t="s">
        <v>104</v>
      </c>
      <c r="F636" s="63" t="s">
        <v>105</v>
      </c>
      <c r="G636" s="63" t="s">
        <v>101</v>
      </c>
      <c r="H636" s="63" t="s">
        <v>94</v>
      </c>
      <c r="I636" s="63" t="s">
        <v>106</v>
      </c>
      <c r="J636" s="63">
        <v>151</v>
      </c>
      <c r="K636" s="63">
        <v>215.93</v>
      </c>
    </row>
    <row r="637" spans="1:11" ht="18" customHeight="1" x14ac:dyDescent="0.3">
      <c r="A637" s="63" t="s">
        <v>99</v>
      </c>
      <c r="B637" s="63">
        <v>2020</v>
      </c>
      <c r="C637" s="63" t="s">
        <v>9</v>
      </c>
      <c r="D637" s="63" t="s">
        <v>102</v>
      </c>
      <c r="E637" s="63" t="s">
        <v>104</v>
      </c>
      <c r="F637" s="63" t="s">
        <v>105</v>
      </c>
      <c r="G637" s="63" t="s">
        <v>101</v>
      </c>
      <c r="H637" s="63" t="s">
        <v>94</v>
      </c>
      <c r="I637" s="63" t="s">
        <v>106</v>
      </c>
      <c r="J637" s="63">
        <v>852</v>
      </c>
      <c r="K637" s="63">
        <v>1218.3600000000001</v>
      </c>
    </row>
    <row r="638" spans="1:11" ht="18" customHeight="1" x14ac:dyDescent="0.3">
      <c r="A638" s="63" t="s">
        <v>100</v>
      </c>
      <c r="B638" s="63">
        <v>2020</v>
      </c>
      <c r="C638" s="63" t="s">
        <v>9</v>
      </c>
      <c r="D638" s="63" t="s">
        <v>102</v>
      </c>
      <c r="E638" s="63" t="s">
        <v>104</v>
      </c>
      <c r="F638" s="63" t="s">
        <v>105</v>
      </c>
      <c r="G638" s="63" t="s">
        <v>101</v>
      </c>
      <c r="H638" s="63" t="s">
        <v>94</v>
      </c>
      <c r="I638" s="63" t="s">
        <v>106</v>
      </c>
      <c r="J638" s="63">
        <v>149</v>
      </c>
      <c r="K638" s="63">
        <v>213.07</v>
      </c>
    </row>
    <row r="639" spans="1:11" ht="18" customHeight="1" x14ac:dyDescent="0.3">
      <c r="A639" s="63" t="s">
        <v>96</v>
      </c>
      <c r="B639" s="63">
        <v>2020</v>
      </c>
      <c r="C639" s="63" t="s">
        <v>37</v>
      </c>
      <c r="D639" s="63" t="s">
        <v>102</v>
      </c>
      <c r="E639" s="63" t="s">
        <v>104</v>
      </c>
      <c r="F639" s="63" t="s">
        <v>105</v>
      </c>
      <c r="G639" s="63" t="s">
        <v>101</v>
      </c>
      <c r="H639" s="63" t="s">
        <v>94</v>
      </c>
      <c r="I639" s="63" t="s">
        <v>106</v>
      </c>
      <c r="J639" s="63">
        <v>146</v>
      </c>
      <c r="K639" s="63">
        <v>208.78</v>
      </c>
    </row>
    <row r="640" spans="1:11" ht="18" customHeight="1" x14ac:dyDescent="0.3">
      <c r="A640" s="63" t="s">
        <v>89</v>
      </c>
      <c r="B640" s="63">
        <v>2020</v>
      </c>
      <c r="C640" s="63" t="s">
        <v>37</v>
      </c>
      <c r="D640" s="63" t="s">
        <v>102</v>
      </c>
      <c r="E640" s="63" t="s">
        <v>104</v>
      </c>
      <c r="F640" s="63" t="s">
        <v>105</v>
      </c>
      <c r="G640" s="63" t="s">
        <v>101</v>
      </c>
      <c r="H640" s="63" t="s">
        <v>94</v>
      </c>
      <c r="I640" s="63" t="s">
        <v>106</v>
      </c>
      <c r="J640" s="63">
        <v>362</v>
      </c>
      <c r="K640" s="63">
        <v>517.66</v>
      </c>
    </row>
    <row r="641" spans="1:11" ht="18" customHeight="1" x14ac:dyDescent="0.3">
      <c r="A641" s="63" t="s">
        <v>96</v>
      </c>
      <c r="B641" s="63">
        <v>2020</v>
      </c>
      <c r="C641" s="63" t="s">
        <v>37</v>
      </c>
      <c r="D641" s="63" t="s">
        <v>102</v>
      </c>
      <c r="E641" s="63" t="s">
        <v>104</v>
      </c>
      <c r="F641" s="63" t="s">
        <v>105</v>
      </c>
      <c r="G641" s="63" t="s">
        <v>101</v>
      </c>
      <c r="H641" s="63" t="s">
        <v>94</v>
      </c>
      <c r="I641" s="63" t="s">
        <v>106</v>
      </c>
      <c r="J641" s="63">
        <v>142</v>
      </c>
      <c r="K641" s="63">
        <v>203.06</v>
      </c>
    </row>
    <row r="642" spans="1:11" ht="18" customHeight="1" x14ac:dyDescent="0.3">
      <c r="A642" s="63" t="s">
        <v>96</v>
      </c>
      <c r="B642" s="63">
        <v>2020</v>
      </c>
      <c r="C642" s="63" t="s">
        <v>37</v>
      </c>
      <c r="D642" s="63" t="s">
        <v>102</v>
      </c>
      <c r="E642" s="63" t="s">
        <v>104</v>
      </c>
      <c r="F642" s="63" t="s">
        <v>105</v>
      </c>
      <c r="G642" s="63" t="s">
        <v>101</v>
      </c>
      <c r="H642" s="63" t="s">
        <v>94</v>
      </c>
      <c r="I642" s="63" t="s">
        <v>106</v>
      </c>
      <c r="J642" s="63">
        <v>190</v>
      </c>
      <c r="K642" s="63">
        <v>271.7</v>
      </c>
    </row>
    <row r="643" spans="1:11" ht="18" customHeight="1" x14ac:dyDescent="0.3">
      <c r="A643" s="63" t="s">
        <v>89</v>
      </c>
      <c r="B643" s="63">
        <v>2020</v>
      </c>
      <c r="C643" s="63" t="s">
        <v>37</v>
      </c>
      <c r="D643" s="63" t="s">
        <v>102</v>
      </c>
      <c r="E643" s="63" t="s">
        <v>104</v>
      </c>
      <c r="F643" s="63" t="s">
        <v>105</v>
      </c>
      <c r="G643" s="63" t="s">
        <v>101</v>
      </c>
      <c r="H643" s="63" t="s">
        <v>94</v>
      </c>
      <c r="I643" s="63" t="s">
        <v>106</v>
      </c>
      <c r="J643" s="63">
        <v>364</v>
      </c>
      <c r="K643" s="63">
        <v>520.52</v>
      </c>
    </row>
    <row r="644" spans="1:11" ht="18" customHeight="1" x14ac:dyDescent="0.3">
      <c r="A644" s="63" t="s">
        <v>89</v>
      </c>
      <c r="B644" s="63">
        <v>2020</v>
      </c>
      <c r="C644" s="63" t="s">
        <v>37</v>
      </c>
      <c r="D644" s="63" t="s">
        <v>102</v>
      </c>
      <c r="E644" s="63" t="s">
        <v>104</v>
      </c>
      <c r="F644" s="63" t="s">
        <v>105</v>
      </c>
      <c r="G644" s="63" t="s">
        <v>101</v>
      </c>
      <c r="H644" s="63" t="s">
        <v>94</v>
      </c>
      <c r="I644" s="63" t="s">
        <v>106</v>
      </c>
      <c r="J644" s="63">
        <v>815</v>
      </c>
      <c r="K644" s="63">
        <v>1165.45</v>
      </c>
    </row>
    <row r="645" spans="1:11" ht="18" customHeight="1" x14ac:dyDescent="0.3">
      <c r="A645" s="63" t="s">
        <v>98</v>
      </c>
      <c r="B645" s="63">
        <v>2020</v>
      </c>
      <c r="C645" s="63" t="s">
        <v>37</v>
      </c>
      <c r="D645" s="63" t="s">
        <v>102</v>
      </c>
      <c r="E645" s="63" t="s">
        <v>104</v>
      </c>
      <c r="F645" s="63" t="s">
        <v>105</v>
      </c>
      <c r="G645" s="63" t="s">
        <v>101</v>
      </c>
      <c r="H645" s="63" t="s">
        <v>94</v>
      </c>
      <c r="I645" s="63" t="s">
        <v>106</v>
      </c>
      <c r="J645" s="63">
        <v>848</v>
      </c>
      <c r="K645" s="63">
        <v>1212.6399999999999</v>
      </c>
    </row>
    <row r="646" spans="1:11" ht="18" customHeight="1" x14ac:dyDescent="0.3">
      <c r="A646" s="63" t="s">
        <v>89</v>
      </c>
      <c r="B646" s="63">
        <v>2020</v>
      </c>
      <c r="C646" s="63" t="s">
        <v>37</v>
      </c>
      <c r="D646" s="63" t="s">
        <v>102</v>
      </c>
      <c r="E646" s="63" t="s">
        <v>104</v>
      </c>
      <c r="F646" s="63" t="s">
        <v>105</v>
      </c>
      <c r="G646" s="63" t="s">
        <v>101</v>
      </c>
      <c r="H646" s="63" t="s">
        <v>94</v>
      </c>
      <c r="I646" s="63" t="s">
        <v>106</v>
      </c>
      <c r="J646" s="63">
        <v>901</v>
      </c>
      <c r="K646" s="63">
        <v>1288.43</v>
      </c>
    </row>
    <row r="647" spans="1:11" ht="18" customHeight="1" x14ac:dyDescent="0.3">
      <c r="A647" s="63" t="s">
        <v>89</v>
      </c>
      <c r="B647" s="63">
        <v>2020</v>
      </c>
      <c r="C647" s="63" t="s">
        <v>37</v>
      </c>
      <c r="D647" s="63" t="s">
        <v>102</v>
      </c>
      <c r="E647" s="63" t="s">
        <v>104</v>
      </c>
      <c r="F647" s="63" t="s">
        <v>105</v>
      </c>
      <c r="G647" s="63" t="s">
        <v>101</v>
      </c>
      <c r="H647" s="63" t="s">
        <v>94</v>
      </c>
      <c r="I647" s="63" t="s">
        <v>106</v>
      </c>
      <c r="J647" s="63">
        <v>854</v>
      </c>
      <c r="K647" s="63">
        <v>526.24</v>
      </c>
    </row>
    <row r="648" spans="1:11" ht="18" customHeight="1" x14ac:dyDescent="0.3">
      <c r="A648" s="63" t="s">
        <v>96</v>
      </c>
      <c r="B648" s="63">
        <v>2020</v>
      </c>
      <c r="C648" s="63" t="s">
        <v>37</v>
      </c>
      <c r="D648" s="63" t="s">
        <v>102</v>
      </c>
      <c r="E648" s="63" t="s">
        <v>104</v>
      </c>
      <c r="F648" s="63" t="s">
        <v>105</v>
      </c>
      <c r="G648" s="63" t="s">
        <v>101</v>
      </c>
      <c r="H648" s="63" t="s">
        <v>94</v>
      </c>
      <c r="I648" s="63" t="s">
        <v>106</v>
      </c>
      <c r="J648" s="63">
        <v>189</v>
      </c>
      <c r="K648" s="63">
        <v>526.24</v>
      </c>
    </row>
    <row r="649" spans="1:11" ht="18" customHeight="1" x14ac:dyDescent="0.3">
      <c r="A649" s="63" t="s">
        <v>89</v>
      </c>
      <c r="B649" s="63">
        <v>2020</v>
      </c>
      <c r="C649" s="63" t="s">
        <v>37</v>
      </c>
      <c r="D649" s="63" t="s">
        <v>102</v>
      </c>
      <c r="E649" s="63" t="s">
        <v>104</v>
      </c>
      <c r="F649" s="63" t="s">
        <v>105</v>
      </c>
      <c r="G649" s="63" t="s">
        <v>101</v>
      </c>
      <c r="H649" s="63" t="s">
        <v>94</v>
      </c>
      <c r="I649" s="63" t="s">
        <v>106</v>
      </c>
      <c r="J649" s="63">
        <v>363</v>
      </c>
      <c r="K649" s="63">
        <v>519.09</v>
      </c>
    </row>
    <row r="650" spans="1:11" ht="18" customHeight="1" x14ac:dyDescent="0.3">
      <c r="A650" s="63" t="s">
        <v>89</v>
      </c>
      <c r="B650" s="63">
        <v>2020</v>
      </c>
      <c r="C650" s="63" t="s">
        <v>37</v>
      </c>
      <c r="D650" s="63" t="s">
        <v>102</v>
      </c>
      <c r="E650" s="63" t="s">
        <v>104</v>
      </c>
      <c r="F650" s="63" t="s">
        <v>105</v>
      </c>
      <c r="G650" s="63" t="s">
        <v>101</v>
      </c>
      <c r="H650" s="63" t="s">
        <v>94</v>
      </c>
      <c r="I650" s="63" t="s">
        <v>106</v>
      </c>
      <c r="J650" s="63">
        <v>145</v>
      </c>
      <c r="K650" s="63">
        <v>207.35</v>
      </c>
    </row>
    <row r="651" spans="1:11" ht="18" customHeight="1" x14ac:dyDescent="0.3">
      <c r="A651" s="63" t="s">
        <v>89</v>
      </c>
      <c r="B651" s="63">
        <v>2020</v>
      </c>
      <c r="C651" s="63" t="s">
        <v>37</v>
      </c>
      <c r="D651" s="63" t="s">
        <v>102</v>
      </c>
      <c r="E651" s="63" t="s">
        <v>104</v>
      </c>
      <c r="F651" s="63" t="s">
        <v>105</v>
      </c>
      <c r="G651" s="63" t="s">
        <v>101</v>
      </c>
      <c r="H651" s="63" t="s">
        <v>94</v>
      </c>
      <c r="I651" s="63" t="s">
        <v>106</v>
      </c>
      <c r="J651" s="63">
        <v>193</v>
      </c>
      <c r="K651" s="63">
        <v>275.99</v>
      </c>
    </row>
    <row r="652" spans="1:11" ht="18" customHeight="1" x14ac:dyDescent="0.3">
      <c r="A652" s="63" t="s">
        <v>96</v>
      </c>
      <c r="B652" s="63">
        <v>2020</v>
      </c>
      <c r="C652" s="63" t="s">
        <v>37</v>
      </c>
      <c r="D652" s="63" t="s">
        <v>102</v>
      </c>
      <c r="E652" s="63" t="s">
        <v>104</v>
      </c>
      <c r="F652" s="63" t="s">
        <v>105</v>
      </c>
      <c r="G652" s="63" t="s">
        <v>101</v>
      </c>
      <c r="H652" s="63" t="s">
        <v>94</v>
      </c>
      <c r="I652" s="63" t="s">
        <v>106</v>
      </c>
      <c r="J652" s="63">
        <v>361</v>
      </c>
      <c r="K652" s="63">
        <v>516.23</v>
      </c>
    </row>
    <row r="653" spans="1:11" ht="18" customHeight="1" x14ac:dyDescent="0.3">
      <c r="A653" s="63" t="s">
        <v>89</v>
      </c>
      <c r="B653" s="63">
        <v>2020</v>
      </c>
      <c r="C653" s="63" t="s">
        <v>37</v>
      </c>
      <c r="D653" s="63" t="s">
        <v>102</v>
      </c>
      <c r="E653" s="63" t="s">
        <v>104</v>
      </c>
      <c r="F653" s="63" t="s">
        <v>105</v>
      </c>
      <c r="G653" s="63" t="s">
        <v>101</v>
      </c>
      <c r="H653" s="63" t="s">
        <v>94</v>
      </c>
      <c r="I653" s="63" t="s">
        <v>106</v>
      </c>
      <c r="J653" s="63">
        <v>824</v>
      </c>
      <c r="K653" s="63">
        <v>1178.32</v>
      </c>
    </row>
    <row r="654" spans="1:11" ht="18" customHeight="1" x14ac:dyDescent="0.3">
      <c r="A654" s="63" t="s">
        <v>96</v>
      </c>
      <c r="B654" s="63">
        <v>2020</v>
      </c>
      <c r="C654" s="63" t="s">
        <v>37</v>
      </c>
      <c r="D654" s="63" t="s">
        <v>102</v>
      </c>
      <c r="E654" s="63" t="s">
        <v>104</v>
      </c>
      <c r="F654" s="63" t="s">
        <v>105</v>
      </c>
      <c r="G654" s="63" t="s">
        <v>101</v>
      </c>
      <c r="H654" s="63" t="s">
        <v>94</v>
      </c>
      <c r="I654" s="63" t="s">
        <v>106</v>
      </c>
      <c r="J654" s="63">
        <v>857</v>
      </c>
      <c r="K654" s="63">
        <v>1225.51</v>
      </c>
    </row>
    <row r="655" spans="1:11" ht="18" customHeight="1" x14ac:dyDescent="0.3">
      <c r="A655" s="63" t="s">
        <v>96</v>
      </c>
      <c r="B655" s="63">
        <v>2020</v>
      </c>
      <c r="C655" s="63" t="s">
        <v>37</v>
      </c>
      <c r="D655" s="63" t="s">
        <v>102</v>
      </c>
      <c r="E655" s="63" t="s">
        <v>104</v>
      </c>
      <c r="F655" s="63" t="s">
        <v>105</v>
      </c>
      <c r="G655" s="63" t="s">
        <v>101</v>
      </c>
      <c r="H655" s="63" t="s">
        <v>94</v>
      </c>
      <c r="I655" s="63" t="s">
        <v>106</v>
      </c>
      <c r="J655" s="63">
        <v>365</v>
      </c>
      <c r="K655" s="63">
        <v>521.95000000000005</v>
      </c>
    </row>
    <row r="656" spans="1:11" ht="18" customHeight="1" x14ac:dyDescent="0.3">
      <c r="A656" s="63" t="s">
        <v>96</v>
      </c>
      <c r="B656" s="63">
        <v>2020</v>
      </c>
      <c r="C656" s="63" t="s">
        <v>36</v>
      </c>
      <c r="D656" s="63" t="s">
        <v>102</v>
      </c>
      <c r="E656" s="63" t="s">
        <v>104</v>
      </c>
      <c r="F656" s="63" t="s">
        <v>105</v>
      </c>
      <c r="G656" s="63" t="s">
        <v>101</v>
      </c>
      <c r="H656" s="63" t="s">
        <v>94</v>
      </c>
      <c r="I656" s="63" t="s">
        <v>106</v>
      </c>
      <c r="J656" s="63">
        <v>152</v>
      </c>
      <c r="K656" s="63">
        <v>217.36</v>
      </c>
    </row>
    <row r="657" spans="1:11" ht="18" customHeight="1" x14ac:dyDescent="0.3">
      <c r="A657" s="63" t="s">
        <v>96</v>
      </c>
      <c r="B657" s="63">
        <v>2020</v>
      </c>
      <c r="C657" s="63" t="s">
        <v>36</v>
      </c>
      <c r="D657" s="63" t="s">
        <v>102</v>
      </c>
      <c r="E657" s="63" t="s">
        <v>104</v>
      </c>
      <c r="F657" s="63" t="s">
        <v>105</v>
      </c>
      <c r="G657" s="63" t="s">
        <v>101</v>
      </c>
      <c r="H657" s="63" t="s">
        <v>94</v>
      </c>
      <c r="I657" s="63" t="s">
        <v>106</v>
      </c>
      <c r="J657" s="63">
        <v>194</v>
      </c>
      <c r="K657" s="63">
        <v>277.42</v>
      </c>
    </row>
    <row r="658" spans="1:11" ht="18" customHeight="1" x14ac:dyDescent="0.3">
      <c r="A658" s="63" t="s">
        <v>100</v>
      </c>
      <c r="B658" s="63">
        <v>2020</v>
      </c>
      <c r="C658" s="63" t="s">
        <v>36</v>
      </c>
      <c r="D658" s="63" t="s">
        <v>102</v>
      </c>
      <c r="E658" s="63" t="s">
        <v>104</v>
      </c>
      <c r="F658" s="63" t="s">
        <v>105</v>
      </c>
      <c r="G658" s="63" t="s">
        <v>101</v>
      </c>
      <c r="H658" s="63" t="s">
        <v>94</v>
      </c>
      <c r="I658" s="63" t="s">
        <v>106</v>
      </c>
      <c r="J658" s="63">
        <v>368</v>
      </c>
      <c r="K658" s="63">
        <v>526.24</v>
      </c>
    </row>
    <row r="659" spans="1:11" ht="18" customHeight="1" x14ac:dyDescent="0.3">
      <c r="A659" s="63" t="s">
        <v>98</v>
      </c>
      <c r="B659" s="63">
        <v>2020</v>
      </c>
      <c r="C659" s="63" t="s">
        <v>36</v>
      </c>
      <c r="D659" s="63" t="s">
        <v>102</v>
      </c>
      <c r="E659" s="63" t="s">
        <v>104</v>
      </c>
      <c r="F659" s="63" t="s">
        <v>105</v>
      </c>
      <c r="G659" s="63" t="s">
        <v>101</v>
      </c>
      <c r="H659" s="63" t="s">
        <v>94</v>
      </c>
      <c r="I659" s="63" t="s">
        <v>106</v>
      </c>
      <c r="J659" s="63">
        <v>148</v>
      </c>
      <c r="K659" s="63">
        <v>211.64</v>
      </c>
    </row>
    <row r="660" spans="1:11" ht="18" customHeight="1" x14ac:dyDescent="0.3">
      <c r="A660" s="63" t="s">
        <v>96</v>
      </c>
      <c r="B660" s="63">
        <v>2020</v>
      </c>
      <c r="C660" s="63" t="s">
        <v>36</v>
      </c>
      <c r="D660" s="63" t="s">
        <v>102</v>
      </c>
      <c r="E660" s="63" t="s">
        <v>104</v>
      </c>
      <c r="F660" s="63" t="s">
        <v>105</v>
      </c>
      <c r="G660" s="63" t="s">
        <v>101</v>
      </c>
      <c r="H660" s="63" t="s">
        <v>94</v>
      </c>
      <c r="I660" s="63" t="s">
        <v>106</v>
      </c>
      <c r="J660" s="63">
        <v>196</v>
      </c>
      <c r="K660" s="63">
        <v>280.27999999999997</v>
      </c>
    </row>
    <row r="661" spans="1:11" ht="18" customHeight="1" x14ac:dyDescent="0.3">
      <c r="A661" s="63" t="s">
        <v>100</v>
      </c>
      <c r="B661" s="63">
        <v>2020</v>
      </c>
      <c r="C661" s="63" t="s">
        <v>36</v>
      </c>
      <c r="D661" s="63" t="s">
        <v>102</v>
      </c>
      <c r="E661" s="63" t="s">
        <v>104</v>
      </c>
      <c r="F661" s="63" t="s">
        <v>105</v>
      </c>
      <c r="G661" s="63" t="s">
        <v>101</v>
      </c>
      <c r="H661" s="63" t="s">
        <v>94</v>
      </c>
      <c r="I661" s="63" t="s">
        <v>106</v>
      </c>
      <c r="J661" s="63">
        <v>370</v>
      </c>
      <c r="K661" s="63">
        <v>529.1</v>
      </c>
    </row>
    <row r="662" spans="1:11" ht="18" customHeight="1" x14ac:dyDescent="0.3">
      <c r="A662" s="63" t="s">
        <v>96</v>
      </c>
      <c r="B662" s="63">
        <v>2020</v>
      </c>
      <c r="C662" s="63" t="s">
        <v>36</v>
      </c>
      <c r="D662" s="63" t="s">
        <v>102</v>
      </c>
      <c r="E662" s="63" t="s">
        <v>104</v>
      </c>
      <c r="F662" s="63" t="s">
        <v>105</v>
      </c>
      <c r="G662" s="63" t="s">
        <v>101</v>
      </c>
      <c r="H662" s="63" t="s">
        <v>94</v>
      </c>
      <c r="I662" s="63" t="s">
        <v>106</v>
      </c>
      <c r="J662" s="63">
        <v>814</v>
      </c>
      <c r="K662" s="63">
        <v>1164.02</v>
      </c>
    </row>
    <row r="663" spans="1:11" ht="18" customHeight="1" x14ac:dyDescent="0.3">
      <c r="A663" s="63" t="s">
        <v>89</v>
      </c>
      <c r="B663" s="63">
        <v>2020</v>
      </c>
      <c r="C663" s="63" t="s">
        <v>36</v>
      </c>
      <c r="D663" s="63" t="s">
        <v>102</v>
      </c>
      <c r="E663" s="63" t="s">
        <v>104</v>
      </c>
      <c r="F663" s="63" t="s">
        <v>105</v>
      </c>
      <c r="G663" s="63" t="s">
        <v>101</v>
      </c>
      <c r="H663" s="63" t="s">
        <v>94</v>
      </c>
      <c r="I663" s="63" t="s">
        <v>106</v>
      </c>
      <c r="J663" s="63">
        <v>847</v>
      </c>
      <c r="K663" s="63">
        <v>1211.21</v>
      </c>
    </row>
    <row r="664" spans="1:11" ht="18" customHeight="1" x14ac:dyDescent="0.3">
      <c r="A664" s="63" t="s">
        <v>98</v>
      </c>
      <c r="B664" s="63">
        <v>2020</v>
      </c>
      <c r="C664" s="63" t="s">
        <v>36</v>
      </c>
      <c r="D664" s="63" t="s">
        <v>102</v>
      </c>
      <c r="E664" s="63" t="s">
        <v>104</v>
      </c>
      <c r="F664" s="63" t="s">
        <v>105</v>
      </c>
      <c r="G664" s="63" t="s">
        <v>101</v>
      </c>
      <c r="H664" s="63" t="s">
        <v>94</v>
      </c>
      <c r="I664" s="63" t="s">
        <v>106</v>
      </c>
      <c r="J664" s="63">
        <v>195</v>
      </c>
      <c r="K664" s="63">
        <v>526.24</v>
      </c>
    </row>
    <row r="665" spans="1:11" ht="18" customHeight="1" x14ac:dyDescent="0.3">
      <c r="A665" s="63" t="s">
        <v>96</v>
      </c>
      <c r="B665" s="63">
        <v>2020</v>
      </c>
      <c r="C665" s="63" t="s">
        <v>36</v>
      </c>
      <c r="D665" s="63" t="s">
        <v>102</v>
      </c>
      <c r="E665" s="63" t="s">
        <v>104</v>
      </c>
      <c r="F665" s="63" t="s">
        <v>105</v>
      </c>
      <c r="G665" s="63" t="s">
        <v>101</v>
      </c>
      <c r="H665" s="63" t="s">
        <v>94</v>
      </c>
      <c r="I665" s="63" t="s">
        <v>106</v>
      </c>
      <c r="J665" s="63">
        <v>369</v>
      </c>
      <c r="K665" s="63">
        <v>527.66999999999996</v>
      </c>
    </row>
    <row r="666" spans="1:11" ht="18" customHeight="1" x14ac:dyDescent="0.3">
      <c r="A666" s="63" t="s">
        <v>100</v>
      </c>
      <c r="B666" s="63">
        <v>2020</v>
      </c>
      <c r="C666" s="63" t="s">
        <v>36</v>
      </c>
      <c r="D666" s="63" t="s">
        <v>102</v>
      </c>
      <c r="E666" s="63" t="s">
        <v>104</v>
      </c>
      <c r="F666" s="63" t="s">
        <v>105</v>
      </c>
      <c r="G666" s="63" t="s">
        <v>101</v>
      </c>
      <c r="H666" s="63" t="s">
        <v>94</v>
      </c>
      <c r="I666" s="63" t="s">
        <v>106</v>
      </c>
      <c r="J666" s="63">
        <v>151</v>
      </c>
      <c r="K666" s="63">
        <v>215.93</v>
      </c>
    </row>
    <row r="667" spans="1:11" ht="18" customHeight="1" x14ac:dyDescent="0.3">
      <c r="A667" s="63" t="s">
        <v>96</v>
      </c>
      <c r="B667" s="63">
        <v>2020</v>
      </c>
      <c r="C667" s="63" t="s">
        <v>36</v>
      </c>
      <c r="D667" s="63" t="s">
        <v>102</v>
      </c>
      <c r="E667" s="63" t="s">
        <v>104</v>
      </c>
      <c r="F667" s="63" t="s">
        <v>105</v>
      </c>
      <c r="G667" s="63" t="s">
        <v>101</v>
      </c>
      <c r="H667" s="63" t="s">
        <v>94</v>
      </c>
      <c r="I667" s="63" t="s">
        <v>106</v>
      </c>
      <c r="J667" s="63">
        <v>199</v>
      </c>
      <c r="K667" s="63">
        <v>284.57</v>
      </c>
    </row>
    <row r="668" spans="1:11" ht="18" customHeight="1" x14ac:dyDescent="0.3">
      <c r="A668" s="63" t="s">
        <v>98</v>
      </c>
      <c r="B668" s="63">
        <v>2020</v>
      </c>
      <c r="C668" s="63" t="s">
        <v>36</v>
      </c>
      <c r="D668" s="63" t="s">
        <v>102</v>
      </c>
      <c r="E668" s="63" t="s">
        <v>104</v>
      </c>
      <c r="F668" s="63" t="s">
        <v>105</v>
      </c>
      <c r="G668" s="63" t="s">
        <v>101</v>
      </c>
      <c r="H668" s="63" t="s">
        <v>94</v>
      </c>
      <c r="I668" s="63" t="s">
        <v>106</v>
      </c>
      <c r="J668" s="63">
        <v>367</v>
      </c>
      <c r="K668" s="63">
        <v>524.80999999999995</v>
      </c>
    </row>
    <row r="669" spans="1:11" ht="18" customHeight="1" x14ac:dyDescent="0.3">
      <c r="A669" s="63" t="s">
        <v>100</v>
      </c>
      <c r="B669" s="63">
        <v>2020</v>
      </c>
      <c r="C669" s="63" t="s">
        <v>36</v>
      </c>
      <c r="D669" s="63" t="s">
        <v>102</v>
      </c>
      <c r="E669" s="63" t="s">
        <v>104</v>
      </c>
      <c r="F669" s="63" t="s">
        <v>105</v>
      </c>
      <c r="G669" s="63" t="s">
        <v>101</v>
      </c>
      <c r="H669" s="63" t="s">
        <v>94</v>
      </c>
      <c r="I669" s="63" t="s">
        <v>106</v>
      </c>
      <c r="J669" s="63">
        <v>823</v>
      </c>
      <c r="K669" s="63">
        <v>1176.8899999999999</v>
      </c>
    </row>
    <row r="670" spans="1:11" ht="18" customHeight="1" x14ac:dyDescent="0.3">
      <c r="A670" s="63" t="s">
        <v>89</v>
      </c>
      <c r="B670" s="63">
        <v>2020</v>
      </c>
      <c r="C670" s="63" t="s">
        <v>36</v>
      </c>
      <c r="D670" s="63" t="s">
        <v>102</v>
      </c>
      <c r="E670" s="63" t="s">
        <v>104</v>
      </c>
      <c r="F670" s="63" t="s">
        <v>105</v>
      </c>
      <c r="G670" s="63" t="s">
        <v>101</v>
      </c>
      <c r="H670" s="63" t="s">
        <v>94</v>
      </c>
      <c r="I670" s="63" t="s">
        <v>106</v>
      </c>
      <c r="J670" s="63">
        <v>856</v>
      </c>
      <c r="K670" s="63">
        <v>1224.08</v>
      </c>
    </row>
    <row r="671" spans="1:11" ht="18" customHeight="1" x14ac:dyDescent="0.3">
      <c r="A671" s="63" t="s">
        <v>96</v>
      </c>
      <c r="B671" s="63">
        <v>2020</v>
      </c>
      <c r="C671" s="63" t="s">
        <v>36</v>
      </c>
      <c r="D671" s="63" t="s">
        <v>102</v>
      </c>
      <c r="E671" s="63" t="s">
        <v>104</v>
      </c>
      <c r="F671" s="63" t="s">
        <v>105</v>
      </c>
      <c r="G671" s="63" t="s">
        <v>101</v>
      </c>
      <c r="H671" s="63" t="s">
        <v>94</v>
      </c>
      <c r="I671" s="63" t="s">
        <v>106</v>
      </c>
      <c r="J671" s="63">
        <v>371</v>
      </c>
      <c r="K671" s="63">
        <v>530.53</v>
      </c>
    </row>
    <row r="672" spans="1:11" ht="18" customHeight="1" x14ac:dyDescent="0.3">
      <c r="A672" s="63" t="s">
        <v>96</v>
      </c>
      <c r="B672" s="63">
        <v>2020</v>
      </c>
      <c r="C672" s="63" t="s">
        <v>32</v>
      </c>
      <c r="D672" s="63" t="s">
        <v>102</v>
      </c>
      <c r="E672" s="63" t="s">
        <v>104</v>
      </c>
      <c r="F672" s="63" t="s">
        <v>105</v>
      </c>
      <c r="G672" s="63" t="s">
        <v>101</v>
      </c>
      <c r="H672" s="63" t="s">
        <v>94</v>
      </c>
      <c r="I672" s="63" t="s">
        <v>106</v>
      </c>
      <c r="J672" s="63">
        <v>164</v>
      </c>
      <c r="K672" s="63">
        <v>234.51999999999998</v>
      </c>
    </row>
    <row r="673" spans="1:11" ht="18" customHeight="1" x14ac:dyDescent="0.3">
      <c r="A673" s="63" t="s">
        <v>100</v>
      </c>
      <c r="B673" s="63">
        <v>2020</v>
      </c>
      <c r="C673" s="63" t="s">
        <v>32</v>
      </c>
      <c r="D673" s="63" t="s">
        <v>102</v>
      </c>
      <c r="E673" s="63" t="s">
        <v>104</v>
      </c>
      <c r="F673" s="63" t="s">
        <v>105</v>
      </c>
      <c r="G673" s="63" t="s">
        <v>101</v>
      </c>
      <c r="H673" s="63" t="s">
        <v>94</v>
      </c>
      <c r="I673" s="63" t="s">
        <v>106</v>
      </c>
      <c r="J673" s="63">
        <v>212</v>
      </c>
      <c r="K673" s="63">
        <v>303.15999999999997</v>
      </c>
    </row>
    <row r="674" spans="1:11" ht="18" customHeight="1" x14ac:dyDescent="0.3">
      <c r="A674" s="63" t="s">
        <v>96</v>
      </c>
      <c r="B674" s="63">
        <v>2020</v>
      </c>
      <c r="C674" s="63" t="s">
        <v>32</v>
      </c>
      <c r="D674" s="63" t="s">
        <v>102</v>
      </c>
      <c r="E674" s="63" t="s">
        <v>104</v>
      </c>
      <c r="F674" s="63" t="s">
        <v>105</v>
      </c>
      <c r="G674" s="63" t="s">
        <v>101</v>
      </c>
      <c r="H674" s="63" t="s">
        <v>94</v>
      </c>
      <c r="I674" s="63" t="s">
        <v>106</v>
      </c>
      <c r="J674" s="63">
        <v>140</v>
      </c>
      <c r="K674" s="63">
        <v>200.2</v>
      </c>
    </row>
    <row r="675" spans="1:11" ht="18" customHeight="1" x14ac:dyDescent="0.3">
      <c r="A675" s="63" t="s">
        <v>96</v>
      </c>
      <c r="B675" s="63">
        <v>2020</v>
      </c>
      <c r="C675" s="63" t="s">
        <v>32</v>
      </c>
      <c r="D675" s="63" t="s">
        <v>102</v>
      </c>
      <c r="E675" s="63" t="s">
        <v>104</v>
      </c>
      <c r="F675" s="63" t="s">
        <v>105</v>
      </c>
      <c r="G675" s="63" t="s">
        <v>101</v>
      </c>
      <c r="H675" s="63" t="s">
        <v>94</v>
      </c>
      <c r="I675" s="63" t="s">
        <v>106</v>
      </c>
      <c r="J675" s="63">
        <v>166</v>
      </c>
      <c r="K675" s="63">
        <v>237.38</v>
      </c>
    </row>
    <row r="676" spans="1:11" ht="18" customHeight="1" x14ac:dyDescent="0.3">
      <c r="A676" s="63" t="s">
        <v>89</v>
      </c>
      <c r="B676" s="63">
        <v>2020</v>
      </c>
      <c r="C676" s="63" t="s">
        <v>32</v>
      </c>
      <c r="D676" s="63" t="s">
        <v>102</v>
      </c>
      <c r="E676" s="63" t="s">
        <v>104</v>
      </c>
      <c r="F676" s="63" t="s">
        <v>105</v>
      </c>
      <c r="G676" s="63" t="s">
        <v>101</v>
      </c>
      <c r="H676" s="63" t="s">
        <v>94</v>
      </c>
      <c r="I676" s="63" t="s">
        <v>106</v>
      </c>
      <c r="J676" s="63">
        <v>214</v>
      </c>
      <c r="K676" s="63">
        <v>306.02</v>
      </c>
    </row>
    <row r="677" spans="1:11" ht="18" customHeight="1" x14ac:dyDescent="0.3">
      <c r="A677" s="63" t="s">
        <v>89</v>
      </c>
      <c r="B677" s="63">
        <v>2020</v>
      </c>
      <c r="C677" s="63" t="s">
        <v>32</v>
      </c>
      <c r="D677" s="63" t="s">
        <v>102</v>
      </c>
      <c r="E677" s="63" t="s">
        <v>104</v>
      </c>
      <c r="F677" s="63" t="s">
        <v>105</v>
      </c>
      <c r="G677" s="63" t="s">
        <v>101</v>
      </c>
      <c r="H677" s="63" t="s">
        <v>94</v>
      </c>
      <c r="I677" s="63" t="s">
        <v>106</v>
      </c>
      <c r="J677" s="63">
        <v>811</v>
      </c>
      <c r="K677" s="63">
        <v>1159.73</v>
      </c>
    </row>
    <row r="678" spans="1:11" ht="18" customHeight="1" x14ac:dyDescent="0.3">
      <c r="A678" s="63" t="s">
        <v>89</v>
      </c>
      <c r="B678" s="63">
        <v>2020</v>
      </c>
      <c r="C678" s="63" t="s">
        <v>32</v>
      </c>
      <c r="D678" s="63" t="s">
        <v>102</v>
      </c>
      <c r="E678" s="63" t="s">
        <v>104</v>
      </c>
      <c r="F678" s="63" t="s">
        <v>105</v>
      </c>
      <c r="G678" s="63" t="s">
        <v>101</v>
      </c>
      <c r="H678" s="63" t="s">
        <v>94</v>
      </c>
      <c r="I678" s="63" t="s">
        <v>106</v>
      </c>
      <c r="J678" s="63">
        <v>845</v>
      </c>
      <c r="K678" s="63">
        <v>1208.3499999999999</v>
      </c>
    </row>
    <row r="679" spans="1:11" ht="18" customHeight="1" x14ac:dyDescent="0.3">
      <c r="A679" s="63" t="s">
        <v>96</v>
      </c>
      <c r="B679" s="63">
        <v>2020</v>
      </c>
      <c r="C679" s="63" t="s">
        <v>32</v>
      </c>
      <c r="D679" s="63" t="s">
        <v>102</v>
      </c>
      <c r="E679" s="63" t="s">
        <v>104</v>
      </c>
      <c r="F679" s="63" t="s">
        <v>105</v>
      </c>
      <c r="G679" s="63" t="s">
        <v>101</v>
      </c>
      <c r="H679" s="63" t="s">
        <v>94</v>
      </c>
      <c r="I679" s="63" t="s">
        <v>106</v>
      </c>
      <c r="J679" s="63">
        <v>898</v>
      </c>
      <c r="K679" s="63">
        <v>1284.1399999999999</v>
      </c>
    </row>
    <row r="680" spans="1:11" ht="18" customHeight="1" x14ac:dyDescent="0.3">
      <c r="A680" s="63" t="s">
        <v>96</v>
      </c>
      <c r="B680" s="63">
        <v>2020</v>
      </c>
      <c r="C680" s="63" t="s">
        <v>32</v>
      </c>
      <c r="D680" s="63" t="s">
        <v>102</v>
      </c>
      <c r="E680" s="63" t="s">
        <v>104</v>
      </c>
      <c r="F680" s="63" t="s">
        <v>105</v>
      </c>
      <c r="G680" s="63" t="s">
        <v>101</v>
      </c>
      <c r="H680" s="63" t="s">
        <v>94</v>
      </c>
      <c r="I680" s="63" t="s">
        <v>106</v>
      </c>
      <c r="J680" s="63">
        <v>851</v>
      </c>
      <c r="K680" s="63">
        <v>526.24</v>
      </c>
    </row>
    <row r="681" spans="1:11" ht="18" customHeight="1" x14ac:dyDescent="0.3">
      <c r="A681" s="63" t="s">
        <v>89</v>
      </c>
      <c r="B681" s="63">
        <v>2020</v>
      </c>
      <c r="C681" s="63" t="s">
        <v>32</v>
      </c>
      <c r="D681" s="63" t="s">
        <v>102</v>
      </c>
      <c r="E681" s="63" t="s">
        <v>104</v>
      </c>
      <c r="F681" s="63" t="s">
        <v>105</v>
      </c>
      <c r="G681" s="63" t="s">
        <v>101</v>
      </c>
      <c r="H681" s="63" t="s">
        <v>94</v>
      </c>
      <c r="I681" s="63" t="s">
        <v>106</v>
      </c>
      <c r="J681" s="63">
        <v>884</v>
      </c>
      <c r="K681" s="63">
        <v>526.24</v>
      </c>
    </row>
    <row r="682" spans="1:11" ht="18" customHeight="1" x14ac:dyDescent="0.3">
      <c r="A682" s="63" t="s">
        <v>89</v>
      </c>
      <c r="B682" s="63">
        <v>2020</v>
      </c>
      <c r="C682" s="63" t="s">
        <v>32</v>
      </c>
      <c r="D682" s="63" t="s">
        <v>102</v>
      </c>
      <c r="E682" s="63" t="s">
        <v>104</v>
      </c>
      <c r="F682" s="63" t="s">
        <v>105</v>
      </c>
      <c r="G682" s="63" t="s">
        <v>101</v>
      </c>
      <c r="H682" s="63" t="s">
        <v>94</v>
      </c>
      <c r="I682" s="63" t="s">
        <v>106</v>
      </c>
      <c r="J682" s="63">
        <v>141</v>
      </c>
      <c r="K682" s="63">
        <v>201.63</v>
      </c>
    </row>
    <row r="683" spans="1:11" ht="18" customHeight="1" x14ac:dyDescent="0.3">
      <c r="A683" s="63" t="s">
        <v>96</v>
      </c>
      <c r="B683" s="63">
        <v>2020</v>
      </c>
      <c r="C683" s="63" t="s">
        <v>32</v>
      </c>
      <c r="D683" s="63" t="s">
        <v>102</v>
      </c>
      <c r="E683" s="63" t="s">
        <v>104</v>
      </c>
      <c r="F683" s="63" t="s">
        <v>105</v>
      </c>
      <c r="G683" s="63" t="s">
        <v>101</v>
      </c>
      <c r="H683" s="63" t="s">
        <v>94</v>
      </c>
      <c r="I683" s="63" t="s">
        <v>106</v>
      </c>
      <c r="J683" s="63">
        <v>211</v>
      </c>
      <c r="K683" s="63">
        <v>301.73</v>
      </c>
    </row>
    <row r="684" spans="1:11" ht="18" customHeight="1" x14ac:dyDescent="0.3">
      <c r="A684" s="63" t="s">
        <v>96</v>
      </c>
      <c r="B684" s="63">
        <v>2020</v>
      </c>
      <c r="C684" s="63" t="s">
        <v>32</v>
      </c>
      <c r="D684" s="63" t="s">
        <v>102</v>
      </c>
      <c r="E684" s="63" t="s">
        <v>104</v>
      </c>
      <c r="F684" s="63" t="s">
        <v>105</v>
      </c>
      <c r="G684" s="63" t="s">
        <v>101</v>
      </c>
      <c r="H684" s="63" t="s">
        <v>94</v>
      </c>
      <c r="I684" s="63" t="s">
        <v>106</v>
      </c>
      <c r="J684" s="63">
        <v>139</v>
      </c>
      <c r="K684" s="63">
        <v>198.76999999999998</v>
      </c>
    </row>
    <row r="685" spans="1:11" ht="18" customHeight="1" x14ac:dyDescent="0.3">
      <c r="A685" s="63" t="s">
        <v>96</v>
      </c>
      <c r="B685" s="63">
        <v>2020</v>
      </c>
      <c r="C685" s="63" t="s">
        <v>32</v>
      </c>
      <c r="D685" s="63" t="s">
        <v>102</v>
      </c>
      <c r="E685" s="63" t="s">
        <v>104</v>
      </c>
      <c r="F685" s="63" t="s">
        <v>105</v>
      </c>
      <c r="G685" s="63" t="s">
        <v>101</v>
      </c>
      <c r="H685" s="63" t="s">
        <v>94</v>
      </c>
      <c r="I685" s="63" t="s">
        <v>106</v>
      </c>
      <c r="J685" s="63">
        <v>820</v>
      </c>
      <c r="K685" s="63">
        <v>1172.5999999999999</v>
      </c>
    </row>
    <row r="686" spans="1:11" ht="18" customHeight="1" x14ac:dyDescent="0.3">
      <c r="A686" s="63" t="s">
        <v>96</v>
      </c>
      <c r="B686" s="63">
        <v>2020</v>
      </c>
      <c r="C686" s="63" t="s">
        <v>32</v>
      </c>
      <c r="D686" s="63" t="s">
        <v>102</v>
      </c>
      <c r="E686" s="63" t="s">
        <v>104</v>
      </c>
      <c r="F686" s="63" t="s">
        <v>105</v>
      </c>
      <c r="G686" s="63" t="s">
        <v>101</v>
      </c>
      <c r="H686" s="63" t="s">
        <v>94</v>
      </c>
      <c r="I686" s="63" t="s">
        <v>106</v>
      </c>
      <c r="J686" s="63">
        <v>853</v>
      </c>
      <c r="K686" s="63">
        <v>1219.79</v>
      </c>
    </row>
    <row r="687" spans="1:11" ht="18" customHeight="1" x14ac:dyDescent="0.3">
      <c r="A687" s="63" t="s">
        <v>96</v>
      </c>
      <c r="B687" s="63">
        <v>2020</v>
      </c>
      <c r="C687" s="63" t="s">
        <v>32</v>
      </c>
      <c r="D687" s="63" t="s">
        <v>102</v>
      </c>
      <c r="E687" s="63" t="s">
        <v>104</v>
      </c>
      <c r="F687" s="63" t="s">
        <v>105</v>
      </c>
      <c r="G687" s="63" t="s">
        <v>101</v>
      </c>
      <c r="H687" s="63" t="s">
        <v>94</v>
      </c>
      <c r="I687" s="63" t="s">
        <v>106</v>
      </c>
      <c r="J687" s="63">
        <v>137</v>
      </c>
      <c r="K687" s="63">
        <v>195.91</v>
      </c>
    </row>
    <row r="688" spans="1:11" ht="18" customHeight="1" x14ac:dyDescent="0.3">
      <c r="A688" s="63" t="s">
        <v>99</v>
      </c>
      <c r="B688" s="63">
        <v>2020</v>
      </c>
      <c r="C688" s="63" t="s">
        <v>35</v>
      </c>
      <c r="D688" s="63" t="s">
        <v>102</v>
      </c>
      <c r="E688" s="63" t="s">
        <v>104</v>
      </c>
      <c r="F688" s="63" t="s">
        <v>105</v>
      </c>
      <c r="G688" s="63" t="s">
        <v>101</v>
      </c>
      <c r="H688" s="63" t="s">
        <v>94</v>
      </c>
      <c r="I688" s="63" t="s">
        <v>106</v>
      </c>
      <c r="J688" s="63">
        <v>200</v>
      </c>
      <c r="K688" s="63">
        <v>286</v>
      </c>
    </row>
    <row r="689" spans="1:11" ht="18" customHeight="1" x14ac:dyDescent="0.3">
      <c r="A689" s="63" t="s">
        <v>96</v>
      </c>
      <c r="B689" s="63">
        <v>2020</v>
      </c>
      <c r="C689" s="63" t="s">
        <v>35</v>
      </c>
      <c r="D689" s="63" t="s">
        <v>102</v>
      </c>
      <c r="E689" s="63" t="s">
        <v>104</v>
      </c>
      <c r="F689" s="63" t="s">
        <v>105</v>
      </c>
      <c r="G689" s="63" t="s">
        <v>101</v>
      </c>
      <c r="H689" s="63" t="s">
        <v>94</v>
      </c>
      <c r="I689" s="63" t="s">
        <v>106</v>
      </c>
      <c r="J689" s="63">
        <v>128</v>
      </c>
      <c r="K689" s="63">
        <v>183.04</v>
      </c>
    </row>
    <row r="690" spans="1:11" ht="18" customHeight="1" x14ac:dyDescent="0.3">
      <c r="A690" s="63" t="s">
        <v>96</v>
      </c>
      <c r="B690" s="63">
        <v>2020</v>
      </c>
      <c r="C690" s="63" t="s">
        <v>35</v>
      </c>
      <c r="D690" s="63" t="s">
        <v>102</v>
      </c>
      <c r="E690" s="63" t="s">
        <v>104</v>
      </c>
      <c r="F690" s="63" t="s">
        <v>105</v>
      </c>
      <c r="G690" s="63" t="s">
        <v>101</v>
      </c>
      <c r="H690" s="63" t="s">
        <v>94</v>
      </c>
      <c r="I690" s="63" t="s">
        <v>106</v>
      </c>
      <c r="J690" s="63">
        <v>154</v>
      </c>
      <c r="K690" s="63">
        <v>220.22</v>
      </c>
    </row>
    <row r="691" spans="1:11" ht="18" customHeight="1" x14ac:dyDescent="0.3">
      <c r="A691" s="63" t="s">
        <v>96</v>
      </c>
      <c r="B691" s="63">
        <v>2020</v>
      </c>
      <c r="C691" s="63" t="s">
        <v>35</v>
      </c>
      <c r="D691" s="63" t="s">
        <v>102</v>
      </c>
      <c r="E691" s="63" t="s">
        <v>104</v>
      </c>
      <c r="F691" s="63" t="s">
        <v>105</v>
      </c>
      <c r="G691" s="63" t="s">
        <v>101</v>
      </c>
      <c r="H691" s="63" t="s">
        <v>94</v>
      </c>
      <c r="I691" s="63" t="s">
        <v>106</v>
      </c>
      <c r="J691" s="63">
        <v>202</v>
      </c>
      <c r="K691" s="63">
        <v>288.86</v>
      </c>
    </row>
    <row r="692" spans="1:11" ht="18" customHeight="1" x14ac:dyDescent="0.3">
      <c r="A692" s="63" t="s">
        <v>96</v>
      </c>
      <c r="B692" s="63">
        <v>2020</v>
      </c>
      <c r="C692" s="63" t="s">
        <v>35</v>
      </c>
      <c r="D692" s="63" t="s">
        <v>102</v>
      </c>
      <c r="E692" s="63" t="s">
        <v>104</v>
      </c>
      <c r="F692" s="63" t="s">
        <v>105</v>
      </c>
      <c r="G692" s="63" t="s">
        <v>101</v>
      </c>
      <c r="H692" s="63" t="s">
        <v>94</v>
      </c>
      <c r="I692" s="63" t="s">
        <v>106</v>
      </c>
      <c r="J692" s="63">
        <v>130</v>
      </c>
      <c r="K692" s="63">
        <v>185.9</v>
      </c>
    </row>
    <row r="693" spans="1:11" ht="18" customHeight="1" x14ac:dyDescent="0.3">
      <c r="A693" s="63" t="s">
        <v>99</v>
      </c>
      <c r="B693" s="63">
        <v>2020</v>
      </c>
      <c r="C693" s="63" t="s">
        <v>35</v>
      </c>
      <c r="D693" s="63" t="s">
        <v>102</v>
      </c>
      <c r="E693" s="63" t="s">
        <v>104</v>
      </c>
      <c r="F693" s="63" t="s">
        <v>105</v>
      </c>
      <c r="G693" s="63" t="s">
        <v>101</v>
      </c>
      <c r="H693" s="63" t="s">
        <v>94</v>
      </c>
      <c r="I693" s="63" t="s">
        <v>106</v>
      </c>
      <c r="J693" s="63">
        <v>813</v>
      </c>
      <c r="K693" s="63">
        <v>1162.5899999999999</v>
      </c>
    </row>
    <row r="694" spans="1:11" ht="18" customHeight="1" x14ac:dyDescent="0.3">
      <c r="A694" s="63" t="s">
        <v>98</v>
      </c>
      <c r="B694" s="63">
        <v>2020</v>
      </c>
      <c r="C694" s="63" t="s">
        <v>35</v>
      </c>
      <c r="D694" s="63" t="s">
        <v>102</v>
      </c>
      <c r="E694" s="63" t="s">
        <v>104</v>
      </c>
      <c r="F694" s="63" t="s">
        <v>105</v>
      </c>
      <c r="G694" s="63" t="s">
        <v>101</v>
      </c>
      <c r="H694" s="63" t="s">
        <v>94</v>
      </c>
      <c r="I694" s="63" t="s">
        <v>106</v>
      </c>
      <c r="J694" s="63">
        <v>846</v>
      </c>
      <c r="K694" s="63">
        <v>1209.78</v>
      </c>
    </row>
    <row r="695" spans="1:11" ht="18" customHeight="1" x14ac:dyDescent="0.3">
      <c r="A695" s="63" t="s">
        <v>89</v>
      </c>
      <c r="B695" s="63">
        <v>2020</v>
      </c>
      <c r="C695" s="63" t="s">
        <v>35</v>
      </c>
      <c r="D695" s="63" t="s">
        <v>102</v>
      </c>
      <c r="E695" s="63" t="s">
        <v>104</v>
      </c>
      <c r="F695" s="63" t="s">
        <v>105</v>
      </c>
      <c r="G695" s="63" t="s">
        <v>101</v>
      </c>
      <c r="H695" s="63" t="s">
        <v>94</v>
      </c>
      <c r="I695" s="63" t="s">
        <v>106</v>
      </c>
      <c r="J695" s="63">
        <v>900</v>
      </c>
      <c r="K695" s="63">
        <v>1287</v>
      </c>
    </row>
    <row r="696" spans="1:11" ht="18" customHeight="1" x14ac:dyDescent="0.3">
      <c r="A696" s="63" t="s">
        <v>89</v>
      </c>
      <c r="B696" s="63">
        <v>2020</v>
      </c>
      <c r="C696" s="63" t="s">
        <v>35</v>
      </c>
      <c r="D696" s="63" t="s">
        <v>102</v>
      </c>
      <c r="E696" s="63" t="s">
        <v>104</v>
      </c>
      <c r="F696" s="63" t="s">
        <v>105</v>
      </c>
      <c r="G696" s="63" t="s">
        <v>101</v>
      </c>
      <c r="H696" s="63" t="s">
        <v>103</v>
      </c>
      <c r="I696" s="63" t="s">
        <v>106</v>
      </c>
      <c r="J696" s="63">
        <v>853</v>
      </c>
      <c r="K696" s="63">
        <v>526.24</v>
      </c>
    </row>
    <row r="697" spans="1:11" ht="18" customHeight="1" x14ac:dyDescent="0.3">
      <c r="A697" s="63" t="s">
        <v>96</v>
      </c>
      <c r="B697" s="63">
        <v>2020</v>
      </c>
      <c r="C697" s="63" t="s">
        <v>35</v>
      </c>
      <c r="D697" s="63" t="s">
        <v>102</v>
      </c>
      <c r="E697" s="63" t="s">
        <v>104</v>
      </c>
      <c r="F697" s="63" t="s">
        <v>105</v>
      </c>
      <c r="G697" s="63" t="s">
        <v>101</v>
      </c>
      <c r="H697" s="63" t="s">
        <v>103</v>
      </c>
      <c r="I697" s="63" t="s">
        <v>106</v>
      </c>
      <c r="J697" s="63">
        <v>886</v>
      </c>
      <c r="K697" s="63">
        <v>526.24</v>
      </c>
    </row>
    <row r="698" spans="1:11" ht="18" customHeight="1" x14ac:dyDescent="0.3">
      <c r="A698" s="63" t="s">
        <v>99</v>
      </c>
      <c r="B698" s="63">
        <v>2020</v>
      </c>
      <c r="C698" s="63" t="s">
        <v>35</v>
      </c>
      <c r="D698" s="63" t="s">
        <v>102</v>
      </c>
      <c r="E698" s="63" t="s">
        <v>104</v>
      </c>
      <c r="F698" s="63" t="s">
        <v>105</v>
      </c>
      <c r="G698" s="63" t="s">
        <v>101</v>
      </c>
      <c r="H698" s="63" t="s">
        <v>103</v>
      </c>
      <c r="I698" s="63" t="s">
        <v>106</v>
      </c>
      <c r="J698" s="63">
        <v>129</v>
      </c>
      <c r="K698" s="63">
        <v>184.47</v>
      </c>
    </row>
    <row r="699" spans="1:11" ht="18" customHeight="1" x14ac:dyDescent="0.3">
      <c r="A699" s="63" t="s">
        <v>96</v>
      </c>
      <c r="B699" s="63">
        <v>2020</v>
      </c>
      <c r="C699" s="63" t="s">
        <v>35</v>
      </c>
      <c r="D699" s="63" t="s">
        <v>102</v>
      </c>
      <c r="E699" s="63" t="s">
        <v>104</v>
      </c>
      <c r="F699" s="63" t="s">
        <v>105</v>
      </c>
      <c r="G699" s="63" t="s">
        <v>101</v>
      </c>
      <c r="H699" s="63" t="s">
        <v>103</v>
      </c>
      <c r="I699" s="63" t="s">
        <v>106</v>
      </c>
      <c r="J699" s="63">
        <v>157</v>
      </c>
      <c r="K699" s="63">
        <v>224.51</v>
      </c>
    </row>
    <row r="700" spans="1:11" ht="18" customHeight="1" x14ac:dyDescent="0.3">
      <c r="A700" s="63" t="s">
        <v>96</v>
      </c>
      <c r="B700" s="63">
        <v>2020</v>
      </c>
      <c r="C700" s="63" t="s">
        <v>35</v>
      </c>
      <c r="D700" s="63" t="s">
        <v>102</v>
      </c>
      <c r="E700" s="63" t="s">
        <v>104</v>
      </c>
      <c r="F700" s="63" t="s">
        <v>105</v>
      </c>
      <c r="G700" s="63" t="s">
        <v>101</v>
      </c>
      <c r="H700" s="63" t="s">
        <v>103</v>
      </c>
      <c r="I700" s="63" t="s">
        <v>106</v>
      </c>
      <c r="J700" s="63">
        <v>127</v>
      </c>
      <c r="K700" s="63">
        <v>181.61</v>
      </c>
    </row>
    <row r="701" spans="1:11" ht="18" customHeight="1" x14ac:dyDescent="0.3">
      <c r="A701" s="63" t="s">
        <v>96</v>
      </c>
      <c r="B701" s="63">
        <v>2020</v>
      </c>
      <c r="C701" s="63" t="s">
        <v>35</v>
      </c>
      <c r="D701" s="63" t="s">
        <v>102</v>
      </c>
      <c r="E701" s="63" t="s">
        <v>104</v>
      </c>
      <c r="F701" s="63" t="s">
        <v>105</v>
      </c>
      <c r="G701" s="63" t="s">
        <v>101</v>
      </c>
      <c r="H701" s="63" t="s">
        <v>103</v>
      </c>
      <c r="I701" s="63" t="s">
        <v>106</v>
      </c>
      <c r="J701" s="63">
        <v>822</v>
      </c>
      <c r="K701" s="63">
        <v>1175.46</v>
      </c>
    </row>
    <row r="702" spans="1:11" ht="18" customHeight="1" x14ac:dyDescent="0.3">
      <c r="A702" s="63" t="s">
        <v>89</v>
      </c>
      <c r="B702" s="63">
        <v>2020</v>
      </c>
      <c r="C702" s="63" t="s">
        <v>35</v>
      </c>
      <c r="D702" s="63" t="s">
        <v>102</v>
      </c>
      <c r="E702" s="63" t="s">
        <v>104</v>
      </c>
      <c r="F702" s="63" t="s">
        <v>105</v>
      </c>
      <c r="G702" s="63" t="s">
        <v>101</v>
      </c>
      <c r="H702" s="63" t="s">
        <v>103</v>
      </c>
      <c r="I702" s="63" t="s">
        <v>106</v>
      </c>
      <c r="J702" s="63">
        <v>855</v>
      </c>
      <c r="K702" s="63">
        <v>1222.6500000000001</v>
      </c>
    </row>
    <row r="703" spans="1:11" ht="18" customHeight="1" x14ac:dyDescent="0.3">
      <c r="A703" s="63" t="s">
        <v>89</v>
      </c>
      <c r="B703" s="63">
        <v>2020</v>
      </c>
      <c r="C703" s="63" t="s">
        <v>41</v>
      </c>
      <c r="D703" s="63" t="s">
        <v>102</v>
      </c>
      <c r="E703" s="63" t="s">
        <v>104</v>
      </c>
      <c r="F703" s="63" t="s">
        <v>105</v>
      </c>
      <c r="G703" s="63" t="s">
        <v>101</v>
      </c>
      <c r="H703" s="63" t="s">
        <v>103</v>
      </c>
      <c r="I703" s="63" t="s">
        <v>106</v>
      </c>
      <c r="J703" s="63">
        <v>368</v>
      </c>
      <c r="K703" s="63">
        <v>526.24</v>
      </c>
    </row>
    <row r="704" spans="1:11" ht="18" customHeight="1" x14ac:dyDescent="0.3">
      <c r="A704" s="63" t="s">
        <v>89</v>
      </c>
      <c r="B704" s="63">
        <v>2020</v>
      </c>
      <c r="C704" s="63" t="s">
        <v>41</v>
      </c>
      <c r="D704" s="63" t="s">
        <v>102</v>
      </c>
      <c r="E704" s="63" t="s">
        <v>104</v>
      </c>
      <c r="F704" s="63" t="s">
        <v>105</v>
      </c>
      <c r="G704" s="63" t="s">
        <v>101</v>
      </c>
      <c r="H704" s="63" t="s">
        <v>103</v>
      </c>
      <c r="I704" s="63" t="s">
        <v>106</v>
      </c>
      <c r="J704" s="63">
        <v>170</v>
      </c>
      <c r="K704" s="63">
        <v>243.1</v>
      </c>
    </row>
    <row r="705" spans="1:11" ht="18" customHeight="1" x14ac:dyDescent="0.3">
      <c r="A705" s="63" t="s">
        <v>96</v>
      </c>
      <c r="B705" s="63">
        <v>2020</v>
      </c>
      <c r="C705" s="63" t="s">
        <v>41</v>
      </c>
      <c r="D705" s="63" t="s">
        <v>102</v>
      </c>
      <c r="E705" s="63" t="s">
        <v>104</v>
      </c>
      <c r="F705" s="63" t="s">
        <v>105</v>
      </c>
      <c r="G705" s="63" t="s">
        <v>101</v>
      </c>
      <c r="H705" s="63" t="s">
        <v>103</v>
      </c>
      <c r="I705" s="63" t="s">
        <v>106</v>
      </c>
      <c r="J705" s="63">
        <v>344</v>
      </c>
      <c r="K705" s="63">
        <v>491.91999999999996</v>
      </c>
    </row>
    <row r="706" spans="1:11" ht="18" customHeight="1" x14ac:dyDescent="0.3">
      <c r="A706" s="63" t="s">
        <v>96</v>
      </c>
      <c r="B706" s="63">
        <v>2020</v>
      </c>
      <c r="C706" s="63" t="s">
        <v>41</v>
      </c>
      <c r="D706" s="63" t="s">
        <v>102</v>
      </c>
      <c r="E706" s="63" t="s">
        <v>104</v>
      </c>
      <c r="F706" s="63" t="s">
        <v>105</v>
      </c>
      <c r="G706" s="63" t="s">
        <v>101</v>
      </c>
      <c r="H706" s="63" t="s">
        <v>103</v>
      </c>
      <c r="I706" s="63" t="s">
        <v>106</v>
      </c>
      <c r="J706" s="63">
        <v>370</v>
      </c>
      <c r="K706" s="63">
        <v>529.1</v>
      </c>
    </row>
    <row r="707" spans="1:11" ht="18" customHeight="1" x14ac:dyDescent="0.3">
      <c r="A707" s="63" t="s">
        <v>100</v>
      </c>
      <c r="B707" s="63">
        <v>2020</v>
      </c>
      <c r="C707" s="63" t="s">
        <v>41</v>
      </c>
      <c r="D707" s="63" t="s">
        <v>102</v>
      </c>
      <c r="E707" s="63" t="s">
        <v>104</v>
      </c>
      <c r="F707" s="63" t="s">
        <v>105</v>
      </c>
      <c r="G707" s="63" t="s">
        <v>101</v>
      </c>
      <c r="H707" s="63" t="s">
        <v>103</v>
      </c>
      <c r="I707" s="63" t="s">
        <v>106</v>
      </c>
      <c r="J707" s="63">
        <v>172</v>
      </c>
      <c r="K707" s="63">
        <v>245.95999999999998</v>
      </c>
    </row>
    <row r="708" spans="1:11" ht="18" customHeight="1" x14ac:dyDescent="0.3">
      <c r="A708" s="63" t="s">
        <v>98</v>
      </c>
      <c r="B708" s="63">
        <v>2020</v>
      </c>
      <c r="C708" s="63" t="s">
        <v>41</v>
      </c>
      <c r="D708" s="63" t="s">
        <v>102</v>
      </c>
      <c r="E708" s="63" t="s">
        <v>104</v>
      </c>
      <c r="F708" s="63" t="s">
        <v>105</v>
      </c>
      <c r="G708" s="63" t="s">
        <v>101</v>
      </c>
      <c r="H708" s="63" t="s">
        <v>103</v>
      </c>
      <c r="I708" s="63" t="s">
        <v>106</v>
      </c>
      <c r="J708" s="63">
        <v>340</v>
      </c>
      <c r="K708" s="63">
        <v>486.2</v>
      </c>
    </row>
    <row r="709" spans="1:11" ht="18" customHeight="1" x14ac:dyDescent="0.3">
      <c r="A709" s="63" t="s">
        <v>96</v>
      </c>
      <c r="B709" s="63">
        <v>2020</v>
      </c>
      <c r="C709" s="63" t="s">
        <v>41</v>
      </c>
      <c r="D709" s="63" t="s">
        <v>102</v>
      </c>
      <c r="E709" s="63" t="s">
        <v>104</v>
      </c>
      <c r="F709" s="63" t="s">
        <v>105</v>
      </c>
      <c r="G709" s="63" t="s">
        <v>101</v>
      </c>
      <c r="H709" s="63" t="s">
        <v>103</v>
      </c>
      <c r="I709" s="63" t="s">
        <v>106</v>
      </c>
      <c r="J709" s="63">
        <v>852</v>
      </c>
      <c r="K709" s="63">
        <v>1218.3600000000001</v>
      </c>
    </row>
    <row r="710" spans="1:11" ht="18" customHeight="1" x14ac:dyDescent="0.3">
      <c r="A710" s="63" t="s">
        <v>96</v>
      </c>
      <c r="B710" s="63">
        <v>2020</v>
      </c>
      <c r="C710" s="63" t="s">
        <v>41</v>
      </c>
      <c r="D710" s="63" t="s">
        <v>102</v>
      </c>
      <c r="E710" s="63" t="s">
        <v>104</v>
      </c>
      <c r="F710" s="63" t="s">
        <v>105</v>
      </c>
      <c r="G710" s="63" t="s">
        <v>101</v>
      </c>
      <c r="H710" s="63" t="s">
        <v>103</v>
      </c>
      <c r="I710" s="63" t="s">
        <v>106</v>
      </c>
      <c r="J710" s="63">
        <v>905</v>
      </c>
      <c r="K710" s="63">
        <v>1294.1500000000001</v>
      </c>
    </row>
    <row r="711" spans="1:11" ht="18" customHeight="1" x14ac:dyDescent="0.3">
      <c r="A711" s="63" t="s">
        <v>96</v>
      </c>
      <c r="B711" s="63">
        <v>2020</v>
      </c>
      <c r="C711" s="63" t="s">
        <v>41</v>
      </c>
      <c r="D711" s="63" t="s">
        <v>102</v>
      </c>
      <c r="E711" s="63" t="s">
        <v>104</v>
      </c>
      <c r="F711" s="63" t="s">
        <v>105</v>
      </c>
      <c r="G711" s="63" t="s">
        <v>101</v>
      </c>
      <c r="H711" s="63" t="s">
        <v>103</v>
      </c>
      <c r="I711" s="63" t="s">
        <v>106</v>
      </c>
      <c r="J711" s="63">
        <v>858</v>
      </c>
      <c r="K711" s="63">
        <v>526.24</v>
      </c>
    </row>
    <row r="712" spans="1:11" ht="18" customHeight="1" x14ac:dyDescent="0.3">
      <c r="A712" s="63" t="s">
        <v>89</v>
      </c>
      <c r="B712" s="63">
        <v>2020</v>
      </c>
      <c r="C712" s="63" t="s">
        <v>41</v>
      </c>
      <c r="D712" s="63" t="s">
        <v>102</v>
      </c>
      <c r="E712" s="63" t="s">
        <v>104</v>
      </c>
      <c r="F712" s="63" t="s">
        <v>105</v>
      </c>
      <c r="G712" s="63" t="s">
        <v>101</v>
      </c>
      <c r="H712" s="63" t="s">
        <v>103</v>
      </c>
      <c r="I712" s="63" t="s">
        <v>106</v>
      </c>
      <c r="J712" s="63">
        <v>171</v>
      </c>
      <c r="K712" s="63">
        <v>526.24</v>
      </c>
    </row>
    <row r="713" spans="1:11" ht="18" customHeight="1" x14ac:dyDescent="0.3">
      <c r="A713" s="63" t="s">
        <v>98</v>
      </c>
      <c r="B713" s="63">
        <v>2020</v>
      </c>
      <c r="C713" s="63" t="s">
        <v>41</v>
      </c>
      <c r="D713" s="63" t="s">
        <v>102</v>
      </c>
      <c r="E713" s="63" t="s">
        <v>104</v>
      </c>
      <c r="F713" s="63" t="s">
        <v>105</v>
      </c>
      <c r="G713" s="63" t="s">
        <v>101</v>
      </c>
      <c r="H713" s="63" t="s">
        <v>103</v>
      </c>
      <c r="I713" s="63" t="s">
        <v>106</v>
      </c>
      <c r="J713" s="63">
        <v>367</v>
      </c>
      <c r="K713" s="63">
        <v>524.80999999999995</v>
      </c>
    </row>
    <row r="714" spans="1:11" ht="18" customHeight="1" x14ac:dyDescent="0.3">
      <c r="A714" s="63" t="s">
        <v>89</v>
      </c>
      <c r="B714" s="63">
        <v>2020</v>
      </c>
      <c r="C714" s="63" t="s">
        <v>41</v>
      </c>
      <c r="D714" s="63" t="s">
        <v>102</v>
      </c>
      <c r="E714" s="63" t="s">
        <v>104</v>
      </c>
      <c r="F714" s="63" t="s">
        <v>105</v>
      </c>
      <c r="G714" s="63" t="s">
        <v>101</v>
      </c>
      <c r="H714" s="63" t="s">
        <v>103</v>
      </c>
      <c r="I714" s="63" t="s">
        <v>106</v>
      </c>
      <c r="J714" s="63">
        <v>169</v>
      </c>
      <c r="K714" s="63">
        <v>241.67000000000002</v>
      </c>
    </row>
    <row r="715" spans="1:11" ht="18" customHeight="1" x14ac:dyDescent="0.3">
      <c r="A715" s="63" t="s">
        <v>96</v>
      </c>
      <c r="B715" s="63">
        <v>2020</v>
      </c>
      <c r="C715" s="63" t="s">
        <v>41</v>
      </c>
      <c r="D715" s="63" t="s">
        <v>102</v>
      </c>
      <c r="E715" s="63" t="s">
        <v>104</v>
      </c>
      <c r="F715" s="63" t="s">
        <v>105</v>
      </c>
      <c r="G715" s="63" t="s">
        <v>101</v>
      </c>
      <c r="H715" s="63" t="s">
        <v>103</v>
      </c>
      <c r="I715" s="63" t="s">
        <v>106</v>
      </c>
      <c r="J715" s="63">
        <v>343</v>
      </c>
      <c r="K715" s="63">
        <v>490.49</v>
      </c>
    </row>
    <row r="716" spans="1:11" ht="18" customHeight="1" x14ac:dyDescent="0.3">
      <c r="A716" s="63" t="s">
        <v>96</v>
      </c>
      <c r="B716" s="63">
        <v>2020</v>
      </c>
      <c r="C716" s="63" t="s">
        <v>41</v>
      </c>
      <c r="D716" s="63" t="s">
        <v>102</v>
      </c>
      <c r="E716" s="63" t="s">
        <v>104</v>
      </c>
      <c r="F716" s="63" t="s">
        <v>105</v>
      </c>
      <c r="G716" s="63" t="s">
        <v>101</v>
      </c>
      <c r="H716" s="63" t="s">
        <v>103</v>
      </c>
      <c r="I716" s="63" t="s">
        <v>106</v>
      </c>
      <c r="J716" s="63">
        <v>827</v>
      </c>
      <c r="K716" s="63">
        <v>1182.6100000000001</v>
      </c>
    </row>
    <row r="717" spans="1:11" ht="18" customHeight="1" x14ac:dyDescent="0.3">
      <c r="A717" s="63" t="s">
        <v>89</v>
      </c>
      <c r="B717" s="63">
        <v>2020</v>
      </c>
      <c r="C717" s="63" t="s">
        <v>41</v>
      </c>
      <c r="D717" s="63" t="s">
        <v>102</v>
      </c>
      <c r="E717" s="63" t="s">
        <v>104</v>
      </c>
      <c r="F717" s="63" t="s">
        <v>105</v>
      </c>
      <c r="G717" s="63" t="s">
        <v>101</v>
      </c>
      <c r="H717" s="63" t="s">
        <v>103</v>
      </c>
      <c r="I717" s="63" t="s">
        <v>106</v>
      </c>
      <c r="J717" s="63">
        <v>341</v>
      </c>
      <c r="K717" s="63">
        <v>487.63</v>
      </c>
    </row>
    <row r="718" spans="1:11" ht="18" customHeight="1" x14ac:dyDescent="0.3">
      <c r="A718" s="63" t="s">
        <v>96</v>
      </c>
      <c r="B718" s="63">
        <v>2020</v>
      </c>
      <c r="C718" s="63" t="s">
        <v>40</v>
      </c>
      <c r="D718" s="63" t="s">
        <v>102</v>
      </c>
      <c r="E718" s="63" t="s">
        <v>104</v>
      </c>
      <c r="F718" s="63" t="s">
        <v>105</v>
      </c>
      <c r="G718" s="63" t="s">
        <v>101</v>
      </c>
      <c r="H718" s="63" t="s">
        <v>103</v>
      </c>
      <c r="I718" s="63" t="s">
        <v>106</v>
      </c>
      <c r="J718" s="63">
        <v>128</v>
      </c>
      <c r="K718" s="63">
        <v>183.04</v>
      </c>
    </row>
    <row r="719" spans="1:11" ht="18" customHeight="1" x14ac:dyDescent="0.3">
      <c r="A719" s="63" t="s">
        <v>96</v>
      </c>
      <c r="B719" s="63">
        <v>2020</v>
      </c>
      <c r="C719" s="63" t="s">
        <v>40</v>
      </c>
      <c r="D719" s="63" t="s">
        <v>102</v>
      </c>
      <c r="E719" s="63" t="s">
        <v>104</v>
      </c>
      <c r="F719" s="63" t="s">
        <v>105</v>
      </c>
      <c r="G719" s="63" t="s">
        <v>101</v>
      </c>
      <c r="H719" s="63" t="s">
        <v>103</v>
      </c>
      <c r="I719" s="63" t="s">
        <v>106</v>
      </c>
      <c r="J719" s="63">
        <v>176</v>
      </c>
      <c r="K719" s="63">
        <v>251.68</v>
      </c>
    </row>
    <row r="720" spans="1:11" ht="18" customHeight="1" x14ac:dyDescent="0.3">
      <c r="A720" s="63" t="s">
        <v>96</v>
      </c>
      <c r="B720" s="63">
        <v>2020</v>
      </c>
      <c r="C720" s="63" t="s">
        <v>40</v>
      </c>
      <c r="D720" s="63" t="s">
        <v>102</v>
      </c>
      <c r="E720" s="63" t="s">
        <v>104</v>
      </c>
      <c r="F720" s="63" t="s">
        <v>105</v>
      </c>
      <c r="G720" s="63" t="s">
        <v>101</v>
      </c>
      <c r="H720" s="63" t="s">
        <v>103</v>
      </c>
      <c r="I720" s="63" t="s">
        <v>106</v>
      </c>
      <c r="J720" s="63">
        <v>350</v>
      </c>
      <c r="K720" s="63">
        <v>500.5</v>
      </c>
    </row>
    <row r="721" spans="1:11" ht="18" customHeight="1" x14ac:dyDescent="0.3">
      <c r="A721" s="63" t="s">
        <v>96</v>
      </c>
      <c r="B721" s="63">
        <v>2020</v>
      </c>
      <c r="C721" s="63" t="s">
        <v>40</v>
      </c>
      <c r="D721" s="63" t="s">
        <v>102</v>
      </c>
      <c r="E721" s="63" t="s">
        <v>104</v>
      </c>
      <c r="F721" s="63" t="s">
        <v>105</v>
      </c>
      <c r="G721" s="63" t="s">
        <v>101</v>
      </c>
      <c r="H721" s="63" t="s">
        <v>103</v>
      </c>
      <c r="I721" s="63" t="s">
        <v>106</v>
      </c>
      <c r="J721" s="63">
        <v>130</v>
      </c>
      <c r="K721" s="63">
        <v>185.9</v>
      </c>
    </row>
    <row r="722" spans="1:11" ht="18" customHeight="1" x14ac:dyDescent="0.3">
      <c r="A722" s="63" t="s">
        <v>99</v>
      </c>
      <c r="B722" s="63">
        <v>2020</v>
      </c>
      <c r="C722" s="63" t="s">
        <v>40</v>
      </c>
      <c r="D722" s="63" t="s">
        <v>102</v>
      </c>
      <c r="E722" s="63" t="s">
        <v>104</v>
      </c>
      <c r="F722" s="63" t="s">
        <v>105</v>
      </c>
      <c r="G722" s="63" t="s">
        <v>101</v>
      </c>
      <c r="H722" s="63" t="s">
        <v>103</v>
      </c>
      <c r="I722" s="63" t="s">
        <v>106</v>
      </c>
      <c r="J722" s="63">
        <v>346</v>
      </c>
      <c r="K722" s="63">
        <v>494.78</v>
      </c>
    </row>
    <row r="723" spans="1:11" ht="18" customHeight="1" x14ac:dyDescent="0.3">
      <c r="A723" s="63" t="s">
        <v>96</v>
      </c>
      <c r="B723" s="63">
        <v>2020</v>
      </c>
      <c r="C723" s="63" t="s">
        <v>40</v>
      </c>
      <c r="D723" s="63" t="s">
        <v>102</v>
      </c>
      <c r="E723" s="63" t="s">
        <v>104</v>
      </c>
      <c r="F723" s="63" t="s">
        <v>105</v>
      </c>
      <c r="G723" s="63" t="s">
        <v>101</v>
      </c>
      <c r="H723" s="63" t="s">
        <v>103</v>
      </c>
      <c r="I723" s="63" t="s">
        <v>106</v>
      </c>
      <c r="J723" s="63">
        <v>818</v>
      </c>
      <c r="K723" s="63">
        <v>1169.74</v>
      </c>
    </row>
    <row r="724" spans="1:11" ht="18" customHeight="1" x14ac:dyDescent="0.3">
      <c r="A724" s="63" t="s">
        <v>89</v>
      </c>
      <c r="B724" s="63">
        <v>2020</v>
      </c>
      <c r="C724" s="63" t="s">
        <v>40</v>
      </c>
      <c r="D724" s="63" t="s">
        <v>102</v>
      </c>
      <c r="E724" s="63" t="s">
        <v>104</v>
      </c>
      <c r="F724" s="63" t="s">
        <v>105</v>
      </c>
      <c r="G724" s="63" t="s">
        <v>101</v>
      </c>
      <c r="H724" s="63" t="s">
        <v>103</v>
      </c>
      <c r="I724" s="63" t="s">
        <v>106</v>
      </c>
      <c r="J724" s="63">
        <v>851</v>
      </c>
      <c r="K724" s="63">
        <v>1216.93</v>
      </c>
    </row>
    <row r="725" spans="1:11" ht="18" customHeight="1" x14ac:dyDescent="0.3">
      <c r="A725" s="63" t="s">
        <v>98</v>
      </c>
      <c r="B725" s="63">
        <v>2020</v>
      </c>
      <c r="C725" s="63" t="s">
        <v>40</v>
      </c>
      <c r="D725" s="63" t="s">
        <v>102</v>
      </c>
      <c r="E725" s="63" t="s">
        <v>104</v>
      </c>
      <c r="F725" s="63" t="s">
        <v>105</v>
      </c>
      <c r="G725" s="63" t="s">
        <v>101</v>
      </c>
      <c r="H725" s="63" t="s">
        <v>103</v>
      </c>
      <c r="I725" s="63" t="s">
        <v>106</v>
      </c>
      <c r="J725" s="63">
        <v>904</v>
      </c>
      <c r="K725" s="63">
        <v>1292.72</v>
      </c>
    </row>
    <row r="726" spans="1:11" ht="18" customHeight="1" x14ac:dyDescent="0.3">
      <c r="A726" s="63" t="s">
        <v>98</v>
      </c>
      <c r="B726" s="63">
        <v>2020</v>
      </c>
      <c r="C726" s="63" t="s">
        <v>40</v>
      </c>
      <c r="D726" s="63" t="s">
        <v>102</v>
      </c>
      <c r="E726" s="63" t="s">
        <v>104</v>
      </c>
      <c r="F726" s="63" t="s">
        <v>105</v>
      </c>
      <c r="G726" s="63" t="s">
        <v>101</v>
      </c>
      <c r="H726" s="63" t="s">
        <v>103</v>
      </c>
      <c r="I726" s="63" t="s">
        <v>106</v>
      </c>
      <c r="J726" s="63">
        <v>857</v>
      </c>
      <c r="K726" s="63">
        <v>526.24</v>
      </c>
    </row>
    <row r="727" spans="1:11" ht="18" customHeight="1" x14ac:dyDescent="0.3">
      <c r="A727" s="63" t="s">
        <v>96</v>
      </c>
      <c r="B727" s="63">
        <v>2020</v>
      </c>
      <c r="C727" s="63" t="s">
        <v>40</v>
      </c>
      <c r="D727" s="63" t="s">
        <v>102</v>
      </c>
      <c r="E727" s="63" t="s">
        <v>104</v>
      </c>
      <c r="F727" s="63" t="s">
        <v>105</v>
      </c>
      <c r="G727" s="63" t="s">
        <v>101</v>
      </c>
      <c r="H727" s="63" t="s">
        <v>103</v>
      </c>
      <c r="I727" s="63" t="s">
        <v>106</v>
      </c>
      <c r="J727" s="63">
        <v>177</v>
      </c>
      <c r="K727" s="63">
        <v>526.24</v>
      </c>
    </row>
    <row r="728" spans="1:11" ht="18" customHeight="1" x14ac:dyDescent="0.3">
      <c r="A728" s="63" t="s">
        <v>96</v>
      </c>
      <c r="B728" s="63">
        <v>2020</v>
      </c>
      <c r="C728" s="63" t="s">
        <v>40</v>
      </c>
      <c r="D728" s="63" t="s">
        <v>102</v>
      </c>
      <c r="E728" s="63" t="s">
        <v>104</v>
      </c>
      <c r="F728" s="63" t="s">
        <v>105</v>
      </c>
      <c r="G728" s="63" t="s">
        <v>101</v>
      </c>
      <c r="H728" s="63" t="s">
        <v>103</v>
      </c>
      <c r="I728" s="63" t="s">
        <v>106</v>
      </c>
      <c r="J728" s="63">
        <v>345</v>
      </c>
      <c r="K728" s="63">
        <v>493.35</v>
      </c>
    </row>
    <row r="729" spans="1:11" ht="18" customHeight="1" x14ac:dyDescent="0.3">
      <c r="A729" s="63" t="s">
        <v>99</v>
      </c>
      <c r="B729" s="63">
        <v>2020</v>
      </c>
      <c r="C729" s="63" t="s">
        <v>40</v>
      </c>
      <c r="D729" s="63" t="s">
        <v>102</v>
      </c>
      <c r="E729" s="63" t="s">
        <v>104</v>
      </c>
      <c r="F729" s="63" t="s">
        <v>105</v>
      </c>
      <c r="G729" s="63" t="s">
        <v>101</v>
      </c>
      <c r="H729" s="63" t="s">
        <v>103</v>
      </c>
      <c r="I729" s="63" t="s">
        <v>106</v>
      </c>
      <c r="J729" s="63">
        <v>127</v>
      </c>
      <c r="K729" s="63">
        <v>181.61</v>
      </c>
    </row>
    <row r="730" spans="1:11" ht="18" customHeight="1" x14ac:dyDescent="0.3">
      <c r="A730" s="63" t="s">
        <v>98</v>
      </c>
      <c r="B730" s="63">
        <v>2020</v>
      </c>
      <c r="C730" s="63" t="s">
        <v>40</v>
      </c>
      <c r="D730" s="63" t="s">
        <v>102</v>
      </c>
      <c r="E730" s="63" t="s">
        <v>104</v>
      </c>
      <c r="F730" s="63" t="s">
        <v>105</v>
      </c>
      <c r="G730" s="63" t="s">
        <v>101</v>
      </c>
      <c r="H730" s="63" t="s">
        <v>103</v>
      </c>
      <c r="I730" s="63" t="s">
        <v>106</v>
      </c>
      <c r="J730" s="63">
        <v>175</v>
      </c>
      <c r="K730" s="63">
        <v>250.25</v>
      </c>
    </row>
    <row r="731" spans="1:11" ht="18" customHeight="1" x14ac:dyDescent="0.3">
      <c r="A731" s="63" t="s">
        <v>96</v>
      </c>
      <c r="B731" s="63">
        <v>2020</v>
      </c>
      <c r="C731" s="63" t="s">
        <v>40</v>
      </c>
      <c r="D731" s="63" t="s">
        <v>102</v>
      </c>
      <c r="E731" s="63" t="s">
        <v>104</v>
      </c>
      <c r="F731" s="63" t="s">
        <v>105</v>
      </c>
      <c r="G731" s="63" t="s">
        <v>101</v>
      </c>
      <c r="H731" s="63" t="s">
        <v>103</v>
      </c>
      <c r="I731" s="63" t="s">
        <v>106</v>
      </c>
      <c r="J731" s="63">
        <v>349</v>
      </c>
      <c r="K731" s="63">
        <v>499.07</v>
      </c>
    </row>
    <row r="732" spans="1:11" ht="18" customHeight="1" x14ac:dyDescent="0.3">
      <c r="A732" s="63" t="s">
        <v>96</v>
      </c>
      <c r="B732" s="63">
        <v>2020</v>
      </c>
      <c r="C732" s="63" t="s">
        <v>40</v>
      </c>
      <c r="D732" s="63" t="s">
        <v>102</v>
      </c>
      <c r="E732" s="63" t="s">
        <v>104</v>
      </c>
      <c r="F732" s="63" t="s">
        <v>105</v>
      </c>
      <c r="G732" s="63" t="s">
        <v>101</v>
      </c>
      <c r="H732" s="63" t="s">
        <v>103</v>
      </c>
      <c r="I732" s="63" t="s">
        <v>106</v>
      </c>
      <c r="J732" s="63">
        <v>826</v>
      </c>
      <c r="K732" s="63">
        <v>1181.18</v>
      </c>
    </row>
    <row r="733" spans="1:11" ht="18" customHeight="1" x14ac:dyDescent="0.3">
      <c r="A733" s="63" t="s">
        <v>89</v>
      </c>
      <c r="B733" s="63">
        <v>2020</v>
      </c>
      <c r="C733" s="63" t="s">
        <v>40</v>
      </c>
      <c r="D733" s="63" t="s">
        <v>102</v>
      </c>
      <c r="E733" s="63" t="s">
        <v>104</v>
      </c>
      <c r="F733" s="63" t="s">
        <v>105</v>
      </c>
      <c r="G733" s="63" t="s">
        <v>101</v>
      </c>
      <c r="H733" s="63" t="s">
        <v>103</v>
      </c>
      <c r="I733" s="63" t="s">
        <v>106</v>
      </c>
      <c r="J733" s="63">
        <v>860</v>
      </c>
      <c r="K733" s="63">
        <v>1229.8</v>
      </c>
    </row>
    <row r="734" spans="1:11" ht="18" customHeight="1" x14ac:dyDescent="0.3">
      <c r="A734" s="63" t="s">
        <v>96</v>
      </c>
      <c r="B734" s="63">
        <v>2020</v>
      </c>
      <c r="C734" s="63" t="s">
        <v>40</v>
      </c>
      <c r="D734" s="63" t="s">
        <v>102</v>
      </c>
      <c r="E734" s="63" t="s">
        <v>104</v>
      </c>
      <c r="F734" s="63" t="s">
        <v>105</v>
      </c>
      <c r="G734" s="63" t="s">
        <v>101</v>
      </c>
      <c r="H734" s="63" t="s">
        <v>103</v>
      </c>
      <c r="I734" s="63" t="s">
        <v>106</v>
      </c>
      <c r="J734" s="63">
        <v>347</v>
      </c>
      <c r="K734" s="63">
        <v>496.21000000000004</v>
      </c>
    </row>
    <row r="735" spans="1:11" ht="18" customHeight="1" x14ac:dyDescent="0.3">
      <c r="A735" s="63" t="s">
        <v>99</v>
      </c>
      <c r="B735" s="63">
        <v>2020</v>
      </c>
      <c r="C735" s="63" t="s">
        <v>39</v>
      </c>
      <c r="D735" s="63" t="s">
        <v>102</v>
      </c>
      <c r="E735" s="63" t="s">
        <v>104</v>
      </c>
      <c r="F735" s="63" t="s">
        <v>105</v>
      </c>
      <c r="G735" s="63" t="s">
        <v>101</v>
      </c>
      <c r="H735" s="63" t="s">
        <v>103</v>
      </c>
      <c r="I735" s="63" t="s">
        <v>106</v>
      </c>
      <c r="J735" s="63">
        <v>134</v>
      </c>
      <c r="K735" s="63">
        <v>191.62</v>
      </c>
    </row>
    <row r="736" spans="1:11" ht="18" customHeight="1" x14ac:dyDescent="0.3">
      <c r="A736" s="63" t="s">
        <v>96</v>
      </c>
      <c r="B736" s="63">
        <v>2020</v>
      </c>
      <c r="C736" s="63" t="s">
        <v>39</v>
      </c>
      <c r="D736" s="63" t="s">
        <v>102</v>
      </c>
      <c r="E736" s="63" t="s">
        <v>104</v>
      </c>
      <c r="F736" s="63" t="s">
        <v>105</v>
      </c>
      <c r="G736" s="63" t="s">
        <v>101</v>
      </c>
      <c r="H736" s="63" t="s">
        <v>103</v>
      </c>
      <c r="I736" s="63" t="s">
        <v>106</v>
      </c>
      <c r="J736" s="63">
        <v>182</v>
      </c>
      <c r="K736" s="63">
        <v>260.26</v>
      </c>
    </row>
    <row r="737" spans="1:11" ht="18" customHeight="1" x14ac:dyDescent="0.3">
      <c r="A737" s="63" t="s">
        <v>96</v>
      </c>
      <c r="B737" s="63">
        <v>2020</v>
      </c>
      <c r="C737" s="63" t="s">
        <v>39</v>
      </c>
      <c r="D737" s="63" t="s">
        <v>102</v>
      </c>
      <c r="E737" s="63" t="s">
        <v>104</v>
      </c>
      <c r="F737" s="63" t="s">
        <v>105</v>
      </c>
      <c r="G737" s="63" t="s">
        <v>101</v>
      </c>
      <c r="H737" s="63" t="s">
        <v>103</v>
      </c>
      <c r="I737" s="63" t="s">
        <v>106</v>
      </c>
      <c r="J737" s="63">
        <v>136</v>
      </c>
      <c r="K737" s="63">
        <v>194.48</v>
      </c>
    </row>
    <row r="738" spans="1:11" ht="18" customHeight="1" x14ac:dyDescent="0.3">
      <c r="A738" s="63" t="s">
        <v>89</v>
      </c>
      <c r="B738" s="63">
        <v>2020</v>
      </c>
      <c r="C738" s="63" t="s">
        <v>39</v>
      </c>
      <c r="D738" s="63" t="s">
        <v>102</v>
      </c>
      <c r="E738" s="63" t="s">
        <v>104</v>
      </c>
      <c r="F738" s="63" t="s">
        <v>105</v>
      </c>
      <c r="G738" s="63" t="s">
        <v>101</v>
      </c>
      <c r="H738" s="63" t="s">
        <v>103</v>
      </c>
      <c r="I738" s="63" t="s">
        <v>106</v>
      </c>
      <c r="J738" s="63">
        <v>178</v>
      </c>
      <c r="K738" s="63">
        <v>254.54</v>
      </c>
    </row>
    <row r="739" spans="1:11" ht="18" customHeight="1" x14ac:dyDescent="0.3">
      <c r="A739" s="63" t="s">
        <v>98</v>
      </c>
      <c r="B739" s="63">
        <v>2020</v>
      </c>
      <c r="C739" s="63" t="s">
        <v>39</v>
      </c>
      <c r="D739" s="63" t="s">
        <v>102</v>
      </c>
      <c r="E739" s="63" t="s">
        <v>104</v>
      </c>
      <c r="F739" s="63" t="s">
        <v>105</v>
      </c>
      <c r="G739" s="63" t="s">
        <v>101</v>
      </c>
      <c r="H739" s="63" t="s">
        <v>103</v>
      </c>
      <c r="I739" s="63" t="s">
        <v>106</v>
      </c>
      <c r="J739" s="63">
        <v>352</v>
      </c>
      <c r="K739" s="63">
        <v>503.36</v>
      </c>
    </row>
    <row r="740" spans="1:11" ht="18" customHeight="1" x14ac:dyDescent="0.3">
      <c r="A740" s="63" t="s">
        <v>96</v>
      </c>
      <c r="B740" s="63">
        <v>2020</v>
      </c>
      <c r="C740" s="63" t="s">
        <v>39</v>
      </c>
      <c r="D740" s="63" t="s">
        <v>102</v>
      </c>
      <c r="E740" s="63" t="s">
        <v>104</v>
      </c>
      <c r="F740" s="63" t="s">
        <v>105</v>
      </c>
      <c r="G740" s="63" t="s">
        <v>101</v>
      </c>
      <c r="H740" s="63" t="s">
        <v>103</v>
      </c>
      <c r="I740" s="63" t="s">
        <v>106</v>
      </c>
      <c r="J740" s="63">
        <v>817</v>
      </c>
      <c r="K740" s="63">
        <v>1168.31</v>
      </c>
    </row>
    <row r="741" spans="1:11" ht="18" customHeight="1" x14ac:dyDescent="0.3">
      <c r="A741" s="63" t="s">
        <v>98</v>
      </c>
      <c r="B741" s="63">
        <v>2020</v>
      </c>
      <c r="C741" s="63" t="s">
        <v>39</v>
      </c>
      <c r="D741" s="63" t="s">
        <v>102</v>
      </c>
      <c r="E741" s="63" t="s">
        <v>104</v>
      </c>
      <c r="F741" s="63" t="s">
        <v>105</v>
      </c>
      <c r="G741" s="63" t="s">
        <v>101</v>
      </c>
      <c r="H741" s="63" t="s">
        <v>103</v>
      </c>
      <c r="I741" s="63" t="s">
        <v>106</v>
      </c>
      <c r="J741" s="63">
        <v>850</v>
      </c>
      <c r="K741" s="63">
        <v>1215.5</v>
      </c>
    </row>
    <row r="742" spans="1:11" ht="18" customHeight="1" x14ac:dyDescent="0.3">
      <c r="A742" s="63" t="s">
        <v>98</v>
      </c>
      <c r="B742" s="63">
        <v>2020</v>
      </c>
      <c r="C742" s="63" t="s">
        <v>39</v>
      </c>
      <c r="D742" s="63" t="s">
        <v>102</v>
      </c>
      <c r="E742" s="63" t="s">
        <v>104</v>
      </c>
      <c r="F742" s="63" t="s">
        <v>105</v>
      </c>
      <c r="G742" s="63" t="s">
        <v>101</v>
      </c>
      <c r="H742" s="63" t="s">
        <v>103</v>
      </c>
      <c r="I742" s="63" t="s">
        <v>106</v>
      </c>
      <c r="J742" s="63">
        <v>903</v>
      </c>
      <c r="K742" s="63">
        <v>1291.29</v>
      </c>
    </row>
    <row r="743" spans="1:11" ht="18" customHeight="1" x14ac:dyDescent="0.3">
      <c r="A743" s="63" t="s">
        <v>98</v>
      </c>
      <c r="B743" s="63">
        <v>2020</v>
      </c>
      <c r="C743" s="63" t="s">
        <v>39</v>
      </c>
      <c r="D743" s="63" t="s">
        <v>102</v>
      </c>
      <c r="E743" s="63" t="s">
        <v>104</v>
      </c>
      <c r="F743" s="63" t="s">
        <v>105</v>
      </c>
      <c r="G743" s="63" t="s">
        <v>101</v>
      </c>
      <c r="H743" s="63" t="s">
        <v>103</v>
      </c>
      <c r="I743" s="63" t="s">
        <v>106</v>
      </c>
      <c r="J743" s="63">
        <v>856</v>
      </c>
      <c r="K743" s="63">
        <v>526.24</v>
      </c>
    </row>
    <row r="744" spans="1:11" ht="18" customHeight="1" x14ac:dyDescent="0.3">
      <c r="A744" s="63" t="s">
        <v>96</v>
      </c>
      <c r="B744" s="63">
        <v>2020</v>
      </c>
      <c r="C744" s="63" t="s">
        <v>39</v>
      </c>
      <c r="D744" s="63" t="s">
        <v>102</v>
      </c>
      <c r="E744" s="63" t="s">
        <v>104</v>
      </c>
      <c r="F744" s="63" t="s">
        <v>105</v>
      </c>
      <c r="G744" s="63" t="s">
        <v>101</v>
      </c>
      <c r="H744" s="63" t="s">
        <v>103</v>
      </c>
      <c r="I744" s="63" t="s">
        <v>106</v>
      </c>
      <c r="J744" s="63">
        <v>183</v>
      </c>
      <c r="K744" s="63">
        <v>526.24</v>
      </c>
    </row>
    <row r="745" spans="1:11" ht="18" customHeight="1" x14ac:dyDescent="0.3">
      <c r="A745" s="63" t="s">
        <v>96</v>
      </c>
      <c r="B745" s="63">
        <v>2020</v>
      </c>
      <c r="C745" s="63" t="s">
        <v>39</v>
      </c>
      <c r="D745" s="63" t="s">
        <v>102</v>
      </c>
      <c r="E745" s="63" t="s">
        <v>104</v>
      </c>
      <c r="F745" s="63" t="s">
        <v>105</v>
      </c>
      <c r="G745" s="63" t="s">
        <v>101</v>
      </c>
      <c r="H745" s="63" t="s">
        <v>103</v>
      </c>
      <c r="I745" s="63" t="s">
        <v>106</v>
      </c>
      <c r="J745" s="63">
        <v>351</v>
      </c>
      <c r="K745" s="63">
        <v>501.93</v>
      </c>
    </row>
    <row r="746" spans="1:11" ht="18" customHeight="1" x14ac:dyDescent="0.3">
      <c r="A746" s="63" t="s">
        <v>98</v>
      </c>
      <c r="B746" s="63">
        <v>2020</v>
      </c>
      <c r="C746" s="63" t="s">
        <v>39</v>
      </c>
      <c r="D746" s="63" t="s">
        <v>102</v>
      </c>
      <c r="E746" s="63" t="s">
        <v>104</v>
      </c>
      <c r="F746" s="63" t="s">
        <v>105</v>
      </c>
      <c r="G746" s="63" t="s">
        <v>101</v>
      </c>
      <c r="H746" s="63" t="s">
        <v>103</v>
      </c>
      <c r="I746" s="63" t="s">
        <v>106</v>
      </c>
      <c r="J746" s="63">
        <v>133</v>
      </c>
      <c r="K746" s="63">
        <v>190.19</v>
      </c>
    </row>
    <row r="747" spans="1:11" ht="18" customHeight="1" x14ac:dyDescent="0.3">
      <c r="A747" s="63" t="s">
        <v>89</v>
      </c>
      <c r="B747" s="63">
        <v>2020</v>
      </c>
      <c r="C747" s="63" t="s">
        <v>39</v>
      </c>
      <c r="D747" s="63" t="s">
        <v>102</v>
      </c>
      <c r="E747" s="63" t="s">
        <v>104</v>
      </c>
      <c r="F747" s="63" t="s">
        <v>105</v>
      </c>
      <c r="G747" s="63" t="s">
        <v>101</v>
      </c>
      <c r="H747" s="63" t="s">
        <v>103</v>
      </c>
      <c r="I747" s="63" t="s">
        <v>106</v>
      </c>
      <c r="J747" s="63">
        <v>181</v>
      </c>
      <c r="K747" s="63">
        <v>258.83</v>
      </c>
    </row>
    <row r="748" spans="1:11" ht="18" customHeight="1" x14ac:dyDescent="0.3">
      <c r="A748" s="63" t="s">
        <v>96</v>
      </c>
      <c r="B748" s="63">
        <v>2020</v>
      </c>
      <c r="C748" s="63" t="s">
        <v>39</v>
      </c>
      <c r="D748" s="63" t="s">
        <v>102</v>
      </c>
      <c r="E748" s="63" t="s">
        <v>104</v>
      </c>
      <c r="F748" s="63" t="s">
        <v>105</v>
      </c>
      <c r="G748" s="63" t="s">
        <v>101</v>
      </c>
      <c r="H748" s="63" t="s">
        <v>103</v>
      </c>
      <c r="I748" s="63" t="s">
        <v>106</v>
      </c>
      <c r="J748" s="63">
        <v>355</v>
      </c>
      <c r="K748" s="63">
        <v>507.65</v>
      </c>
    </row>
    <row r="749" spans="1:11" ht="18" customHeight="1" x14ac:dyDescent="0.3">
      <c r="A749" s="63" t="s">
        <v>98</v>
      </c>
      <c r="B749" s="63">
        <v>2020</v>
      </c>
      <c r="C749" s="63" t="s">
        <v>39</v>
      </c>
      <c r="D749" s="63" t="s">
        <v>102</v>
      </c>
      <c r="E749" s="63" t="s">
        <v>104</v>
      </c>
      <c r="F749" s="63" t="s">
        <v>105</v>
      </c>
      <c r="G749" s="63" t="s">
        <v>101</v>
      </c>
      <c r="H749" s="63" t="s">
        <v>103</v>
      </c>
      <c r="I749" s="63" t="s">
        <v>106</v>
      </c>
      <c r="J749" s="63">
        <v>859</v>
      </c>
      <c r="K749" s="63">
        <v>1228.3699999999999</v>
      </c>
    </row>
    <row r="750" spans="1:11" ht="18" customHeight="1" x14ac:dyDescent="0.3">
      <c r="A750" s="63" t="s">
        <v>99</v>
      </c>
      <c r="B750" s="63">
        <v>2020</v>
      </c>
      <c r="C750" s="63" t="s">
        <v>39</v>
      </c>
      <c r="D750" s="63" t="s">
        <v>102</v>
      </c>
      <c r="E750" s="63" t="s">
        <v>104</v>
      </c>
      <c r="F750" s="63" t="s">
        <v>105</v>
      </c>
      <c r="G750" s="63" t="s">
        <v>101</v>
      </c>
      <c r="H750" s="63" t="s">
        <v>103</v>
      </c>
      <c r="I750" s="63" t="s">
        <v>106</v>
      </c>
      <c r="J750" s="63">
        <v>353</v>
      </c>
      <c r="K750" s="63">
        <v>504.78999999999996</v>
      </c>
    </row>
    <row r="751" spans="1:11" ht="18" customHeight="1" x14ac:dyDescent="0.3">
      <c r="A751" s="63" t="s">
        <v>89</v>
      </c>
      <c r="B751" s="63">
        <v>2020</v>
      </c>
      <c r="C751" s="63" t="s">
        <v>32</v>
      </c>
      <c r="D751" s="63" t="s">
        <v>90</v>
      </c>
      <c r="E751" s="63" t="s">
        <v>104</v>
      </c>
      <c r="F751" s="63" t="s">
        <v>92</v>
      </c>
      <c r="G751" s="63" t="s">
        <v>101</v>
      </c>
      <c r="H751" s="63" t="s">
        <v>103</v>
      </c>
      <c r="I751" s="63" t="s">
        <v>97</v>
      </c>
      <c r="J751" s="63">
        <v>364</v>
      </c>
      <c r="K751" s="63">
        <v>520.52</v>
      </c>
    </row>
    <row r="752" spans="1:11" ht="18" customHeight="1" x14ac:dyDescent="0.3">
      <c r="A752" s="63" t="s">
        <v>96</v>
      </c>
      <c r="B752" s="63">
        <v>2020</v>
      </c>
      <c r="C752" s="63" t="s">
        <v>32</v>
      </c>
      <c r="D752" s="63" t="s">
        <v>90</v>
      </c>
      <c r="E752" s="63" t="s">
        <v>104</v>
      </c>
      <c r="F752" s="63" t="s">
        <v>92</v>
      </c>
      <c r="G752" s="63" t="s">
        <v>101</v>
      </c>
      <c r="H752" s="63" t="s">
        <v>103</v>
      </c>
      <c r="I752" s="63" t="s">
        <v>95</v>
      </c>
      <c r="J752" s="63">
        <v>358</v>
      </c>
      <c r="K752" s="63">
        <v>511.94</v>
      </c>
    </row>
    <row r="753" spans="1:11" ht="18" customHeight="1" x14ac:dyDescent="0.3">
      <c r="A753" s="63" t="s">
        <v>89</v>
      </c>
      <c r="B753" s="63">
        <v>2020</v>
      </c>
      <c r="C753" s="63" t="s">
        <v>32</v>
      </c>
      <c r="D753" s="63" t="s">
        <v>90</v>
      </c>
      <c r="E753" s="63" t="s">
        <v>104</v>
      </c>
      <c r="F753" s="63" t="s">
        <v>92</v>
      </c>
      <c r="G753" s="63" t="s">
        <v>101</v>
      </c>
      <c r="H753" s="63" t="s">
        <v>103</v>
      </c>
      <c r="I753" s="63" t="s">
        <v>97</v>
      </c>
      <c r="J753" s="63">
        <v>367</v>
      </c>
      <c r="K753" s="63">
        <v>524.80999999999995</v>
      </c>
    </row>
    <row r="754" spans="1:11" ht="18" customHeight="1" x14ac:dyDescent="0.3">
      <c r="A754" s="63" t="s">
        <v>100</v>
      </c>
      <c r="B754" s="63">
        <v>2020</v>
      </c>
      <c r="C754" s="63" t="s">
        <v>32</v>
      </c>
      <c r="D754" s="63" t="s">
        <v>90</v>
      </c>
      <c r="E754" s="63" t="s">
        <v>104</v>
      </c>
      <c r="F754" s="63" t="s">
        <v>92</v>
      </c>
      <c r="G754" s="63" t="s">
        <v>101</v>
      </c>
      <c r="H754" s="63" t="s">
        <v>103</v>
      </c>
      <c r="I754" s="63" t="s">
        <v>95</v>
      </c>
      <c r="J754" s="63">
        <v>361</v>
      </c>
      <c r="K754" s="63">
        <v>516.23</v>
      </c>
    </row>
    <row r="755" spans="1:11" ht="18" customHeight="1" x14ac:dyDescent="0.3">
      <c r="A755" s="63" t="s">
        <v>89</v>
      </c>
      <c r="B755" s="63">
        <v>2020</v>
      </c>
      <c r="C755" s="63" t="s">
        <v>32</v>
      </c>
      <c r="D755" s="63" t="s">
        <v>90</v>
      </c>
      <c r="E755" s="63" t="s">
        <v>104</v>
      </c>
      <c r="F755" s="63" t="s">
        <v>105</v>
      </c>
      <c r="G755" s="63" t="s">
        <v>101</v>
      </c>
      <c r="H755" s="63" t="s">
        <v>103</v>
      </c>
      <c r="I755" s="63" t="s">
        <v>95</v>
      </c>
      <c r="J755" s="63">
        <v>355</v>
      </c>
      <c r="K755" s="63">
        <v>507.65</v>
      </c>
    </row>
    <row r="756" spans="1:11" ht="18" customHeight="1" x14ac:dyDescent="0.3">
      <c r="A756" s="63" t="s">
        <v>99</v>
      </c>
      <c r="B756" s="63">
        <v>2020</v>
      </c>
      <c r="C756" s="63" t="s">
        <v>31</v>
      </c>
      <c r="D756" s="63" t="s">
        <v>102</v>
      </c>
      <c r="E756" s="63" t="s">
        <v>104</v>
      </c>
      <c r="F756" s="63" t="s">
        <v>92</v>
      </c>
      <c r="G756" s="63" t="s">
        <v>93</v>
      </c>
      <c r="H756" s="63" t="s">
        <v>103</v>
      </c>
      <c r="I756" s="63" t="s">
        <v>97</v>
      </c>
      <c r="J756" s="63">
        <v>780</v>
      </c>
      <c r="K756" s="63">
        <v>1115.4000000000001</v>
      </c>
    </row>
    <row r="757" spans="1:11" ht="18" customHeight="1" x14ac:dyDescent="0.3">
      <c r="A757" s="63" t="s">
        <v>98</v>
      </c>
      <c r="B757" s="63">
        <v>2020</v>
      </c>
      <c r="C757" s="63" t="s">
        <v>31</v>
      </c>
      <c r="D757" s="63" t="s">
        <v>102</v>
      </c>
      <c r="E757" s="63" t="s">
        <v>104</v>
      </c>
      <c r="F757" s="63" t="s">
        <v>92</v>
      </c>
      <c r="G757" s="63" t="s">
        <v>93</v>
      </c>
      <c r="H757" s="63" t="s">
        <v>103</v>
      </c>
      <c r="I757" s="63" t="s">
        <v>97</v>
      </c>
      <c r="J757" s="63">
        <v>781</v>
      </c>
      <c r="K757" s="63">
        <v>1116.83</v>
      </c>
    </row>
    <row r="758" spans="1:11" ht="18" customHeight="1" x14ac:dyDescent="0.3">
      <c r="A758" s="63" t="s">
        <v>89</v>
      </c>
      <c r="B758" s="63">
        <v>2020</v>
      </c>
      <c r="C758" s="63" t="s">
        <v>31</v>
      </c>
      <c r="D758" s="63" t="s">
        <v>102</v>
      </c>
      <c r="E758" s="63" t="s">
        <v>104</v>
      </c>
      <c r="F758" s="63" t="s">
        <v>92</v>
      </c>
      <c r="G758" s="63" t="s">
        <v>93</v>
      </c>
      <c r="H758" s="63" t="s">
        <v>103</v>
      </c>
      <c r="I758" s="63" t="s">
        <v>97</v>
      </c>
      <c r="J758" s="63">
        <v>782</v>
      </c>
      <c r="K758" s="63">
        <v>1118.26</v>
      </c>
    </row>
    <row r="759" spans="1:11" ht="18" customHeight="1" x14ac:dyDescent="0.3">
      <c r="A759" s="63" t="s">
        <v>96</v>
      </c>
      <c r="B759" s="63">
        <v>2020</v>
      </c>
      <c r="C759" s="63" t="s">
        <v>31</v>
      </c>
      <c r="D759" s="63" t="s">
        <v>102</v>
      </c>
      <c r="E759" s="63" t="s">
        <v>104</v>
      </c>
      <c r="F759" s="63" t="s">
        <v>92</v>
      </c>
      <c r="G759" s="63" t="s">
        <v>93</v>
      </c>
      <c r="H759" s="63" t="s">
        <v>103</v>
      </c>
      <c r="I759" s="63" t="s">
        <v>97</v>
      </c>
      <c r="J759" s="63">
        <v>820</v>
      </c>
      <c r="K759" s="63">
        <v>526.24</v>
      </c>
    </row>
    <row r="760" spans="1:11" ht="18" customHeight="1" x14ac:dyDescent="0.3">
      <c r="A760" s="63" t="s">
        <v>96</v>
      </c>
      <c r="B760" s="63">
        <v>2020</v>
      </c>
      <c r="C760" s="63" t="s">
        <v>31</v>
      </c>
      <c r="D760" s="63" t="s">
        <v>102</v>
      </c>
      <c r="E760" s="63" t="s">
        <v>104</v>
      </c>
      <c r="F760" s="63" t="s">
        <v>92</v>
      </c>
      <c r="G760" s="63" t="s">
        <v>93</v>
      </c>
      <c r="H760" s="63" t="s">
        <v>103</v>
      </c>
      <c r="I760" s="63" t="s">
        <v>97</v>
      </c>
      <c r="J760" s="63">
        <v>821</v>
      </c>
      <c r="K760" s="63">
        <v>526.24</v>
      </c>
    </row>
    <row r="761" spans="1:11" ht="18" customHeight="1" x14ac:dyDescent="0.3">
      <c r="A761" s="63" t="s">
        <v>98</v>
      </c>
      <c r="B761" s="63">
        <v>2020</v>
      </c>
      <c r="C761" s="63" t="s">
        <v>9</v>
      </c>
      <c r="D761" s="63" t="s">
        <v>102</v>
      </c>
      <c r="E761" s="63" t="s">
        <v>104</v>
      </c>
      <c r="F761" s="63" t="s">
        <v>92</v>
      </c>
      <c r="G761" s="63" t="s">
        <v>93</v>
      </c>
      <c r="H761" s="63" t="s">
        <v>103</v>
      </c>
      <c r="I761" s="63" t="s">
        <v>95</v>
      </c>
      <c r="J761" s="63">
        <v>362</v>
      </c>
      <c r="K761" s="63">
        <v>517.66</v>
      </c>
    </row>
    <row r="762" spans="1:11" ht="18" customHeight="1" x14ac:dyDescent="0.3">
      <c r="A762" s="63" t="s">
        <v>98</v>
      </c>
      <c r="B762" s="63">
        <v>2020</v>
      </c>
      <c r="C762" s="63" t="s">
        <v>9</v>
      </c>
      <c r="D762" s="63" t="s">
        <v>102</v>
      </c>
      <c r="E762" s="63" t="s">
        <v>104</v>
      </c>
      <c r="F762" s="63" t="s">
        <v>92</v>
      </c>
      <c r="G762" s="63" t="s">
        <v>93</v>
      </c>
      <c r="H762" s="63" t="s">
        <v>103</v>
      </c>
      <c r="I762" s="63" t="s">
        <v>95</v>
      </c>
      <c r="J762" s="63">
        <v>779</v>
      </c>
      <c r="K762" s="63">
        <v>1113.97</v>
      </c>
    </row>
    <row r="763" spans="1:11" ht="18" customHeight="1" x14ac:dyDescent="0.3">
      <c r="A763" s="63" t="s">
        <v>99</v>
      </c>
      <c r="B763" s="63">
        <v>2020</v>
      </c>
      <c r="C763" s="63" t="s">
        <v>9</v>
      </c>
      <c r="D763" s="63" t="s">
        <v>102</v>
      </c>
      <c r="E763" s="63" t="s">
        <v>104</v>
      </c>
      <c r="F763" s="63" t="s">
        <v>92</v>
      </c>
      <c r="G763" s="63" t="s">
        <v>93</v>
      </c>
      <c r="H763" s="63" t="s">
        <v>103</v>
      </c>
      <c r="I763" s="63" t="s">
        <v>95</v>
      </c>
      <c r="J763" s="63">
        <v>819</v>
      </c>
      <c r="K763" s="63">
        <v>526.24</v>
      </c>
    </row>
    <row r="764" spans="1:11" ht="18" customHeight="1" x14ac:dyDescent="0.3">
      <c r="A764" s="63" t="s">
        <v>99</v>
      </c>
      <c r="B764" s="63">
        <v>2020</v>
      </c>
      <c r="C764" s="63" t="s">
        <v>9</v>
      </c>
      <c r="D764" s="63" t="s">
        <v>102</v>
      </c>
      <c r="E764" s="63" t="s">
        <v>104</v>
      </c>
      <c r="F764" s="63" t="s">
        <v>92</v>
      </c>
      <c r="G764" s="63" t="s">
        <v>93</v>
      </c>
      <c r="H764" s="63" t="s">
        <v>103</v>
      </c>
      <c r="I764" s="63" t="s">
        <v>95</v>
      </c>
      <c r="J764" s="63">
        <v>361</v>
      </c>
      <c r="K764" s="63">
        <v>516.23</v>
      </c>
    </row>
    <row r="765" spans="1:11" ht="18" customHeight="1" x14ac:dyDescent="0.3">
      <c r="A765" s="63" t="s">
        <v>96</v>
      </c>
      <c r="B765" s="63">
        <v>2020</v>
      </c>
      <c r="C765" s="63" t="s">
        <v>32</v>
      </c>
      <c r="D765" s="63" t="s">
        <v>102</v>
      </c>
      <c r="E765" s="63" t="s">
        <v>104</v>
      </c>
      <c r="F765" s="63" t="s">
        <v>92</v>
      </c>
      <c r="G765" s="63" t="s">
        <v>93</v>
      </c>
      <c r="H765" s="63" t="s">
        <v>103</v>
      </c>
      <c r="I765" s="63" t="s">
        <v>97</v>
      </c>
      <c r="J765" s="63">
        <v>822</v>
      </c>
      <c r="K765" s="63">
        <v>526.24</v>
      </c>
    </row>
    <row r="766" spans="1:11" ht="18" customHeight="1" x14ac:dyDescent="0.3">
      <c r="A766" s="63" t="s">
        <v>96</v>
      </c>
      <c r="B766" s="63">
        <v>2021</v>
      </c>
      <c r="C766" s="63" t="s">
        <v>42</v>
      </c>
      <c r="D766" s="63" t="s">
        <v>90</v>
      </c>
      <c r="E766" s="63" t="s">
        <v>91</v>
      </c>
      <c r="F766" s="63" t="s">
        <v>92</v>
      </c>
      <c r="G766" s="63" t="s">
        <v>101</v>
      </c>
      <c r="H766" s="63" t="s">
        <v>94</v>
      </c>
      <c r="I766" s="63" t="s">
        <v>95</v>
      </c>
      <c r="J766" s="63">
        <v>278</v>
      </c>
      <c r="K766" s="63">
        <v>397.53999999999996</v>
      </c>
    </row>
    <row r="767" spans="1:11" ht="18" customHeight="1" x14ac:dyDescent="0.3">
      <c r="A767" s="63" t="s">
        <v>89</v>
      </c>
      <c r="B767" s="63">
        <v>2021</v>
      </c>
      <c r="C767" s="63" t="s">
        <v>42</v>
      </c>
      <c r="D767" s="63" t="s">
        <v>90</v>
      </c>
      <c r="E767" s="63" t="s">
        <v>91</v>
      </c>
      <c r="F767" s="63" t="s">
        <v>92</v>
      </c>
      <c r="G767" s="63" t="s">
        <v>101</v>
      </c>
      <c r="H767" s="63" t="s">
        <v>94</v>
      </c>
      <c r="I767" s="63" t="s">
        <v>95</v>
      </c>
      <c r="J767" s="63">
        <v>272</v>
      </c>
      <c r="K767" s="63">
        <v>388.96</v>
      </c>
    </row>
    <row r="768" spans="1:11" ht="18" customHeight="1" x14ac:dyDescent="0.3">
      <c r="A768" s="63" t="s">
        <v>89</v>
      </c>
      <c r="B768" s="63">
        <v>2021</v>
      </c>
      <c r="C768" s="63" t="s">
        <v>42</v>
      </c>
      <c r="D768" s="63" t="s">
        <v>90</v>
      </c>
      <c r="E768" s="63" t="s">
        <v>91</v>
      </c>
      <c r="F768" s="63" t="s">
        <v>92</v>
      </c>
      <c r="G768" s="63" t="s">
        <v>101</v>
      </c>
      <c r="H768" s="63" t="s">
        <v>94</v>
      </c>
      <c r="I768" s="63" t="s">
        <v>95</v>
      </c>
      <c r="J768" s="63">
        <v>266</v>
      </c>
      <c r="K768" s="63">
        <v>380.38</v>
      </c>
    </row>
    <row r="769" spans="1:11" ht="18" customHeight="1" x14ac:dyDescent="0.3">
      <c r="A769" s="63" t="s">
        <v>98</v>
      </c>
      <c r="B769" s="63">
        <v>2021</v>
      </c>
      <c r="C769" s="63" t="s">
        <v>42</v>
      </c>
      <c r="D769" s="63" t="s">
        <v>90</v>
      </c>
      <c r="E769" s="63" t="s">
        <v>91</v>
      </c>
      <c r="F769" s="63" t="s">
        <v>92</v>
      </c>
      <c r="G769" s="63" t="s">
        <v>101</v>
      </c>
      <c r="H769" s="63" t="s">
        <v>94</v>
      </c>
      <c r="I769" s="63" t="s">
        <v>95</v>
      </c>
      <c r="J769" s="63">
        <v>276</v>
      </c>
      <c r="K769" s="63">
        <v>526.24</v>
      </c>
    </row>
    <row r="770" spans="1:11" ht="18" customHeight="1" x14ac:dyDescent="0.3">
      <c r="A770" s="63" t="s">
        <v>96</v>
      </c>
      <c r="B770" s="63">
        <v>2021</v>
      </c>
      <c r="C770" s="63" t="s">
        <v>42</v>
      </c>
      <c r="D770" s="63" t="s">
        <v>90</v>
      </c>
      <c r="E770" s="63" t="s">
        <v>91</v>
      </c>
      <c r="F770" s="63" t="s">
        <v>92</v>
      </c>
      <c r="G770" s="63" t="s">
        <v>101</v>
      </c>
      <c r="H770" s="63" t="s">
        <v>94</v>
      </c>
      <c r="I770" s="63" t="s">
        <v>95</v>
      </c>
      <c r="J770" s="63">
        <v>270</v>
      </c>
      <c r="K770" s="63">
        <v>526.24</v>
      </c>
    </row>
    <row r="771" spans="1:11" ht="18" customHeight="1" x14ac:dyDescent="0.3">
      <c r="A771" s="63" t="s">
        <v>96</v>
      </c>
      <c r="B771" s="63">
        <v>2021</v>
      </c>
      <c r="C771" s="63" t="s">
        <v>42</v>
      </c>
      <c r="D771" s="63" t="s">
        <v>90</v>
      </c>
      <c r="E771" s="63" t="s">
        <v>91</v>
      </c>
      <c r="F771" s="63" t="s">
        <v>92</v>
      </c>
      <c r="G771" s="63" t="s">
        <v>101</v>
      </c>
      <c r="H771" s="63" t="s">
        <v>94</v>
      </c>
      <c r="I771" s="63" t="s">
        <v>95</v>
      </c>
      <c r="J771" s="63">
        <v>279</v>
      </c>
      <c r="K771" s="63">
        <v>398.97</v>
      </c>
    </row>
    <row r="772" spans="1:11" ht="18" customHeight="1" x14ac:dyDescent="0.3">
      <c r="A772" s="63" t="s">
        <v>96</v>
      </c>
      <c r="B772" s="63">
        <v>2021</v>
      </c>
      <c r="C772" s="63" t="s">
        <v>42</v>
      </c>
      <c r="D772" s="63" t="s">
        <v>90</v>
      </c>
      <c r="E772" s="63" t="s">
        <v>91</v>
      </c>
      <c r="F772" s="63" t="s">
        <v>92</v>
      </c>
      <c r="G772" s="63" t="s">
        <v>101</v>
      </c>
      <c r="H772" s="63" t="s">
        <v>94</v>
      </c>
      <c r="I772" s="63" t="s">
        <v>95</v>
      </c>
      <c r="J772" s="63">
        <v>273</v>
      </c>
      <c r="K772" s="63">
        <v>390.39</v>
      </c>
    </row>
    <row r="773" spans="1:11" ht="18" customHeight="1" x14ac:dyDescent="0.3">
      <c r="A773" s="63" t="s">
        <v>89</v>
      </c>
      <c r="B773" s="63">
        <v>2021</v>
      </c>
      <c r="C773" s="63" t="s">
        <v>42</v>
      </c>
      <c r="D773" s="63" t="s">
        <v>90</v>
      </c>
      <c r="E773" s="63" t="s">
        <v>91</v>
      </c>
      <c r="F773" s="63" t="s">
        <v>92</v>
      </c>
      <c r="G773" s="63" t="s">
        <v>101</v>
      </c>
      <c r="H773" s="63" t="s">
        <v>94</v>
      </c>
      <c r="I773" s="63" t="s">
        <v>95</v>
      </c>
      <c r="J773" s="63">
        <v>267</v>
      </c>
      <c r="K773" s="63">
        <v>381.81</v>
      </c>
    </row>
    <row r="774" spans="1:11" ht="18" customHeight="1" x14ac:dyDescent="0.3">
      <c r="A774" s="63" t="s">
        <v>96</v>
      </c>
      <c r="B774" s="63">
        <v>2021</v>
      </c>
      <c r="C774" s="63" t="s">
        <v>42</v>
      </c>
      <c r="D774" s="63" t="s">
        <v>90</v>
      </c>
      <c r="E774" s="63" t="s">
        <v>91</v>
      </c>
      <c r="F774" s="63" t="s">
        <v>92</v>
      </c>
      <c r="G774" s="63" t="s">
        <v>101</v>
      </c>
      <c r="H774" s="63" t="s">
        <v>94</v>
      </c>
      <c r="I774" s="63" t="s">
        <v>95</v>
      </c>
      <c r="J774" s="63">
        <v>275</v>
      </c>
      <c r="K774" s="63">
        <v>393.25</v>
      </c>
    </row>
    <row r="775" spans="1:11" ht="18" customHeight="1" x14ac:dyDescent="0.3">
      <c r="A775" s="63" t="s">
        <v>96</v>
      </c>
      <c r="B775" s="63">
        <v>2021</v>
      </c>
      <c r="C775" s="63" t="s">
        <v>42</v>
      </c>
      <c r="D775" s="63" t="s">
        <v>90</v>
      </c>
      <c r="E775" s="63" t="s">
        <v>91</v>
      </c>
      <c r="F775" s="63" t="s">
        <v>92</v>
      </c>
      <c r="G775" s="63" t="s">
        <v>101</v>
      </c>
      <c r="H775" s="63" t="s">
        <v>94</v>
      </c>
      <c r="I775" s="63" t="s">
        <v>95</v>
      </c>
      <c r="J775" s="63">
        <v>269</v>
      </c>
      <c r="K775" s="63">
        <v>384.67</v>
      </c>
    </row>
    <row r="776" spans="1:11" ht="18" customHeight="1" x14ac:dyDescent="0.3">
      <c r="A776" s="63" t="s">
        <v>98</v>
      </c>
      <c r="B776" s="63">
        <v>2021</v>
      </c>
      <c r="C776" s="63" t="s">
        <v>41</v>
      </c>
      <c r="D776" s="63" t="s">
        <v>90</v>
      </c>
      <c r="E776" s="63" t="s">
        <v>91</v>
      </c>
      <c r="F776" s="63" t="s">
        <v>92</v>
      </c>
      <c r="G776" s="63" t="s">
        <v>101</v>
      </c>
      <c r="H776" s="63" t="s">
        <v>94</v>
      </c>
      <c r="I776" s="63" t="s">
        <v>95</v>
      </c>
      <c r="J776" s="63">
        <v>296</v>
      </c>
      <c r="K776" s="63">
        <v>423.28</v>
      </c>
    </row>
    <row r="777" spans="1:11" ht="18" customHeight="1" x14ac:dyDescent="0.3">
      <c r="A777" s="63" t="s">
        <v>96</v>
      </c>
      <c r="B777" s="63">
        <v>2021</v>
      </c>
      <c r="C777" s="63" t="s">
        <v>41</v>
      </c>
      <c r="D777" s="63" t="s">
        <v>90</v>
      </c>
      <c r="E777" s="63" t="s">
        <v>91</v>
      </c>
      <c r="F777" s="63" t="s">
        <v>92</v>
      </c>
      <c r="G777" s="63" t="s">
        <v>101</v>
      </c>
      <c r="H777" s="63" t="s">
        <v>94</v>
      </c>
      <c r="I777" s="63" t="s">
        <v>95</v>
      </c>
      <c r="J777" s="63">
        <v>290</v>
      </c>
      <c r="K777" s="63">
        <v>414.7</v>
      </c>
    </row>
    <row r="778" spans="1:11" ht="18" customHeight="1" x14ac:dyDescent="0.3">
      <c r="A778" s="63" t="s">
        <v>99</v>
      </c>
      <c r="B778" s="63">
        <v>2021</v>
      </c>
      <c r="C778" s="63" t="s">
        <v>41</v>
      </c>
      <c r="D778" s="63" t="s">
        <v>90</v>
      </c>
      <c r="E778" s="63" t="s">
        <v>91</v>
      </c>
      <c r="F778" s="63" t="s">
        <v>92</v>
      </c>
      <c r="G778" s="63" t="s">
        <v>101</v>
      </c>
      <c r="H778" s="63" t="s">
        <v>94</v>
      </c>
      <c r="I778" s="63" t="s">
        <v>95</v>
      </c>
      <c r="J778" s="63">
        <v>284</v>
      </c>
      <c r="K778" s="63">
        <v>406.12</v>
      </c>
    </row>
    <row r="779" spans="1:11" ht="18" customHeight="1" x14ac:dyDescent="0.3">
      <c r="A779" s="63" t="s">
        <v>100</v>
      </c>
      <c r="B779" s="63">
        <v>2021</v>
      </c>
      <c r="C779" s="63" t="s">
        <v>41</v>
      </c>
      <c r="D779" s="63" t="s">
        <v>90</v>
      </c>
      <c r="E779" s="63" t="s">
        <v>91</v>
      </c>
      <c r="F779" s="63" t="s">
        <v>92</v>
      </c>
      <c r="G779" s="63" t="s">
        <v>101</v>
      </c>
      <c r="H779" s="63" t="s">
        <v>94</v>
      </c>
      <c r="I779" s="63" t="s">
        <v>95</v>
      </c>
      <c r="J779" s="63">
        <v>294</v>
      </c>
      <c r="K779" s="63">
        <v>526.24</v>
      </c>
    </row>
    <row r="780" spans="1:11" ht="18" customHeight="1" x14ac:dyDescent="0.3">
      <c r="A780" s="63" t="s">
        <v>89</v>
      </c>
      <c r="B780" s="63">
        <v>2021</v>
      </c>
      <c r="C780" s="63" t="s">
        <v>41</v>
      </c>
      <c r="D780" s="63" t="s">
        <v>90</v>
      </c>
      <c r="E780" s="63" t="s">
        <v>91</v>
      </c>
      <c r="F780" s="63" t="s">
        <v>92</v>
      </c>
      <c r="G780" s="63" t="s">
        <v>101</v>
      </c>
      <c r="H780" s="63" t="s">
        <v>94</v>
      </c>
      <c r="I780" s="63" t="s">
        <v>95</v>
      </c>
      <c r="J780" s="63">
        <v>288</v>
      </c>
      <c r="K780" s="63">
        <v>526.24</v>
      </c>
    </row>
    <row r="781" spans="1:11" ht="18" customHeight="1" x14ac:dyDescent="0.3">
      <c r="A781" s="63" t="s">
        <v>89</v>
      </c>
      <c r="B781" s="63">
        <v>2021</v>
      </c>
      <c r="C781" s="63" t="s">
        <v>41</v>
      </c>
      <c r="D781" s="63" t="s">
        <v>90</v>
      </c>
      <c r="E781" s="63" t="s">
        <v>91</v>
      </c>
      <c r="F781" s="63" t="s">
        <v>92</v>
      </c>
      <c r="G781" s="63" t="s">
        <v>101</v>
      </c>
      <c r="H781" s="63" t="s">
        <v>94</v>
      </c>
      <c r="I781" s="63" t="s">
        <v>95</v>
      </c>
      <c r="J781" s="63">
        <v>282</v>
      </c>
      <c r="K781" s="63">
        <v>526.24</v>
      </c>
    </row>
    <row r="782" spans="1:11" ht="18" customHeight="1" x14ac:dyDescent="0.3">
      <c r="A782" s="63" t="s">
        <v>89</v>
      </c>
      <c r="B782" s="63">
        <v>2021</v>
      </c>
      <c r="C782" s="63" t="s">
        <v>41</v>
      </c>
      <c r="D782" s="63" t="s">
        <v>90</v>
      </c>
      <c r="E782" s="63" t="s">
        <v>91</v>
      </c>
      <c r="F782" s="63" t="s">
        <v>92</v>
      </c>
      <c r="G782" s="63" t="s">
        <v>101</v>
      </c>
      <c r="H782" s="63" t="s">
        <v>94</v>
      </c>
      <c r="I782" s="63" t="s">
        <v>95</v>
      </c>
      <c r="J782" s="63">
        <v>291</v>
      </c>
      <c r="K782" s="63">
        <v>416.13</v>
      </c>
    </row>
    <row r="783" spans="1:11" ht="18" customHeight="1" x14ac:dyDescent="0.3">
      <c r="A783" s="63" t="s">
        <v>100</v>
      </c>
      <c r="B783" s="63">
        <v>2021</v>
      </c>
      <c r="C783" s="63" t="s">
        <v>41</v>
      </c>
      <c r="D783" s="63" t="s">
        <v>90</v>
      </c>
      <c r="E783" s="63" t="s">
        <v>91</v>
      </c>
      <c r="F783" s="63" t="s">
        <v>92</v>
      </c>
      <c r="G783" s="63" t="s">
        <v>101</v>
      </c>
      <c r="H783" s="63" t="s">
        <v>94</v>
      </c>
      <c r="I783" s="63" t="s">
        <v>95</v>
      </c>
      <c r="J783" s="63">
        <v>285</v>
      </c>
      <c r="K783" s="63">
        <v>407.55</v>
      </c>
    </row>
    <row r="784" spans="1:11" ht="18" customHeight="1" x14ac:dyDescent="0.3">
      <c r="A784" s="63" t="s">
        <v>99</v>
      </c>
      <c r="B784" s="63">
        <v>2021</v>
      </c>
      <c r="C784" s="63" t="s">
        <v>41</v>
      </c>
      <c r="D784" s="63" t="s">
        <v>90</v>
      </c>
      <c r="E784" s="63" t="s">
        <v>91</v>
      </c>
      <c r="F784" s="63" t="s">
        <v>92</v>
      </c>
      <c r="G784" s="63" t="s">
        <v>101</v>
      </c>
      <c r="H784" s="63" t="s">
        <v>94</v>
      </c>
      <c r="I784" s="63" t="s">
        <v>95</v>
      </c>
      <c r="J784" s="63">
        <v>293</v>
      </c>
      <c r="K784" s="63">
        <v>418.99</v>
      </c>
    </row>
    <row r="785" spans="1:11" ht="18" customHeight="1" x14ac:dyDescent="0.3">
      <c r="A785" s="63" t="s">
        <v>98</v>
      </c>
      <c r="B785" s="63">
        <v>2021</v>
      </c>
      <c r="C785" s="63" t="s">
        <v>41</v>
      </c>
      <c r="D785" s="63" t="s">
        <v>90</v>
      </c>
      <c r="E785" s="63" t="s">
        <v>91</v>
      </c>
      <c r="F785" s="63" t="s">
        <v>92</v>
      </c>
      <c r="G785" s="63" t="s">
        <v>101</v>
      </c>
      <c r="H785" s="63" t="s">
        <v>94</v>
      </c>
      <c r="I785" s="63" t="s">
        <v>95</v>
      </c>
      <c r="J785" s="63">
        <v>287</v>
      </c>
      <c r="K785" s="63">
        <v>410.40999999999997</v>
      </c>
    </row>
    <row r="786" spans="1:11" ht="18" customHeight="1" x14ac:dyDescent="0.3">
      <c r="A786" s="63" t="s">
        <v>89</v>
      </c>
      <c r="B786" s="63">
        <v>2021</v>
      </c>
      <c r="C786" s="63" t="s">
        <v>41</v>
      </c>
      <c r="D786" s="63" t="s">
        <v>90</v>
      </c>
      <c r="E786" s="63" t="s">
        <v>91</v>
      </c>
      <c r="F786" s="63" t="s">
        <v>92</v>
      </c>
      <c r="G786" s="63" t="s">
        <v>101</v>
      </c>
      <c r="H786" s="63" t="s">
        <v>94</v>
      </c>
      <c r="I786" s="63" t="s">
        <v>95</v>
      </c>
      <c r="J786" s="63">
        <v>281</v>
      </c>
      <c r="K786" s="63">
        <v>401.83</v>
      </c>
    </row>
    <row r="787" spans="1:11" ht="18" customHeight="1" x14ac:dyDescent="0.3">
      <c r="A787" s="63" t="s">
        <v>98</v>
      </c>
      <c r="B787" s="63">
        <v>2021</v>
      </c>
      <c r="C787" s="63" t="s">
        <v>40</v>
      </c>
      <c r="D787" s="63" t="s">
        <v>90</v>
      </c>
      <c r="E787" s="63" t="s">
        <v>91</v>
      </c>
      <c r="F787" s="63" t="s">
        <v>92</v>
      </c>
      <c r="G787" s="63" t="s">
        <v>101</v>
      </c>
      <c r="H787" s="63" t="s">
        <v>94</v>
      </c>
      <c r="I787" s="63" t="s">
        <v>95</v>
      </c>
      <c r="J787" s="63">
        <v>308</v>
      </c>
      <c r="K787" s="63">
        <v>440.44</v>
      </c>
    </row>
    <row r="788" spans="1:11" ht="18" customHeight="1" x14ac:dyDescent="0.3">
      <c r="A788" s="63" t="s">
        <v>96</v>
      </c>
      <c r="B788" s="63">
        <v>2021</v>
      </c>
      <c r="C788" s="63" t="s">
        <v>40</v>
      </c>
      <c r="D788" s="63" t="s">
        <v>90</v>
      </c>
      <c r="E788" s="63" t="s">
        <v>91</v>
      </c>
      <c r="F788" s="63" t="s">
        <v>92</v>
      </c>
      <c r="G788" s="63" t="s">
        <v>101</v>
      </c>
      <c r="H788" s="63" t="s">
        <v>94</v>
      </c>
      <c r="I788" s="63" t="s">
        <v>95</v>
      </c>
      <c r="J788" s="63">
        <v>302</v>
      </c>
      <c r="K788" s="63">
        <v>431.86</v>
      </c>
    </row>
    <row r="789" spans="1:11" ht="18" customHeight="1" x14ac:dyDescent="0.3">
      <c r="A789" s="63" t="s">
        <v>96</v>
      </c>
      <c r="B789" s="63">
        <v>2021</v>
      </c>
      <c r="C789" s="63" t="s">
        <v>40</v>
      </c>
      <c r="D789" s="63" t="s">
        <v>90</v>
      </c>
      <c r="E789" s="63" t="s">
        <v>91</v>
      </c>
      <c r="F789" s="63" t="s">
        <v>92</v>
      </c>
      <c r="G789" s="63" t="s">
        <v>101</v>
      </c>
      <c r="H789" s="63" t="s">
        <v>94</v>
      </c>
      <c r="I789" s="63" t="s">
        <v>95</v>
      </c>
      <c r="J789" s="63">
        <v>306</v>
      </c>
      <c r="K789" s="63">
        <v>526.24</v>
      </c>
    </row>
    <row r="790" spans="1:11" ht="18" customHeight="1" x14ac:dyDescent="0.3">
      <c r="A790" s="63" t="s">
        <v>99</v>
      </c>
      <c r="B790" s="63">
        <v>2021</v>
      </c>
      <c r="C790" s="63" t="s">
        <v>40</v>
      </c>
      <c r="D790" s="63" t="s">
        <v>90</v>
      </c>
      <c r="E790" s="63" t="s">
        <v>91</v>
      </c>
      <c r="F790" s="63" t="s">
        <v>92</v>
      </c>
      <c r="G790" s="63" t="s">
        <v>101</v>
      </c>
      <c r="H790" s="63" t="s">
        <v>94</v>
      </c>
      <c r="I790" s="63" t="s">
        <v>95</v>
      </c>
      <c r="J790" s="63">
        <v>300</v>
      </c>
      <c r="K790" s="63">
        <v>526.24</v>
      </c>
    </row>
    <row r="791" spans="1:11" ht="18" customHeight="1" x14ac:dyDescent="0.3">
      <c r="A791" s="63" t="s">
        <v>98</v>
      </c>
      <c r="B791" s="63">
        <v>2021</v>
      </c>
      <c r="C791" s="63" t="s">
        <v>40</v>
      </c>
      <c r="D791" s="63" t="s">
        <v>90</v>
      </c>
      <c r="E791" s="63" t="s">
        <v>91</v>
      </c>
      <c r="F791" s="63" t="s">
        <v>92</v>
      </c>
      <c r="G791" s="63" t="s">
        <v>101</v>
      </c>
      <c r="H791" s="63" t="s">
        <v>94</v>
      </c>
      <c r="I791" s="63" t="s">
        <v>95</v>
      </c>
      <c r="J791" s="63">
        <v>309</v>
      </c>
      <c r="K791" s="63">
        <v>441.87</v>
      </c>
    </row>
    <row r="792" spans="1:11" ht="18" customHeight="1" x14ac:dyDescent="0.3">
      <c r="A792" s="63" t="s">
        <v>98</v>
      </c>
      <c r="B792" s="63">
        <v>2021</v>
      </c>
      <c r="C792" s="63" t="s">
        <v>40</v>
      </c>
      <c r="D792" s="63" t="s">
        <v>90</v>
      </c>
      <c r="E792" s="63" t="s">
        <v>91</v>
      </c>
      <c r="F792" s="63" t="s">
        <v>92</v>
      </c>
      <c r="G792" s="63" t="s">
        <v>101</v>
      </c>
      <c r="H792" s="63" t="s">
        <v>94</v>
      </c>
      <c r="I792" s="63" t="s">
        <v>95</v>
      </c>
      <c r="J792" s="63">
        <v>303</v>
      </c>
      <c r="K792" s="63">
        <v>433.28999999999996</v>
      </c>
    </row>
    <row r="793" spans="1:11" ht="18" customHeight="1" x14ac:dyDescent="0.3">
      <c r="A793" s="63" t="s">
        <v>98</v>
      </c>
      <c r="B793" s="63">
        <v>2021</v>
      </c>
      <c r="C793" s="63" t="s">
        <v>40</v>
      </c>
      <c r="D793" s="63" t="s">
        <v>90</v>
      </c>
      <c r="E793" s="63" t="s">
        <v>91</v>
      </c>
      <c r="F793" s="63" t="s">
        <v>92</v>
      </c>
      <c r="G793" s="63" t="s">
        <v>101</v>
      </c>
      <c r="H793" s="63" t="s">
        <v>94</v>
      </c>
      <c r="I793" s="63" t="s">
        <v>95</v>
      </c>
      <c r="J793" s="63">
        <v>297</v>
      </c>
      <c r="K793" s="63">
        <v>424.71</v>
      </c>
    </row>
    <row r="794" spans="1:11" ht="18" customHeight="1" x14ac:dyDescent="0.3">
      <c r="A794" s="63" t="s">
        <v>89</v>
      </c>
      <c r="B794" s="63">
        <v>2021</v>
      </c>
      <c r="C794" s="63" t="s">
        <v>40</v>
      </c>
      <c r="D794" s="63" t="s">
        <v>90</v>
      </c>
      <c r="E794" s="63" t="s">
        <v>91</v>
      </c>
      <c r="F794" s="63" t="s">
        <v>92</v>
      </c>
      <c r="G794" s="63" t="s">
        <v>101</v>
      </c>
      <c r="H794" s="63" t="s">
        <v>94</v>
      </c>
      <c r="I794" s="63" t="s">
        <v>95</v>
      </c>
      <c r="J794" s="63">
        <v>305</v>
      </c>
      <c r="K794" s="63">
        <v>436.15</v>
      </c>
    </row>
    <row r="795" spans="1:11" ht="18" customHeight="1" x14ac:dyDescent="0.3">
      <c r="A795" s="63" t="s">
        <v>89</v>
      </c>
      <c r="B795" s="63">
        <v>2021</v>
      </c>
      <c r="C795" s="63" t="s">
        <v>40</v>
      </c>
      <c r="D795" s="63" t="s">
        <v>90</v>
      </c>
      <c r="E795" s="63" t="s">
        <v>91</v>
      </c>
      <c r="F795" s="63" t="s">
        <v>92</v>
      </c>
      <c r="G795" s="63" t="s">
        <v>101</v>
      </c>
      <c r="H795" s="63" t="s">
        <v>94</v>
      </c>
      <c r="I795" s="63" t="s">
        <v>95</v>
      </c>
      <c r="J795" s="63">
        <v>299</v>
      </c>
      <c r="K795" s="63">
        <v>427.57</v>
      </c>
    </row>
    <row r="796" spans="1:11" ht="18" customHeight="1" x14ac:dyDescent="0.3">
      <c r="A796" s="63" t="s">
        <v>89</v>
      </c>
      <c r="B796" s="63">
        <v>2021</v>
      </c>
      <c r="C796" s="63" t="s">
        <v>34</v>
      </c>
      <c r="D796" s="63" t="s">
        <v>90</v>
      </c>
      <c r="E796" s="63" t="s">
        <v>91</v>
      </c>
      <c r="F796" s="63" t="s">
        <v>92</v>
      </c>
      <c r="G796" s="63" t="s">
        <v>93</v>
      </c>
      <c r="H796" s="63" t="s">
        <v>94</v>
      </c>
      <c r="I796" s="63" t="s">
        <v>95</v>
      </c>
      <c r="J796" s="63">
        <v>158</v>
      </c>
      <c r="K796" s="63">
        <v>526.24</v>
      </c>
    </row>
    <row r="797" spans="1:11" ht="18" customHeight="1" x14ac:dyDescent="0.3">
      <c r="A797" s="63" t="s">
        <v>89</v>
      </c>
      <c r="B797" s="63">
        <v>2021</v>
      </c>
      <c r="C797" s="63" t="s">
        <v>34</v>
      </c>
      <c r="D797" s="63" t="s">
        <v>90</v>
      </c>
      <c r="E797" s="63" t="s">
        <v>91</v>
      </c>
      <c r="F797" s="63" t="s">
        <v>92</v>
      </c>
      <c r="G797" s="63" t="s">
        <v>93</v>
      </c>
      <c r="H797" s="63" t="s">
        <v>94</v>
      </c>
      <c r="I797" s="63" t="s">
        <v>95</v>
      </c>
      <c r="J797" s="63">
        <v>152</v>
      </c>
      <c r="K797" s="63">
        <v>526.24</v>
      </c>
    </row>
    <row r="798" spans="1:11" ht="18" customHeight="1" x14ac:dyDescent="0.3">
      <c r="A798" s="63" t="s">
        <v>96</v>
      </c>
      <c r="B798" s="63">
        <v>2021</v>
      </c>
      <c r="C798" s="63" t="s">
        <v>34</v>
      </c>
      <c r="D798" s="63" t="s">
        <v>90</v>
      </c>
      <c r="E798" s="63" t="s">
        <v>91</v>
      </c>
      <c r="F798" s="63" t="s">
        <v>92</v>
      </c>
      <c r="G798" s="63" t="s">
        <v>93</v>
      </c>
      <c r="H798" s="63" t="s">
        <v>94</v>
      </c>
      <c r="I798" s="63" t="s">
        <v>97</v>
      </c>
      <c r="J798" s="63">
        <v>170</v>
      </c>
      <c r="K798" s="63">
        <v>243.1</v>
      </c>
    </row>
    <row r="799" spans="1:11" ht="18" customHeight="1" x14ac:dyDescent="0.3">
      <c r="A799" s="63" t="s">
        <v>96</v>
      </c>
      <c r="B799" s="63">
        <v>2021</v>
      </c>
      <c r="C799" s="63" t="s">
        <v>34</v>
      </c>
      <c r="D799" s="63" t="s">
        <v>90</v>
      </c>
      <c r="E799" s="63" t="s">
        <v>91</v>
      </c>
      <c r="F799" s="63" t="s">
        <v>92</v>
      </c>
      <c r="G799" s="63" t="s">
        <v>93</v>
      </c>
      <c r="H799" s="63" t="s">
        <v>94</v>
      </c>
      <c r="I799" s="63" t="s">
        <v>97</v>
      </c>
      <c r="J799" s="63">
        <v>218</v>
      </c>
      <c r="K799" s="63">
        <v>311.74</v>
      </c>
    </row>
    <row r="800" spans="1:11" ht="18" customHeight="1" x14ac:dyDescent="0.3">
      <c r="A800" s="63" t="s">
        <v>89</v>
      </c>
      <c r="B800" s="63">
        <v>2021</v>
      </c>
      <c r="C800" s="63" t="s">
        <v>34</v>
      </c>
      <c r="D800" s="63" t="s">
        <v>90</v>
      </c>
      <c r="E800" s="63" t="s">
        <v>91</v>
      </c>
      <c r="F800" s="63" t="s">
        <v>92</v>
      </c>
      <c r="G800" s="63" t="s">
        <v>93</v>
      </c>
      <c r="H800" s="63" t="s">
        <v>94</v>
      </c>
      <c r="I800" s="63" t="s">
        <v>97</v>
      </c>
      <c r="J800" s="63">
        <v>146</v>
      </c>
      <c r="K800" s="63">
        <v>208.78</v>
      </c>
    </row>
    <row r="801" spans="1:11" ht="18" customHeight="1" x14ac:dyDescent="0.3">
      <c r="A801" s="63" t="s">
        <v>98</v>
      </c>
      <c r="B801" s="63">
        <v>2021</v>
      </c>
      <c r="C801" s="63" t="s">
        <v>34</v>
      </c>
      <c r="D801" s="63" t="s">
        <v>90</v>
      </c>
      <c r="E801" s="63" t="s">
        <v>91</v>
      </c>
      <c r="F801" s="63" t="s">
        <v>92</v>
      </c>
      <c r="G801" s="63" t="s">
        <v>93</v>
      </c>
      <c r="H801" s="63" t="s">
        <v>94</v>
      </c>
      <c r="I801" s="63" t="s">
        <v>97</v>
      </c>
      <c r="J801" s="63">
        <v>172</v>
      </c>
      <c r="K801" s="63">
        <v>245.95999999999998</v>
      </c>
    </row>
    <row r="802" spans="1:11" ht="18" customHeight="1" x14ac:dyDescent="0.3">
      <c r="A802" s="63" t="s">
        <v>89</v>
      </c>
      <c r="B802" s="63">
        <v>2021</v>
      </c>
      <c r="C802" s="63" t="s">
        <v>34</v>
      </c>
      <c r="D802" s="63" t="s">
        <v>90</v>
      </c>
      <c r="E802" s="63" t="s">
        <v>91</v>
      </c>
      <c r="F802" s="63" t="s">
        <v>92</v>
      </c>
      <c r="G802" s="63" t="s">
        <v>93</v>
      </c>
      <c r="H802" s="63" t="s">
        <v>94</v>
      </c>
      <c r="I802" s="63" t="s">
        <v>97</v>
      </c>
      <c r="J802" s="63">
        <v>220</v>
      </c>
      <c r="K802" s="63">
        <v>314.60000000000002</v>
      </c>
    </row>
    <row r="803" spans="1:11" ht="18" customHeight="1" x14ac:dyDescent="0.3">
      <c r="A803" s="63" t="s">
        <v>89</v>
      </c>
      <c r="B803" s="63">
        <v>2021</v>
      </c>
      <c r="C803" s="63" t="s">
        <v>34</v>
      </c>
      <c r="D803" s="63" t="s">
        <v>90</v>
      </c>
      <c r="E803" s="63" t="s">
        <v>91</v>
      </c>
      <c r="F803" s="63" t="s">
        <v>92</v>
      </c>
      <c r="G803" s="63" t="s">
        <v>93</v>
      </c>
      <c r="H803" s="63" t="s">
        <v>94</v>
      </c>
      <c r="I803" s="63" t="s">
        <v>97</v>
      </c>
      <c r="J803" s="63">
        <v>162</v>
      </c>
      <c r="K803" s="63">
        <v>526.24</v>
      </c>
    </row>
    <row r="804" spans="1:11" ht="18" customHeight="1" x14ac:dyDescent="0.3">
      <c r="A804" s="63" t="s">
        <v>96</v>
      </c>
      <c r="B804" s="63">
        <v>2021</v>
      </c>
      <c r="C804" s="63" t="s">
        <v>34</v>
      </c>
      <c r="D804" s="63" t="s">
        <v>90</v>
      </c>
      <c r="E804" s="63" t="s">
        <v>91</v>
      </c>
      <c r="F804" s="63" t="s">
        <v>92</v>
      </c>
      <c r="G804" s="63" t="s">
        <v>93</v>
      </c>
      <c r="H804" s="63" t="s">
        <v>94</v>
      </c>
      <c r="I804" s="63" t="s">
        <v>97</v>
      </c>
      <c r="J804" s="63">
        <v>156</v>
      </c>
      <c r="K804" s="63">
        <v>526.24</v>
      </c>
    </row>
    <row r="805" spans="1:11" ht="18" customHeight="1" x14ac:dyDescent="0.3">
      <c r="A805" s="63" t="s">
        <v>96</v>
      </c>
      <c r="B805" s="63">
        <v>2021</v>
      </c>
      <c r="C805" s="63" t="s">
        <v>34</v>
      </c>
      <c r="D805" s="63" t="s">
        <v>90</v>
      </c>
      <c r="E805" s="63" t="s">
        <v>91</v>
      </c>
      <c r="F805" s="63" t="s">
        <v>92</v>
      </c>
      <c r="G805" s="63" t="s">
        <v>93</v>
      </c>
      <c r="H805" s="63" t="s">
        <v>94</v>
      </c>
      <c r="I805" s="63" t="s">
        <v>97</v>
      </c>
      <c r="J805" s="63">
        <v>150</v>
      </c>
      <c r="K805" s="63">
        <v>526.24</v>
      </c>
    </row>
    <row r="806" spans="1:11" ht="18" customHeight="1" x14ac:dyDescent="0.3">
      <c r="A806" s="63" t="s">
        <v>96</v>
      </c>
      <c r="B806" s="63">
        <v>2021</v>
      </c>
      <c r="C806" s="63" t="s">
        <v>34</v>
      </c>
      <c r="D806" s="63" t="s">
        <v>90</v>
      </c>
      <c r="E806" s="63" t="s">
        <v>91</v>
      </c>
      <c r="F806" s="63" t="s">
        <v>92</v>
      </c>
      <c r="G806" s="63" t="s">
        <v>93</v>
      </c>
      <c r="H806" s="63" t="s">
        <v>94</v>
      </c>
      <c r="I806" s="63" t="s">
        <v>97</v>
      </c>
      <c r="J806" s="63">
        <v>687</v>
      </c>
      <c r="K806" s="63">
        <v>982.41</v>
      </c>
    </row>
    <row r="807" spans="1:11" ht="18" customHeight="1" x14ac:dyDescent="0.3">
      <c r="A807" s="63" t="s">
        <v>89</v>
      </c>
      <c r="B807" s="63">
        <v>2021</v>
      </c>
      <c r="C807" s="63" t="s">
        <v>34</v>
      </c>
      <c r="D807" s="63" t="s">
        <v>90</v>
      </c>
      <c r="E807" s="63" t="s">
        <v>91</v>
      </c>
      <c r="F807" s="63" t="s">
        <v>92</v>
      </c>
      <c r="G807" s="63" t="s">
        <v>93</v>
      </c>
      <c r="H807" s="63" t="s">
        <v>94</v>
      </c>
      <c r="I807" s="63" t="s">
        <v>97</v>
      </c>
      <c r="J807" s="63">
        <v>721</v>
      </c>
      <c r="K807" s="63">
        <v>1031.03</v>
      </c>
    </row>
    <row r="808" spans="1:11" ht="18" customHeight="1" x14ac:dyDescent="0.3">
      <c r="A808" s="63" t="s">
        <v>96</v>
      </c>
      <c r="B808" s="63">
        <v>2021</v>
      </c>
      <c r="C808" s="63" t="s">
        <v>34</v>
      </c>
      <c r="D808" s="63" t="s">
        <v>90</v>
      </c>
      <c r="E808" s="63" t="s">
        <v>91</v>
      </c>
      <c r="F808" s="63" t="s">
        <v>92</v>
      </c>
      <c r="G808" s="63" t="s">
        <v>93</v>
      </c>
      <c r="H808" s="63" t="s">
        <v>94</v>
      </c>
      <c r="I808" s="63" t="s">
        <v>97</v>
      </c>
      <c r="J808" s="63">
        <v>774</v>
      </c>
      <c r="K808" s="63">
        <v>1106.82</v>
      </c>
    </row>
    <row r="809" spans="1:11" ht="18" customHeight="1" x14ac:dyDescent="0.3">
      <c r="A809" s="63" t="s">
        <v>89</v>
      </c>
      <c r="B809" s="63">
        <v>2021</v>
      </c>
      <c r="C809" s="63" t="s">
        <v>34</v>
      </c>
      <c r="D809" s="63" t="s">
        <v>90</v>
      </c>
      <c r="E809" s="63" t="s">
        <v>91</v>
      </c>
      <c r="F809" s="63" t="s">
        <v>92</v>
      </c>
      <c r="G809" s="63" t="s">
        <v>93</v>
      </c>
      <c r="H809" s="63" t="s">
        <v>94</v>
      </c>
      <c r="I809" s="63" t="s">
        <v>97</v>
      </c>
      <c r="J809" s="63">
        <v>159</v>
      </c>
      <c r="K809" s="63">
        <v>227.37</v>
      </c>
    </row>
    <row r="810" spans="1:11" ht="18" customHeight="1" x14ac:dyDescent="0.3">
      <c r="A810" s="63" t="s">
        <v>96</v>
      </c>
      <c r="B810" s="63">
        <v>2021</v>
      </c>
      <c r="C810" s="63" t="s">
        <v>34</v>
      </c>
      <c r="D810" s="63" t="s">
        <v>90</v>
      </c>
      <c r="E810" s="63" t="s">
        <v>91</v>
      </c>
      <c r="F810" s="63" t="s">
        <v>92</v>
      </c>
      <c r="G810" s="63" t="s">
        <v>93</v>
      </c>
      <c r="H810" s="63" t="s">
        <v>94</v>
      </c>
      <c r="I810" s="63" t="s">
        <v>97</v>
      </c>
      <c r="J810" s="63">
        <v>153</v>
      </c>
      <c r="K810" s="63">
        <v>218.79</v>
      </c>
    </row>
    <row r="811" spans="1:11" ht="18" customHeight="1" x14ac:dyDescent="0.3">
      <c r="A811" s="63" t="s">
        <v>89</v>
      </c>
      <c r="B811" s="63">
        <v>2021</v>
      </c>
      <c r="C811" s="63" t="s">
        <v>34</v>
      </c>
      <c r="D811" s="63" t="s">
        <v>90</v>
      </c>
      <c r="E811" s="63" t="s">
        <v>91</v>
      </c>
      <c r="F811" s="63" t="s">
        <v>92</v>
      </c>
      <c r="G811" s="63" t="s">
        <v>93</v>
      </c>
      <c r="H811" s="63" t="s">
        <v>94</v>
      </c>
      <c r="I811" s="63" t="s">
        <v>97</v>
      </c>
      <c r="J811" s="63">
        <v>147</v>
      </c>
      <c r="K811" s="63">
        <v>210.21</v>
      </c>
    </row>
    <row r="812" spans="1:11" ht="18" customHeight="1" x14ac:dyDescent="0.3">
      <c r="A812" s="63" t="s">
        <v>96</v>
      </c>
      <c r="B812" s="63">
        <v>2021</v>
      </c>
      <c r="C812" s="63" t="s">
        <v>34</v>
      </c>
      <c r="D812" s="63" t="s">
        <v>90</v>
      </c>
      <c r="E812" s="63" t="s">
        <v>91</v>
      </c>
      <c r="F812" s="63" t="s">
        <v>92</v>
      </c>
      <c r="G812" s="63" t="s">
        <v>93</v>
      </c>
      <c r="H812" s="63" t="s">
        <v>94</v>
      </c>
      <c r="I812" s="63" t="s">
        <v>97</v>
      </c>
      <c r="J812" s="63">
        <v>171</v>
      </c>
      <c r="K812" s="63">
        <v>244.53</v>
      </c>
    </row>
    <row r="813" spans="1:11" ht="18" customHeight="1" x14ac:dyDescent="0.3">
      <c r="A813" s="63" t="s">
        <v>96</v>
      </c>
      <c r="B813" s="63">
        <v>2021</v>
      </c>
      <c r="C813" s="63" t="s">
        <v>34</v>
      </c>
      <c r="D813" s="63" t="s">
        <v>90</v>
      </c>
      <c r="E813" s="63" t="s">
        <v>91</v>
      </c>
      <c r="F813" s="63" t="s">
        <v>92</v>
      </c>
      <c r="G813" s="63" t="s">
        <v>93</v>
      </c>
      <c r="H813" s="63" t="s">
        <v>94</v>
      </c>
      <c r="I813" s="63" t="s">
        <v>97</v>
      </c>
      <c r="J813" s="63">
        <v>760</v>
      </c>
      <c r="K813" s="63">
        <v>526.24</v>
      </c>
    </row>
    <row r="814" spans="1:11" ht="18" customHeight="1" x14ac:dyDescent="0.3">
      <c r="A814" s="63" t="s">
        <v>96</v>
      </c>
      <c r="B814" s="63">
        <v>2021</v>
      </c>
      <c r="C814" s="63" t="s">
        <v>34</v>
      </c>
      <c r="D814" s="63" t="s">
        <v>90</v>
      </c>
      <c r="E814" s="63" t="s">
        <v>91</v>
      </c>
      <c r="F814" s="63" t="s">
        <v>92</v>
      </c>
      <c r="G814" s="63" t="s">
        <v>93</v>
      </c>
      <c r="H814" s="63" t="s">
        <v>94</v>
      </c>
      <c r="I814" s="63" t="s">
        <v>97</v>
      </c>
      <c r="J814" s="63">
        <v>813</v>
      </c>
      <c r="K814" s="63">
        <v>526.24</v>
      </c>
    </row>
    <row r="815" spans="1:11" ht="18" customHeight="1" x14ac:dyDescent="0.3">
      <c r="A815" s="63" t="s">
        <v>96</v>
      </c>
      <c r="B815" s="63">
        <v>2021</v>
      </c>
      <c r="C815" s="63" t="s">
        <v>34</v>
      </c>
      <c r="D815" s="63" t="s">
        <v>90</v>
      </c>
      <c r="E815" s="63" t="s">
        <v>91</v>
      </c>
      <c r="F815" s="63" t="s">
        <v>92</v>
      </c>
      <c r="G815" s="63" t="s">
        <v>93</v>
      </c>
      <c r="H815" s="63" t="s">
        <v>94</v>
      </c>
      <c r="I815" s="63" t="s">
        <v>97</v>
      </c>
      <c r="J815" s="63">
        <v>217</v>
      </c>
      <c r="K815" s="63">
        <v>310.31</v>
      </c>
    </row>
    <row r="816" spans="1:11" ht="18" customHeight="1" x14ac:dyDescent="0.3">
      <c r="A816" s="63" t="s">
        <v>98</v>
      </c>
      <c r="B816" s="63">
        <v>2021</v>
      </c>
      <c r="C816" s="63" t="s">
        <v>34</v>
      </c>
      <c r="D816" s="63" t="s">
        <v>90</v>
      </c>
      <c r="E816" s="63" t="s">
        <v>91</v>
      </c>
      <c r="F816" s="63" t="s">
        <v>92</v>
      </c>
      <c r="G816" s="63" t="s">
        <v>93</v>
      </c>
      <c r="H816" s="63" t="s">
        <v>94</v>
      </c>
      <c r="I816" s="63" t="s">
        <v>97</v>
      </c>
      <c r="J816" s="63">
        <v>145</v>
      </c>
      <c r="K816" s="63">
        <v>207.35</v>
      </c>
    </row>
    <row r="817" spans="1:11" ht="18" customHeight="1" x14ac:dyDescent="0.3">
      <c r="A817" s="63" t="s">
        <v>96</v>
      </c>
      <c r="B817" s="63">
        <v>2021</v>
      </c>
      <c r="C817" s="63" t="s">
        <v>34</v>
      </c>
      <c r="D817" s="63" t="s">
        <v>90</v>
      </c>
      <c r="E817" s="63" t="s">
        <v>91</v>
      </c>
      <c r="F817" s="63" t="s">
        <v>92</v>
      </c>
      <c r="G817" s="63" t="s">
        <v>93</v>
      </c>
      <c r="H817" s="63" t="s">
        <v>94</v>
      </c>
      <c r="I817" s="63" t="s">
        <v>95</v>
      </c>
      <c r="J817" s="63">
        <v>161</v>
      </c>
      <c r="K817" s="63">
        <v>230.23000000000002</v>
      </c>
    </row>
    <row r="818" spans="1:11" ht="18" customHeight="1" x14ac:dyDescent="0.3">
      <c r="A818" s="63" t="s">
        <v>99</v>
      </c>
      <c r="B818" s="63">
        <v>2021</v>
      </c>
      <c r="C818" s="63" t="s">
        <v>34</v>
      </c>
      <c r="D818" s="63" t="s">
        <v>90</v>
      </c>
      <c r="E818" s="63" t="s">
        <v>91</v>
      </c>
      <c r="F818" s="63" t="s">
        <v>92</v>
      </c>
      <c r="G818" s="63" t="s">
        <v>93</v>
      </c>
      <c r="H818" s="63" t="s">
        <v>94</v>
      </c>
      <c r="I818" s="63" t="s">
        <v>95</v>
      </c>
      <c r="J818" s="63">
        <v>155</v>
      </c>
      <c r="K818" s="63">
        <v>221.65</v>
      </c>
    </row>
    <row r="819" spans="1:11" ht="18" customHeight="1" x14ac:dyDescent="0.3">
      <c r="A819" s="63" t="s">
        <v>96</v>
      </c>
      <c r="B819" s="63">
        <v>2021</v>
      </c>
      <c r="C819" s="63" t="s">
        <v>34</v>
      </c>
      <c r="D819" s="63" t="s">
        <v>90</v>
      </c>
      <c r="E819" s="63" t="s">
        <v>91</v>
      </c>
      <c r="F819" s="63" t="s">
        <v>92</v>
      </c>
      <c r="G819" s="63" t="s">
        <v>93</v>
      </c>
      <c r="H819" s="63" t="s">
        <v>94</v>
      </c>
      <c r="I819" s="63" t="s">
        <v>95</v>
      </c>
      <c r="J819" s="63">
        <v>149</v>
      </c>
      <c r="K819" s="63">
        <v>213.07</v>
      </c>
    </row>
    <row r="820" spans="1:11" ht="18" customHeight="1" x14ac:dyDescent="0.3">
      <c r="A820" s="63" t="s">
        <v>89</v>
      </c>
      <c r="B820" s="63">
        <v>2021</v>
      </c>
      <c r="C820" s="63" t="s">
        <v>34</v>
      </c>
      <c r="D820" s="63" t="s">
        <v>90</v>
      </c>
      <c r="E820" s="63" t="s">
        <v>91</v>
      </c>
      <c r="F820" s="63" t="s">
        <v>92</v>
      </c>
      <c r="G820" s="63" t="s">
        <v>93</v>
      </c>
      <c r="H820" s="63" t="s">
        <v>94</v>
      </c>
      <c r="I820" s="63" t="s">
        <v>97</v>
      </c>
      <c r="J820" s="63">
        <v>173</v>
      </c>
      <c r="K820" s="63">
        <v>247.39</v>
      </c>
    </row>
    <row r="821" spans="1:11" ht="18" customHeight="1" x14ac:dyDescent="0.3">
      <c r="A821" s="63" t="s">
        <v>89</v>
      </c>
      <c r="B821" s="63">
        <v>2021</v>
      </c>
      <c r="C821" s="63" t="s">
        <v>34</v>
      </c>
      <c r="D821" s="63" t="s">
        <v>90</v>
      </c>
      <c r="E821" s="63" t="s">
        <v>91</v>
      </c>
      <c r="F821" s="63" t="s">
        <v>92</v>
      </c>
      <c r="G821" s="63" t="s">
        <v>93</v>
      </c>
      <c r="H821" s="63" t="s">
        <v>94</v>
      </c>
      <c r="I821" s="63" t="s">
        <v>97</v>
      </c>
      <c r="J821" s="63">
        <v>221</v>
      </c>
      <c r="K821" s="63">
        <v>316.02999999999997</v>
      </c>
    </row>
    <row r="822" spans="1:11" ht="18" customHeight="1" x14ac:dyDescent="0.3">
      <c r="A822" s="63" t="s">
        <v>96</v>
      </c>
      <c r="B822" s="63">
        <v>2021</v>
      </c>
      <c r="C822" s="63" t="s">
        <v>34</v>
      </c>
      <c r="D822" s="63" t="s">
        <v>90</v>
      </c>
      <c r="E822" s="63" t="s">
        <v>91</v>
      </c>
      <c r="F822" s="63" t="s">
        <v>92</v>
      </c>
      <c r="G822" s="63" t="s">
        <v>93</v>
      </c>
      <c r="H822" s="63" t="s">
        <v>94</v>
      </c>
      <c r="I822" s="63" t="s">
        <v>97</v>
      </c>
      <c r="J822" s="63">
        <v>783</v>
      </c>
      <c r="K822" s="63">
        <v>1119.69</v>
      </c>
    </row>
    <row r="823" spans="1:11" ht="18" customHeight="1" x14ac:dyDescent="0.3">
      <c r="A823" s="63" t="s">
        <v>89</v>
      </c>
      <c r="B823" s="63">
        <v>2021</v>
      </c>
      <c r="C823" s="63" t="s">
        <v>38</v>
      </c>
      <c r="D823" s="63" t="s">
        <v>90</v>
      </c>
      <c r="E823" s="63" t="s">
        <v>91</v>
      </c>
      <c r="F823" s="63" t="s">
        <v>92</v>
      </c>
      <c r="G823" s="63" t="s">
        <v>93</v>
      </c>
      <c r="H823" s="63" t="s">
        <v>94</v>
      </c>
      <c r="I823" s="63" t="s">
        <v>95</v>
      </c>
      <c r="J823" s="63">
        <v>344</v>
      </c>
      <c r="K823" s="63">
        <v>491.91999999999996</v>
      </c>
    </row>
    <row r="824" spans="1:11" ht="18" customHeight="1" x14ac:dyDescent="0.3">
      <c r="A824" s="63" t="s">
        <v>89</v>
      </c>
      <c r="B824" s="63">
        <v>2021</v>
      </c>
      <c r="C824" s="63" t="s">
        <v>38</v>
      </c>
      <c r="D824" s="63" t="s">
        <v>90</v>
      </c>
      <c r="E824" s="63" t="s">
        <v>91</v>
      </c>
      <c r="F824" s="63" t="s">
        <v>92</v>
      </c>
      <c r="G824" s="63" t="s">
        <v>93</v>
      </c>
      <c r="H824" s="63" t="s">
        <v>94</v>
      </c>
      <c r="I824" s="63" t="s">
        <v>95</v>
      </c>
      <c r="J824" s="63">
        <v>338</v>
      </c>
      <c r="K824" s="63">
        <v>483.34000000000003</v>
      </c>
    </row>
    <row r="825" spans="1:11" ht="18" customHeight="1" x14ac:dyDescent="0.3">
      <c r="A825" s="63" t="s">
        <v>89</v>
      </c>
      <c r="B825" s="63">
        <v>2021</v>
      </c>
      <c r="C825" s="63" t="s">
        <v>38</v>
      </c>
      <c r="D825" s="63" t="s">
        <v>90</v>
      </c>
      <c r="E825" s="63" t="s">
        <v>91</v>
      </c>
      <c r="F825" s="63" t="s">
        <v>92</v>
      </c>
      <c r="G825" s="63" t="s">
        <v>93</v>
      </c>
      <c r="H825" s="63" t="s">
        <v>94</v>
      </c>
      <c r="I825" s="63" t="s">
        <v>95</v>
      </c>
      <c r="J825" s="63">
        <v>332</v>
      </c>
      <c r="K825" s="63">
        <v>474.76</v>
      </c>
    </row>
    <row r="826" spans="1:11" ht="18" customHeight="1" x14ac:dyDescent="0.3">
      <c r="A826" s="63" t="s">
        <v>98</v>
      </c>
      <c r="B826" s="63">
        <v>2021</v>
      </c>
      <c r="C826" s="63" t="s">
        <v>38</v>
      </c>
      <c r="D826" s="63" t="s">
        <v>90</v>
      </c>
      <c r="E826" s="63" t="s">
        <v>91</v>
      </c>
      <c r="F826" s="63" t="s">
        <v>92</v>
      </c>
      <c r="G826" s="63" t="s">
        <v>93</v>
      </c>
      <c r="H826" s="63" t="s">
        <v>94</v>
      </c>
      <c r="I826" s="63" t="s">
        <v>97</v>
      </c>
      <c r="J826" s="63">
        <v>152</v>
      </c>
      <c r="K826" s="63">
        <v>206.72</v>
      </c>
    </row>
    <row r="827" spans="1:11" ht="18" customHeight="1" x14ac:dyDescent="0.3">
      <c r="A827" s="63" t="s">
        <v>98</v>
      </c>
      <c r="B827" s="63">
        <v>2021</v>
      </c>
      <c r="C827" s="63" t="s">
        <v>38</v>
      </c>
      <c r="D827" s="63" t="s">
        <v>90</v>
      </c>
      <c r="E827" s="63" t="s">
        <v>91</v>
      </c>
      <c r="F827" s="63" t="s">
        <v>92</v>
      </c>
      <c r="G827" s="63" t="s">
        <v>93</v>
      </c>
      <c r="H827" s="63" t="s">
        <v>94</v>
      </c>
      <c r="I827" s="63" t="s">
        <v>97</v>
      </c>
      <c r="J827" s="63">
        <v>368</v>
      </c>
      <c r="K827" s="63">
        <v>526.24</v>
      </c>
    </row>
    <row r="828" spans="1:11" ht="18" customHeight="1" x14ac:dyDescent="0.3">
      <c r="A828" s="63" t="s">
        <v>100</v>
      </c>
      <c r="B828" s="63">
        <v>2021</v>
      </c>
      <c r="C828" s="63" t="s">
        <v>38</v>
      </c>
      <c r="D828" s="63" t="s">
        <v>90</v>
      </c>
      <c r="E828" s="63" t="s">
        <v>91</v>
      </c>
      <c r="F828" s="63" t="s">
        <v>92</v>
      </c>
      <c r="G828" s="63" t="s">
        <v>93</v>
      </c>
      <c r="H828" s="63" t="s">
        <v>94</v>
      </c>
      <c r="I828" s="63" t="s">
        <v>97</v>
      </c>
      <c r="J828" s="63">
        <v>148</v>
      </c>
      <c r="K828" s="63">
        <v>211.64</v>
      </c>
    </row>
    <row r="829" spans="1:11" ht="18" customHeight="1" x14ac:dyDescent="0.3">
      <c r="A829" s="63" t="s">
        <v>89</v>
      </c>
      <c r="B829" s="63">
        <v>2021</v>
      </c>
      <c r="C829" s="63" t="s">
        <v>38</v>
      </c>
      <c r="D829" s="63" t="s">
        <v>90</v>
      </c>
      <c r="E829" s="63" t="s">
        <v>91</v>
      </c>
      <c r="F829" s="63" t="s">
        <v>92</v>
      </c>
      <c r="G829" s="63" t="s">
        <v>93</v>
      </c>
      <c r="H829" s="63" t="s">
        <v>94</v>
      </c>
      <c r="I829" s="63" t="s">
        <v>97</v>
      </c>
      <c r="J829" s="63">
        <v>196</v>
      </c>
      <c r="K829" s="63">
        <v>280.27999999999997</v>
      </c>
    </row>
    <row r="830" spans="1:11" ht="18" customHeight="1" x14ac:dyDescent="0.3">
      <c r="A830" s="63" t="s">
        <v>89</v>
      </c>
      <c r="B830" s="63">
        <v>2021</v>
      </c>
      <c r="C830" s="63" t="s">
        <v>38</v>
      </c>
      <c r="D830" s="63" t="s">
        <v>90</v>
      </c>
      <c r="E830" s="63" t="s">
        <v>91</v>
      </c>
      <c r="F830" s="63" t="s">
        <v>92</v>
      </c>
      <c r="G830" s="63" t="s">
        <v>93</v>
      </c>
      <c r="H830" s="63" t="s">
        <v>94</v>
      </c>
      <c r="I830" s="63" t="s">
        <v>97</v>
      </c>
      <c r="J830" s="63">
        <v>370</v>
      </c>
      <c r="K830" s="63">
        <v>529.1</v>
      </c>
    </row>
    <row r="831" spans="1:11" ht="18" customHeight="1" x14ac:dyDescent="0.3">
      <c r="A831" s="63" t="s">
        <v>98</v>
      </c>
      <c r="B831" s="63">
        <v>2021</v>
      </c>
      <c r="C831" s="63" t="s">
        <v>38</v>
      </c>
      <c r="D831" s="63" t="s">
        <v>90</v>
      </c>
      <c r="E831" s="63" t="s">
        <v>91</v>
      </c>
      <c r="F831" s="63" t="s">
        <v>92</v>
      </c>
      <c r="G831" s="63" t="s">
        <v>93</v>
      </c>
      <c r="H831" s="63" t="s">
        <v>94</v>
      </c>
      <c r="I831" s="63" t="s">
        <v>95</v>
      </c>
      <c r="J831" s="63">
        <v>342</v>
      </c>
      <c r="K831" s="63">
        <v>526.24</v>
      </c>
    </row>
    <row r="832" spans="1:11" ht="18" customHeight="1" x14ac:dyDescent="0.3">
      <c r="A832" s="63" t="s">
        <v>96</v>
      </c>
      <c r="B832" s="63">
        <v>2021</v>
      </c>
      <c r="C832" s="63" t="s">
        <v>38</v>
      </c>
      <c r="D832" s="63" t="s">
        <v>90</v>
      </c>
      <c r="E832" s="63" t="s">
        <v>91</v>
      </c>
      <c r="F832" s="63" t="s">
        <v>92</v>
      </c>
      <c r="G832" s="63" t="s">
        <v>93</v>
      </c>
      <c r="H832" s="63" t="s">
        <v>94</v>
      </c>
      <c r="I832" s="63" t="s">
        <v>95</v>
      </c>
      <c r="J832" s="63">
        <v>336</v>
      </c>
      <c r="K832" s="63">
        <v>526.24</v>
      </c>
    </row>
    <row r="833" spans="1:11" ht="18" customHeight="1" x14ac:dyDescent="0.3">
      <c r="A833" s="63" t="s">
        <v>89</v>
      </c>
      <c r="B833" s="63">
        <v>2021</v>
      </c>
      <c r="C833" s="63" t="s">
        <v>38</v>
      </c>
      <c r="D833" s="63" t="s">
        <v>90</v>
      </c>
      <c r="E833" s="63" t="s">
        <v>91</v>
      </c>
      <c r="F833" s="63" t="s">
        <v>92</v>
      </c>
      <c r="G833" s="63" t="s">
        <v>93</v>
      </c>
      <c r="H833" s="63" t="s">
        <v>94</v>
      </c>
      <c r="I833" s="63" t="s">
        <v>95</v>
      </c>
      <c r="J833" s="63">
        <v>330</v>
      </c>
      <c r="K833" s="63">
        <v>526.24</v>
      </c>
    </row>
    <row r="834" spans="1:11" ht="18" customHeight="1" x14ac:dyDescent="0.3">
      <c r="A834" s="63" t="s">
        <v>89</v>
      </c>
      <c r="B834" s="63">
        <v>2021</v>
      </c>
      <c r="C834" s="63" t="s">
        <v>38</v>
      </c>
      <c r="D834" s="63" t="s">
        <v>90</v>
      </c>
      <c r="E834" s="63" t="s">
        <v>91</v>
      </c>
      <c r="F834" s="63" t="s">
        <v>92</v>
      </c>
      <c r="G834" s="63" t="s">
        <v>93</v>
      </c>
      <c r="H834" s="63" t="s">
        <v>94</v>
      </c>
      <c r="I834" s="63" t="s">
        <v>97</v>
      </c>
      <c r="J834" s="63">
        <v>691</v>
      </c>
      <c r="K834" s="63">
        <v>988.13</v>
      </c>
    </row>
    <row r="835" spans="1:11" ht="18" customHeight="1" x14ac:dyDescent="0.3">
      <c r="A835" s="63" t="s">
        <v>89</v>
      </c>
      <c r="B835" s="63">
        <v>2021</v>
      </c>
      <c r="C835" s="63" t="s">
        <v>38</v>
      </c>
      <c r="D835" s="63" t="s">
        <v>90</v>
      </c>
      <c r="E835" s="63" t="s">
        <v>91</v>
      </c>
      <c r="F835" s="63" t="s">
        <v>92</v>
      </c>
      <c r="G835" s="63" t="s">
        <v>93</v>
      </c>
      <c r="H835" s="63" t="s">
        <v>94</v>
      </c>
      <c r="I835" s="63" t="s">
        <v>97</v>
      </c>
      <c r="J835" s="63">
        <v>724</v>
      </c>
      <c r="K835" s="63">
        <v>1035.32</v>
      </c>
    </row>
    <row r="836" spans="1:11" ht="18" customHeight="1" x14ac:dyDescent="0.3">
      <c r="A836" s="63" t="s">
        <v>96</v>
      </c>
      <c r="B836" s="63">
        <v>2021</v>
      </c>
      <c r="C836" s="63" t="s">
        <v>38</v>
      </c>
      <c r="D836" s="63" t="s">
        <v>90</v>
      </c>
      <c r="E836" s="63" t="s">
        <v>91</v>
      </c>
      <c r="F836" s="63" t="s">
        <v>92</v>
      </c>
      <c r="G836" s="63" t="s">
        <v>93</v>
      </c>
      <c r="H836" s="63" t="s">
        <v>94</v>
      </c>
      <c r="I836" s="63" t="s">
        <v>97</v>
      </c>
      <c r="J836" s="63">
        <v>777</v>
      </c>
      <c r="K836" s="63">
        <v>1111.1100000000001</v>
      </c>
    </row>
    <row r="837" spans="1:11" ht="18" customHeight="1" x14ac:dyDescent="0.3">
      <c r="A837" s="63" t="s">
        <v>89</v>
      </c>
      <c r="B837" s="63">
        <v>2021</v>
      </c>
      <c r="C837" s="63" t="s">
        <v>38</v>
      </c>
      <c r="D837" s="63" t="s">
        <v>90</v>
      </c>
      <c r="E837" s="63" t="s">
        <v>91</v>
      </c>
      <c r="F837" s="63" t="s">
        <v>92</v>
      </c>
      <c r="G837" s="63" t="s">
        <v>93</v>
      </c>
      <c r="H837" s="63" t="s">
        <v>94</v>
      </c>
      <c r="I837" s="63" t="s">
        <v>95</v>
      </c>
      <c r="J837" s="63">
        <v>339</v>
      </c>
      <c r="K837" s="63">
        <v>484.77</v>
      </c>
    </row>
    <row r="838" spans="1:11" ht="18" customHeight="1" x14ac:dyDescent="0.3">
      <c r="A838" s="63" t="s">
        <v>89</v>
      </c>
      <c r="B838" s="63">
        <v>2021</v>
      </c>
      <c r="C838" s="63" t="s">
        <v>38</v>
      </c>
      <c r="D838" s="63" t="s">
        <v>90</v>
      </c>
      <c r="E838" s="63" t="s">
        <v>91</v>
      </c>
      <c r="F838" s="63" t="s">
        <v>92</v>
      </c>
      <c r="G838" s="63" t="s">
        <v>93</v>
      </c>
      <c r="H838" s="63" t="s">
        <v>94</v>
      </c>
      <c r="I838" s="63" t="s">
        <v>95</v>
      </c>
      <c r="J838" s="63">
        <v>333</v>
      </c>
      <c r="K838" s="63">
        <v>476.19</v>
      </c>
    </row>
    <row r="839" spans="1:11" ht="18" customHeight="1" x14ac:dyDescent="0.3">
      <c r="A839" s="63" t="s">
        <v>96</v>
      </c>
      <c r="B839" s="63">
        <v>2021</v>
      </c>
      <c r="C839" s="63" t="s">
        <v>38</v>
      </c>
      <c r="D839" s="63" t="s">
        <v>90</v>
      </c>
      <c r="E839" s="63" t="s">
        <v>91</v>
      </c>
      <c r="F839" s="63" t="s">
        <v>92</v>
      </c>
      <c r="G839" s="63" t="s">
        <v>93</v>
      </c>
      <c r="H839" s="63" t="s">
        <v>94</v>
      </c>
      <c r="I839" s="63" t="s">
        <v>97</v>
      </c>
      <c r="J839" s="63">
        <v>153</v>
      </c>
      <c r="K839" s="63">
        <v>218.79</v>
      </c>
    </row>
    <row r="840" spans="1:11" ht="18" customHeight="1" x14ac:dyDescent="0.3">
      <c r="A840" s="63" t="s">
        <v>89</v>
      </c>
      <c r="B840" s="63">
        <v>2021</v>
      </c>
      <c r="C840" s="63" t="s">
        <v>38</v>
      </c>
      <c r="D840" s="63" t="s">
        <v>90</v>
      </c>
      <c r="E840" s="63" t="s">
        <v>91</v>
      </c>
      <c r="F840" s="63" t="s">
        <v>92</v>
      </c>
      <c r="G840" s="63" t="s">
        <v>93</v>
      </c>
      <c r="H840" s="63" t="s">
        <v>94</v>
      </c>
      <c r="I840" s="63" t="s">
        <v>97</v>
      </c>
      <c r="J840" s="63">
        <v>764</v>
      </c>
      <c r="K840" s="63">
        <v>526.24</v>
      </c>
    </row>
    <row r="841" spans="1:11" ht="18" customHeight="1" x14ac:dyDescent="0.3">
      <c r="A841" s="63" t="s">
        <v>89</v>
      </c>
      <c r="B841" s="63">
        <v>2021</v>
      </c>
      <c r="C841" s="63" t="s">
        <v>38</v>
      </c>
      <c r="D841" s="63" t="s">
        <v>90</v>
      </c>
      <c r="E841" s="63" t="s">
        <v>91</v>
      </c>
      <c r="F841" s="63" t="s">
        <v>92</v>
      </c>
      <c r="G841" s="63" t="s">
        <v>93</v>
      </c>
      <c r="H841" s="63" t="s">
        <v>94</v>
      </c>
      <c r="I841" s="63" t="s">
        <v>97</v>
      </c>
      <c r="J841" s="63">
        <v>817</v>
      </c>
      <c r="K841" s="63">
        <v>526.24</v>
      </c>
    </row>
    <row r="842" spans="1:11" ht="18" customHeight="1" x14ac:dyDescent="0.3">
      <c r="A842" s="63" t="s">
        <v>89</v>
      </c>
      <c r="B842" s="63">
        <v>2021</v>
      </c>
      <c r="C842" s="63" t="s">
        <v>38</v>
      </c>
      <c r="D842" s="63" t="s">
        <v>90</v>
      </c>
      <c r="E842" s="63" t="s">
        <v>91</v>
      </c>
      <c r="F842" s="63" t="s">
        <v>92</v>
      </c>
      <c r="G842" s="63" t="s">
        <v>93</v>
      </c>
      <c r="H842" s="63" t="s">
        <v>94</v>
      </c>
      <c r="I842" s="63" t="s">
        <v>97</v>
      </c>
      <c r="J842" s="63">
        <v>151</v>
      </c>
      <c r="K842" s="63">
        <v>215.93</v>
      </c>
    </row>
    <row r="843" spans="1:11" ht="18" customHeight="1" x14ac:dyDescent="0.3">
      <c r="A843" s="63" t="s">
        <v>98</v>
      </c>
      <c r="B843" s="63">
        <v>2021</v>
      </c>
      <c r="C843" s="63" t="s">
        <v>38</v>
      </c>
      <c r="D843" s="63" t="s">
        <v>90</v>
      </c>
      <c r="E843" s="63" t="s">
        <v>91</v>
      </c>
      <c r="F843" s="63" t="s">
        <v>92</v>
      </c>
      <c r="G843" s="63" t="s">
        <v>93</v>
      </c>
      <c r="H843" s="63" t="s">
        <v>94</v>
      </c>
      <c r="I843" s="63" t="s">
        <v>97</v>
      </c>
      <c r="J843" s="63">
        <v>199</v>
      </c>
      <c r="K843" s="63">
        <v>284.57</v>
      </c>
    </row>
    <row r="844" spans="1:11" ht="18" customHeight="1" x14ac:dyDescent="0.3">
      <c r="A844" s="63" t="s">
        <v>100</v>
      </c>
      <c r="B844" s="63">
        <v>2021</v>
      </c>
      <c r="C844" s="63" t="s">
        <v>38</v>
      </c>
      <c r="D844" s="63" t="s">
        <v>90</v>
      </c>
      <c r="E844" s="63" t="s">
        <v>91</v>
      </c>
      <c r="F844" s="63" t="s">
        <v>92</v>
      </c>
      <c r="G844" s="63" t="s">
        <v>93</v>
      </c>
      <c r="H844" s="63" t="s">
        <v>94</v>
      </c>
      <c r="I844" s="63" t="s">
        <v>97</v>
      </c>
      <c r="J844" s="63">
        <v>367</v>
      </c>
      <c r="K844" s="63">
        <v>524.80999999999995</v>
      </c>
    </row>
    <row r="845" spans="1:11" ht="18" customHeight="1" x14ac:dyDescent="0.3">
      <c r="A845" s="63" t="s">
        <v>89</v>
      </c>
      <c r="B845" s="63">
        <v>2021</v>
      </c>
      <c r="C845" s="63" t="s">
        <v>38</v>
      </c>
      <c r="D845" s="63" t="s">
        <v>90</v>
      </c>
      <c r="E845" s="63" t="s">
        <v>91</v>
      </c>
      <c r="F845" s="63" t="s">
        <v>92</v>
      </c>
      <c r="G845" s="63" t="s">
        <v>93</v>
      </c>
      <c r="H845" s="63" t="s">
        <v>94</v>
      </c>
      <c r="I845" s="63" t="s">
        <v>95</v>
      </c>
      <c r="J845" s="63">
        <v>341</v>
      </c>
      <c r="K845" s="63">
        <v>487.63</v>
      </c>
    </row>
    <row r="846" spans="1:11" ht="18" customHeight="1" x14ac:dyDescent="0.3">
      <c r="A846" s="63" t="s">
        <v>100</v>
      </c>
      <c r="B846" s="63">
        <v>2021</v>
      </c>
      <c r="C846" s="63" t="s">
        <v>38</v>
      </c>
      <c r="D846" s="63" t="s">
        <v>90</v>
      </c>
      <c r="E846" s="63" t="s">
        <v>91</v>
      </c>
      <c r="F846" s="63" t="s">
        <v>92</v>
      </c>
      <c r="G846" s="63" t="s">
        <v>93</v>
      </c>
      <c r="H846" s="63" t="s">
        <v>94</v>
      </c>
      <c r="I846" s="63" t="s">
        <v>95</v>
      </c>
      <c r="J846" s="63">
        <v>335</v>
      </c>
      <c r="K846" s="63">
        <v>479.05</v>
      </c>
    </row>
    <row r="847" spans="1:11" ht="18" customHeight="1" x14ac:dyDescent="0.3">
      <c r="A847" s="63" t="s">
        <v>96</v>
      </c>
      <c r="B847" s="63">
        <v>2021</v>
      </c>
      <c r="C847" s="63" t="s">
        <v>38</v>
      </c>
      <c r="D847" s="63" t="s">
        <v>90</v>
      </c>
      <c r="E847" s="63" t="s">
        <v>91</v>
      </c>
      <c r="F847" s="63" t="s">
        <v>92</v>
      </c>
      <c r="G847" s="63" t="s">
        <v>93</v>
      </c>
      <c r="H847" s="63" t="s">
        <v>94</v>
      </c>
      <c r="I847" s="63" t="s">
        <v>95</v>
      </c>
      <c r="J847" s="63">
        <v>329</v>
      </c>
      <c r="K847" s="63">
        <v>470.47</v>
      </c>
    </row>
    <row r="848" spans="1:11" ht="18" customHeight="1" x14ac:dyDescent="0.3">
      <c r="A848" s="63" t="s">
        <v>98</v>
      </c>
      <c r="B848" s="63">
        <v>2021</v>
      </c>
      <c r="C848" s="63" t="s">
        <v>38</v>
      </c>
      <c r="D848" s="63" t="s">
        <v>90</v>
      </c>
      <c r="E848" s="63" t="s">
        <v>91</v>
      </c>
      <c r="F848" s="63" t="s">
        <v>92</v>
      </c>
      <c r="G848" s="63" t="s">
        <v>93</v>
      </c>
      <c r="H848" s="63" t="s">
        <v>94</v>
      </c>
      <c r="I848" s="63" t="s">
        <v>97</v>
      </c>
      <c r="J848" s="63">
        <v>149</v>
      </c>
      <c r="K848" s="63">
        <v>213.07</v>
      </c>
    </row>
    <row r="849" spans="1:11" ht="18" customHeight="1" x14ac:dyDescent="0.3">
      <c r="A849" s="63" t="s">
        <v>96</v>
      </c>
      <c r="B849" s="63">
        <v>2021</v>
      </c>
      <c r="C849" s="63" t="s">
        <v>38</v>
      </c>
      <c r="D849" s="63" t="s">
        <v>90</v>
      </c>
      <c r="E849" s="63" t="s">
        <v>91</v>
      </c>
      <c r="F849" s="63" t="s">
        <v>92</v>
      </c>
      <c r="G849" s="63" t="s">
        <v>93</v>
      </c>
      <c r="H849" s="63" t="s">
        <v>94</v>
      </c>
      <c r="I849" s="63" t="s">
        <v>97</v>
      </c>
      <c r="J849" s="63">
        <v>197</v>
      </c>
      <c r="K849" s="63">
        <v>281.70999999999998</v>
      </c>
    </row>
    <row r="850" spans="1:11" ht="18" customHeight="1" x14ac:dyDescent="0.3">
      <c r="A850" s="63" t="s">
        <v>98</v>
      </c>
      <c r="B850" s="63">
        <v>2021</v>
      </c>
      <c r="C850" s="63" t="s">
        <v>38</v>
      </c>
      <c r="D850" s="63" t="s">
        <v>90</v>
      </c>
      <c r="E850" s="63" t="s">
        <v>91</v>
      </c>
      <c r="F850" s="63" t="s">
        <v>92</v>
      </c>
      <c r="G850" s="63" t="s">
        <v>93</v>
      </c>
      <c r="H850" s="63" t="s">
        <v>94</v>
      </c>
      <c r="I850" s="63" t="s">
        <v>97</v>
      </c>
      <c r="J850" s="63">
        <v>786</v>
      </c>
      <c r="K850" s="63">
        <v>1123.98</v>
      </c>
    </row>
    <row r="851" spans="1:11" ht="18" customHeight="1" x14ac:dyDescent="0.3">
      <c r="A851" s="63" t="s">
        <v>89</v>
      </c>
      <c r="B851" s="63">
        <v>2021</v>
      </c>
      <c r="C851" s="63" t="s">
        <v>42</v>
      </c>
      <c r="D851" s="63" t="s">
        <v>90</v>
      </c>
      <c r="E851" s="63" t="s">
        <v>91</v>
      </c>
      <c r="F851" s="63" t="s">
        <v>92</v>
      </c>
      <c r="G851" s="63" t="s">
        <v>93</v>
      </c>
      <c r="H851" s="63" t="s">
        <v>94</v>
      </c>
      <c r="I851" s="63" t="s">
        <v>97</v>
      </c>
      <c r="J851" s="63">
        <v>128</v>
      </c>
      <c r="K851" s="63">
        <v>174.07999999999998</v>
      </c>
    </row>
    <row r="852" spans="1:11" ht="18" customHeight="1" x14ac:dyDescent="0.3">
      <c r="A852" s="63" t="s">
        <v>96</v>
      </c>
      <c r="B852" s="63">
        <v>2021</v>
      </c>
      <c r="C852" s="63" t="s">
        <v>42</v>
      </c>
      <c r="D852" s="63" t="s">
        <v>90</v>
      </c>
      <c r="E852" s="63" t="s">
        <v>91</v>
      </c>
      <c r="F852" s="63" t="s">
        <v>92</v>
      </c>
      <c r="G852" s="63" t="s">
        <v>93</v>
      </c>
      <c r="H852" s="63" t="s">
        <v>94</v>
      </c>
      <c r="I852" s="63" t="s">
        <v>97</v>
      </c>
      <c r="J852" s="63">
        <v>176</v>
      </c>
      <c r="K852" s="63">
        <v>251.68</v>
      </c>
    </row>
    <row r="853" spans="1:11" ht="18" customHeight="1" x14ac:dyDescent="0.3">
      <c r="A853" s="63" t="s">
        <v>89</v>
      </c>
      <c r="B853" s="63">
        <v>2021</v>
      </c>
      <c r="C853" s="63" t="s">
        <v>42</v>
      </c>
      <c r="D853" s="63" t="s">
        <v>90</v>
      </c>
      <c r="E853" s="63" t="s">
        <v>91</v>
      </c>
      <c r="F853" s="63" t="s">
        <v>92</v>
      </c>
      <c r="G853" s="63" t="s">
        <v>93</v>
      </c>
      <c r="H853" s="63" t="s">
        <v>94</v>
      </c>
      <c r="I853" s="63" t="s">
        <v>97</v>
      </c>
      <c r="J853" s="63">
        <v>130</v>
      </c>
      <c r="K853" s="63">
        <v>185.9</v>
      </c>
    </row>
    <row r="854" spans="1:11" ht="18" customHeight="1" x14ac:dyDescent="0.3">
      <c r="A854" s="63" t="s">
        <v>96</v>
      </c>
      <c r="B854" s="63">
        <v>2021</v>
      </c>
      <c r="C854" s="63" t="s">
        <v>42</v>
      </c>
      <c r="D854" s="63" t="s">
        <v>90</v>
      </c>
      <c r="E854" s="63" t="s">
        <v>91</v>
      </c>
      <c r="F854" s="63" t="s">
        <v>92</v>
      </c>
      <c r="G854" s="63" t="s">
        <v>93</v>
      </c>
      <c r="H854" s="63" t="s">
        <v>94</v>
      </c>
      <c r="I854" s="63" t="s">
        <v>97</v>
      </c>
      <c r="J854" s="63">
        <v>178</v>
      </c>
      <c r="K854" s="63">
        <v>254.54</v>
      </c>
    </row>
    <row r="855" spans="1:11" ht="18" customHeight="1" x14ac:dyDescent="0.3">
      <c r="A855" s="63" t="s">
        <v>89</v>
      </c>
      <c r="B855" s="63">
        <v>2021</v>
      </c>
      <c r="C855" s="63" t="s">
        <v>42</v>
      </c>
      <c r="D855" s="63" t="s">
        <v>90</v>
      </c>
      <c r="E855" s="63" t="s">
        <v>91</v>
      </c>
      <c r="F855" s="63" t="s">
        <v>92</v>
      </c>
      <c r="G855" s="63" t="s">
        <v>93</v>
      </c>
      <c r="H855" s="63" t="s">
        <v>94</v>
      </c>
      <c r="I855" s="63" t="s">
        <v>97</v>
      </c>
      <c r="J855" s="63">
        <v>728</v>
      </c>
      <c r="K855" s="63">
        <v>1041.04</v>
      </c>
    </row>
    <row r="856" spans="1:11" ht="18" customHeight="1" x14ac:dyDescent="0.3">
      <c r="A856" s="63" t="s">
        <v>99</v>
      </c>
      <c r="B856" s="63">
        <v>2021</v>
      </c>
      <c r="C856" s="63" t="s">
        <v>42</v>
      </c>
      <c r="D856" s="63" t="s">
        <v>90</v>
      </c>
      <c r="E856" s="63" t="s">
        <v>91</v>
      </c>
      <c r="F856" s="63" t="s">
        <v>92</v>
      </c>
      <c r="G856" s="63" t="s">
        <v>93</v>
      </c>
      <c r="H856" s="63" t="s">
        <v>94</v>
      </c>
      <c r="I856" s="63" t="s">
        <v>97</v>
      </c>
      <c r="J856" s="63">
        <v>129</v>
      </c>
      <c r="K856" s="63">
        <v>184.47</v>
      </c>
    </row>
    <row r="857" spans="1:11" ht="18" customHeight="1" x14ac:dyDescent="0.3">
      <c r="A857" s="63" t="s">
        <v>98</v>
      </c>
      <c r="B857" s="63">
        <v>2021</v>
      </c>
      <c r="C857" s="63" t="s">
        <v>42</v>
      </c>
      <c r="D857" s="63" t="s">
        <v>90</v>
      </c>
      <c r="E857" s="63" t="s">
        <v>91</v>
      </c>
      <c r="F857" s="63" t="s">
        <v>92</v>
      </c>
      <c r="G857" s="63" t="s">
        <v>93</v>
      </c>
      <c r="H857" s="63" t="s">
        <v>94</v>
      </c>
      <c r="I857" s="63" t="s">
        <v>97</v>
      </c>
      <c r="J857" s="63">
        <v>767</v>
      </c>
      <c r="K857" s="63">
        <v>526.24</v>
      </c>
    </row>
    <row r="858" spans="1:11" ht="18" customHeight="1" x14ac:dyDescent="0.3">
      <c r="A858" s="63" t="s">
        <v>96</v>
      </c>
      <c r="B858" s="63">
        <v>2021</v>
      </c>
      <c r="C858" s="63" t="s">
        <v>42</v>
      </c>
      <c r="D858" s="63" t="s">
        <v>90</v>
      </c>
      <c r="E858" s="63" t="s">
        <v>91</v>
      </c>
      <c r="F858" s="63" t="s">
        <v>92</v>
      </c>
      <c r="G858" s="63" t="s">
        <v>93</v>
      </c>
      <c r="H858" s="63" t="s">
        <v>94</v>
      </c>
      <c r="I858" s="63" t="s">
        <v>97</v>
      </c>
      <c r="J858" s="63">
        <v>127</v>
      </c>
      <c r="K858" s="63">
        <v>181.61</v>
      </c>
    </row>
    <row r="859" spans="1:11" ht="18" customHeight="1" x14ac:dyDescent="0.3">
      <c r="A859" s="63" t="s">
        <v>96</v>
      </c>
      <c r="B859" s="63">
        <v>2021</v>
      </c>
      <c r="C859" s="63" t="s">
        <v>42</v>
      </c>
      <c r="D859" s="63" t="s">
        <v>90</v>
      </c>
      <c r="E859" s="63" t="s">
        <v>91</v>
      </c>
      <c r="F859" s="63" t="s">
        <v>92</v>
      </c>
      <c r="G859" s="63" t="s">
        <v>93</v>
      </c>
      <c r="H859" s="63" t="s">
        <v>94</v>
      </c>
      <c r="I859" s="63" t="s">
        <v>97</v>
      </c>
      <c r="J859" s="63">
        <v>175</v>
      </c>
      <c r="K859" s="63">
        <v>250.25</v>
      </c>
    </row>
    <row r="860" spans="1:11" ht="18" customHeight="1" x14ac:dyDescent="0.3">
      <c r="A860" s="63" t="s">
        <v>89</v>
      </c>
      <c r="B860" s="63">
        <v>2021</v>
      </c>
      <c r="C860" s="63" t="s">
        <v>42</v>
      </c>
      <c r="D860" s="63" t="s">
        <v>90</v>
      </c>
      <c r="E860" s="63" t="s">
        <v>91</v>
      </c>
      <c r="F860" s="63" t="s">
        <v>92</v>
      </c>
      <c r="G860" s="63" t="s">
        <v>93</v>
      </c>
      <c r="H860" s="63" t="s">
        <v>94</v>
      </c>
      <c r="I860" s="63" t="s">
        <v>97</v>
      </c>
      <c r="J860" s="63">
        <v>131</v>
      </c>
      <c r="K860" s="63">
        <v>187.32999999999998</v>
      </c>
    </row>
    <row r="861" spans="1:11" ht="18" customHeight="1" x14ac:dyDescent="0.3">
      <c r="A861" s="63" t="s">
        <v>89</v>
      </c>
      <c r="B861" s="63">
        <v>2021</v>
      </c>
      <c r="C861" s="63" t="s">
        <v>31</v>
      </c>
      <c r="D861" s="63" t="s">
        <v>90</v>
      </c>
      <c r="E861" s="63" t="s">
        <v>91</v>
      </c>
      <c r="F861" s="63" t="s">
        <v>92</v>
      </c>
      <c r="G861" s="63" t="s">
        <v>93</v>
      </c>
      <c r="H861" s="63" t="s">
        <v>94</v>
      </c>
      <c r="I861" s="63" t="s">
        <v>95</v>
      </c>
      <c r="J861" s="63">
        <v>194</v>
      </c>
      <c r="K861" s="63">
        <v>526.24</v>
      </c>
    </row>
    <row r="862" spans="1:11" ht="18" customHeight="1" x14ac:dyDescent="0.3">
      <c r="A862" s="63" t="s">
        <v>96</v>
      </c>
      <c r="B862" s="63">
        <v>2021</v>
      </c>
      <c r="C862" s="63" t="s">
        <v>31</v>
      </c>
      <c r="D862" s="63" t="s">
        <v>90</v>
      </c>
      <c r="E862" s="63" t="s">
        <v>91</v>
      </c>
      <c r="F862" s="63" t="s">
        <v>92</v>
      </c>
      <c r="G862" s="63" t="s">
        <v>93</v>
      </c>
      <c r="H862" s="63" t="s">
        <v>94</v>
      </c>
      <c r="I862" s="63" t="s">
        <v>95</v>
      </c>
      <c r="J862" s="63">
        <v>188</v>
      </c>
      <c r="K862" s="63">
        <v>526.24</v>
      </c>
    </row>
    <row r="863" spans="1:11" ht="18" customHeight="1" x14ac:dyDescent="0.3">
      <c r="A863" s="63" t="s">
        <v>89</v>
      </c>
      <c r="B863" s="63">
        <v>2021</v>
      </c>
      <c r="C863" s="63" t="s">
        <v>31</v>
      </c>
      <c r="D863" s="63" t="s">
        <v>90</v>
      </c>
      <c r="E863" s="63" t="s">
        <v>91</v>
      </c>
      <c r="F863" s="63" t="s">
        <v>92</v>
      </c>
      <c r="G863" s="63" t="s">
        <v>93</v>
      </c>
      <c r="H863" s="63" t="s">
        <v>94</v>
      </c>
      <c r="I863" s="63" t="s">
        <v>95</v>
      </c>
      <c r="J863" s="63">
        <v>182</v>
      </c>
      <c r="K863" s="63">
        <v>526.24</v>
      </c>
    </row>
    <row r="864" spans="1:11" ht="18" customHeight="1" x14ac:dyDescent="0.3">
      <c r="A864" s="63" t="s">
        <v>89</v>
      </c>
      <c r="B864" s="63">
        <v>2021</v>
      </c>
      <c r="C864" s="63" t="s">
        <v>31</v>
      </c>
      <c r="D864" s="63" t="s">
        <v>90</v>
      </c>
      <c r="E864" s="63" t="s">
        <v>91</v>
      </c>
      <c r="F864" s="63" t="s">
        <v>92</v>
      </c>
      <c r="G864" s="63" t="s">
        <v>93</v>
      </c>
      <c r="H864" s="63" t="s">
        <v>94</v>
      </c>
      <c r="I864" s="63" t="s">
        <v>97</v>
      </c>
      <c r="J864" s="63">
        <v>182</v>
      </c>
      <c r="K864" s="63">
        <v>260.26</v>
      </c>
    </row>
    <row r="865" spans="1:11" ht="18" customHeight="1" x14ac:dyDescent="0.3">
      <c r="A865" s="63" t="s">
        <v>98</v>
      </c>
      <c r="B865" s="63">
        <v>2021</v>
      </c>
      <c r="C865" s="63" t="s">
        <v>31</v>
      </c>
      <c r="D865" s="63" t="s">
        <v>90</v>
      </c>
      <c r="E865" s="63" t="s">
        <v>91</v>
      </c>
      <c r="F865" s="63" t="s">
        <v>92</v>
      </c>
      <c r="G865" s="63" t="s">
        <v>93</v>
      </c>
      <c r="H865" s="63" t="s">
        <v>94</v>
      </c>
      <c r="I865" s="63" t="s">
        <v>97</v>
      </c>
      <c r="J865" s="63">
        <v>230</v>
      </c>
      <c r="K865" s="63">
        <v>328.9</v>
      </c>
    </row>
    <row r="866" spans="1:11" ht="18" customHeight="1" x14ac:dyDescent="0.3">
      <c r="A866" s="63" t="s">
        <v>100</v>
      </c>
      <c r="B866" s="63">
        <v>2021</v>
      </c>
      <c r="C866" s="63" t="s">
        <v>31</v>
      </c>
      <c r="D866" s="63" t="s">
        <v>90</v>
      </c>
      <c r="E866" s="63" t="s">
        <v>91</v>
      </c>
      <c r="F866" s="63" t="s">
        <v>92</v>
      </c>
      <c r="G866" s="63" t="s">
        <v>93</v>
      </c>
      <c r="H866" s="63" t="s">
        <v>94</v>
      </c>
      <c r="I866" s="63" t="s">
        <v>97</v>
      </c>
      <c r="J866" s="63">
        <v>158</v>
      </c>
      <c r="K866" s="63">
        <v>225.94</v>
      </c>
    </row>
    <row r="867" spans="1:11" ht="18" customHeight="1" x14ac:dyDescent="0.3">
      <c r="A867" s="63" t="s">
        <v>96</v>
      </c>
      <c r="B867" s="63">
        <v>2021</v>
      </c>
      <c r="C867" s="63" t="s">
        <v>31</v>
      </c>
      <c r="D867" s="63" t="s">
        <v>90</v>
      </c>
      <c r="E867" s="63" t="s">
        <v>91</v>
      </c>
      <c r="F867" s="63" t="s">
        <v>92</v>
      </c>
      <c r="G867" s="63" t="s">
        <v>93</v>
      </c>
      <c r="H867" s="63" t="s">
        <v>94</v>
      </c>
      <c r="I867" s="63" t="s">
        <v>97</v>
      </c>
      <c r="J867" s="63">
        <v>184</v>
      </c>
      <c r="K867" s="63">
        <v>263.12</v>
      </c>
    </row>
    <row r="868" spans="1:11" ht="18" customHeight="1" x14ac:dyDescent="0.3">
      <c r="A868" s="63" t="s">
        <v>89</v>
      </c>
      <c r="B868" s="63">
        <v>2021</v>
      </c>
      <c r="C868" s="63" t="s">
        <v>31</v>
      </c>
      <c r="D868" s="63" t="s">
        <v>90</v>
      </c>
      <c r="E868" s="63" t="s">
        <v>91</v>
      </c>
      <c r="F868" s="63" t="s">
        <v>92</v>
      </c>
      <c r="G868" s="63" t="s">
        <v>93</v>
      </c>
      <c r="H868" s="63" t="s">
        <v>94</v>
      </c>
      <c r="I868" s="63" t="s">
        <v>97</v>
      </c>
      <c r="J868" s="63">
        <v>154</v>
      </c>
      <c r="K868" s="63">
        <v>220.22</v>
      </c>
    </row>
    <row r="869" spans="1:11" ht="18" customHeight="1" x14ac:dyDescent="0.3">
      <c r="A869" s="63" t="s">
        <v>96</v>
      </c>
      <c r="B869" s="63">
        <v>2021</v>
      </c>
      <c r="C869" s="63" t="s">
        <v>31</v>
      </c>
      <c r="D869" s="63" t="s">
        <v>90</v>
      </c>
      <c r="E869" s="63" t="s">
        <v>91</v>
      </c>
      <c r="F869" s="63" t="s">
        <v>92</v>
      </c>
      <c r="G869" s="63" t="s">
        <v>93</v>
      </c>
      <c r="H869" s="63" t="s">
        <v>94</v>
      </c>
      <c r="I869" s="63" t="s">
        <v>95</v>
      </c>
      <c r="J869" s="63">
        <v>192</v>
      </c>
      <c r="K869" s="63">
        <v>526.24</v>
      </c>
    </row>
    <row r="870" spans="1:11" ht="18" customHeight="1" x14ac:dyDescent="0.3">
      <c r="A870" s="63" t="s">
        <v>100</v>
      </c>
      <c r="B870" s="63">
        <v>2021</v>
      </c>
      <c r="C870" s="63" t="s">
        <v>31</v>
      </c>
      <c r="D870" s="63" t="s">
        <v>90</v>
      </c>
      <c r="E870" s="63" t="s">
        <v>91</v>
      </c>
      <c r="F870" s="63" t="s">
        <v>92</v>
      </c>
      <c r="G870" s="63" t="s">
        <v>93</v>
      </c>
      <c r="H870" s="63" t="s">
        <v>94</v>
      </c>
      <c r="I870" s="63" t="s">
        <v>95</v>
      </c>
      <c r="J870" s="63">
        <v>186</v>
      </c>
      <c r="K870" s="63">
        <v>526.24</v>
      </c>
    </row>
    <row r="871" spans="1:11" ht="18" customHeight="1" x14ac:dyDescent="0.3">
      <c r="A871" s="63" t="s">
        <v>99</v>
      </c>
      <c r="B871" s="63">
        <v>2021</v>
      </c>
      <c r="C871" s="63" t="s">
        <v>31</v>
      </c>
      <c r="D871" s="63" t="s">
        <v>90</v>
      </c>
      <c r="E871" s="63" t="s">
        <v>91</v>
      </c>
      <c r="F871" s="63" t="s">
        <v>92</v>
      </c>
      <c r="G871" s="63" t="s">
        <v>93</v>
      </c>
      <c r="H871" s="63" t="s">
        <v>94</v>
      </c>
      <c r="I871" s="63" t="s">
        <v>95</v>
      </c>
      <c r="J871" s="63">
        <v>180</v>
      </c>
      <c r="K871" s="63">
        <v>526.24</v>
      </c>
    </row>
    <row r="872" spans="1:11" ht="18" customHeight="1" x14ac:dyDescent="0.3">
      <c r="A872" s="63" t="s">
        <v>89</v>
      </c>
      <c r="B872" s="63">
        <v>2021</v>
      </c>
      <c r="C872" s="63" t="s">
        <v>31</v>
      </c>
      <c r="D872" s="63" t="s">
        <v>90</v>
      </c>
      <c r="E872" s="63" t="s">
        <v>91</v>
      </c>
      <c r="F872" s="63" t="s">
        <v>92</v>
      </c>
      <c r="G872" s="63" t="s">
        <v>93</v>
      </c>
      <c r="H872" s="63" t="s">
        <v>94</v>
      </c>
      <c r="I872" s="63" t="s">
        <v>97</v>
      </c>
      <c r="J872" s="63">
        <v>686</v>
      </c>
      <c r="K872" s="63">
        <v>980.98</v>
      </c>
    </row>
    <row r="873" spans="1:11" ht="18" customHeight="1" x14ac:dyDescent="0.3">
      <c r="A873" s="63" t="s">
        <v>99</v>
      </c>
      <c r="B873" s="63">
        <v>2021</v>
      </c>
      <c r="C873" s="63" t="s">
        <v>31</v>
      </c>
      <c r="D873" s="63" t="s">
        <v>90</v>
      </c>
      <c r="E873" s="63" t="s">
        <v>91</v>
      </c>
      <c r="F873" s="63" t="s">
        <v>92</v>
      </c>
      <c r="G873" s="63" t="s">
        <v>93</v>
      </c>
      <c r="H873" s="63" t="s">
        <v>94</v>
      </c>
      <c r="I873" s="63" t="s">
        <v>97</v>
      </c>
      <c r="J873" s="63">
        <v>719</v>
      </c>
      <c r="K873" s="63">
        <v>1028.17</v>
      </c>
    </row>
    <row r="874" spans="1:11" ht="18" customHeight="1" x14ac:dyDescent="0.3">
      <c r="A874" s="63" t="s">
        <v>96</v>
      </c>
      <c r="B874" s="63">
        <v>2021</v>
      </c>
      <c r="C874" s="63" t="s">
        <v>31</v>
      </c>
      <c r="D874" s="63" t="s">
        <v>90</v>
      </c>
      <c r="E874" s="63" t="s">
        <v>91</v>
      </c>
      <c r="F874" s="63" t="s">
        <v>92</v>
      </c>
      <c r="G874" s="63" t="s">
        <v>93</v>
      </c>
      <c r="H874" s="63" t="s">
        <v>94</v>
      </c>
      <c r="I874" s="63" t="s">
        <v>97</v>
      </c>
      <c r="J874" s="63">
        <v>772</v>
      </c>
      <c r="K874" s="63">
        <v>1103.96</v>
      </c>
    </row>
    <row r="875" spans="1:11" ht="18" customHeight="1" x14ac:dyDescent="0.3">
      <c r="A875" s="63" t="s">
        <v>98</v>
      </c>
      <c r="B875" s="63">
        <v>2021</v>
      </c>
      <c r="C875" s="63" t="s">
        <v>31</v>
      </c>
      <c r="D875" s="63" t="s">
        <v>90</v>
      </c>
      <c r="E875" s="63" t="s">
        <v>91</v>
      </c>
      <c r="F875" s="63" t="s">
        <v>92</v>
      </c>
      <c r="G875" s="63" t="s">
        <v>93</v>
      </c>
      <c r="H875" s="63" t="s">
        <v>94</v>
      </c>
      <c r="I875" s="63" t="s">
        <v>95</v>
      </c>
      <c r="J875" s="63">
        <v>189</v>
      </c>
      <c r="K875" s="63">
        <v>270.27</v>
      </c>
    </row>
    <row r="876" spans="1:11" ht="18" customHeight="1" x14ac:dyDescent="0.3">
      <c r="A876" s="63" t="s">
        <v>99</v>
      </c>
      <c r="B876" s="63">
        <v>2021</v>
      </c>
      <c r="C876" s="63" t="s">
        <v>31</v>
      </c>
      <c r="D876" s="63" t="s">
        <v>90</v>
      </c>
      <c r="E876" s="63" t="s">
        <v>91</v>
      </c>
      <c r="F876" s="63" t="s">
        <v>92</v>
      </c>
      <c r="G876" s="63" t="s">
        <v>93</v>
      </c>
      <c r="H876" s="63" t="s">
        <v>94</v>
      </c>
      <c r="I876" s="63" t="s">
        <v>95</v>
      </c>
      <c r="J876" s="63">
        <v>183</v>
      </c>
      <c r="K876" s="63">
        <v>261.69</v>
      </c>
    </row>
    <row r="877" spans="1:11" ht="18" customHeight="1" x14ac:dyDescent="0.3">
      <c r="A877" s="63" t="s">
        <v>96</v>
      </c>
      <c r="B877" s="63">
        <v>2021</v>
      </c>
      <c r="C877" s="63" t="s">
        <v>31</v>
      </c>
      <c r="D877" s="63" t="s">
        <v>90</v>
      </c>
      <c r="E877" s="63" t="s">
        <v>91</v>
      </c>
      <c r="F877" s="63" t="s">
        <v>92</v>
      </c>
      <c r="G877" s="63" t="s">
        <v>93</v>
      </c>
      <c r="H877" s="63" t="s">
        <v>94</v>
      </c>
      <c r="I877" s="63" t="s">
        <v>97</v>
      </c>
      <c r="J877" s="63">
        <v>183</v>
      </c>
      <c r="K877" s="63">
        <v>261.69</v>
      </c>
    </row>
    <row r="878" spans="1:11" ht="18" customHeight="1" x14ac:dyDescent="0.3">
      <c r="A878" s="63" t="s">
        <v>96</v>
      </c>
      <c r="B878" s="63">
        <v>2021</v>
      </c>
      <c r="C878" s="63" t="s">
        <v>31</v>
      </c>
      <c r="D878" s="63" t="s">
        <v>90</v>
      </c>
      <c r="E878" s="63" t="s">
        <v>91</v>
      </c>
      <c r="F878" s="63" t="s">
        <v>92</v>
      </c>
      <c r="G878" s="63" t="s">
        <v>93</v>
      </c>
      <c r="H878" s="63" t="s">
        <v>94</v>
      </c>
      <c r="I878" s="63" t="s">
        <v>97</v>
      </c>
      <c r="J878" s="63">
        <v>758</v>
      </c>
      <c r="K878" s="63">
        <v>526.24</v>
      </c>
    </row>
    <row r="879" spans="1:11" ht="18" customHeight="1" x14ac:dyDescent="0.3">
      <c r="A879" s="63" t="s">
        <v>89</v>
      </c>
      <c r="B879" s="63">
        <v>2021</v>
      </c>
      <c r="C879" s="63" t="s">
        <v>31</v>
      </c>
      <c r="D879" s="63" t="s">
        <v>90</v>
      </c>
      <c r="E879" s="63" t="s">
        <v>91</v>
      </c>
      <c r="F879" s="63" t="s">
        <v>92</v>
      </c>
      <c r="G879" s="63" t="s">
        <v>93</v>
      </c>
      <c r="H879" s="63" t="s">
        <v>94</v>
      </c>
      <c r="I879" s="63" t="s">
        <v>97</v>
      </c>
      <c r="J879" s="63">
        <v>812</v>
      </c>
      <c r="K879" s="63">
        <v>526.24</v>
      </c>
    </row>
    <row r="880" spans="1:11" ht="18" customHeight="1" x14ac:dyDescent="0.3">
      <c r="A880" s="63" t="s">
        <v>89</v>
      </c>
      <c r="B880" s="63">
        <v>2021</v>
      </c>
      <c r="C880" s="63" t="s">
        <v>31</v>
      </c>
      <c r="D880" s="63" t="s">
        <v>90</v>
      </c>
      <c r="E880" s="63" t="s">
        <v>91</v>
      </c>
      <c r="F880" s="63" t="s">
        <v>92</v>
      </c>
      <c r="G880" s="63" t="s">
        <v>93</v>
      </c>
      <c r="H880" s="63" t="s">
        <v>94</v>
      </c>
      <c r="I880" s="63" t="s">
        <v>97</v>
      </c>
      <c r="J880" s="63">
        <v>181</v>
      </c>
      <c r="K880" s="63">
        <v>258.83</v>
      </c>
    </row>
    <row r="881" spans="1:11" ht="18" customHeight="1" x14ac:dyDescent="0.3">
      <c r="A881" s="63" t="s">
        <v>100</v>
      </c>
      <c r="B881" s="63">
        <v>2021</v>
      </c>
      <c r="C881" s="63" t="s">
        <v>31</v>
      </c>
      <c r="D881" s="63" t="s">
        <v>90</v>
      </c>
      <c r="E881" s="63" t="s">
        <v>91</v>
      </c>
      <c r="F881" s="63" t="s">
        <v>92</v>
      </c>
      <c r="G881" s="63" t="s">
        <v>93</v>
      </c>
      <c r="H881" s="63" t="s">
        <v>94</v>
      </c>
      <c r="I881" s="63" t="s">
        <v>97</v>
      </c>
      <c r="J881" s="63">
        <v>229</v>
      </c>
      <c r="K881" s="63">
        <v>327.47000000000003</v>
      </c>
    </row>
    <row r="882" spans="1:11" ht="18" customHeight="1" x14ac:dyDescent="0.3">
      <c r="A882" s="63" t="s">
        <v>96</v>
      </c>
      <c r="B882" s="63">
        <v>2021</v>
      </c>
      <c r="C882" s="63" t="s">
        <v>31</v>
      </c>
      <c r="D882" s="63" t="s">
        <v>90</v>
      </c>
      <c r="E882" s="63" t="s">
        <v>91</v>
      </c>
      <c r="F882" s="63" t="s">
        <v>92</v>
      </c>
      <c r="G882" s="63" t="s">
        <v>93</v>
      </c>
      <c r="H882" s="63" t="s">
        <v>94</v>
      </c>
      <c r="I882" s="63" t="s">
        <v>97</v>
      </c>
      <c r="J882" s="63">
        <v>157</v>
      </c>
      <c r="K882" s="63">
        <v>224.51</v>
      </c>
    </row>
    <row r="883" spans="1:11" ht="18" customHeight="1" x14ac:dyDescent="0.3">
      <c r="A883" s="63" t="s">
        <v>96</v>
      </c>
      <c r="B883" s="63">
        <v>2021</v>
      </c>
      <c r="C883" s="63" t="s">
        <v>31</v>
      </c>
      <c r="D883" s="63" t="s">
        <v>90</v>
      </c>
      <c r="E883" s="63" t="s">
        <v>91</v>
      </c>
      <c r="F883" s="63" t="s">
        <v>92</v>
      </c>
      <c r="G883" s="63" t="s">
        <v>93</v>
      </c>
      <c r="H883" s="63" t="s">
        <v>94</v>
      </c>
      <c r="I883" s="63" t="s">
        <v>95</v>
      </c>
      <c r="J883" s="63">
        <v>191</v>
      </c>
      <c r="K883" s="63">
        <v>273.13</v>
      </c>
    </row>
    <row r="884" spans="1:11" ht="18" customHeight="1" x14ac:dyDescent="0.3">
      <c r="A884" s="63" t="s">
        <v>96</v>
      </c>
      <c r="B884" s="63">
        <v>2021</v>
      </c>
      <c r="C884" s="63" t="s">
        <v>31</v>
      </c>
      <c r="D884" s="63" t="s">
        <v>90</v>
      </c>
      <c r="E884" s="63" t="s">
        <v>91</v>
      </c>
      <c r="F884" s="63" t="s">
        <v>92</v>
      </c>
      <c r="G884" s="63" t="s">
        <v>93</v>
      </c>
      <c r="H884" s="63" t="s">
        <v>94</v>
      </c>
      <c r="I884" s="63" t="s">
        <v>95</v>
      </c>
      <c r="J884" s="63">
        <v>185</v>
      </c>
      <c r="K884" s="63">
        <v>264.55</v>
      </c>
    </row>
    <row r="885" spans="1:11" ht="18" customHeight="1" x14ac:dyDescent="0.3">
      <c r="A885" s="63" t="s">
        <v>96</v>
      </c>
      <c r="B885" s="63">
        <v>2021</v>
      </c>
      <c r="C885" s="63" t="s">
        <v>31</v>
      </c>
      <c r="D885" s="63" t="s">
        <v>90</v>
      </c>
      <c r="E885" s="63" t="s">
        <v>91</v>
      </c>
      <c r="F885" s="63" t="s">
        <v>92</v>
      </c>
      <c r="G885" s="63" t="s">
        <v>93</v>
      </c>
      <c r="H885" s="63" t="s">
        <v>94</v>
      </c>
      <c r="I885" s="63" t="s">
        <v>95</v>
      </c>
      <c r="J885" s="63">
        <v>179</v>
      </c>
      <c r="K885" s="63">
        <v>255.97</v>
      </c>
    </row>
    <row r="886" spans="1:11" ht="18" customHeight="1" x14ac:dyDescent="0.3">
      <c r="A886" s="63" t="s">
        <v>100</v>
      </c>
      <c r="B886" s="63">
        <v>2021</v>
      </c>
      <c r="C886" s="63" t="s">
        <v>31</v>
      </c>
      <c r="D886" s="63" t="s">
        <v>90</v>
      </c>
      <c r="E886" s="63" t="s">
        <v>91</v>
      </c>
      <c r="F886" s="63" t="s">
        <v>92</v>
      </c>
      <c r="G886" s="63" t="s">
        <v>93</v>
      </c>
      <c r="H886" s="63" t="s">
        <v>94</v>
      </c>
      <c r="I886" s="63" t="s">
        <v>97</v>
      </c>
      <c r="J886" s="63">
        <v>185</v>
      </c>
      <c r="K886" s="63">
        <v>264.55</v>
      </c>
    </row>
    <row r="887" spans="1:11" ht="18" customHeight="1" x14ac:dyDescent="0.3">
      <c r="A887" s="63" t="s">
        <v>99</v>
      </c>
      <c r="B887" s="63">
        <v>2021</v>
      </c>
      <c r="C887" s="63" t="s">
        <v>31</v>
      </c>
      <c r="D887" s="63" t="s">
        <v>90</v>
      </c>
      <c r="E887" s="63" t="s">
        <v>91</v>
      </c>
      <c r="F887" s="63" t="s">
        <v>92</v>
      </c>
      <c r="G887" s="63" t="s">
        <v>93</v>
      </c>
      <c r="H887" s="63" t="s">
        <v>94</v>
      </c>
      <c r="I887" s="63" t="s">
        <v>97</v>
      </c>
      <c r="J887" s="63">
        <v>227</v>
      </c>
      <c r="K887" s="63">
        <v>324.61</v>
      </c>
    </row>
    <row r="888" spans="1:11" ht="18" customHeight="1" x14ac:dyDescent="0.3">
      <c r="A888" s="63" t="s">
        <v>89</v>
      </c>
      <c r="B888" s="63">
        <v>2021</v>
      </c>
      <c r="C888" s="63" t="s">
        <v>31</v>
      </c>
      <c r="D888" s="63" t="s">
        <v>90</v>
      </c>
      <c r="E888" s="63" t="s">
        <v>91</v>
      </c>
      <c r="F888" s="63" t="s">
        <v>92</v>
      </c>
      <c r="G888" s="63" t="s">
        <v>93</v>
      </c>
      <c r="H888" s="63" t="s">
        <v>94</v>
      </c>
      <c r="I888" s="63" t="s">
        <v>97</v>
      </c>
      <c r="J888" s="63">
        <v>781</v>
      </c>
      <c r="K888" s="63">
        <v>1116.83</v>
      </c>
    </row>
    <row r="889" spans="1:11" ht="18" customHeight="1" x14ac:dyDescent="0.3">
      <c r="A889" s="63" t="s">
        <v>98</v>
      </c>
      <c r="B889" s="63">
        <v>2021</v>
      </c>
      <c r="C889" s="63" t="s">
        <v>9</v>
      </c>
      <c r="D889" s="63" t="s">
        <v>90</v>
      </c>
      <c r="E889" s="63" t="s">
        <v>91</v>
      </c>
      <c r="F889" s="63" t="s">
        <v>92</v>
      </c>
      <c r="G889" s="63" t="s">
        <v>93</v>
      </c>
      <c r="H889" s="63" t="s">
        <v>94</v>
      </c>
      <c r="I889" s="63" t="s">
        <v>95</v>
      </c>
      <c r="J889" s="63">
        <v>206</v>
      </c>
      <c r="K889" s="63">
        <v>526.24</v>
      </c>
    </row>
    <row r="890" spans="1:11" ht="18" customHeight="1" x14ac:dyDescent="0.3">
      <c r="A890" s="63" t="s">
        <v>96</v>
      </c>
      <c r="B890" s="63">
        <v>2021</v>
      </c>
      <c r="C890" s="63" t="s">
        <v>9</v>
      </c>
      <c r="D890" s="63" t="s">
        <v>90</v>
      </c>
      <c r="E890" s="63" t="s">
        <v>91</v>
      </c>
      <c r="F890" s="63" t="s">
        <v>92</v>
      </c>
      <c r="G890" s="63" t="s">
        <v>93</v>
      </c>
      <c r="H890" s="63" t="s">
        <v>94</v>
      </c>
      <c r="I890" s="63" t="s">
        <v>95</v>
      </c>
      <c r="J890" s="63">
        <v>200</v>
      </c>
      <c r="K890" s="63">
        <v>526.24</v>
      </c>
    </row>
    <row r="891" spans="1:11" ht="18" customHeight="1" x14ac:dyDescent="0.3">
      <c r="A891" s="63" t="s">
        <v>98</v>
      </c>
      <c r="B891" s="63">
        <v>2021</v>
      </c>
      <c r="C891" s="63" t="s">
        <v>9</v>
      </c>
      <c r="D891" s="63" t="s">
        <v>90</v>
      </c>
      <c r="E891" s="63" t="s">
        <v>91</v>
      </c>
      <c r="F891" s="63" t="s">
        <v>92</v>
      </c>
      <c r="G891" s="63" t="s">
        <v>93</v>
      </c>
      <c r="H891" s="63" t="s">
        <v>94</v>
      </c>
      <c r="I891" s="63" t="s">
        <v>97</v>
      </c>
      <c r="J891" s="63">
        <v>188</v>
      </c>
      <c r="K891" s="63">
        <v>268.84000000000003</v>
      </c>
    </row>
    <row r="892" spans="1:11" ht="18" customHeight="1" x14ac:dyDescent="0.3">
      <c r="A892" s="63" t="s">
        <v>96</v>
      </c>
      <c r="B892" s="63">
        <v>2021</v>
      </c>
      <c r="C892" s="63" t="s">
        <v>9</v>
      </c>
      <c r="D892" s="63" t="s">
        <v>90</v>
      </c>
      <c r="E892" s="63" t="s">
        <v>91</v>
      </c>
      <c r="F892" s="63" t="s">
        <v>92</v>
      </c>
      <c r="G892" s="63" t="s">
        <v>93</v>
      </c>
      <c r="H892" s="63" t="s">
        <v>94</v>
      </c>
      <c r="I892" s="63" t="s">
        <v>97</v>
      </c>
      <c r="J892" s="63">
        <v>236</v>
      </c>
      <c r="K892" s="63">
        <v>337.48</v>
      </c>
    </row>
    <row r="893" spans="1:11" ht="18" customHeight="1" x14ac:dyDescent="0.3">
      <c r="A893" s="63" t="s">
        <v>98</v>
      </c>
      <c r="B893" s="63">
        <v>2021</v>
      </c>
      <c r="C893" s="63" t="s">
        <v>9</v>
      </c>
      <c r="D893" s="63" t="s">
        <v>90</v>
      </c>
      <c r="E893" s="63" t="s">
        <v>91</v>
      </c>
      <c r="F893" s="63" t="s">
        <v>92</v>
      </c>
      <c r="G893" s="63" t="s">
        <v>93</v>
      </c>
      <c r="H893" s="63" t="s">
        <v>94</v>
      </c>
      <c r="I893" s="63" t="s">
        <v>97</v>
      </c>
      <c r="J893" s="63">
        <v>190</v>
      </c>
      <c r="K893" s="63">
        <v>271.7</v>
      </c>
    </row>
    <row r="894" spans="1:11" ht="18" customHeight="1" x14ac:dyDescent="0.3">
      <c r="A894" s="63" t="s">
        <v>89</v>
      </c>
      <c r="B894" s="63">
        <v>2021</v>
      </c>
      <c r="C894" s="63" t="s">
        <v>9</v>
      </c>
      <c r="D894" s="63" t="s">
        <v>90</v>
      </c>
      <c r="E894" s="63" t="s">
        <v>91</v>
      </c>
      <c r="F894" s="63" t="s">
        <v>92</v>
      </c>
      <c r="G894" s="63" t="s">
        <v>93</v>
      </c>
      <c r="H894" s="63" t="s">
        <v>94</v>
      </c>
      <c r="I894" s="63" t="s">
        <v>97</v>
      </c>
      <c r="J894" s="63">
        <v>232</v>
      </c>
      <c r="K894" s="63">
        <v>331.76</v>
      </c>
    </row>
    <row r="895" spans="1:11" ht="18" customHeight="1" x14ac:dyDescent="0.3">
      <c r="A895" s="63" t="s">
        <v>96</v>
      </c>
      <c r="B895" s="63">
        <v>2021</v>
      </c>
      <c r="C895" s="63" t="s">
        <v>9</v>
      </c>
      <c r="D895" s="63" t="s">
        <v>90</v>
      </c>
      <c r="E895" s="63" t="s">
        <v>91</v>
      </c>
      <c r="F895" s="63" t="s">
        <v>92</v>
      </c>
      <c r="G895" s="63" t="s">
        <v>93</v>
      </c>
      <c r="H895" s="63" t="s">
        <v>94</v>
      </c>
      <c r="I895" s="63" t="s">
        <v>97</v>
      </c>
      <c r="J895" s="63">
        <v>160</v>
      </c>
      <c r="K895" s="63">
        <v>228.8</v>
      </c>
    </row>
    <row r="896" spans="1:11" ht="18" customHeight="1" x14ac:dyDescent="0.3">
      <c r="A896" s="63" t="s">
        <v>89</v>
      </c>
      <c r="B896" s="63">
        <v>2021</v>
      </c>
      <c r="C896" s="63" t="s">
        <v>9</v>
      </c>
      <c r="D896" s="63" t="s">
        <v>90</v>
      </c>
      <c r="E896" s="63" t="s">
        <v>91</v>
      </c>
      <c r="F896" s="63" t="s">
        <v>92</v>
      </c>
      <c r="G896" s="63" t="s">
        <v>93</v>
      </c>
      <c r="H896" s="63" t="s">
        <v>94</v>
      </c>
      <c r="I896" s="63" t="s">
        <v>95</v>
      </c>
      <c r="J896" s="63">
        <v>210</v>
      </c>
      <c r="K896" s="63">
        <v>526.24</v>
      </c>
    </row>
    <row r="897" spans="1:11" ht="18" customHeight="1" x14ac:dyDescent="0.3">
      <c r="A897" s="63" t="s">
        <v>96</v>
      </c>
      <c r="B897" s="63">
        <v>2021</v>
      </c>
      <c r="C897" s="63" t="s">
        <v>9</v>
      </c>
      <c r="D897" s="63" t="s">
        <v>90</v>
      </c>
      <c r="E897" s="63" t="s">
        <v>91</v>
      </c>
      <c r="F897" s="63" t="s">
        <v>92</v>
      </c>
      <c r="G897" s="63" t="s">
        <v>93</v>
      </c>
      <c r="H897" s="63" t="s">
        <v>94</v>
      </c>
      <c r="I897" s="63" t="s">
        <v>95</v>
      </c>
      <c r="J897" s="63">
        <v>204</v>
      </c>
      <c r="K897" s="63">
        <v>526.24</v>
      </c>
    </row>
    <row r="898" spans="1:11" ht="18" customHeight="1" x14ac:dyDescent="0.3">
      <c r="A898" s="63" t="s">
        <v>98</v>
      </c>
      <c r="B898" s="63">
        <v>2021</v>
      </c>
      <c r="C898" s="63" t="s">
        <v>9</v>
      </c>
      <c r="D898" s="63" t="s">
        <v>90</v>
      </c>
      <c r="E898" s="63" t="s">
        <v>91</v>
      </c>
      <c r="F898" s="63" t="s">
        <v>92</v>
      </c>
      <c r="G898" s="63" t="s">
        <v>93</v>
      </c>
      <c r="H898" s="63" t="s">
        <v>94</v>
      </c>
      <c r="I898" s="63" t="s">
        <v>95</v>
      </c>
      <c r="J898" s="63">
        <v>198</v>
      </c>
      <c r="K898" s="63">
        <v>526.24</v>
      </c>
    </row>
    <row r="899" spans="1:11" ht="18" customHeight="1" x14ac:dyDescent="0.3">
      <c r="A899" s="63" t="s">
        <v>89</v>
      </c>
      <c r="B899" s="63">
        <v>2021</v>
      </c>
      <c r="C899" s="63" t="s">
        <v>9</v>
      </c>
      <c r="D899" s="63" t="s">
        <v>90</v>
      </c>
      <c r="E899" s="63" t="s">
        <v>91</v>
      </c>
      <c r="F899" s="63" t="s">
        <v>92</v>
      </c>
      <c r="G899" s="63" t="s">
        <v>93</v>
      </c>
      <c r="H899" s="63" t="s">
        <v>94</v>
      </c>
      <c r="I899" s="63" t="s">
        <v>97</v>
      </c>
      <c r="J899" s="63">
        <v>685</v>
      </c>
      <c r="K899" s="63">
        <v>979.55</v>
      </c>
    </row>
    <row r="900" spans="1:11" ht="18" customHeight="1" x14ac:dyDescent="0.3">
      <c r="A900" s="63" t="s">
        <v>89</v>
      </c>
      <c r="B900" s="63">
        <v>2021</v>
      </c>
      <c r="C900" s="63" t="s">
        <v>9</v>
      </c>
      <c r="D900" s="63" t="s">
        <v>90</v>
      </c>
      <c r="E900" s="63" t="s">
        <v>91</v>
      </c>
      <c r="F900" s="63" t="s">
        <v>92</v>
      </c>
      <c r="G900" s="63" t="s">
        <v>93</v>
      </c>
      <c r="H900" s="63" t="s">
        <v>94</v>
      </c>
      <c r="I900" s="63" t="s">
        <v>97</v>
      </c>
      <c r="J900" s="63">
        <v>718</v>
      </c>
      <c r="K900" s="63">
        <v>1026.74</v>
      </c>
    </row>
    <row r="901" spans="1:11" ht="18" customHeight="1" x14ac:dyDescent="0.3">
      <c r="A901" s="63" t="s">
        <v>96</v>
      </c>
      <c r="B901" s="63">
        <v>2021</v>
      </c>
      <c r="C901" s="63" t="s">
        <v>9</v>
      </c>
      <c r="D901" s="63" t="s">
        <v>90</v>
      </c>
      <c r="E901" s="63" t="s">
        <v>91</v>
      </c>
      <c r="F901" s="63" t="s">
        <v>92</v>
      </c>
      <c r="G901" s="63" t="s">
        <v>93</v>
      </c>
      <c r="H901" s="63" t="s">
        <v>94</v>
      </c>
      <c r="I901" s="63" t="s">
        <v>97</v>
      </c>
      <c r="J901" s="63">
        <v>771</v>
      </c>
      <c r="K901" s="63">
        <v>1102.53</v>
      </c>
    </row>
    <row r="902" spans="1:11" ht="18" customHeight="1" x14ac:dyDescent="0.3">
      <c r="A902" s="63" t="s">
        <v>96</v>
      </c>
      <c r="B902" s="63">
        <v>2021</v>
      </c>
      <c r="C902" s="63" t="s">
        <v>9</v>
      </c>
      <c r="D902" s="63" t="s">
        <v>90</v>
      </c>
      <c r="E902" s="63" t="s">
        <v>91</v>
      </c>
      <c r="F902" s="63" t="s">
        <v>92</v>
      </c>
      <c r="G902" s="63" t="s">
        <v>93</v>
      </c>
      <c r="H902" s="63" t="s">
        <v>94</v>
      </c>
      <c r="I902" s="63" t="s">
        <v>95</v>
      </c>
      <c r="J902" s="63">
        <v>207</v>
      </c>
      <c r="K902" s="63">
        <v>296.01</v>
      </c>
    </row>
    <row r="903" spans="1:11" ht="18" customHeight="1" x14ac:dyDescent="0.3">
      <c r="A903" s="63" t="s">
        <v>89</v>
      </c>
      <c r="B903" s="63">
        <v>2021</v>
      </c>
      <c r="C903" s="63" t="s">
        <v>9</v>
      </c>
      <c r="D903" s="63" t="s">
        <v>90</v>
      </c>
      <c r="E903" s="63" t="s">
        <v>91</v>
      </c>
      <c r="F903" s="63" t="s">
        <v>92</v>
      </c>
      <c r="G903" s="63" t="s">
        <v>93</v>
      </c>
      <c r="H903" s="63" t="s">
        <v>94</v>
      </c>
      <c r="I903" s="63" t="s">
        <v>95</v>
      </c>
      <c r="J903" s="63">
        <v>201</v>
      </c>
      <c r="K903" s="63">
        <v>287.43</v>
      </c>
    </row>
    <row r="904" spans="1:11" ht="18" customHeight="1" x14ac:dyDescent="0.3">
      <c r="A904" s="63" t="s">
        <v>89</v>
      </c>
      <c r="B904" s="63">
        <v>2021</v>
      </c>
      <c r="C904" s="63" t="s">
        <v>9</v>
      </c>
      <c r="D904" s="63" t="s">
        <v>90</v>
      </c>
      <c r="E904" s="63" t="s">
        <v>91</v>
      </c>
      <c r="F904" s="63" t="s">
        <v>92</v>
      </c>
      <c r="G904" s="63" t="s">
        <v>93</v>
      </c>
      <c r="H904" s="63" t="s">
        <v>94</v>
      </c>
      <c r="I904" s="63" t="s">
        <v>95</v>
      </c>
      <c r="J904" s="63">
        <v>195</v>
      </c>
      <c r="K904" s="63">
        <v>278.85000000000002</v>
      </c>
    </row>
    <row r="905" spans="1:11" ht="18" customHeight="1" x14ac:dyDescent="0.3">
      <c r="A905" s="63" t="s">
        <v>96</v>
      </c>
      <c r="B905" s="63">
        <v>2021</v>
      </c>
      <c r="C905" s="63" t="s">
        <v>9</v>
      </c>
      <c r="D905" s="63" t="s">
        <v>90</v>
      </c>
      <c r="E905" s="63" t="s">
        <v>91</v>
      </c>
      <c r="F905" s="63" t="s">
        <v>92</v>
      </c>
      <c r="G905" s="63" t="s">
        <v>93</v>
      </c>
      <c r="H905" s="63" t="s">
        <v>94</v>
      </c>
      <c r="I905" s="63" t="s">
        <v>97</v>
      </c>
      <c r="J905" s="63">
        <v>189</v>
      </c>
      <c r="K905" s="63">
        <v>270.27</v>
      </c>
    </row>
    <row r="906" spans="1:11" ht="18" customHeight="1" x14ac:dyDescent="0.3">
      <c r="A906" s="63" t="s">
        <v>89</v>
      </c>
      <c r="B906" s="63">
        <v>2021</v>
      </c>
      <c r="C906" s="63" t="s">
        <v>9</v>
      </c>
      <c r="D906" s="63" t="s">
        <v>90</v>
      </c>
      <c r="E906" s="63" t="s">
        <v>91</v>
      </c>
      <c r="F906" s="63" t="s">
        <v>92</v>
      </c>
      <c r="G906" s="63" t="s">
        <v>93</v>
      </c>
      <c r="H906" s="63" t="s">
        <v>94</v>
      </c>
      <c r="I906" s="63" t="s">
        <v>97</v>
      </c>
      <c r="J906" s="63">
        <v>757</v>
      </c>
      <c r="K906" s="63">
        <v>526.24</v>
      </c>
    </row>
    <row r="907" spans="1:11" ht="18" customHeight="1" x14ac:dyDescent="0.3">
      <c r="A907" s="63" t="s">
        <v>89</v>
      </c>
      <c r="B907" s="63">
        <v>2021</v>
      </c>
      <c r="C907" s="63" t="s">
        <v>9</v>
      </c>
      <c r="D907" s="63" t="s">
        <v>90</v>
      </c>
      <c r="E907" s="63" t="s">
        <v>91</v>
      </c>
      <c r="F907" s="63" t="s">
        <v>92</v>
      </c>
      <c r="G907" s="63" t="s">
        <v>93</v>
      </c>
      <c r="H907" s="63" t="s">
        <v>94</v>
      </c>
      <c r="I907" s="63" t="s">
        <v>97</v>
      </c>
      <c r="J907" s="63">
        <v>811</v>
      </c>
      <c r="K907" s="63">
        <v>526.24</v>
      </c>
    </row>
    <row r="908" spans="1:11" ht="18" customHeight="1" x14ac:dyDescent="0.3">
      <c r="A908" s="63" t="s">
        <v>96</v>
      </c>
      <c r="B908" s="63">
        <v>2021</v>
      </c>
      <c r="C908" s="63" t="s">
        <v>9</v>
      </c>
      <c r="D908" s="63" t="s">
        <v>90</v>
      </c>
      <c r="E908" s="63" t="s">
        <v>91</v>
      </c>
      <c r="F908" s="63" t="s">
        <v>92</v>
      </c>
      <c r="G908" s="63" t="s">
        <v>93</v>
      </c>
      <c r="H908" s="63" t="s">
        <v>94</v>
      </c>
      <c r="I908" s="63" t="s">
        <v>97</v>
      </c>
      <c r="J908" s="63">
        <v>187</v>
      </c>
      <c r="K908" s="63">
        <v>267.40999999999997</v>
      </c>
    </row>
    <row r="909" spans="1:11" ht="18" customHeight="1" x14ac:dyDescent="0.3">
      <c r="A909" s="63" t="s">
        <v>96</v>
      </c>
      <c r="B909" s="63">
        <v>2021</v>
      </c>
      <c r="C909" s="63" t="s">
        <v>9</v>
      </c>
      <c r="D909" s="63" t="s">
        <v>90</v>
      </c>
      <c r="E909" s="63" t="s">
        <v>91</v>
      </c>
      <c r="F909" s="63" t="s">
        <v>92</v>
      </c>
      <c r="G909" s="63" t="s">
        <v>93</v>
      </c>
      <c r="H909" s="63" t="s">
        <v>94</v>
      </c>
      <c r="I909" s="63" t="s">
        <v>97</v>
      </c>
      <c r="J909" s="63">
        <v>235</v>
      </c>
      <c r="K909" s="63">
        <v>336.05</v>
      </c>
    </row>
    <row r="910" spans="1:11" ht="18" customHeight="1" x14ac:dyDescent="0.3">
      <c r="A910" s="63" t="s">
        <v>98</v>
      </c>
      <c r="B910" s="63">
        <v>2021</v>
      </c>
      <c r="C910" s="63" t="s">
        <v>9</v>
      </c>
      <c r="D910" s="63" t="s">
        <v>90</v>
      </c>
      <c r="E910" s="63" t="s">
        <v>91</v>
      </c>
      <c r="F910" s="63" t="s">
        <v>92</v>
      </c>
      <c r="G910" s="63" t="s">
        <v>93</v>
      </c>
      <c r="H910" s="63" t="s">
        <v>94</v>
      </c>
      <c r="I910" s="63" t="s">
        <v>97</v>
      </c>
      <c r="J910" s="63">
        <v>163</v>
      </c>
      <c r="K910" s="63">
        <v>233.09</v>
      </c>
    </row>
    <row r="911" spans="1:11" ht="18" customHeight="1" x14ac:dyDescent="0.3">
      <c r="A911" s="63" t="s">
        <v>99</v>
      </c>
      <c r="B911" s="63">
        <v>2021</v>
      </c>
      <c r="C911" s="63" t="s">
        <v>9</v>
      </c>
      <c r="D911" s="63" t="s">
        <v>90</v>
      </c>
      <c r="E911" s="63" t="s">
        <v>91</v>
      </c>
      <c r="F911" s="63" t="s">
        <v>92</v>
      </c>
      <c r="G911" s="63" t="s">
        <v>93</v>
      </c>
      <c r="H911" s="63" t="s">
        <v>94</v>
      </c>
      <c r="I911" s="63" t="s">
        <v>95</v>
      </c>
      <c r="J911" s="63">
        <v>209</v>
      </c>
      <c r="K911" s="63">
        <v>298.87</v>
      </c>
    </row>
    <row r="912" spans="1:11" ht="18" customHeight="1" x14ac:dyDescent="0.3">
      <c r="A912" s="63" t="s">
        <v>96</v>
      </c>
      <c r="B912" s="63">
        <v>2021</v>
      </c>
      <c r="C912" s="63" t="s">
        <v>9</v>
      </c>
      <c r="D912" s="63" t="s">
        <v>90</v>
      </c>
      <c r="E912" s="63" t="s">
        <v>91</v>
      </c>
      <c r="F912" s="63" t="s">
        <v>92</v>
      </c>
      <c r="G912" s="63" t="s">
        <v>93</v>
      </c>
      <c r="H912" s="63" t="s">
        <v>94</v>
      </c>
      <c r="I912" s="63" t="s">
        <v>95</v>
      </c>
      <c r="J912" s="63">
        <v>203</v>
      </c>
      <c r="K912" s="63">
        <v>290.28999999999996</v>
      </c>
    </row>
    <row r="913" spans="1:11" ht="18" customHeight="1" x14ac:dyDescent="0.3">
      <c r="A913" s="63" t="s">
        <v>89</v>
      </c>
      <c r="B913" s="63">
        <v>2021</v>
      </c>
      <c r="C913" s="63" t="s">
        <v>9</v>
      </c>
      <c r="D913" s="63" t="s">
        <v>90</v>
      </c>
      <c r="E913" s="63" t="s">
        <v>91</v>
      </c>
      <c r="F913" s="63" t="s">
        <v>92</v>
      </c>
      <c r="G913" s="63" t="s">
        <v>93</v>
      </c>
      <c r="H913" s="63" t="s">
        <v>94</v>
      </c>
      <c r="I913" s="63" t="s">
        <v>95</v>
      </c>
      <c r="J913" s="63">
        <v>197</v>
      </c>
      <c r="K913" s="63">
        <v>281.70999999999998</v>
      </c>
    </row>
    <row r="914" spans="1:11" ht="18" customHeight="1" x14ac:dyDescent="0.3">
      <c r="A914" s="63" t="s">
        <v>98</v>
      </c>
      <c r="B914" s="63">
        <v>2021</v>
      </c>
      <c r="C914" s="63" t="s">
        <v>9</v>
      </c>
      <c r="D914" s="63" t="s">
        <v>90</v>
      </c>
      <c r="E914" s="63" t="s">
        <v>91</v>
      </c>
      <c r="F914" s="63" t="s">
        <v>92</v>
      </c>
      <c r="G914" s="63" t="s">
        <v>93</v>
      </c>
      <c r="H914" s="63" t="s">
        <v>94</v>
      </c>
      <c r="I914" s="63" t="s">
        <v>97</v>
      </c>
      <c r="J914" s="63">
        <v>233</v>
      </c>
      <c r="K914" s="63">
        <v>333.19</v>
      </c>
    </row>
    <row r="915" spans="1:11" ht="18" customHeight="1" x14ac:dyDescent="0.3">
      <c r="A915" s="63" t="s">
        <v>98</v>
      </c>
      <c r="B915" s="63">
        <v>2021</v>
      </c>
      <c r="C915" s="63" t="s">
        <v>9</v>
      </c>
      <c r="D915" s="63" t="s">
        <v>90</v>
      </c>
      <c r="E915" s="63" t="s">
        <v>91</v>
      </c>
      <c r="F915" s="63" t="s">
        <v>92</v>
      </c>
      <c r="G915" s="63" t="s">
        <v>93</v>
      </c>
      <c r="H915" s="63" t="s">
        <v>94</v>
      </c>
      <c r="I915" s="63" t="s">
        <v>97</v>
      </c>
      <c r="J915" s="63">
        <v>780</v>
      </c>
      <c r="K915" s="63">
        <v>1115.4000000000001</v>
      </c>
    </row>
    <row r="916" spans="1:11" ht="18" customHeight="1" x14ac:dyDescent="0.3">
      <c r="A916" s="63" t="s">
        <v>89</v>
      </c>
      <c r="B916" s="63">
        <v>2021</v>
      </c>
      <c r="C916" s="63" t="s">
        <v>37</v>
      </c>
      <c r="D916" s="63" t="s">
        <v>90</v>
      </c>
      <c r="E916" s="63" t="s">
        <v>91</v>
      </c>
      <c r="F916" s="63" t="s">
        <v>92</v>
      </c>
      <c r="G916" s="63" t="s">
        <v>93</v>
      </c>
      <c r="H916" s="63" t="s">
        <v>94</v>
      </c>
      <c r="I916" s="63" t="s">
        <v>95</v>
      </c>
      <c r="J916" s="63">
        <v>356</v>
      </c>
      <c r="K916" s="63">
        <v>509.08</v>
      </c>
    </row>
    <row r="917" spans="1:11" ht="18" customHeight="1" x14ac:dyDescent="0.3">
      <c r="A917" s="63" t="s">
        <v>89</v>
      </c>
      <c r="B917" s="63">
        <v>2021</v>
      </c>
      <c r="C917" s="63" t="s">
        <v>37</v>
      </c>
      <c r="D917" s="63" t="s">
        <v>90</v>
      </c>
      <c r="E917" s="63" t="s">
        <v>91</v>
      </c>
      <c r="F917" s="63" t="s">
        <v>92</v>
      </c>
      <c r="G917" s="63" t="s">
        <v>93</v>
      </c>
      <c r="H917" s="63" t="s">
        <v>94</v>
      </c>
      <c r="I917" s="63" t="s">
        <v>95</v>
      </c>
      <c r="J917" s="63">
        <v>350</v>
      </c>
      <c r="K917" s="63">
        <v>500.5</v>
      </c>
    </row>
    <row r="918" spans="1:11" ht="18" customHeight="1" x14ac:dyDescent="0.3">
      <c r="A918" s="63" t="s">
        <v>98</v>
      </c>
      <c r="B918" s="63">
        <v>2021</v>
      </c>
      <c r="C918" s="63" t="s">
        <v>37</v>
      </c>
      <c r="D918" s="63" t="s">
        <v>90</v>
      </c>
      <c r="E918" s="63" t="s">
        <v>91</v>
      </c>
      <c r="F918" s="63" t="s">
        <v>92</v>
      </c>
      <c r="G918" s="63" t="s">
        <v>93</v>
      </c>
      <c r="H918" s="63" t="s">
        <v>94</v>
      </c>
      <c r="I918" s="63" t="s">
        <v>97</v>
      </c>
      <c r="J918" s="63">
        <v>158</v>
      </c>
      <c r="K918" s="63">
        <v>214.88</v>
      </c>
    </row>
    <row r="919" spans="1:11" ht="18" customHeight="1" x14ac:dyDescent="0.3">
      <c r="A919" s="63" t="s">
        <v>96</v>
      </c>
      <c r="B919" s="63">
        <v>2021</v>
      </c>
      <c r="C919" s="63" t="s">
        <v>37</v>
      </c>
      <c r="D919" s="63" t="s">
        <v>90</v>
      </c>
      <c r="E919" s="63" t="s">
        <v>91</v>
      </c>
      <c r="F919" s="63" t="s">
        <v>92</v>
      </c>
      <c r="G919" s="63" t="s">
        <v>93</v>
      </c>
      <c r="H919" s="63" t="s">
        <v>94</v>
      </c>
      <c r="I919" s="63" t="s">
        <v>97</v>
      </c>
      <c r="J919" s="63">
        <v>200</v>
      </c>
      <c r="K919" s="63">
        <v>286</v>
      </c>
    </row>
    <row r="920" spans="1:11" ht="18" customHeight="1" x14ac:dyDescent="0.3">
      <c r="A920" s="63" t="s">
        <v>96</v>
      </c>
      <c r="B920" s="63">
        <v>2021</v>
      </c>
      <c r="C920" s="63" t="s">
        <v>37</v>
      </c>
      <c r="D920" s="63" t="s">
        <v>90</v>
      </c>
      <c r="E920" s="63" t="s">
        <v>91</v>
      </c>
      <c r="F920" s="63" t="s">
        <v>92</v>
      </c>
      <c r="G920" s="63" t="s">
        <v>93</v>
      </c>
      <c r="H920" s="63" t="s">
        <v>94</v>
      </c>
      <c r="I920" s="63" t="s">
        <v>97</v>
      </c>
      <c r="J920" s="63">
        <v>128</v>
      </c>
      <c r="K920" s="63">
        <v>183.04</v>
      </c>
    </row>
    <row r="921" spans="1:11" ht="18" customHeight="1" x14ac:dyDescent="0.3">
      <c r="A921" s="63" t="s">
        <v>99</v>
      </c>
      <c r="B921" s="63">
        <v>2021</v>
      </c>
      <c r="C921" s="63" t="s">
        <v>37</v>
      </c>
      <c r="D921" s="63" t="s">
        <v>90</v>
      </c>
      <c r="E921" s="63" t="s">
        <v>91</v>
      </c>
      <c r="F921" s="63" t="s">
        <v>92</v>
      </c>
      <c r="G921" s="63" t="s">
        <v>93</v>
      </c>
      <c r="H921" s="63" t="s">
        <v>94</v>
      </c>
      <c r="I921" s="63" t="s">
        <v>97</v>
      </c>
      <c r="J921" s="63">
        <v>154</v>
      </c>
      <c r="K921" s="63">
        <v>220.22</v>
      </c>
    </row>
    <row r="922" spans="1:11" ht="18" customHeight="1" x14ac:dyDescent="0.3">
      <c r="A922" s="63" t="s">
        <v>96</v>
      </c>
      <c r="B922" s="63">
        <v>2021</v>
      </c>
      <c r="C922" s="63" t="s">
        <v>37</v>
      </c>
      <c r="D922" s="63" t="s">
        <v>90</v>
      </c>
      <c r="E922" s="63" t="s">
        <v>91</v>
      </c>
      <c r="F922" s="63" t="s">
        <v>92</v>
      </c>
      <c r="G922" s="63" t="s">
        <v>93</v>
      </c>
      <c r="H922" s="63" t="s">
        <v>94</v>
      </c>
      <c r="I922" s="63" t="s">
        <v>97</v>
      </c>
      <c r="J922" s="63">
        <v>202</v>
      </c>
      <c r="K922" s="63">
        <v>288.86</v>
      </c>
    </row>
    <row r="923" spans="1:11" ht="18" customHeight="1" x14ac:dyDescent="0.3">
      <c r="A923" s="63" t="s">
        <v>98</v>
      </c>
      <c r="B923" s="63">
        <v>2021</v>
      </c>
      <c r="C923" s="63" t="s">
        <v>37</v>
      </c>
      <c r="D923" s="63" t="s">
        <v>90</v>
      </c>
      <c r="E923" s="63" t="s">
        <v>91</v>
      </c>
      <c r="F923" s="63" t="s">
        <v>92</v>
      </c>
      <c r="G923" s="63" t="s">
        <v>93</v>
      </c>
      <c r="H923" s="63" t="s">
        <v>94</v>
      </c>
      <c r="I923" s="63" t="s">
        <v>97</v>
      </c>
      <c r="J923" s="63">
        <v>130</v>
      </c>
      <c r="K923" s="63">
        <v>185.9</v>
      </c>
    </row>
    <row r="924" spans="1:11" ht="18" customHeight="1" x14ac:dyDescent="0.3">
      <c r="A924" s="63" t="s">
        <v>96</v>
      </c>
      <c r="B924" s="63">
        <v>2021</v>
      </c>
      <c r="C924" s="63" t="s">
        <v>37</v>
      </c>
      <c r="D924" s="63" t="s">
        <v>90</v>
      </c>
      <c r="E924" s="63" t="s">
        <v>91</v>
      </c>
      <c r="F924" s="63" t="s">
        <v>92</v>
      </c>
      <c r="G924" s="63" t="s">
        <v>93</v>
      </c>
      <c r="H924" s="63" t="s">
        <v>94</v>
      </c>
      <c r="I924" s="63" t="s">
        <v>97</v>
      </c>
      <c r="J924" s="63">
        <v>360</v>
      </c>
      <c r="K924" s="63">
        <v>526.24</v>
      </c>
    </row>
    <row r="925" spans="1:11" ht="18" customHeight="1" x14ac:dyDescent="0.3">
      <c r="A925" s="63" t="s">
        <v>89</v>
      </c>
      <c r="B925" s="63">
        <v>2021</v>
      </c>
      <c r="C925" s="63" t="s">
        <v>37</v>
      </c>
      <c r="D925" s="63" t="s">
        <v>90</v>
      </c>
      <c r="E925" s="63" t="s">
        <v>91</v>
      </c>
      <c r="F925" s="63" t="s">
        <v>92</v>
      </c>
      <c r="G925" s="63" t="s">
        <v>93</v>
      </c>
      <c r="H925" s="63" t="s">
        <v>94</v>
      </c>
      <c r="I925" s="63" t="s">
        <v>97</v>
      </c>
      <c r="J925" s="63">
        <v>354</v>
      </c>
      <c r="K925" s="63">
        <v>526.24</v>
      </c>
    </row>
    <row r="926" spans="1:11" ht="18" customHeight="1" x14ac:dyDescent="0.3">
      <c r="A926" s="63" t="s">
        <v>89</v>
      </c>
      <c r="B926" s="63">
        <v>2021</v>
      </c>
      <c r="C926" s="63" t="s">
        <v>37</v>
      </c>
      <c r="D926" s="63" t="s">
        <v>90</v>
      </c>
      <c r="E926" s="63" t="s">
        <v>91</v>
      </c>
      <c r="F926" s="63" t="s">
        <v>92</v>
      </c>
      <c r="G926" s="63" t="s">
        <v>93</v>
      </c>
      <c r="H926" s="63" t="s">
        <v>94</v>
      </c>
      <c r="I926" s="63" t="s">
        <v>97</v>
      </c>
      <c r="J926" s="63">
        <v>348</v>
      </c>
      <c r="K926" s="63">
        <v>526.24</v>
      </c>
    </row>
    <row r="927" spans="1:11" ht="18" customHeight="1" x14ac:dyDescent="0.3">
      <c r="A927" s="63" t="s">
        <v>89</v>
      </c>
      <c r="B927" s="63">
        <v>2021</v>
      </c>
      <c r="C927" s="63" t="s">
        <v>37</v>
      </c>
      <c r="D927" s="63" t="s">
        <v>90</v>
      </c>
      <c r="E927" s="63" t="s">
        <v>91</v>
      </c>
      <c r="F927" s="63" t="s">
        <v>92</v>
      </c>
      <c r="G927" s="63" t="s">
        <v>93</v>
      </c>
      <c r="H927" s="63" t="s">
        <v>94</v>
      </c>
      <c r="I927" s="63" t="s">
        <v>97</v>
      </c>
      <c r="J927" s="63">
        <v>690</v>
      </c>
      <c r="K927" s="63">
        <v>986.7</v>
      </c>
    </row>
    <row r="928" spans="1:11" ht="18" customHeight="1" x14ac:dyDescent="0.3">
      <c r="A928" s="63" t="s">
        <v>96</v>
      </c>
      <c r="B928" s="63">
        <v>2021</v>
      </c>
      <c r="C928" s="63" t="s">
        <v>37</v>
      </c>
      <c r="D928" s="63" t="s">
        <v>90</v>
      </c>
      <c r="E928" s="63" t="s">
        <v>91</v>
      </c>
      <c r="F928" s="63" t="s">
        <v>92</v>
      </c>
      <c r="G928" s="63" t="s">
        <v>93</v>
      </c>
      <c r="H928" s="63" t="s">
        <v>94</v>
      </c>
      <c r="I928" s="63" t="s">
        <v>97</v>
      </c>
      <c r="J928" s="63">
        <v>723</v>
      </c>
      <c r="K928" s="63">
        <v>1033.8899999999999</v>
      </c>
    </row>
    <row r="929" spans="1:11" ht="18" customHeight="1" x14ac:dyDescent="0.3">
      <c r="A929" s="63" t="s">
        <v>96</v>
      </c>
      <c r="B929" s="63">
        <v>2021</v>
      </c>
      <c r="C929" s="63" t="s">
        <v>37</v>
      </c>
      <c r="D929" s="63" t="s">
        <v>90</v>
      </c>
      <c r="E929" s="63" t="s">
        <v>91</v>
      </c>
      <c r="F929" s="63" t="s">
        <v>92</v>
      </c>
      <c r="G929" s="63" t="s">
        <v>93</v>
      </c>
      <c r="H929" s="63" t="s">
        <v>94</v>
      </c>
      <c r="I929" s="63" t="s">
        <v>97</v>
      </c>
      <c r="J929" s="63">
        <v>357</v>
      </c>
      <c r="K929" s="63">
        <v>510.51</v>
      </c>
    </row>
    <row r="930" spans="1:11" ht="18" customHeight="1" x14ac:dyDescent="0.3">
      <c r="A930" s="63" t="s">
        <v>96</v>
      </c>
      <c r="B930" s="63">
        <v>2021</v>
      </c>
      <c r="C930" s="63" t="s">
        <v>37</v>
      </c>
      <c r="D930" s="63" t="s">
        <v>90</v>
      </c>
      <c r="E930" s="63" t="s">
        <v>91</v>
      </c>
      <c r="F930" s="63" t="s">
        <v>92</v>
      </c>
      <c r="G930" s="63" t="s">
        <v>93</v>
      </c>
      <c r="H930" s="63" t="s">
        <v>94</v>
      </c>
      <c r="I930" s="63" t="s">
        <v>97</v>
      </c>
      <c r="J930" s="63">
        <v>351</v>
      </c>
      <c r="K930" s="63">
        <v>501.93</v>
      </c>
    </row>
    <row r="931" spans="1:11" ht="18" customHeight="1" x14ac:dyDescent="0.3">
      <c r="A931" s="63" t="s">
        <v>96</v>
      </c>
      <c r="B931" s="63">
        <v>2021</v>
      </c>
      <c r="C931" s="63" t="s">
        <v>37</v>
      </c>
      <c r="D931" s="63" t="s">
        <v>90</v>
      </c>
      <c r="E931" s="63" t="s">
        <v>91</v>
      </c>
      <c r="F931" s="63" t="s">
        <v>92</v>
      </c>
      <c r="G931" s="63" t="s">
        <v>93</v>
      </c>
      <c r="H931" s="63" t="s">
        <v>94</v>
      </c>
      <c r="I931" s="63" t="s">
        <v>97</v>
      </c>
      <c r="J931" s="63">
        <v>345</v>
      </c>
      <c r="K931" s="63">
        <v>493.35</v>
      </c>
    </row>
    <row r="932" spans="1:11" ht="18" customHeight="1" x14ac:dyDescent="0.3">
      <c r="A932" s="63" t="s">
        <v>89</v>
      </c>
      <c r="B932" s="63">
        <v>2021</v>
      </c>
      <c r="C932" s="63" t="s">
        <v>37</v>
      </c>
      <c r="D932" s="63" t="s">
        <v>90</v>
      </c>
      <c r="E932" s="63" t="s">
        <v>91</v>
      </c>
      <c r="F932" s="63" t="s">
        <v>92</v>
      </c>
      <c r="G932" s="63" t="s">
        <v>93</v>
      </c>
      <c r="H932" s="63" t="s">
        <v>94</v>
      </c>
      <c r="I932" s="63" t="s">
        <v>97</v>
      </c>
      <c r="J932" s="63">
        <v>763</v>
      </c>
      <c r="K932" s="63">
        <v>526.24</v>
      </c>
    </row>
    <row r="933" spans="1:11" ht="18" customHeight="1" x14ac:dyDescent="0.3">
      <c r="A933" s="63" t="s">
        <v>89</v>
      </c>
      <c r="B933" s="63">
        <v>2021</v>
      </c>
      <c r="C933" s="63" t="s">
        <v>37</v>
      </c>
      <c r="D933" s="63" t="s">
        <v>90</v>
      </c>
      <c r="E933" s="63" t="s">
        <v>91</v>
      </c>
      <c r="F933" s="63" t="s">
        <v>92</v>
      </c>
      <c r="G933" s="63" t="s">
        <v>93</v>
      </c>
      <c r="H933" s="63" t="s">
        <v>94</v>
      </c>
      <c r="I933" s="63" t="s">
        <v>97</v>
      </c>
      <c r="J933" s="63">
        <v>816</v>
      </c>
      <c r="K933" s="63">
        <v>526.24</v>
      </c>
    </row>
    <row r="934" spans="1:11" ht="18" customHeight="1" x14ac:dyDescent="0.3">
      <c r="A934" s="63" t="s">
        <v>98</v>
      </c>
      <c r="B934" s="63">
        <v>2021</v>
      </c>
      <c r="C934" s="63" t="s">
        <v>37</v>
      </c>
      <c r="D934" s="63" t="s">
        <v>90</v>
      </c>
      <c r="E934" s="63" t="s">
        <v>91</v>
      </c>
      <c r="F934" s="63" t="s">
        <v>92</v>
      </c>
      <c r="G934" s="63" t="s">
        <v>93</v>
      </c>
      <c r="H934" s="63" t="s">
        <v>94</v>
      </c>
      <c r="I934" s="63" t="s">
        <v>97</v>
      </c>
      <c r="J934" s="63">
        <v>157</v>
      </c>
      <c r="K934" s="63">
        <v>224.51</v>
      </c>
    </row>
    <row r="935" spans="1:11" ht="18" customHeight="1" x14ac:dyDescent="0.3">
      <c r="A935" s="63" t="s">
        <v>96</v>
      </c>
      <c r="B935" s="63">
        <v>2021</v>
      </c>
      <c r="C935" s="63" t="s">
        <v>37</v>
      </c>
      <c r="D935" s="63" t="s">
        <v>90</v>
      </c>
      <c r="E935" s="63" t="s">
        <v>91</v>
      </c>
      <c r="F935" s="63" t="s">
        <v>92</v>
      </c>
      <c r="G935" s="63" t="s">
        <v>93</v>
      </c>
      <c r="H935" s="63" t="s">
        <v>94</v>
      </c>
      <c r="I935" s="63" t="s">
        <v>97</v>
      </c>
      <c r="J935" s="63">
        <v>205</v>
      </c>
      <c r="K935" s="63">
        <v>293.14999999999998</v>
      </c>
    </row>
    <row r="936" spans="1:11" ht="18" customHeight="1" x14ac:dyDescent="0.3">
      <c r="A936" s="63" t="s">
        <v>99</v>
      </c>
      <c r="B936" s="63">
        <v>2021</v>
      </c>
      <c r="C936" s="63" t="s">
        <v>37</v>
      </c>
      <c r="D936" s="63" t="s">
        <v>90</v>
      </c>
      <c r="E936" s="63" t="s">
        <v>91</v>
      </c>
      <c r="F936" s="63" t="s">
        <v>92</v>
      </c>
      <c r="G936" s="63" t="s">
        <v>93</v>
      </c>
      <c r="H936" s="63" t="s">
        <v>94</v>
      </c>
      <c r="I936" s="63" t="s">
        <v>97</v>
      </c>
      <c r="J936" s="63">
        <v>127</v>
      </c>
      <c r="K936" s="63">
        <v>181.61</v>
      </c>
    </row>
    <row r="937" spans="1:11" ht="18" customHeight="1" x14ac:dyDescent="0.3">
      <c r="A937" s="63" t="s">
        <v>89</v>
      </c>
      <c r="B937" s="63">
        <v>2021</v>
      </c>
      <c r="C937" s="63" t="s">
        <v>37</v>
      </c>
      <c r="D937" s="63" t="s">
        <v>90</v>
      </c>
      <c r="E937" s="63" t="s">
        <v>91</v>
      </c>
      <c r="F937" s="63" t="s">
        <v>92</v>
      </c>
      <c r="G937" s="63" t="s">
        <v>93</v>
      </c>
      <c r="H937" s="63" t="s">
        <v>94</v>
      </c>
      <c r="I937" s="63" t="s">
        <v>95</v>
      </c>
      <c r="J937" s="63">
        <v>359</v>
      </c>
      <c r="K937" s="63">
        <v>513.37</v>
      </c>
    </row>
    <row r="938" spans="1:11" ht="18" customHeight="1" x14ac:dyDescent="0.3">
      <c r="A938" s="63" t="s">
        <v>89</v>
      </c>
      <c r="B938" s="63">
        <v>2021</v>
      </c>
      <c r="C938" s="63" t="s">
        <v>37</v>
      </c>
      <c r="D938" s="63" t="s">
        <v>90</v>
      </c>
      <c r="E938" s="63" t="s">
        <v>91</v>
      </c>
      <c r="F938" s="63" t="s">
        <v>92</v>
      </c>
      <c r="G938" s="63" t="s">
        <v>93</v>
      </c>
      <c r="H938" s="63" t="s">
        <v>94</v>
      </c>
      <c r="I938" s="63" t="s">
        <v>95</v>
      </c>
      <c r="J938" s="63">
        <v>353</v>
      </c>
      <c r="K938" s="63">
        <v>504.78999999999996</v>
      </c>
    </row>
    <row r="939" spans="1:11" ht="18" customHeight="1" x14ac:dyDescent="0.3">
      <c r="A939" s="63" t="s">
        <v>100</v>
      </c>
      <c r="B939" s="63">
        <v>2021</v>
      </c>
      <c r="C939" s="63" t="s">
        <v>37</v>
      </c>
      <c r="D939" s="63" t="s">
        <v>90</v>
      </c>
      <c r="E939" s="63" t="s">
        <v>91</v>
      </c>
      <c r="F939" s="63" t="s">
        <v>92</v>
      </c>
      <c r="G939" s="63" t="s">
        <v>93</v>
      </c>
      <c r="H939" s="63" t="s">
        <v>94</v>
      </c>
      <c r="I939" s="63" t="s">
        <v>95</v>
      </c>
      <c r="J939" s="63">
        <v>347</v>
      </c>
      <c r="K939" s="63">
        <v>496.21000000000004</v>
      </c>
    </row>
    <row r="940" spans="1:11" ht="18" customHeight="1" x14ac:dyDescent="0.3">
      <c r="A940" s="63" t="s">
        <v>96</v>
      </c>
      <c r="B940" s="63">
        <v>2021</v>
      </c>
      <c r="C940" s="63" t="s">
        <v>37</v>
      </c>
      <c r="D940" s="63" t="s">
        <v>90</v>
      </c>
      <c r="E940" s="63" t="s">
        <v>91</v>
      </c>
      <c r="F940" s="63" t="s">
        <v>92</v>
      </c>
      <c r="G940" s="63" t="s">
        <v>93</v>
      </c>
      <c r="H940" s="63" t="s">
        <v>94</v>
      </c>
      <c r="I940" s="63" t="s">
        <v>97</v>
      </c>
      <c r="J940" s="63">
        <v>155</v>
      </c>
      <c r="K940" s="63">
        <v>221.65</v>
      </c>
    </row>
    <row r="941" spans="1:11" ht="18" customHeight="1" x14ac:dyDescent="0.3">
      <c r="A941" s="63" t="s">
        <v>89</v>
      </c>
      <c r="B941" s="63">
        <v>2021</v>
      </c>
      <c r="C941" s="63" t="s">
        <v>37</v>
      </c>
      <c r="D941" s="63" t="s">
        <v>90</v>
      </c>
      <c r="E941" s="63" t="s">
        <v>91</v>
      </c>
      <c r="F941" s="63" t="s">
        <v>92</v>
      </c>
      <c r="G941" s="63" t="s">
        <v>93</v>
      </c>
      <c r="H941" s="63" t="s">
        <v>94</v>
      </c>
      <c r="I941" s="63" t="s">
        <v>97</v>
      </c>
      <c r="J941" s="63">
        <v>203</v>
      </c>
      <c r="K941" s="63">
        <v>290.28999999999996</v>
      </c>
    </row>
    <row r="942" spans="1:11" ht="18" customHeight="1" x14ac:dyDescent="0.3">
      <c r="A942" s="63" t="s">
        <v>98</v>
      </c>
      <c r="B942" s="63">
        <v>2021</v>
      </c>
      <c r="C942" s="63" t="s">
        <v>37</v>
      </c>
      <c r="D942" s="63" t="s">
        <v>90</v>
      </c>
      <c r="E942" s="63" t="s">
        <v>91</v>
      </c>
      <c r="F942" s="63" t="s">
        <v>92</v>
      </c>
      <c r="G942" s="63" t="s">
        <v>93</v>
      </c>
      <c r="H942" s="63" t="s">
        <v>94</v>
      </c>
      <c r="I942" s="63" t="s">
        <v>97</v>
      </c>
      <c r="J942" s="63">
        <v>785</v>
      </c>
      <c r="K942" s="63">
        <v>1122.55</v>
      </c>
    </row>
    <row r="943" spans="1:11" ht="18" customHeight="1" x14ac:dyDescent="0.3">
      <c r="A943" s="63" t="s">
        <v>96</v>
      </c>
      <c r="B943" s="63">
        <v>2021</v>
      </c>
      <c r="C943" s="63" t="s">
        <v>36</v>
      </c>
      <c r="D943" s="63" t="s">
        <v>90</v>
      </c>
      <c r="E943" s="63" t="s">
        <v>91</v>
      </c>
      <c r="F943" s="63" t="s">
        <v>92</v>
      </c>
      <c r="G943" s="63" t="s">
        <v>93</v>
      </c>
      <c r="H943" s="63" t="s">
        <v>94</v>
      </c>
      <c r="I943" s="63" t="s">
        <v>95</v>
      </c>
      <c r="J943" s="63">
        <v>128</v>
      </c>
      <c r="K943" s="63">
        <v>526.24</v>
      </c>
    </row>
    <row r="944" spans="1:11" ht="18" customHeight="1" x14ac:dyDescent="0.3">
      <c r="A944" s="63" t="s">
        <v>98</v>
      </c>
      <c r="B944" s="63">
        <v>2021</v>
      </c>
      <c r="C944" s="63" t="s">
        <v>36</v>
      </c>
      <c r="D944" s="63" t="s">
        <v>90</v>
      </c>
      <c r="E944" s="63" t="s">
        <v>91</v>
      </c>
      <c r="F944" s="63" t="s">
        <v>92</v>
      </c>
      <c r="G944" s="63" t="s">
        <v>93</v>
      </c>
      <c r="H944" s="63" t="s">
        <v>94</v>
      </c>
      <c r="I944" s="63" t="s">
        <v>95</v>
      </c>
      <c r="J944" s="63">
        <v>368</v>
      </c>
      <c r="K944" s="63">
        <v>526.24</v>
      </c>
    </row>
    <row r="945" spans="1:11" ht="18" customHeight="1" x14ac:dyDescent="0.3">
      <c r="A945" s="63" t="s">
        <v>96</v>
      </c>
      <c r="B945" s="63">
        <v>2021</v>
      </c>
      <c r="C945" s="63" t="s">
        <v>36</v>
      </c>
      <c r="D945" s="63" t="s">
        <v>90</v>
      </c>
      <c r="E945" s="63" t="s">
        <v>91</v>
      </c>
      <c r="F945" s="63" t="s">
        <v>92</v>
      </c>
      <c r="G945" s="63" t="s">
        <v>93</v>
      </c>
      <c r="H945" s="63" t="s">
        <v>94</v>
      </c>
      <c r="I945" s="63" t="s">
        <v>95</v>
      </c>
      <c r="J945" s="63">
        <v>362</v>
      </c>
      <c r="K945" s="63">
        <v>517.66</v>
      </c>
    </row>
    <row r="946" spans="1:11" ht="18" customHeight="1" x14ac:dyDescent="0.3">
      <c r="A946" s="63" t="s">
        <v>89</v>
      </c>
      <c r="B946" s="63">
        <v>2021</v>
      </c>
      <c r="C946" s="63" t="s">
        <v>36</v>
      </c>
      <c r="D946" s="63" t="s">
        <v>90</v>
      </c>
      <c r="E946" s="63" t="s">
        <v>91</v>
      </c>
      <c r="F946" s="63" t="s">
        <v>92</v>
      </c>
      <c r="G946" s="63" t="s">
        <v>93</v>
      </c>
      <c r="H946" s="63" t="s">
        <v>94</v>
      </c>
      <c r="I946" s="63" t="s">
        <v>97</v>
      </c>
      <c r="J946" s="63">
        <v>206</v>
      </c>
      <c r="K946" s="63">
        <v>294.58</v>
      </c>
    </row>
    <row r="947" spans="1:11" ht="18" customHeight="1" x14ac:dyDescent="0.3">
      <c r="A947" s="63" t="s">
        <v>89</v>
      </c>
      <c r="B947" s="63">
        <v>2021</v>
      </c>
      <c r="C947" s="63" t="s">
        <v>36</v>
      </c>
      <c r="D947" s="63" t="s">
        <v>90</v>
      </c>
      <c r="E947" s="63" t="s">
        <v>91</v>
      </c>
      <c r="F947" s="63" t="s">
        <v>92</v>
      </c>
      <c r="G947" s="63" t="s">
        <v>93</v>
      </c>
      <c r="H947" s="63" t="s">
        <v>94</v>
      </c>
      <c r="I947" s="63" t="s">
        <v>97</v>
      </c>
      <c r="J947" s="63">
        <v>134</v>
      </c>
      <c r="K947" s="63">
        <v>191.62</v>
      </c>
    </row>
    <row r="948" spans="1:11" ht="18" customHeight="1" x14ac:dyDescent="0.3">
      <c r="A948" s="63" t="s">
        <v>89</v>
      </c>
      <c r="B948" s="63">
        <v>2021</v>
      </c>
      <c r="C948" s="63" t="s">
        <v>36</v>
      </c>
      <c r="D948" s="63" t="s">
        <v>90</v>
      </c>
      <c r="E948" s="63" t="s">
        <v>91</v>
      </c>
      <c r="F948" s="63" t="s">
        <v>92</v>
      </c>
      <c r="G948" s="63" t="s">
        <v>93</v>
      </c>
      <c r="H948" s="63" t="s">
        <v>94</v>
      </c>
      <c r="I948" s="63" t="s">
        <v>97</v>
      </c>
      <c r="J948" s="63">
        <v>160</v>
      </c>
      <c r="K948" s="63">
        <v>228.8</v>
      </c>
    </row>
    <row r="949" spans="1:11" ht="18" customHeight="1" x14ac:dyDescent="0.3">
      <c r="A949" s="63" t="s">
        <v>96</v>
      </c>
      <c r="B949" s="63">
        <v>2021</v>
      </c>
      <c r="C949" s="63" t="s">
        <v>36</v>
      </c>
      <c r="D949" s="63" t="s">
        <v>90</v>
      </c>
      <c r="E949" s="63" t="s">
        <v>91</v>
      </c>
      <c r="F949" s="63" t="s">
        <v>92</v>
      </c>
      <c r="G949" s="63" t="s">
        <v>93</v>
      </c>
      <c r="H949" s="63" t="s">
        <v>94</v>
      </c>
      <c r="I949" s="63" t="s">
        <v>97</v>
      </c>
      <c r="J949" s="63">
        <v>208</v>
      </c>
      <c r="K949" s="63">
        <v>297.44</v>
      </c>
    </row>
    <row r="950" spans="1:11" ht="18" customHeight="1" x14ac:dyDescent="0.3">
      <c r="A950" s="63" t="s">
        <v>89</v>
      </c>
      <c r="B950" s="63">
        <v>2021</v>
      </c>
      <c r="C950" s="63" t="s">
        <v>36</v>
      </c>
      <c r="D950" s="63" t="s">
        <v>90</v>
      </c>
      <c r="E950" s="63" t="s">
        <v>91</v>
      </c>
      <c r="F950" s="63" t="s">
        <v>92</v>
      </c>
      <c r="G950" s="63" t="s">
        <v>93</v>
      </c>
      <c r="H950" s="63" t="s">
        <v>94</v>
      </c>
      <c r="I950" s="63" t="s">
        <v>97</v>
      </c>
      <c r="J950" s="63">
        <v>136</v>
      </c>
      <c r="K950" s="63">
        <v>194.48</v>
      </c>
    </row>
    <row r="951" spans="1:11" ht="18" customHeight="1" x14ac:dyDescent="0.3">
      <c r="A951" s="63" t="s">
        <v>96</v>
      </c>
      <c r="B951" s="63">
        <v>2021</v>
      </c>
      <c r="C951" s="63" t="s">
        <v>36</v>
      </c>
      <c r="D951" s="63" t="s">
        <v>90</v>
      </c>
      <c r="E951" s="63" t="s">
        <v>91</v>
      </c>
      <c r="F951" s="63" t="s">
        <v>92</v>
      </c>
      <c r="G951" s="63" t="s">
        <v>93</v>
      </c>
      <c r="H951" s="63" t="s">
        <v>94</v>
      </c>
      <c r="I951" s="63" t="s">
        <v>97</v>
      </c>
      <c r="J951" s="63">
        <v>372</v>
      </c>
      <c r="K951" s="63">
        <v>526.24</v>
      </c>
    </row>
    <row r="952" spans="1:11" ht="18" customHeight="1" x14ac:dyDescent="0.3">
      <c r="A952" s="63" t="s">
        <v>96</v>
      </c>
      <c r="B952" s="63">
        <v>2021</v>
      </c>
      <c r="C952" s="63" t="s">
        <v>36</v>
      </c>
      <c r="D952" s="63" t="s">
        <v>90</v>
      </c>
      <c r="E952" s="63" t="s">
        <v>91</v>
      </c>
      <c r="F952" s="63" t="s">
        <v>92</v>
      </c>
      <c r="G952" s="63" t="s">
        <v>93</v>
      </c>
      <c r="H952" s="63" t="s">
        <v>94</v>
      </c>
      <c r="I952" s="63" t="s">
        <v>97</v>
      </c>
      <c r="J952" s="63">
        <v>366</v>
      </c>
      <c r="K952" s="63">
        <v>526.24</v>
      </c>
    </row>
    <row r="953" spans="1:11" ht="18" customHeight="1" x14ac:dyDescent="0.3">
      <c r="A953" s="63" t="s">
        <v>89</v>
      </c>
      <c r="B953" s="63">
        <v>2021</v>
      </c>
      <c r="C953" s="63" t="s">
        <v>36</v>
      </c>
      <c r="D953" s="63" t="s">
        <v>90</v>
      </c>
      <c r="E953" s="63" t="s">
        <v>91</v>
      </c>
      <c r="F953" s="63" t="s">
        <v>92</v>
      </c>
      <c r="G953" s="63" t="s">
        <v>93</v>
      </c>
      <c r="H953" s="63" t="s">
        <v>94</v>
      </c>
      <c r="I953" s="63" t="s">
        <v>97</v>
      </c>
      <c r="J953" s="63">
        <v>689</v>
      </c>
      <c r="K953" s="63">
        <v>985.27</v>
      </c>
    </row>
    <row r="954" spans="1:11" ht="18" customHeight="1" x14ac:dyDescent="0.3">
      <c r="A954" s="63" t="s">
        <v>98</v>
      </c>
      <c r="B954" s="63">
        <v>2021</v>
      </c>
      <c r="C954" s="63" t="s">
        <v>36</v>
      </c>
      <c r="D954" s="63" t="s">
        <v>90</v>
      </c>
      <c r="E954" s="63" t="s">
        <v>91</v>
      </c>
      <c r="F954" s="63" t="s">
        <v>92</v>
      </c>
      <c r="G954" s="63" t="s">
        <v>93</v>
      </c>
      <c r="H954" s="63" t="s">
        <v>94</v>
      </c>
      <c r="I954" s="63" t="s">
        <v>97</v>
      </c>
      <c r="J954" s="63">
        <v>722</v>
      </c>
      <c r="K954" s="63">
        <v>1032.46</v>
      </c>
    </row>
    <row r="955" spans="1:11" ht="18" customHeight="1" x14ac:dyDescent="0.3">
      <c r="A955" s="63" t="s">
        <v>96</v>
      </c>
      <c r="B955" s="63">
        <v>2021</v>
      </c>
      <c r="C955" s="63" t="s">
        <v>36</v>
      </c>
      <c r="D955" s="63" t="s">
        <v>90</v>
      </c>
      <c r="E955" s="63" t="s">
        <v>91</v>
      </c>
      <c r="F955" s="63" t="s">
        <v>92</v>
      </c>
      <c r="G955" s="63" t="s">
        <v>93</v>
      </c>
      <c r="H955" s="63" t="s">
        <v>94</v>
      </c>
      <c r="I955" s="63" t="s">
        <v>97</v>
      </c>
      <c r="J955" s="63">
        <v>776</v>
      </c>
      <c r="K955" s="63">
        <v>1109.68</v>
      </c>
    </row>
    <row r="956" spans="1:11" ht="18" customHeight="1" x14ac:dyDescent="0.3">
      <c r="A956" s="63" t="s">
        <v>98</v>
      </c>
      <c r="B956" s="63">
        <v>2021</v>
      </c>
      <c r="C956" s="63" t="s">
        <v>36</v>
      </c>
      <c r="D956" s="63" t="s">
        <v>90</v>
      </c>
      <c r="E956" s="63" t="s">
        <v>91</v>
      </c>
      <c r="F956" s="63" t="s">
        <v>92</v>
      </c>
      <c r="G956" s="63" t="s">
        <v>93</v>
      </c>
      <c r="H956" s="63" t="s">
        <v>94</v>
      </c>
      <c r="I956" s="63" t="s">
        <v>97</v>
      </c>
      <c r="J956" s="63">
        <v>129</v>
      </c>
      <c r="K956" s="63">
        <v>184.47</v>
      </c>
    </row>
    <row r="957" spans="1:11" ht="18" customHeight="1" x14ac:dyDescent="0.3">
      <c r="A957" s="63" t="s">
        <v>96</v>
      </c>
      <c r="B957" s="63">
        <v>2021</v>
      </c>
      <c r="C957" s="63" t="s">
        <v>36</v>
      </c>
      <c r="D957" s="63" t="s">
        <v>90</v>
      </c>
      <c r="E957" s="63" t="s">
        <v>91</v>
      </c>
      <c r="F957" s="63" t="s">
        <v>92</v>
      </c>
      <c r="G957" s="63" t="s">
        <v>93</v>
      </c>
      <c r="H957" s="63" t="s">
        <v>94</v>
      </c>
      <c r="I957" s="63" t="s">
        <v>97</v>
      </c>
      <c r="J957" s="63">
        <v>369</v>
      </c>
      <c r="K957" s="63">
        <v>527.66999999999996</v>
      </c>
    </row>
    <row r="958" spans="1:11" ht="18" customHeight="1" x14ac:dyDescent="0.3">
      <c r="A958" s="63" t="s">
        <v>89</v>
      </c>
      <c r="B958" s="63">
        <v>2021</v>
      </c>
      <c r="C958" s="63" t="s">
        <v>36</v>
      </c>
      <c r="D958" s="63" t="s">
        <v>90</v>
      </c>
      <c r="E958" s="63" t="s">
        <v>91</v>
      </c>
      <c r="F958" s="63" t="s">
        <v>92</v>
      </c>
      <c r="G958" s="63" t="s">
        <v>93</v>
      </c>
      <c r="H958" s="63" t="s">
        <v>94</v>
      </c>
      <c r="I958" s="63" t="s">
        <v>97</v>
      </c>
      <c r="J958" s="63">
        <v>363</v>
      </c>
      <c r="K958" s="63">
        <v>519.09</v>
      </c>
    </row>
    <row r="959" spans="1:11" ht="18" customHeight="1" x14ac:dyDescent="0.3">
      <c r="A959" s="63" t="s">
        <v>96</v>
      </c>
      <c r="B959" s="63">
        <v>2021</v>
      </c>
      <c r="C959" s="63" t="s">
        <v>36</v>
      </c>
      <c r="D959" s="63" t="s">
        <v>90</v>
      </c>
      <c r="E959" s="63" t="s">
        <v>91</v>
      </c>
      <c r="F959" s="63" t="s">
        <v>92</v>
      </c>
      <c r="G959" s="63" t="s">
        <v>93</v>
      </c>
      <c r="H959" s="63" t="s">
        <v>94</v>
      </c>
      <c r="I959" s="63" t="s">
        <v>97</v>
      </c>
      <c r="J959" s="63">
        <v>159</v>
      </c>
      <c r="K959" s="63">
        <v>227.37</v>
      </c>
    </row>
    <row r="960" spans="1:11" ht="18" customHeight="1" x14ac:dyDescent="0.3">
      <c r="A960" s="63" t="s">
        <v>96</v>
      </c>
      <c r="B960" s="63">
        <v>2021</v>
      </c>
      <c r="C960" s="63" t="s">
        <v>36</v>
      </c>
      <c r="D960" s="63" t="s">
        <v>90</v>
      </c>
      <c r="E960" s="63" t="s">
        <v>91</v>
      </c>
      <c r="F960" s="63" t="s">
        <v>92</v>
      </c>
      <c r="G960" s="63" t="s">
        <v>93</v>
      </c>
      <c r="H960" s="63" t="s">
        <v>94</v>
      </c>
      <c r="I960" s="63" t="s">
        <v>97</v>
      </c>
      <c r="J960" s="63">
        <v>762</v>
      </c>
      <c r="K960" s="63">
        <v>526.24</v>
      </c>
    </row>
    <row r="961" spans="1:11" ht="18" customHeight="1" x14ac:dyDescent="0.3">
      <c r="A961" s="63" t="s">
        <v>89</v>
      </c>
      <c r="B961" s="63">
        <v>2021</v>
      </c>
      <c r="C961" s="63" t="s">
        <v>36</v>
      </c>
      <c r="D961" s="63" t="s">
        <v>90</v>
      </c>
      <c r="E961" s="63" t="s">
        <v>91</v>
      </c>
      <c r="F961" s="63" t="s">
        <v>92</v>
      </c>
      <c r="G961" s="63" t="s">
        <v>93</v>
      </c>
      <c r="H961" s="63" t="s">
        <v>94</v>
      </c>
      <c r="I961" s="63" t="s">
        <v>97</v>
      </c>
      <c r="J961" s="63">
        <v>815</v>
      </c>
      <c r="K961" s="63">
        <v>526.24</v>
      </c>
    </row>
    <row r="962" spans="1:11" ht="18" customHeight="1" x14ac:dyDescent="0.3">
      <c r="A962" s="63" t="s">
        <v>89</v>
      </c>
      <c r="B962" s="63">
        <v>2021</v>
      </c>
      <c r="C962" s="63" t="s">
        <v>36</v>
      </c>
      <c r="D962" s="63" t="s">
        <v>90</v>
      </c>
      <c r="E962" s="63" t="s">
        <v>91</v>
      </c>
      <c r="F962" s="63" t="s">
        <v>92</v>
      </c>
      <c r="G962" s="63" t="s">
        <v>93</v>
      </c>
      <c r="H962" s="63" t="s">
        <v>94</v>
      </c>
      <c r="I962" s="63" t="s">
        <v>97</v>
      </c>
      <c r="J962" s="63">
        <v>163</v>
      </c>
      <c r="K962" s="63">
        <v>233.09</v>
      </c>
    </row>
    <row r="963" spans="1:11" ht="18" customHeight="1" x14ac:dyDescent="0.3">
      <c r="A963" s="63" t="s">
        <v>89</v>
      </c>
      <c r="B963" s="63">
        <v>2021</v>
      </c>
      <c r="C963" s="63" t="s">
        <v>36</v>
      </c>
      <c r="D963" s="63" t="s">
        <v>90</v>
      </c>
      <c r="E963" s="63" t="s">
        <v>91</v>
      </c>
      <c r="F963" s="63" t="s">
        <v>92</v>
      </c>
      <c r="G963" s="63" t="s">
        <v>93</v>
      </c>
      <c r="H963" s="63" t="s">
        <v>94</v>
      </c>
      <c r="I963" s="63" t="s">
        <v>97</v>
      </c>
      <c r="J963" s="63">
        <v>133</v>
      </c>
      <c r="K963" s="63">
        <v>190.19</v>
      </c>
    </row>
    <row r="964" spans="1:11" ht="18" customHeight="1" x14ac:dyDescent="0.3">
      <c r="A964" s="63" t="s">
        <v>89</v>
      </c>
      <c r="B964" s="63">
        <v>2021</v>
      </c>
      <c r="C964" s="63" t="s">
        <v>36</v>
      </c>
      <c r="D964" s="63" t="s">
        <v>90</v>
      </c>
      <c r="E964" s="63" t="s">
        <v>91</v>
      </c>
      <c r="F964" s="63" t="s">
        <v>92</v>
      </c>
      <c r="G964" s="63" t="s">
        <v>93</v>
      </c>
      <c r="H964" s="63" t="s">
        <v>94</v>
      </c>
      <c r="I964" s="63" t="s">
        <v>95</v>
      </c>
      <c r="J964" s="63">
        <v>371</v>
      </c>
      <c r="K964" s="63">
        <v>530.53</v>
      </c>
    </row>
    <row r="965" spans="1:11" ht="18" customHeight="1" x14ac:dyDescent="0.3">
      <c r="A965" s="63" t="s">
        <v>98</v>
      </c>
      <c r="B965" s="63">
        <v>2021</v>
      </c>
      <c r="C965" s="63" t="s">
        <v>36</v>
      </c>
      <c r="D965" s="63" t="s">
        <v>90</v>
      </c>
      <c r="E965" s="63" t="s">
        <v>91</v>
      </c>
      <c r="F965" s="63" t="s">
        <v>92</v>
      </c>
      <c r="G965" s="63" t="s">
        <v>93</v>
      </c>
      <c r="H965" s="63" t="s">
        <v>94</v>
      </c>
      <c r="I965" s="63" t="s">
        <v>95</v>
      </c>
      <c r="J965" s="63">
        <v>365</v>
      </c>
      <c r="K965" s="63">
        <v>521.95000000000005</v>
      </c>
    </row>
    <row r="966" spans="1:11" ht="18" customHeight="1" x14ac:dyDescent="0.3">
      <c r="A966" s="63" t="s">
        <v>89</v>
      </c>
      <c r="B966" s="63">
        <v>2021</v>
      </c>
      <c r="C966" s="63" t="s">
        <v>36</v>
      </c>
      <c r="D966" s="63" t="s">
        <v>90</v>
      </c>
      <c r="E966" s="63" t="s">
        <v>91</v>
      </c>
      <c r="F966" s="63" t="s">
        <v>92</v>
      </c>
      <c r="G966" s="63" t="s">
        <v>93</v>
      </c>
      <c r="H966" s="63" t="s">
        <v>94</v>
      </c>
      <c r="I966" s="63" t="s">
        <v>97</v>
      </c>
      <c r="J966" s="63">
        <v>161</v>
      </c>
      <c r="K966" s="63">
        <v>230.23000000000002</v>
      </c>
    </row>
    <row r="967" spans="1:11" ht="18" customHeight="1" x14ac:dyDescent="0.3">
      <c r="A967" s="63" t="s">
        <v>96</v>
      </c>
      <c r="B967" s="63">
        <v>2021</v>
      </c>
      <c r="C967" s="63" t="s">
        <v>36</v>
      </c>
      <c r="D967" s="63" t="s">
        <v>90</v>
      </c>
      <c r="E967" s="63" t="s">
        <v>91</v>
      </c>
      <c r="F967" s="63" t="s">
        <v>92</v>
      </c>
      <c r="G967" s="63" t="s">
        <v>93</v>
      </c>
      <c r="H967" s="63" t="s">
        <v>94</v>
      </c>
      <c r="I967" s="63" t="s">
        <v>97</v>
      </c>
      <c r="J967" s="63">
        <v>209</v>
      </c>
      <c r="K967" s="63">
        <v>298.87</v>
      </c>
    </row>
    <row r="968" spans="1:11" ht="18" customHeight="1" x14ac:dyDescent="0.3">
      <c r="A968" s="63" t="s">
        <v>98</v>
      </c>
      <c r="B968" s="63">
        <v>2021</v>
      </c>
      <c r="C968" s="63" t="s">
        <v>32</v>
      </c>
      <c r="D968" s="63" t="s">
        <v>90</v>
      </c>
      <c r="E968" s="63" t="s">
        <v>91</v>
      </c>
      <c r="F968" s="63" t="s">
        <v>92</v>
      </c>
      <c r="G968" s="63" t="s">
        <v>93</v>
      </c>
      <c r="H968" s="63" t="s">
        <v>94</v>
      </c>
      <c r="I968" s="63" t="s">
        <v>95</v>
      </c>
      <c r="J968" s="63">
        <v>176</v>
      </c>
      <c r="K968" s="63">
        <v>526.24</v>
      </c>
    </row>
    <row r="969" spans="1:11" ht="18" customHeight="1" x14ac:dyDescent="0.3">
      <c r="A969" s="63" t="s">
        <v>89</v>
      </c>
      <c r="B969" s="63">
        <v>2021</v>
      </c>
      <c r="C969" s="63" t="s">
        <v>32</v>
      </c>
      <c r="D969" s="63" t="s">
        <v>90</v>
      </c>
      <c r="E969" s="63" t="s">
        <v>91</v>
      </c>
      <c r="F969" s="63" t="s">
        <v>92</v>
      </c>
      <c r="G969" s="63" t="s">
        <v>93</v>
      </c>
      <c r="H969" s="63" t="s">
        <v>94</v>
      </c>
      <c r="I969" s="63" t="s">
        <v>95</v>
      </c>
      <c r="J969" s="63">
        <v>170</v>
      </c>
      <c r="K969" s="63">
        <v>526.24</v>
      </c>
    </row>
    <row r="970" spans="1:11" ht="18" customHeight="1" x14ac:dyDescent="0.3">
      <c r="A970" s="63" t="s">
        <v>98</v>
      </c>
      <c r="B970" s="63">
        <v>2021</v>
      </c>
      <c r="C970" s="63" t="s">
        <v>32</v>
      </c>
      <c r="D970" s="63" t="s">
        <v>90</v>
      </c>
      <c r="E970" s="63" t="s">
        <v>91</v>
      </c>
      <c r="F970" s="63" t="s">
        <v>92</v>
      </c>
      <c r="G970" s="63" t="s">
        <v>93</v>
      </c>
      <c r="H970" s="63" t="s">
        <v>94</v>
      </c>
      <c r="I970" s="63" t="s">
        <v>95</v>
      </c>
      <c r="J970" s="63">
        <v>164</v>
      </c>
      <c r="K970" s="63">
        <v>526.24</v>
      </c>
    </row>
    <row r="971" spans="1:11" ht="18" customHeight="1" x14ac:dyDescent="0.3">
      <c r="A971" s="63" t="s">
        <v>89</v>
      </c>
      <c r="B971" s="63">
        <v>2021</v>
      </c>
      <c r="C971" s="63" t="s">
        <v>32</v>
      </c>
      <c r="D971" s="63" t="s">
        <v>90</v>
      </c>
      <c r="E971" s="63" t="s">
        <v>91</v>
      </c>
      <c r="F971" s="63" t="s">
        <v>92</v>
      </c>
      <c r="G971" s="63" t="s">
        <v>93</v>
      </c>
      <c r="H971" s="63" t="s">
        <v>94</v>
      </c>
      <c r="I971" s="63" t="s">
        <v>97</v>
      </c>
      <c r="J971" s="63">
        <v>176</v>
      </c>
      <c r="K971" s="63">
        <v>251.68</v>
      </c>
    </row>
    <row r="972" spans="1:11" ht="18" customHeight="1" x14ac:dyDescent="0.3">
      <c r="A972" s="63" t="s">
        <v>89</v>
      </c>
      <c r="B972" s="63">
        <v>2021</v>
      </c>
      <c r="C972" s="63" t="s">
        <v>32</v>
      </c>
      <c r="D972" s="63" t="s">
        <v>90</v>
      </c>
      <c r="E972" s="63" t="s">
        <v>91</v>
      </c>
      <c r="F972" s="63" t="s">
        <v>92</v>
      </c>
      <c r="G972" s="63" t="s">
        <v>93</v>
      </c>
      <c r="H972" s="63" t="s">
        <v>94</v>
      </c>
      <c r="I972" s="63" t="s">
        <v>97</v>
      </c>
      <c r="J972" s="63">
        <v>224</v>
      </c>
      <c r="K972" s="63">
        <v>320.32</v>
      </c>
    </row>
    <row r="973" spans="1:11" ht="18" customHeight="1" x14ac:dyDescent="0.3">
      <c r="A973" s="63" t="s">
        <v>89</v>
      </c>
      <c r="B973" s="63">
        <v>2021</v>
      </c>
      <c r="C973" s="63" t="s">
        <v>32</v>
      </c>
      <c r="D973" s="63" t="s">
        <v>90</v>
      </c>
      <c r="E973" s="63" t="s">
        <v>91</v>
      </c>
      <c r="F973" s="63" t="s">
        <v>92</v>
      </c>
      <c r="G973" s="63" t="s">
        <v>93</v>
      </c>
      <c r="H973" s="63" t="s">
        <v>94</v>
      </c>
      <c r="I973" s="63" t="s">
        <v>97</v>
      </c>
      <c r="J973" s="63">
        <v>152</v>
      </c>
      <c r="K973" s="63">
        <v>217.36</v>
      </c>
    </row>
    <row r="974" spans="1:11" ht="18" customHeight="1" x14ac:dyDescent="0.3">
      <c r="A974" s="63" t="s">
        <v>96</v>
      </c>
      <c r="B974" s="63">
        <v>2021</v>
      </c>
      <c r="C974" s="63" t="s">
        <v>32</v>
      </c>
      <c r="D974" s="63" t="s">
        <v>90</v>
      </c>
      <c r="E974" s="63" t="s">
        <v>91</v>
      </c>
      <c r="F974" s="63" t="s">
        <v>92</v>
      </c>
      <c r="G974" s="63" t="s">
        <v>93</v>
      </c>
      <c r="H974" s="63" t="s">
        <v>94</v>
      </c>
      <c r="I974" s="63" t="s">
        <v>97</v>
      </c>
      <c r="J974" s="63">
        <v>178</v>
      </c>
      <c r="K974" s="63">
        <v>254.54</v>
      </c>
    </row>
    <row r="975" spans="1:11" ht="18" customHeight="1" x14ac:dyDescent="0.3">
      <c r="A975" s="63" t="s">
        <v>89</v>
      </c>
      <c r="B975" s="63">
        <v>2021</v>
      </c>
      <c r="C975" s="63" t="s">
        <v>32</v>
      </c>
      <c r="D975" s="63" t="s">
        <v>90</v>
      </c>
      <c r="E975" s="63" t="s">
        <v>91</v>
      </c>
      <c r="F975" s="63" t="s">
        <v>92</v>
      </c>
      <c r="G975" s="63" t="s">
        <v>93</v>
      </c>
      <c r="H975" s="63" t="s">
        <v>94</v>
      </c>
      <c r="I975" s="63" t="s">
        <v>97</v>
      </c>
      <c r="J975" s="63">
        <v>226</v>
      </c>
      <c r="K975" s="63">
        <v>323.18</v>
      </c>
    </row>
    <row r="976" spans="1:11" ht="18" customHeight="1" x14ac:dyDescent="0.3">
      <c r="A976" s="63" t="s">
        <v>98</v>
      </c>
      <c r="B976" s="63">
        <v>2021</v>
      </c>
      <c r="C976" s="63" t="s">
        <v>32</v>
      </c>
      <c r="D976" s="63" t="s">
        <v>90</v>
      </c>
      <c r="E976" s="63" t="s">
        <v>91</v>
      </c>
      <c r="F976" s="63" t="s">
        <v>92</v>
      </c>
      <c r="G976" s="63" t="s">
        <v>93</v>
      </c>
      <c r="H976" s="63" t="s">
        <v>94</v>
      </c>
      <c r="I976" s="63" t="s">
        <v>97</v>
      </c>
      <c r="J976" s="63">
        <v>148</v>
      </c>
      <c r="K976" s="63">
        <v>211.64</v>
      </c>
    </row>
    <row r="977" spans="1:11" ht="18" customHeight="1" x14ac:dyDescent="0.3">
      <c r="A977" s="63" t="s">
        <v>96</v>
      </c>
      <c r="B977" s="63">
        <v>2021</v>
      </c>
      <c r="C977" s="63" t="s">
        <v>32</v>
      </c>
      <c r="D977" s="63" t="s">
        <v>90</v>
      </c>
      <c r="E977" s="63" t="s">
        <v>91</v>
      </c>
      <c r="F977" s="63" t="s">
        <v>92</v>
      </c>
      <c r="G977" s="63" t="s">
        <v>93</v>
      </c>
      <c r="H977" s="63" t="s">
        <v>94</v>
      </c>
      <c r="I977" s="63" t="s">
        <v>95</v>
      </c>
      <c r="J977" s="63">
        <v>174</v>
      </c>
      <c r="K977" s="63">
        <v>526.24</v>
      </c>
    </row>
    <row r="978" spans="1:11" ht="18" customHeight="1" x14ac:dyDescent="0.3">
      <c r="A978" s="63" t="s">
        <v>96</v>
      </c>
      <c r="B978" s="63">
        <v>2021</v>
      </c>
      <c r="C978" s="63" t="s">
        <v>32</v>
      </c>
      <c r="D978" s="63" t="s">
        <v>90</v>
      </c>
      <c r="E978" s="63" t="s">
        <v>91</v>
      </c>
      <c r="F978" s="63" t="s">
        <v>92</v>
      </c>
      <c r="G978" s="63" t="s">
        <v>93</v>
      </c>
      <c r="H978" s="63" t="s">
        <v>94</v>
      </c>
      <c r="I978" s="63" t="s">
        <v>95</v>
      </c>
      <c r="J978" s="63">
        <v>168</v>
      </c>
      <c r="K978" s="63">
        <v>526.24</v>
      </c>
    </row>
    <row r="979" spans="1:11" ht="18" customHeight="1" x14ac:dyDescent="0.3">
      <c r="A979" s="63" t="s">
        <v>96</v>
      </c>
      <c r="B979" s="63">
        <v>2021</v>
      </c>
      <c r="C979" s="63" t="s">
        <v>32</v>
      </c>
      <c r="D979" s="63" t="s">
        <v>90</v>
      </c>
      <c r="E979" s="63" t="s">
        <v>91</v>
      </c>
      <c r="F979" s="63" t="s">
        <v>92</v>
      </c>
      <c r="G979" s="63" t="s">
        <v>93</v>
      </c>
      <c r="H979" s="63" t="s">
        <v>94</v>
      </c>
      <c r="I979" s="63" t="s">
        <v>97</v>
      </c>
      <c r="J979" s="63">
        <v>720</v>
      </c>
      <c r="K979" s="63">
        <v>1029.5999999999999</v>
      </c>
    </row>
    <row r="980" spans="1:11" ht="18" customHeight="1" x14ac:dyDescent="0.3">
      <c r="A980" s="63" t="s">
        <v>96</v>
      </c>
      <c r="B980" s="63">
        <v>2021</v>
      </c>
      <c r="C980" s="63" t="s">
        <v>32</v>
      </c>
      <c r="D980" s="63" t="s">
        <v>90</v>
      </c>
      <c r="E980" s="63" t="s">
        <v>91</v>
      </c>
      <c r="F980" s="63" t="s">
        <v>92</v>
      </c>
      <c r="G980" s="63" t="s">
        <v>93</v>
      </c>
      <c r="H980" s="63" t="s">
        <v>94</v>
      </c>
      <c r="I980" s="63" t="s">
        <v>97</v>
      </c>
      <c r="J980" s="63">
        <v>773</v>
      </c>
      <c r="K980" s="63">
        <v>1105.3899999999999</v>
      </c>
    </row>
    <row r="981" spans="1:11" ht="18" customHeight="1" x14ac:dyDescent="0.3">
      <c r="A981" s="63" t="s">
        <v>89</v>
      </c>
      <c r="B981" s="63">
        <v>2021</v>
      </c>
      <c r="C981" s="63" t="s">
        <v>32</v>
      </c>
      <c r="D981" s="63" t="s">
        <v>90</v>
      </c>
      <c r="E981" s="63" t="s">
        <v>91</v>
      </c>
      <c r="F981" s="63" t="s">
        <v>92</v>
      </c>
      <c r="G981" s="63" t="s">
        <v>93</v>
      </c>
      <c r="H981" s="63" t="s">
        <v>94</v>
      </c>
      <c r="I981" s="63" t="s">
        <v>95</v>
      </c>
      <c r="J981" s="63">
        <v>177</v>
      </c>
      <c r="K981" s="63">
        <v>253.11</v>
      </c>
    </row>
    <row r="982" spans="1:11" ht="18" customHeight="1" x14ac:dyDescent="0.3">
      <c r="A982" s="63" t="s">
        <v>89</v>
      </c>
      <c r="B982" s="63">
        <v>2021</v>
      </c>
      <c r="C982" s="63" t="s">
        <v>32</v>
      </c>
      <c r="D982" s="63" t="s">
        <v>90</v>
      </c>
      <c r="E982" s="63" t="s">
        <v>91</v>
      </c>
      <c r="F982" s="63" t="s">
        <v>92</v>
      </c>
      <c r="G982" s="63" t="s">
        <v>93</v>
      </c>
      <c r="H982" s="63" t="s">
        <v>94</v>
      </c>
      <c r="I982" s="63" t="s">
        <v>95</v>
      </c>
      <c r="J982" s="63">
        <v>171</v>
      </c>
      <c r="K982" s="63">
        <v>244.53</v>
      </c>
    </row>
    <row r="983" spans="1:11" ht="18" customHeight="1" x14ac:dyDescent="0.3">
      <c r="A983" s="63" t="s">
        <v>96</v>
      </c>
      <c r="B983" s="63">
        <v>2021</v>
      </c>
      <c r="C983" s="63" t="s">
        <v>32</v>
      </c>
      <c r="D983" s="63" t="s">
        <v>90</v>
      </c>
      <c r="E983" s="63" t="s">
        <v>91</v>
      </c>
      <c r="F983" s="63" t="s">
        <v>92</v>
      </c>
      <c r="G983" s="63" t="s">
        <v>93</v>
      </c>
      <c r="H983" s="63" t="s">
        <v>94</v>
      </c>
      <c r="I983" s="63" t="s">
        <v>95</v>
      </c>
      <c r="J983" s="63">
        <v>165</v>
      </c>
      <c r="K983" s="63">
        <v>235.95</v>
      </c>
    </row>
    <row r="984" spans="1:11" ht="18" customHeight="1" x14ac:dyDescent="0.3">
      <c r="A984" s="63" t="s">
        <v>96</v>
      </c>
      <c r="B984" s="63">
        <v>2021</v>
      </c>
      <c r="C984" s="63" t="s">
        <v>32</v>
      </c>
      <c r="D984" s="63" t="s">
        <v>90</v>
      </c>
      <c r="E984" s="63" t="s">
        <v>91</v>
      </c>
      <c r="F984" s="63" t="s">
        <v>92</v>
      </c>
      <c r="G984" s="63" t="s">
        <v>93</v>
      </c>
      <c r="H984" s="63" t="s">
        <v>94</v>
      </c>
      <c r="I984" s="63" t="s">
        <v>97</v>
      </c>
      <c r="J984" s="63">
        <v>177</v>
      </c>
      <c r="K984" s="63">
        <v>253.11</v>
      </c>
    </row>
    <row r="985" spans="1:11" ht="18" customHeight="1" x14ac:dyDescent="0.3">
      <c r="A985" s="63" t="s">
        <v>96</v>
      </c>
      <c r="B985" s="63">
        <v>2021</v>
      </c>
      <c r="C985" s="63" t="s">
        <v>32</v>
      </c>
      <c r="D985" s="63" t="s">
        <v>90</v>
      </c>
      <c r="E985" s="63" t="s">
        <v>91</v>
      </c>
      <c r="F985" s="63" t="s">
        <v>92</v>
      </c>
      <c r="G985" s="63" t="s">
        <v>93</v>
      </c>
      <c r="H985" s="63" t="s">
        <v>94</v>
      </c>
      <c r="I985" s="63" t="s">
        <v>97</v>
      </c>
      <c r="J985" s="63">
        <v>759</v>
      </c>
      <c r="K985" s="63">
        <v>526.24</v>
      </c>
    </row>
    <row r="986" spans="1:11" ht="18" customHeight="1" x14ac:dyDescent="0.3">
      <c r="A986" s="63" t="s">
        <v>98</v>
      </c>
      <c r="B986" s="63">
        <v>2021</v>
      </c>
      <c r="C986" s="63" t="s">
        <v>32</v>
      </c>
      <c r="D986" s="63" t="s">
        <v>90</v>
      </c>
      <c r="E986" s="63" t="s">
        <v>91</v>
      </c>
      <c r="F986" s="63" t="s">
        <v>92</v>
      </c>
      <c r="G986" s="63" t="s">
        <v>93</v>
      </c>
      <c r="H986" s="63" t="s">
        <v>94</v>
      </c>
      <c r="I986" s="63" t="s">
        <v>97</v>
      </c>
      <c r="J986" s="63">
        <v>175</v>
      </c>
      <c r="K986" s="63">
        <v>250.25</v>
      </c>
    </row>
    <row r="987" spans="1:11" ht="18" customHeight="1" x14ac:dyDescent="0.3">
      <c r="A987" s="63" t="s">
        <v>96</v>
      </c>
      <c r="B987" s="63">
        <v>2021</v>
      </c>
      <c r="C987" s="63" t="s">
        <v>32</v>
      </c>
      <c r="D987" s="63" t="s">
        <v>90</v>
      </c>
      <c r="E987" s="63" t="s">
        <v>91</v>
      </c>
      <c r="F987" s="63" t="s">
        <v>92</v>
      </c>
      <c r="G987" s="63" t="s">
        <v>93</v>
      </c>
      <c r="H987" s="63" t="s">
        <v>94</v>
      </c>
      <c r="I987" s="63" t="s">
        <v>97</v>
      </c>
      <c r="J987" s="63">
        <v>223</v>
      </c>
      <c r="K987" s="63">
        <v>318.89</v>
      </c>
    </row>
    <row r="988" spans="1:11" ht="18" customHeight="1" x14ac:dyDescent="0.3">
      <c r="A988" s="63" t="s">
        <v>96</v>
      </c>
      <c r="B988" s="63">
        <v>2021</v>
      </c>
      <c r="C988" s="63" t="s">
        <v>32</v>
      </c>
      <c r="D988" s="63" t="s">
        <v>90</v>
      </c>
      <c r="E988" s="63" t="s">
        <v>91</v>
      </c>
      <c r="F988" s="63" t="s">
        <v>92</v>
      </c>
      <c r="G988" s="63" t="s">
        <v>93</v>
      </c>
      <c r="H988" s="63" t="s">
        <v>94</v>
      </c>
      <c r="I988" s="63" t="s">
        <v>97</v>
      </c>
      <c r="J988" s="63">
        <v>151</v>
      </c>
      <c r="K988" s="63">
        <v>215.93</v>
      </c>
    </row>
    <row r="989" spans="1:11" ht="18" customHeight="1" x14ac:dyDescent="0.3">
      <c r="A989" s="63" t="s">
        <v>98</v>
      </c>
      <c r="B989" s="63">
        <v>2021</v>
      </c>
      <c r="C989" s="63" t="s">
        <v>32</v>
      </c>
      <c r="D989" s="63" t="s">
        <v>90</v>
      </c>
      <c r="E989" s="63" t="s">
        <v>91</v>
      </c>
      <c r="F989" s="63" t="s">
        <v>92</v>
      </c>
      <c r="G989" s="63" t="s">
        <v>93</v>
      </c>
      <c r="H989" s="63" t="s">
        <v>94</v>
      </c>
      <c r="I989" s="63" t="s">
        <v>95</v>
      </c>
      <c r="J989" s="63">
        <v>173</v>
      </c>
      <c r="K989" s="63">
        <v>247.39</v>
      </c>
    </row>
    <row r="990" spans="1:11" ht="18" customHeight="1" x14ac:dyDescent="0.3">
      <c r="A990" s="63" t="s">
        <v>96</v>
      </c>
      <c r="B990" s="63">
        <v>2021</v>
      </c>
      <c r="C990" s="63" t="s">
        <v>32</v>
      </c>
      <c r="D990" s="63" t="s">
        <v>90</v>
      </c>
      <c r="E990" s="63" t="s">
        <v>91</v>
      </c>
      <c r="F990" s="63" t="s">
        <v>92</v>
      </c>
      <c r="G990" s="63" t="s">
        <v>93</v>
      </c>
      <c r="H990" s="63" t="s">
        <v>94</v>
      </c>
      <c r="I990" s="63" t="s">
        <v>95</v>
      </c>
      <c r="J990" s="63">
        <v>167</v>
      </c>
      <c r="K990" s="63">
        <v>238.81</v>
      </c>
    </row>
    <row r="991" spans="1:11" ht="18" customHeight="1" x14ac:dyDescent="0.3">
      <c r="A991" s="63" t="s">
        <v>89</v>
      </c>
      <c r="B991" s="63">
        <v>2021</v>
      </c>
      <c r="C991" s="63" t="s">
        <v>32</v>
      </c>
      <c r="D991" s="63" t="s">
        <v>90</v>
      </c>
      <c r="E991" s="63" t="s">
        <v>91</v>
      </c>
      <c r="F991" s="63" t="s">
        <v>92</v>
      </c>
      <c r="G991" s="63" t="s">
        <v>93</v>
      </c>
      <c r="H991" s="63" t="s">
        <v>94</v>
      </c>
      <c r="I991" s="63" t="s">
        <v>97</v>
      </c>
      <c r="J991" s="63">
        <v>179</v>
      </c>
      <c r="K991" s="63">
        <v>255.97</v>
      </c>
    </row>
    <row r="992" spans="1:11" ht="18" customHeight="1" x14ac:dyDescent="0.3">
      <c r="A992" s="63" t="s">
        <v>89</v>
      </c>
      <c r="B992" s="63">
        <v>2021</v>
      </c>
      <c r="C992" s="63" t="s">
        <v>32</v>
      </c>
      <c r="D992" s="63" t="s">
        <v>90</v>
      </c>
      <c r="E992" s="63" t="s">
        <v>91</v>
      </c>
      <c r="F992" s="63" t="s">
        <v>92</v>
      </c>
      <c r="G992" s="63" t="s">
        <v>93</v>
      </c>
      <c r="H992" s="63" t="s">
        <v>94</v>
      </c>
      <c r="I992" s="63" t="s">
        <v>97</v>
      </c>
      <c r="J992" s="63">
        <v>782</v>
      </c>
      <c r="K992" s="63">
        <v>1118.26</v>
      </c>
    </row>
    <row r="993" spans="1:11" ht="18" customHeight="1" x14ac:dyDescent="0.3">
      <c r="A993" s="63" t="s">
        <v>98</v>
      </c>
      <c r="B993" s="63">
        <v>2021</v>
      </c>
      <c r="C993" s="63" t="s">
        <v>35</v>
      </c>
      <c r="D993" s="63" t="s">
        <v>90</v>
      </c>
      <c r="E993" s="63" t="s">
        <v>91</v>
      </c>
      <c r="F993" s="63" t="s">
        <v>92</v>
      </c>
      <c r="G993" s="63" t="s">
        <v>93</v>
      </c>
      <c r="H993" s="63" t="s">
        <v>94</v>
      </c>
      <c r="I993" s="63" t="s">
        <v>95</v>
      </c>
      <c r="J993" s="63">
        <v>146</v>
      </c>
      <c r="K993" s="63">
        <v>526.24</v>
      </c>
    </row>
    <row r="994" spans="1:11" ht="18" customHeight="1" x14ac:dyDescent="0.3">
      <c r="A994" s="63" t="s">
        <v>89</v>
      </c>
      <c r="B994" s="63">
        <v>2021</v>
      </c>
      <c r="C994" s="63" t="s">
        <v>35</v>
      </c>
      <c r="D994" s="63" t="s">
        <v>90</v>
      </c>
      <c r="E994" s="63" t="s">
        <v>91</v>
      </c>
      <c r="F994" s="63" t="s">
        <v>92</v>
      </c>
      <c r="G994" s="63" t="s">
        <v>93</v>
      </c>
      <c r="H994" s="63" t="s">
        <v>94</v>
      </c>
      <c r="I994" s="63" t="s">
        <v>95</v>
      </c>
      <c r="J994" s="63">
        <v>140</v>
      </c>
      <c r="K994" s="63">
        <v>526.24</v>
      </c>
    </row>
    <row r="995" spans="1:11" ht="18" customHeight="1" x14ac:dyDescent="0.3">
      <c r="A995" s="63" t="s">
        <v>89</v>
      </c>
      <c r="B995" s="63">
        <v>2021</v>
      </c>
      <c r="C995" s="63" t="s">
        <v>35</v>
      </c>
      <c r="D995" s="63" t="s">
        <v>90</v>
      </c>
      <c r="E995" s="63" t="s">
        <v>91</v>
      </c>
      <c r="F995" s="63" t="s">
        <v>92</v>
      </c>
      <c r="G995" s="63" t="s">
        <v>93</v>
      </c>
      <c r="H995" s="63" t="s">
        <v>94</v>
      </c>
      <c r="I995" s="63" t="s">
        <v>95</v>
      </c>
      <c r="J995" s="63">
        <v>134</v>
      </c>
      <c r="K995" s="63">
        <v>526.24</v>
      </c>
    </row>
    <row r="996" spans="1:11" ht="18" customHeight="1" x14ac:dyDescent="0.3">
      <c r="A996" s="63" t="s">
        <v>89</v>
      </c>
      <c r="B996" s="63">
        <v>2021</v>
      </c>
      <c r="C996" s="63" t="s">
        <v>35</v>
      </c>
      <c r="D996" s="63" t="s">
        <v>90</v>
      </c>
      <c r="E996" s="63" t="s">
        <v>91</v>
      </c>
      <c r="F996" s="63" t="s">
        <v>92</v>
      </c>
      <c r="G996" s="63" t="s">
        <v>93</v>
      </c>
      <c r="H996" s="63" t="s">
        <v>94</v>
      </c>
      <c r="I996" s="63" t="s">
        <v>97</v>
      </c>
      <c r="J996" s="63">
        <v>164</v>
      </c>
      <c r="K996" s="63">
        <v>234.51999999999998</v>
      </c>
    </row>
    <row r="997" spans="1:11" ht="18" customHeight="1" x14ac:dyDescent="0.3">
      <c r="A997" s="63" t="s">
        <v>99</v>
      </c>
      <c r="B997" s="63">
        <v>2021</v>
      </c>
      <c r="C997" s="63" t="s">
        <v>35</v>
      </c>
      <c r="D997" s="63" t="s">
        <v>90</v>
      </c>
      <c r="E997" s="63" t="s">
        <v>91</v>
      </c>
      <c r="F997" s="63" t="s">
        <v>92</v>
      </c>
      <c r="G997" s="63" t="s">
        <v>93</v>
      </c>
      <c r="H997" s="63" t="s">
        <v>94</v>
      </c>
      <c r="I997" s="63" t="s">
        <v>97</v>
      </c>
      <c r="J997" s="63">
        <v>212</v>
      </c>
      <c r="K997" s="63">
        <v>303.15999999999997</v>
      </c>
    </row>
    <row r="998" spans="1:11" ht="18" customHeight="1" x14ac:dyDescent="0.3">
      <c r="A998" s="63" t="s">
        <v>96</v>
      </c>
      <c r="B998" s="63">
        <v>2021</v>
      </c>
      <c r="C998" s="63" t="s">
        <v>35</v>
      </c>
      <c r="D998" s="63" t="s">
        <v>90</v>
      </c>
      <c r="E998" s="63" t="s">
        <v>91</v>
      </c>
      <c r="F998" s="63" t="s">
        <v>92</v>
      </c>
      <c r="G998" s="63" t="s">
        <v>93</v>
      </c>
      <c r="H998" s="63" t="s">
        <v>94</v>
      </c>
      <c r="I998" s="63" t="s">
        <v>97</v>
      </c>
      <c r="J998" s="63">
        <v>140</v>
      </c>
      <c r="K998" s="63">
        <v>200.2</v>
      </c>
    </row>
    <row r="999" spans="1:11" ht="18" customHeight="1" x14ac:dyDescent="0.3">
      <c r="A999" s="63" t="s">
        <v>96</v>
      </c>
      <c r="B999" s="63">
        <v>2021</v>
      </c>
      <c r="C999" s="63" t="s">
        <v>35</v>
      </c>
      <c r="D999" s="63" t="s">
        <v>90</v>
      </c>
      <c r="E999" s="63" t="s">
        <v>91</v>
      </c>
      <c r="F999" s="63" t="s">
        <v>92</v>
      </c>
      <c r="G999" s="63" t="s">
        <v>93</v>
      </c>
      <c r="H999" s="63" t="s">
        <v>94</v>
      </c>
      <c r="I999" s="63" t="s">
        <v>97</v>
      </c>
      <c r="J999" s="63">
        <v>166</v>
      </c>
      <c r="K999" s="63">
        <v>237.38</v>
      </c>
    </row>
    <row r="1000" spans="1:11" ht="18" customHeight="1" x14ac:dyDescent="0.3">
      <c r="A1000" s="63" t="s">
        <v>96</v>
      </c>
      <c r="B1000" s="63">
        <v>2021</v>
      </c>
      <c r="C1000" s="63" t="s">
        <v>35</v>
      </c>
      <c r="D1000" s="63" t="s">
        <v>90</v>
      </c>
      <c r="E1000" s="63" t="s">
        <v>91</v>
      </c>
      <c r="F1000" s="63" t="s">
        <v>92</v>
      </c>
      <c r="G1000" s="63" t="s">
        <v>93</v>
      </c>
      <c r="H1000" s="63" t="s">
        <v>94</v>
      </c>
      <c r="I1000" s="63" t="s">
        <v>97</v>
      </c>
      <c r="J1000" s="63">
        <v>214</v>
      </c>
      <c r="K1000" s="63">
        <v>306.02</v>
      </c>
    </row>
    <row r="1001" spans="1:11" ht="18" customHeight="1" x14ac:dyDescent="0.3">
      <c r="A1001" s="63" t="s">
        <v>99</v>
      </c>
      <c r="B1001" s="63">
        <v>2021</v>
      </c>
      <c r="C1001" s="63" t="s">
        <v>35</v>
      </c>
      <c r="D1001" s="63" t="s">
        <v>90</v>
      </c>
      <c r="E1001" s="63" t="s">
        <v>91</v>
      </c>
      <c r="F1001" s="63" t="s">
        <v>92</v>
      </c>
      <c r="G1001" s="63" t="s">
        <v>93</v>
      </c>
      <c r="H1001" s="63" t="s">
        <v>94</v>
      </c>
      <c r="I1001" s="63" t="s">
        <v>97</v>
      </c>
      <c r="J1001" s="63">
        <v>142</v>
      </c>
      <c r="K1001" s="63">
        <v>203.06</v>
      </c>
    </row>
    <row r="1002" spans="1:11" ht="18" customHeight="1" x14ac:dyDescent="0.3">
      <c r="A1002" s="63" t="s">
        <v>96</v>
      </c>
      <c r="B1002" s="63">
        <v>2021</v>
      </c>
      <c r="C1002" s="63" t="s">
        <v>35</v>
      </c>
      <c r="D1002" s="63" t="s">
        <v>90</v>
      </c>
      <c r="E1002" s="63" t="s">
        <v>91</v>
      </c>
      <c r="F1002" s="63" t="s">
        <v>92</v>
      </c>
      <c r="G1002" s="63" t="s">
        <v>93</v>
      </c>
      <c r="H1002" s="63" t="s">
        <v>94</v>
      </c>
      <c r="I1002" s="63" t="s">
        <v>97</v>
      </c>
      <c r="J1002" s="63">
        <v>144</v>
      </c>
      <c r="K1002" s="63">
        <v>526.24</v>
      </c>
    </row>
    <row r="1003" spans="1:11" ht="18" customHeight="1" x14ac:dyDescent="0.3">
      <c r="A1003" s="63" t="s">
        <v>96</v>
      </c>
      <c r="B1003" s="63">
        <v>2021</v>
      </c>
      <c r="C1003" s="63" t="s">
        <v>35</v>
      </c>
      <c r="D1003" s="63" t="s">
        <v>90</v>
      </c>
      <c r="E1003" s="63" t="s">
        <v>91</v>
      </c>
      <c r="F1003" s="63" t="s">
        <v>92</v>
      </c>
      <c r="G1003" s="63" t="s">
        <v>93</v>
      </c>
      <c r="H1003" s="63" t="s">
        <v>94</v>
      </c>
      <c r="I1003" s="63" t="s">
        <v>97</v>
      </c>
      <c r="J1003" s="63">
        <v>138</v>
      </c>
      <c r="K1003" s="63">
        <v>526.24</v>
      </c>
    </row>
    <row r="1004" spans="1:11" ht="18" customHeight="1" x14ac:dyDescent="0.3">
      <c r="A1004" s="63" t="s">
        <v>100</v>
      </c>
      <c r="B1004" s="63">
        <v>2021</v>
      </c>
      <c r="C1004" s="63" t="s">
        <v>35</v>
      </c>
      <c r="D1004" s="63" t="s">
        <v>90</v>
      </c>
      <c r="E1004" s="63" t="s">
        <v>91</v>
      </c>
      <c r="F1004" s="63" t="s">
        <v>92</v>
      </c>
      <c r="G1004" s="63" t="s">
        <v>93</v>
      </c>
      <c r="H1004" s="63" t="s">
        <v>94</v>
      </c>
      <c r="I1004" s="63" t="s">
        <v>97</v>
      </c>
      <c r="J1004" s="63">
        <v>132</v>
      </c>
      <c r="K1004" s="63">
        <v>526.24</v>
      </c>
    </row>
    <row r="1005" spans="1:11" ht="18" customHeight="1" x14ac:dyDescent="0.3">
      <c r="A1005" s="63" t="s">
        <v>89</v>
      </c>
      <c r="B1005" s="63">
        <v>2021</v>
      </c>
      <c r="C1005" s="63" t="s">
        <v>35</v>
      </c>
      <c r="D1005" s="63" t="s">
        <v>90</v>
      </c>
      <c r="E1005" s="63" t="s">
        <v>91</v>
      </c>
      <c r="F1005" s="63" t="s">
        <v>92</v>
      </c>
      <c r="G1005" s="63" t="s">
        <v>93</v>
      </c>
      <c r="H1005" s="63" t="s">
        <v>94</v>
      </c>
      <c r="I1005" s="63" t="s">
        <v>97</v>
      </c>
      <c r="J1005" s="63">
        <v>688</v>
      </c>
      <c r="K1005" s="63">
        <v>983.83999999999992</v>
      </c>
    </row>
    <row r="1006" spans="1:11" ht="18" customHeight="1" x14ac:dyDescent="0.3">
      <c r="A1006" s="63" t="s">
        <v>98</v>
      </c>
      <c r="B1006" s="63">
        <v>2021</v>
      </c>
      <c r="C1006" s="63" t="s">
        <v>35</v>
      </c>
      <c r="D1006" s="63" t="s">
        <v>90</v>
      </c>
      <c r="E1006" s="63" t="s">
        <v>91</v>
      </c>
      <c r="F1006" s="63" t="s">
        <v>92</v>
      </c>
      <c r="G1006" s="63" t="s">
        <v>93</v>
      </c>
      <c r="H1006" s="63" t="s">
        <v>94</v>
      </c>
      <c r="I1006" s="63" t="s">
        <v>97</v>
      </c>
      <c r="J1006" s="63">
        <v>775</v>
      </c>
      <c r="K1006" s="63">
        <v>1108.25</v>
      </c>
    </row>
    <row r="1007" spans="1:11" ht="18" customHeight="1" x14ac:dyDescent="0.3">
      <c r="A1007" s="63" t="s">
        <v>96</v>
      </c>
      <c r="B1007" s="63">
        <v>2021</v>
      </c>
      <c r="C1007" s="63" t="s">
        <v>35</v>
      </c>
      <c r="D1007" s="63" t="s">
        <v>90</v>
      </c>
      <c r="E1007" s="63" t="s">
        <v>91</v>
      </c>
      <c r="F1007" s="63" t="s">
        <v>92</v>
      </c>
      <c r="G1007" s="63" t="s">
        <v>93</v>
      </c>
      <c r="H1007" s="63" t="s">
        <v>94</v>
      </c>
      <c r="I1007" s="63" t="s">
        <v>97</v>
      </c>
      <c r="J1007" s="63">
        <v>141</v>
      </c>
      <c r="K1007" s="63">
        <v>201.63</v>
      </c>
    </row>
    <row r="1008" spans="1:11" ht="18" customHeight="1" x14ac:dyDescent="0.3">
      <c r="A1008" s="63" t="s">
        <v>99</v>
      </c>
      <c r="B1008" s="63">
        <v>2021</v>
      </c>
      <c r="C1008" s="63" t="s">
        <v>35</v>
      </c>
      <c r="D1008" s="63" t="s">
        <v>90</v>
      </c>
      <c r="E1008" s="63" t="s">
        <v>91</v>
      </c>
      <c r="F1008" s="63" t="s">
        <v>92</v>
      </c>
      <c r="G1008" s="63" t="s">
        <v>93</v>
      </c>
      <c r="H1008" s="63" t="s">
        <v>94</v>
      </c>
      <c r="I1008" s="63" t="s">
        <v>97</v>
      </c>
      <c r="J1008" s="63">
        <v>135</v>
      </c>
      <c r="K1008" s="63">
        <v>193.05</v>
      </c>
    </row>
    <row r="1009" spans="1:11" ht="18" customHeight="1" x14ac:dyDescent="0.3">
      <c r="A1009" s="63" t="s">
        <v>98</v>
      </c>
      <c r="B1009" s="63">
        <v>2021</v>
      </c>
      <c r="C1009" s="63" t="s">
        <v>35</v>
      </c>
      <c r="D1009" s="63" t="s">
        <v>90</v>
      </c>
      <c r="E1009" s="63" t="s">
        <v>91</v>
      </c>
      <c r="F1009" s="63" t="s">
        <v>92</v>
      </c>
      <c r="G1009" s="63" t="s">
        <v>93</v>
      </c>
      <c r="H1009" s="63" t="s">
        <v>94</v>
      </c>
      <c r="I1009" s="63" t="s">
        <v>97</v>
      </c>
      <c r="J1009" s="63">
        <v>165</v>
      </c>
      <c r="K1009" s="63">
        <v>235.95</v>
      </c>
    </row>
    <row r="1010" spans="1:11" ht="18" customHeight="1" x14ac:dyDescent="0.3">
      <c r="A1010" s="63" t="s">
        <v>96</v>
      </c>
      <c r="B1010" s="63">
        <v>2021</v>
      </c>
      <c r="C1010" s="63" t="s">
        <v>35</v>
      </c>
      <c r="D1010" s="63" t="s">
        <v>90</v>
      </c>
      <c r="E1010" s="63" t="s">
        <v>91</v>
      </c>
      <c r="F1010" s="63" t="s">
        <v>92</v>
      </c>
      <c r="G1010" s="63" t="s">
        <v>93</v>
      </c>
      <c r="H1010" s="63" t="s">
        <v>94</v>
      </c>
      <c r="I1010" s="63" t="s">
        <v>97</v>
      </c>
      <c r="J1010" s="63">
        <v>761</v>
      </c>
      <c r="K1010" s="63">
        <v>526.24</v>
      </c>
    </row>
    <row r="1011" spans="1:11" ht="18" customHeight="1" x14ac:dyDescent="0.3">
      <c r="A1011" s="63" t="s">
        <v>89</v>
      </c>
      <c r="B1011" s="63">
        <v>2021</v>
      </c>
      <c r="C1011" s="63" t="s">
        <v>35</v>
      </c>
      <c r="D1011" s="63" t="s">
        <v>90</v>
      </c>
      <c r="E1011" s="63" t="s">
        <v>91</v>
      </c>
      <c r="F1011" s="63" t="s">
        <v>92</v>
      </c>
      <c r="G1011" s="63" t="s">
        <v>93</v>
      </c>
      <c r="H1011" s="63" t="s">
        <v>94</v>
      </c>
      <c r="I1011" s="63" t="s">
        <v>97</v>
      </c>
      <c r="J1011" s="63">
        <v>814</v>
      </c>
      <c r="K1011" s="63">
        <v>526.24</v>
      </c>
    </row>
    <row r="1012" spans="1:11" ht="18" customHeight="1" x14ac:dyDescent="0.3">
      <c r="A1012" s="63" t="s">
        <v>99</v>
      </c>
      <c r="B1012" s="63">
        <v>2021</v>
      </c>
      <c r="C1012" s="63" t="s">
        <v>35</v>
      </c>
      <c r="D1012" s="63" t="s">
        <v>90</v>
      </c>
      <c r="E1012" s="63" t="s">
        <v>91</v>
      </c>
      <c r="F1012" s="63" t="s">
        <v>92</v>
      </c>
      <c r="G1012" s="63" t="s">
        <v>93</v>
      </c>
      <c r="H1012" s="63" t="s">
        <v>94</v>
      </c>
      <c r="I1012" s="63" t="s">
        <v>97</v>
      </c>
      <c r="J1012" s="63">
        <v>169</v>
      </c>
      <c r="K1012" s="63">
        <v>241.67000000000002</v>
      </c>
    </row>
    <row r="1013" spans="1:11" ht="18" customHeight="1" x14ac:dyDescent="0.3">
      <c r="A1013" s="63" t="s">
        <v>100</v>
      </c>
      <c r="B1013" s="63">
        <v>2021</v>
      </c>
      <c r="C1013" s="63" t="s">
        <v>35</v>
      </c>
      <c r="D1013" s="63" t="s">
        <v>90</v>
      </c>
      <c r="E1013" s="63" t="s">
        <v>91</v>
      </c>
      <c r="F1013" s="63" t="s">
        <v>92</v>
      </c>
      <c r="G1013" s="63" t="s">
        <v>93</v>
      </c>
      <c r="H1013" s="63" t="s">
        <v>94</v>
      </c>
      <c r="I1013" s="63" t="s">
        <v>97</v>
      </c>
      <c r="J1013" s="63">
        <v>211</v>
      </c>
      <c r="K1013" s="63">
        <v>301.73</v>
      </c>
    </row>
    <row r="1014" spans="1:11" ht="18" customHeight="1" x14ac:dyDescent="0.3">
      <c r="A1014" s="63" t="s">
        <v>96</v>
      </c>
      <c r="B1014" s="63">
        <v>2021</v>
      </c>
      <c r="C1014" s="63" t="s">
        <v>35</v>
      </c>
      <c r="D1014" s="63" t="s">
        <v>90</v>
      </c>
      <c r="E1014" s="63" t="s">
        <v>91</v>
      </c>
      <c r="F1014" s="63" t="s">
        <v>92</v>
      </c>
      <c r="G1014" s="63" t="s">
        <v>93</v>
      </c>
      <c r="H1014" s="63" t="s">
        <v>94</v>
      </c>
      <c r="I1014" s="63" t="s">
        <v>97</v>
      </c>
      <c r="J1014" s="63">
        <v>139</v>
      </c>
      <c r="K1014" s="63">
        <v>198.76999999999998</v>
      </c>
    </row>
    <row r="1015" spans="1:11" ht="18" customHeight="1" x14ac:dyDescent="0.3">
      <c r="A1015" s="63" t="s">
        <v>89</v>
      </c>
      <c r="B1015" s="63">
        <v>2021</v>
      </c>
      <c r="C1015" s="63" t="s">
        <v>35</v>
      </c>
      <c r="D1015" s="63" t="s">
        <v>90</v>
      </c>
      <c r="E1015" s="63" t="s">
        <v>91</v>
      </c>
      <c r="F1015" s="63" t="s">
        <v>92</v>
      </c>
      <c r="G1015" s="63" t="s">
        <v>93</v>
      </c>
      <c r="H1015" s="63" t="s">
        <v>94</v>
      </c>
      <c r="I1015" s="63" t="s">
        <v>95</v>
      </c>
      <c r="J1015" s="63">
        <v>143</v>
      </c>
      <c r="K1015" s="63">
        <v>204.49</v>
      </c>
    </row>
    <row r="1016" spans="1:11" ht="18" customHeight="1" x14ac:dyDescent="0.3">
      <c r="A1016" s="63" t="s">
        <v>96</v>
      </c>
      <c r="B1016" s="63">
        <v>2021</v>
      </c>
      <c r="C1016" s="63" t="s">
        <v>35</v>
      </c>
      <c r="D1016" s="63" t="s">
        <v>90</v>
      </c>
      <c r="E1016" s="63" t="s">
        <v>91</v>
      </c>
      <c r="F1016" s="63" t="s">
        <v>92</v>
      </c>
      <c r="G1016" s="63" t="s">
        <v>93</v>
      </c>
      <c r="H1016" s="63" t="s">
        <v>94</v>
      </c>
      <c r="I1016" s="63" t="s">
        <v>95</v>
      </c>
      <c r="J1016" s="63">
        <v>137</v>
      </c>
      <c r="K1016" s="63">
        <v>195.91</v>
      </c>
    </row>
    <row r="1017" spans="1:11" ht="18" customHeight="1" x14ac:dyDescent="0.3">
      <c r="A1017" s="63" t="s">
        <v>99</v>
      </c>
      <c r="B1017" s="63">
        <v>2021</v>
      </c>
      <c r="C1017" s="63" t="s">
        <v>35</v>
      </c>
      <c r="D1017" s="63" t="s">
        <v>90</v>
      </c>
      <c r="E1017" s="63" t="s">
        <v>91</v>
      </c>
      <c r="F1017" s="63" t="s">
        <v>92</v>
      </c>
      <c r="G1017" s="63" t="s">
        <v>93</v>
      </c>
      <c r="H1017" s="63" t="s">
        <v>94</v>
      </c>
      <c r="I1017" s="63" t="s">
        <v>95</v>
      </c>
      <c r="J1017" s="63">
        <v>131</v>
      </c>
      <c r="K1017" s="63">
        <v>187.32999999999998</v>
      </c>
    </row>
    <row r="1018" spans="1:11" ht="18" customHeight="1" x14ac:dyDescent="0.3">
      <c r="A1018" s="63" t="s">
        <v>96</v>
      </c>
      <c r="B1018" s="63">
        <v>2021</v>
      </c>
      <c r="C1018" s="63" t="s">
        <v>35</v>
      </c>
      <c r="D1018" s="63" t="s">
        <v>90</v>
      </c>
      <c r="E1018" s="63" t="s">
        <v>91</v>
      </c>
      <c r="F1018" s="63" t="s">
        <v>92</v>
      </c>
      <c r="G1018" s="63" t="s">
        <v>93</v>
      </c>
      <c r="H1018" s="63" t="s">
        <v>94</v>
      </c>
      <c r="I1018" s="63" t="s">
        <v>97</v>
      </c>
      <c r="J1018" s="63">
        <v>167</v>
      </c>
      <c r="K1018" s="63">
        <v>238.81</v>
      </c>
    </row>
    <row r="1019" spans="1:11" ht="18" customHeight="1" x14ac:dyDescent="0.3">
      <c r="A1019" s="63" t="s">
        <v>96</v>
      </c>
      <c r="B1019" s="63">
        <v>2021</v>
      </c>
      <c r="C1019" s="63" t="s">
        <v>35</v>
      </c>
      <c r="D1019" s="63" t="s">
        <v>90</v>
      </c>
      <c r="E1019" s="63" t="s">
        <v>91</v>
      </c>
      <c r="F1019" s="63" t="s">
        <v>92</v>
      </c>
      <c r="G1019" s="63" t="s">
        <v>93</v>
      </c>
      <c r="H1019" s="63" t="s">
        <v>94</v>
      </c>
      <c r="I1019" s="63" t="s">
        <v>97</v>
      </c>
      <c r="J1019" s="63">
        <v>215</v>
      </c>
      <c r="K1019" s="63">
        <v>307.45</v>
      </c>
    </row>
    <row r="1020" spans="1:11" ht="18" customHeight="1" x14ac:dyDescent="0.3">
      <c r="A1020" s="63" t="s">
        <v>89</v>
      </c>
      <c r="B1020" s="63">
        <v>2021</v>
      </c>
      <c r="C1020" s="63" t="s">
        <v>35</v>
      </c>
      <c r="D1020" s="63" t="s">
        <v>90</v>
      </c>
      <c r="E1020" s="63" t="s">
        <v>91</v>
      </c>
      <c r="F1020" s="63" t="s">
        <v>92</v>
      </c>
      <c r="G1020" s="63" t="s">
        <v>93</v>
      </c>
      <c r="H1020" s="63" t="s">
        <v>94</v>
      </c>
      <c r="I1020" s="63" t="s">
        <v>97</v>
      </c>
      <c r="J1020" s="63">
        <v>784</v>
      </c>
      <c r="K1020" s="63">
        <v>1121.1199999999999</v>
      </c>
    </row>
    <row r="1021" spans="1:11" ht="18" customHeight="1" x14ac:dyDescent="0.3">
      <c r="A1021" s="63" t="s">
        <v>96</v>
      </c>
      <c r="B1021" s="63">
        <v>2021</v>
      </c>
      <c r="C1021" s="63" t="s">
        <v>41</v>
      </c>
      <c r="D1021" s="63" t="s">
        <v>90</v>
      </c>
      <c r="E1021" s="63" t="s">
        <v>91</v>
      </c>
      <c r="F1021" s="63" t="s">
        <v>92</v>
      </c>
      <c r="G1021" s="63" t="s">
        <v>93</v>
      </c>
      <c r="H1021" s="63" t="s">
        <v>94</v>
      </c>
      <c r="I1021" s="63" t="s">
        <v>97</v>
      </c>
      <c r="J1021" s="63">
        <v>134</v>
      </c>
      <c r="K1021" s="63">
        <v>182.24</v>
      </c>
    </row>
    <row r="1022" spans="1:11" ht="18" customHeight="1" x14ac:dyDescent="0.3">
      <c r="A1022" s="63" t="s">
        <v>89</v>
      </c>
      <c r="B1022" s="63">
        <v>2021</v>
      </c>
      <c r="C1022" s="63" t="s">
        <v>41</v>
      </c>
      <c r="D1022" s="63" t="s">
        <v>90</v>
      </c>
      <c r="E1022" s="63" t="s">
        <v>91</v>
      </c>
      <c r="F1022" s="63" t="s">
        <v>92</v>
      </c>
      <c r="G1022" s="63" t="s">
        <v>93</v>
      </c>
      <c r="H1022" s="63" t="s">
        <v>94</v>
      </c>
      <c r="I1022" s="63" t="s">
        <v>97</v>
      </c>
      <c r="J1022" s="63">
        <v>182</v>
      </c>
      <c r="K1022" s="63">
        <v>260.26</v>
      </c>
    </row>
    <row r="1023" spans="1:11" ht="18" customHeight="1" x14ac:dyDescent="0.3">
      <c r="A1023" s="63" t="s">
        <v>89</v>
      </c>
      <c r="B1023" s="63">
        <v>2021</v>
      </c>
      <c r="C1023" s="63" t="s">
        <v>41</v>
      </c>
      <c r="D1023" s="63" t="s">
        <v>90</v>
      </c>
      <c r="E1023" s="63" t="s">
        <v>91</v>
      </c>
      <c r="F1023" s="63" t="s">
        <v>92</v>
      </c>
      <c r="G1023" s="63" t="s">
        <v>93</v>
      </c>
      <c r="H1023" s="63" t="s">
        <v>94</v>
      </c>
      <c r="I1023" s="63" t="s">
        <v>97</v>
      </c>
      <c r="J1023" s="63">
        <v>136</v>
      </c>
      <c r="K1023" s="63">
        <v>194.48</v>
      </c>
    </row>
    <row r="1024" spans="1:11" ht="18" customHeight="1" x14ac:dyDescent="0.3">
      <c r="A1024" s="63" t="s">
        <v>89</v>
      </c>
      <c r="B1024" s="63">
        <v>2021</v>
      </c>
      <c r="C1024" s="63" t="s">
        <v>41</v>
      </c>
      <c r="D1024" s="63" t="s">
        <v>90</v>
      </c>
      <c r="E1024" s="63" t="s">
        <v>91</v>
      </c>
      <c r="F1024" s="63" t="s">
        <v>92</v>
      </c>
      <c r="G1024" s="63" t="s">
        <v>93</v>
      </c>
      <c r="H1024" s="63" t="s">
        <v>94</v>
      </c>
      <c r="I1024" s="63" t="s">
        <v>97</v>
      </c>
      <c r="J1024" s="63">
        <v>694</v>
      </c>
      <c r="K1024" s="63">
        <v>992.42000000000007</v>
      </c>
    </row>
    <row r="1025" spans="1:11" ht="18" customHeight="1" x14ac:dyDescent="0.3">
      <c r="A1025" s="63" t="s">
        <v>100</v>
      </c>
      <c r="B1025" s="63">
        <v>2021</v>
      </c>
      <c r="C1025" s="63" t="s">
        <v>41</v>
      </c>
      <c r="D1025" s="63" t="s">
        <v>90</v>
      </c>
      <c r="E1025" s="63" t="s">
        <v>91</v>
      </c>
      <c r="F1025" s="63" t="s">
        <v>92</v>
      </c>
      <c r="G1025" s="63" t="s">
        <v>93</v>
      </c>
      <c r="H1025" s="63" t="s">
        <v>94</v>
      </c>
      <c r="I1025" s="63" t="s">
        <v>97</v>
      </c>
      <c r="J1025" s="63">
        <v>727</v>
      </c>
      <c r="K1025" s="63">
        <v>1039.6100000000001</v>
      </c>
    </row>
    <row r="1026" spans="1:11" ht="18" customHeight="1" x14ac:dyDescent="0.3">
      <c r="A1026" s="63" t="s">
        <v>96</v>
      </c>
      <c r="B1026" s="63">
        <v>2021</v>
      </c>
      <c r="C1026" s="63" t="s">
        <v>41</v>
      </c>
      <c r="D1026" s="63" t="s">
        <v>90</v>
      </c>
      <c r="E1026" s="63" t="s">
        <v>91</v>
      </c>
      <c r="F1026" s="63" t="s">
        <v>92</v>
      </c>
      <c r="G1026" s="63" t="s">
        <v>93</v>
      </c>
      <c r="H1026" s="63" t="s">
        <v>94</v>
      </c>
      <c r="I1026" s="63" t="s">
        <v>97</v>
      </c>
      <c r="J1026" s="63">
        <v>135</v>
      </c>
      <c r="K1026" s="63">
        <v>193.05</v>
      </c>
    </row>
    <row r="1027" spans="1:11" ht="18" customHeight="1" x14ac:dyDescent="0.3">
      <c r="A1027" s="63" t="s">
        <v>100</v>
      </c>
      <c r="B1027" s="63">
        <v>2021</v>
      </c>
      <c r="C1027" s="63" t="s">
        <v>41</v>
      </c>
      <c r="D1027" s="63" t="s">
        <v>90</v>
      </c>
      <c r="E1027" s="63" t="s">
        <v>91</v>
      </c>
      <c r="F1027" s="63" t="s">
        <v>92</v>
      </c>
      <c r="G1027" s="63" t="s">
        <v>93</v>
      </c>
      <c r="H1027" s="63" t="s">
        <v>94</v>
      </c>
      <c r="I1027" s="63" t="s">
        <v>97</v>
      </c>
      <c r="J1027" s="63">
        <v>766</v>
      </c>
      <c r="K1027" s="63">
        <v>526.24</v>
      </c>
    </row>
    <row r="1028" spans="1:11" ht="18" customHeight="1" x14ac:dyDescent="0.3">
      <c r="A1028" s="63" t="s">
        <v>89</v>
      </c>
      <c r="B1028" s="63">
        <v>2021</v>
      </c>
      <c r="C1028" s="63" t="s">
        <v>41</v>
      </c>
      <c r="D1028" s="63" t="s">
        <v>90</v>
      </c>
      <c r="E1028" s="63" t="s">
        <v>91</v>
      </c>
      <c r="F1028" s="63" t="s">
        <v>92</v>
      </c>
      <c r="G1028" s="63" t="s">
        <v>93</v>
      </c>
      <c r="H1028" s="63" t="s">
        <v>94</v>
      </c>
      <c r="I1028" s="63" t="s">
        <v>97</v>
      </c>
      <c r="J1028" s="63">
        <v>133</v>
      </c>
      <c r="K1028" s="63">
        <v>190.19</v>
      </c>
    </row>
    <row r="1029" spans="1:11" ht="18" customHeight="1" x14ac:dyDescent="0.3">
      <c r="A1029" s="63" t="s">
        <v>89</v>
      </c>
      <c r="B1029" s="63">
        <v>2021</v>
      </c>
      <c r="C1029" s="63" t="s">
        <v>41</v>
      </c>
      <c r="D1029" s="63" t="s">
        <v>90</v>
      </c>
      <c r="E1029" s="63" t="s">
        <v>91</v>
      </c>
      <c r="F1029" s="63" t="s">
        <v>92</v>
      </c>
      <c r="G1029" s="63" t="s">
        <v>93</v>
      </c>
      <c r="H1029" s="63" t="s">
        <v>94</v>
      </c>
      <c r="I1029" s="63" t="s">
        <v>97</v>
      </c>
      <c r="J1029" s="63">
        <v>181</v>
      </c>
      <c r="K1029" s="63">
        <v>258.83</v>
      </c>
    </row>
    <row r="1030" spans="1:11" ht="18" customHeight="1" x14ac:dyDescent="0.3">
      <c r="A1030" s="63" t="s">
        <v>96</v>
      </c>
      <c r="B1030" s="63">
        <v>2021</v>
      </c>
      <c r="C1030" s="63" t="s">
        <v>41</v>
      </c>
      <c r="D1030" s="63" t="s">
        <v>90</v>
      </c>
      <c r="E1030" s="63" t="s">
        <v>91</v>
      </c>
      <c r="F1030" s="63" t="s">
        <v>92</v>
      </c>
      <c r="G1030" s="63" t="s">
        <v>93</v>
      </c>
      <c r="H1030" s="63" t="s">
        <v>94</v>
      </c>
      <c r="I1030" s="63" t="s">
        <v>97</v>
      </c>
      <c r="J1030" s="63">
        <v>137</v>
      </c>
      <c r="K1030" s="63">
        <v>195.91</v>
      </c>
    </row>
    <row r="1031" spans="1:11" ht="18" customHeight="1" x14ac:dyDescent="0.3">
      <c r="A1031" s="63" t="s">
        <v>89</v>
      </c>
      <c r="B1031" s="63">
        <v>2021</v>
      </c>
      <c r="C1031" s="63" t="s">
        <v>41</v>
      </c>
      <c r="D1031" s="63" t="s">
        <v>90</v>
      </c>
      <c r="E1031" s="63" t="s">
        <v>91</v>
      </c>
      <c r="F1031" s="63" t="s">
        <v>92</v>
      </c>
      <c r="G1031" s="63" t="s">
        <v>93</v>
      </c>
      <c r="H1031" s="63" t="s">
        <v>94</v>
      </c>
      <c r="I1031" s="63" t="s">
        <v>97</v>
      </c>
      <c r="J1031" s="63">
        <v>179</v>
      </c>
      <c r="K1031" s="63">
        <v>255.97</v>
      </c>
    </row>
    <row r="1032" spans="1:11" ht="18" customHeight="1" x14ac:dyDescent="0.3">
      <c r="A1032" s="63" t="s">
        <v>96</v>
      </c>
      <c r="B1032" s="63">
        <v>2021</v>
      </c>
      <c r="C1032" s="63" t="s">
        <v>40</v>
      </c>
      <c r="D1032" s="63" t="s">
        <v>90</v>
      </c>
      <c r="E1032" s="63" t="s">
        <v>91</v>
      </c>
      <c r="F1032" s="63" t="s">
        <v>92</v>
      </c>
      <c r="G1032" s="63" t="s">
        <v>93</v>
      </c>
      <c r="H1032" s="63" t="s">
        <v>94</v>
      </c>
      <c r="I1032" s="63" t="s">
        <v>97</v>
      </c>
      <c r="J1032" s="63">
        <v>140</v>
      </c>
      <c r="K1032" s="63">
        <v>190.4</v>
      </c>
    </row>
    <row r="1033" spans="1:11" ht="18" customHeight="1" x14ac:dyDescent="0.3">
      <c r="A1033" s="63" t="s">
        <v>98</v>
      </c>
      <c r="B1033" s="63">
        <v>2021</v>
      </c>
      <c r="C1033" s="63" t="s">
        <v>40</v>
      </c>
      <c r="D1033" s="63" t="s">
        <v>90</v>
      </c>
      <c r="E1033" s="63" t="s">
        <v>91</v>
      </c>
      <c r="F1033" s="63" t="s">
        <v>92</v>
      </c>
      <c r="G1033" s="63" t="s">
        <v>93</v>
      </c>
      <c r="H1033" s="63" t="s">
        <v>94</v>
      </c>
      <c r="I1033" s="63" t="s">
        <v>97</v>
      </c>
      <c r="J1033" s="63">
        <v>188</v>
      </c>
      <c r="K1033" s="63">
        <v>268.84000000000003</v>
      </c>
    </row>
    <row r="1034" spans="1:11" ht="18" customHeight="1" x14ac:dyDescent="0.3">
      <c r="A1034" s="63" t="s">
        <v>96</v>
      </c>
      <c r="B1034" s="63">
        <v>2021</v>
      </c>
      <c r="C1034" s="63" t="s">
        <v>40</v>
      </c>
      <c r="D1034" s="63" t="s">
        <v>90</v>
      </c>
      <c r="E1034" s="63" t="s">
        <v>91</v>
      </c>
      <c r="F1034" s="63" t="s">
        <v>92</v>
      </c>
      <c r="G1034" s="63" t="s">
        <v>93</v>
      </c>
      <c r="H1034" s="63" t="s">
        <v>94</v>
      </c>
      <c r="I1034" s="63" t="s">
        <v>97</v>
      </c>
      <c r="J1034" s="63">
        <v>142</v>
      </c>
      <c r="K1034" s="63">
        <v>203.06</v>
      </c>
    </row>
    <row r="1035" spans="1:11" ht="18" customHeight="1" x14ac:dyDescent="0.3">
      <c r="A1035" s="63" t="s">
        <v>98</v>
      </c>
      <c r="B1035" s="63">
        <v>2021</v>
      </c>
      <c r="C1035" s="63" t="s">
        <v>40</v>
      </c>
      <c r="D1035" s="63" t="s">
        <v>90</v>
      </c>
      <c r="E1035" s="63" t="s">
        <v>91</v>
      </c>
      <c r="F1035" s="63" t="s">
        <v>92</v>
      </c>
      <c r="G1035" s="63" t="s">
        <v>93</v>
      </c>
      <c r="H1035" s="63" t="s">
        <v>94</v>
      </c>
      <c r="I1035" s="63" t="s">
        <v>97</v>
      </c>
      <c r="J1035" s="63">
        <v>184</v>
      </c>
      <c r="K1035" s="63">
        <v>263.12</v>
      </c>
    </row>
    <row r="1036" spans="1:11" ht="18" customHeight="1" x14ac:dyDescent="0.3">
      <c r="A1036" s="63" t="s">
        <v>96</v>
      </c>
      <c r="B1036" s="63">
        <v>2021</v>
      </c>
      <c r="C1036" s="63" t="s">
        <v>40</v>
      </c>
      <c r="D1036" s="63" t="s">
        <v>90</v>
      </c>
      <c r="E1036" s="63" t="s">
        <v>91</v>
      </c>
      <c r="F1036" s="63" t="s">
        <v>92</v>
      </c>
      <c r="G1036" s="63" t="s">
        <v>93</v>
      </c>
      <c r="H1036" s="63" t="s">
        <v>94</v>
      </c>
      <c r="I1036" s="63" t="s">
        <v>95</v>
      </c>
      <c r="J1036" s="63">
        <v>312</v>
      </c>
      <c r="K1036" s="63">
        <v>526.24</v>
      </c>
    </row>
    <row r="1037" spans="1:11" ht="18" customHeight="1" x14ac:dyDescent="0.3">
      <c r="A1037" s="63" t="s">
        <v>100</v>
      </c>
      <c r="B1037" s="63">
        <v>2021</v>
      </c>
      <c r="C1037" s="63" t="s">
        <v>40</v>
      </c>
      <c r="D1037" s="63" t="s">
        <v>90</v>
      </c>
      <c r="E1037" s="63" t="s">
        <v>91</v>
      </c>
      <c r="F1037" s="63" t="s">
        <v>92</v>
      </c>
      <c r="G1037" s="63" t="s">
        <v>93</v>
      </c>
      <c r="H1037" s="63" t="s">
        <v>94</v>
      </c>
      <c r="I1037" s="63" t="s">
        <v>97</v>
      </c>
      <c r="J1037" s="63">
        <v>693</v>
      </c>
      <c r="K1037" s="63">
        <v>990.99</v>
      </c>
    </row>
    <row r="1038" spans="1:11" ht="18" customHeight="1" x14ac:dyDescent="0.3">
      <c r="A1038" s="63" t="s">
        <v>98</v>
      </c>
      <c r="B1038" s="63">
        <v>2021</v>
      </c>
      <c r="C1038" s="63" t="s">
        <v>40</v>
      </c>
      <c r="D1038" s="63" t="s">
        <v>90</v>
      </c>
      <c r="E1038" s="63" t="s">
        <v>91</v>
      </c>
      <c r="F1038" s="63" t="s">
        <v>92</v>
      </c>
      <c r="G1038" s="63" t="s">
        <v>93</v>
      </c>
      <c r="H1038" s="63" t="s">
        <v>94</v>
      </c>
      <c r="I1038" s="63" t="s">
        <v>97</v>
      </c>
      <c r="J1038" s="63">
        <v>726</v>
      </c>
      <c r="K1038" s="63">
        <v>1038.18</v>
      </c>
    </row>
    <row r="1039" spans="1:11" ht="18" customHeight="1" x14ac:dyDescent="0.3">
      <c r="A1039" s="63" t="s">
        <v>98</v>
      </c>
      <c r="B1039" s="63">
        <v>2021</v>
      </c>
      <c r="C1039" s="63" t="s">
        <v>40</v>
      </c>
      <c r="D1039" s="63" t="s">
        <v>90</v>
      </c>
      <c r="E1039" s="63" t="s">
        <v>91</v>
      </c>
      <c r="F1039" s="63" t="s">
        <v>92</v>
      </c>
      <c r="G1039" s="63" t="s">
        <v>93</v>
      </c>
      <c r="H1039" s="63" t="s">
        <v>94</v>
      </c>
      <c r="I1039" s="63" t="s">
        <v>97</v>
      </c>
      <c r="J1039" s="63">
        <v>141</v>
      </c>
      <c r="K1039" s="63">
        <v>201.63</v>
      </c>
    </row>
    <row r="1040" spans="1:11" ht="18" customHeight="1" x14ac:dyDescent="0.3">
      <c r="A1040" s="63" t="s">
        <v>96</v>
      </c>
      <c r="B1040" s="63">
        <v>2021</v>
      </c>
      <c r="C1040" s="63" t="s">
        <v>40</v>
      </c>
      <c r="D1040" s="63" t="s">
        <v>90</v>
      </c>
      <c r="E1040" s="63" t="s">
        <v>91</v>
      </c>
      <c r="F1040" s="63" t="s">
        <v>92</v>
      </c>
      <c r="G1040" s="63" t="s">
        <v>93</v>
      </c>
      <c r="H1040" s="63" t="s">
        <v>94</v>
      </c>
      <c r="I1040" s="63" t="s">
        <v>97</v>
      </c>
      <c r="J1040" s="63">
        <v>765</v>
      </c>
      <c r="K1040" s="63">
        <v>526.24</v>
      </c>
    </row>
    <row r="1041" spans="1:11" ht="18" customHeight="1" x14ac:dyDescent="0.3">
      <c r="A1041" s="63" t="s">
        <v>96</v>
      </c>
      <c r="B1041" s="63">
        <v>2021</v>
      </c>
      <c r="C1041" s="63" t="s">
        <v>40</v>
      </c>
      <c r="D1041" s="63" t="s">
        <v>90</v>
      </c>
      <c r="E1041" s="63" t="s">
        <v>91</v>
      </c>
      <c r="F1041" s="63" t="s">
        <v>92</v>
      </c>
      <c r="G1041" s="63" t="s">
        <v>93</v>
      </c>
      <c r="H1041" s="63" t="s">
        <v>94</v>
      </c>
      <c r="I1041" s="63" t="s">
        <v>97</v>
      </c>
      <c r="J1041" s="63">
        <v>139</v>
      </c>
      <c r="K1041" s="63">
        <v>198.76999999999998</v>
      </c>
    </row>
    <row r="1042" spans="1:11" ht="18" customHeight="1" x14ac:dyDescent="0.3">
      <c r="A1042" s="63" t="s">
        <v>96</v>
      </c>
      <c r="B1042" s="63">
        <v>2021</v>
      </c>
      <c r="C1042" s="63" t="s">
        <v>40</v>
      </c>
      <c r="D1042" s="63" t="s">
        <v>90</v>
      </c>
      <c r="E1042" s="63" t="s">
        <v>91</v>
      </c>
      <c r="F1042" s="63" t="s">
        <v>92</v>
      </c>
      <c r="G1042" s="63" t="s">
        <v>93</v>
      </c>
      <c r="H1042" s="63" t="s">
        <v>94</v>
      </c>
      <c r="I1042" s="63" t="s">
        <v>97</v>
      </c>
      <c r="J1042" s="63">
        <v>187</v>
      </c>
      <c r="K1042" s="63">
        <v>267.40999999999997</v>
      </c>
    </row>
    <row r="1043" spans="1:11" ht="18" customHeight="1" x14ac:dyDescent="0.3">
      <c r="A1043" s="63" t="s">
        <v>96</v>
      </c>
      <c r="B1043" s="63">
        <v>2021</v>
      </c>
      <c r="C1043" s="63" t="s">
        <v>40</v>
      </c>
      <c r="D1043" s="63" t="s">
        <v>90</v>
      </c>
      <c r="E1043" s="63" t="s">
        <v>91</v>
      </c>
      <c r="F1043" s="63" t="s">
        <v>92</v>
      </c>
      <c r="G1043" s="63" t="s">
        <v>93</v>
      </c>
      <c r="H1043" s="63" t="s">
        <v>94</v>
      </c>
      <c r="I1043" s="63" t="s">
        <v>95</v>
      </c>
      <c r="J1043" s="63">
        <v>311</v>
      </c>
      <c r="K1043" s="63">
        <v>444.73</v>
      </c>
    </row>
    <row r="1044" spans="1:11" ht="18" customHeight="1" x14ac:dyDescent="0.3">
      <c r="A1044" s="63" t="s">
        <v>99</v>
      </c>
      <c r="B1044" s="63">
        <v>2021</v>
      </c>
      <c r="C1044" s="63" t="s">
        <v>40</v>
      </c>
      <c r="D1044" s="63" t="s">
        <v>90</v>
      </c>
      <c r="E1044" s="63" t="s">
        <v>91</v>
      </c>
      <c r="F1044" s="63" t="s">
        <v>92</v>
      </c>
      <c r="G1044" s="63" t="s">
        <v>93</v>
      </c>
      <c r="H1044" s="63" t="s">
        <v>94</v>
      </c>
      <c r="I1044" s="63" t="s">
        <v>97</v>
      </c>
      <c r="J1044" s="63">
        <v>185</v>
      </c>
      <c r="K1044" s="63">
        <v>264.55</v>
      </c>
    </row>
    <row r="1045" spans="1:11" ht="18" customHeight="1" x14ac:dyDescent="0.3">
      <c r="A1045" s="63" t="s">
        <v>89</v>
      </c>
      <c r="B1045" s="63">
        <v>2021</v>
      </c>
      <c r="C1045" s="63" t="s">
        <v>39</v>
      </c>
      <c r="D1045" s="63" t="s">
        <v>90</v>
      </c>
      <c r="E1045" s="63" t="s">
        <v>91</v>
      </c>
      <c r="F1045" s="63" t="s">
        <v>92</v>
      </c>
      <c r="G1045" s="63" t="s">
        <v>93</v>
      </c>
      <c r="H1045" s="63" t="s">
        <v>94</v>
      </c>
      <c r="I1045" s="63" t="s">
        <v>95</v>
      </c>
      <c r="J1045" s="63">
        <v>326</v>
      </c>
      <c r="K1045" s="63">
        <v>466.18</v>
      </c>
    </row>
    <row r="1046" spans="1:11" ht="18" customHeight="1" x14ac:dyDescent="0.3">
      <c r="A1046" s="63" t="s">
        <v>98</v>
      </c>
      <c r="B1046" s="63">
        <v>2021</v>
      </c>
      <c r="C1046" s="63" t="s">
        <v>39</v>
      </c>
      <c r="D1046" s="63" t="s">
        <v>90</v>
      </c>
      <c r="E1046" s="63" t="s">
        <v>91</v>
      </c>
      <c r="F1046" s="63" t="s">
        <v>92</v>
      </c>
      <c r="G1046" s="63" t="s">
        <v>93</v>
      </c>
      <c r="H1046" s="63" t="s">
        <v>94</v>
      </c>
      <c r="I1046" s="63" t="s">
        <v>95</v>
      </c>
      <c r="J1046" s="63">
        <v>320</v>
      </c>
      <c r="K1046" s="63">
        <v>457.6</v>
      </c>
    </row>
    <row r="1047" spans="1:11" ht="18" customHeight="1" x14ac:dyDescent="0.3">
      <c r="A1047" s="63" t="s">
        <v>89</v>
      </c>
      <c r="B1047" s="63">
        <v>2021</v>
      </c>
      <c r="C1047" s="63" t="s">
        <v>39</v>
      </c>
      <c r="D1047" s="63" t="s">
        <v>90</v>
      </c>
      <c r="E1047" s="63" t="s">
        <v>91</v>
      </c>
      <c r="F1047" s="63" t="s">
        <v>92</v>
      </c>
      <c r="G1047" s="63" t="s">
        <v>93</v>
      </c>
      <c r="H1047" s="63" t="s">
        <v>94</v>
      </c>
      <c r="I1047" s="63" t="s">
        <v>95</v>
      </c>
      <c r="J1047" s="63">
        <v>314</v>
      </c>
      <c r="K1047" s="63">
        <v>449.02</v>
      </c>
    </row>
    <row r="1048" spans="1:11" ht="18" customHeight="1" x14ac:dyDescent="0.3">
      <c r="A1048" s="63" t="s">
        <v>98</v>
      </c>
      <c r="B1048" s="63">
        <v>2021</v>
      </c>
      <c r="C1048" s="63" t="s">
        <v>39</v>
      </c>
      <c r="D1048" s="63" t="s">
        <v>90</v>
      </c>
      <c r="E1048" s="63" t="s">
        <v>91</v>
      </c>
      <c r="F1048" s="63" t="s">
        <v>92</v>
      </c>
      <c r="G1048" s="63" t="s">
        <v>93</v>
      </c>
      <c r="H1048" s="63" t="s">
        <v>94</v>
      </c>
      <c r="I1048" s="63" t="s">
        <v>97</v>
      </c>
      <c r="J1048" s="63">
        <v>146</v>
      </c>
      <c r="K1048" s="63">
        <v>198.56</v>
      </c>
    </row>
    <row r="1049" spans="1:11" ht="18" customHeight="1" x14ac:dyDescent="0.3">
      <c r="A1049" s="63" t="s">
        <v>89</v>
      </c>
      <c r="B1049" s="63">
        <v>2021</v>
      </c>
      <c r="C1049" s="63" t="s">
        <v>39</v>
      </c>
      <c r="D1049" s="63" t="s">
        <v>90</v>
      </c>
      <c r="E1049" s="63" t="s">
        <v>91</v>
      </c>
      <c r="F1049" s="63" t="s">
        <v>92</v>
      </c>
      <c r="G1049" s="63" t="s">
        <v>93</v>
      </c>
      <c r="H1049" s="63" t="s">
        <v>94</v>
      </c>
      <c r="I1049" s="63" t="s">
        <v>97</v>
      </c>
      <c r="J1049" s="63">
        <v>194</v>
      </c>
      <c r="K1049" s="63">
        <v>277.42</v>
      </c>
    </row>
    <row r="1050" spans="1:11" ht="18" customHeight="1" x14ac:dyDescent="0.3">
      <c r="A1050" s="63" t="s">
        <v>89</v>
      </c>
      <c r="B1050" s="63">
        <v>2021</v>
      </c>
      <c r="C1050" s="63" t="s">
        <v>39</v>
      </c>
      <c r="D1050" s="63" t="s">
        <v>90</v>
      </c>
      <c r="E1050" s="63" t="s">
        <v>91</v>
      </c>
      <c r="F1050" s="63" t="s">
        <v>92</v>
      </c>
      <c r="G1050" s="63" t="s">
        <v>93</v>
      </c>
      <c r="H1050" s="63" t="s">
        <v>94</v>
      </c>
      <c r="I1050" s="63" t="s">
        <v>97</v>
      </c>
      <c r="J1050" s="63">
        <v>190</v>
      </c>
      <c r="K1050" s="63">
        <v>271.7</v>
      </c>
    </row>
    <row r="1051" spans="1:11" ht="18" customHeight="1" x14ac:dyDescent="0.3">
      <c r="A1051" s="63" t="s">
        <v>89</v>
      </c>
      <c r="B1051" s="63">
        <v>2021</v>
      </c>
      <c r="C1051" s="63" t="s">
        <v>39</v>
      </c>
      <c r="D1051" s="63" t="s">
        <v>90</v>
      </c>
      <c r="E1051" s="63" t="s">
        <v>91</v>
      </c>
      <c r="F1051" s="63" t="s">
        <v>92</v>
      </c>
      <c r="G1051" s="63" t="s">
        <v>93</v>
      </c>
      <c r="H1051" s="63" t="s">
        <v>94</v>
      </c>
      <c r="I1051" s="63" t="s">
        <v>97</v>
      </c>
      <c r="J1051" s="63">
        <v>364</v>
      </c>
      <c r="K1051" s="63">
        <v>520.52</v>
      </c>
    </row>
    <row r="1052" spans="1:11" ht="18" customHeight="1" x14ac:dyDescent="0.3">
      <c r="A1052" s="63" t="s">
        <v>89</v>
      </c>
      <c r="B1052" s="63">
        <v>2021</v>
      </c>
      <c r="C1052" s="63" t="s">
        <v>39</v>
      </c>
      <c r="D1052" s="63" t="s">
        <v>90</v>
      </c>
      <c r="E1052" s="63" t="s">
        <v>91</v>
      </c>
      <c r="F1052" s="63" t="s">
        <v>92</v>
      </c>
      <c r="G1052" s="63" t="s">
        <v>93</v>
      </c>
      <c r="H1052" s="63" t="s">
        <v>94</v>
      </c>
      <c r="I1052" s="63" t="s">
        <v>95</v>
      </c>
      <c r="J1052" s="63">
        <v>324</v>
      </c>
      <c r="K1052" s="63">
        <v>526.24</v>
      </c>
    </row>
    <row r="1053" spans="1:11" ht="18" customHeight="1" x14ac:dyDescent="0.3">
      <c r="A1053" s="63" t="s">
        <v>89</v>
      </c>
      <c r="B1053" s="63">
        <v>2021</v>
      </c>
      <c r="C1053" s="63" t="s">
        <v>39</v>
      </c>
      <c r="D1053" s="63" t="s">
        <v>90</v>
      </c>
      <c r="E1053" s="63" t="s">
        <v>91</v>
      </c>
      <c r="F1053" s="63" t="s">
        <v>92</v>
      </c>
      <c r="G1053" s="63" t="s">
        <v>93</v>
      </c>
      <c r="H1053" s="63" t="s">
        <v>94</v>
      </c>
      <c r="I1053" s="63" t="s">
        <v>95</v>
      </c>
      <c r="J1053" s="63">
        <v>318</v>
      </c>
      <c r="K1053" s="63">
        <v>526.24</v>
      </c>
    </row>
    <row r="1054" spans="1:11" ht="18" customHeight="1" x14ac:dyDescent="0.3">
      <c r="A1054" s="63" t="s">
        <v>96</v>
      </c>
      <c r="B1054" s="63">
        <v>2021</v>
      </c>
      <c r="C1054" s="63" t="s">
        <v>39</v>
      </c>
      <c r="D1054" s="63" t="s">
        <v>90</v>
      </c>
      <c r="E1054" s="63" t="s">
        <v>91</v>
      </c>
      <c r="F1054" s="63" t="s">
        <v>92</v>
      </c>
      <c r="G1054" s="63" t="s">
        <v>93</v>
      </c>
      <c r="H1054" s="63" t="s">
        <v>94</v>
      </c>
      <c r="I1054" s="63" t="s">
        <v>97</v>
      </c>
      <c r="J1054" s="63">
        <v>692</v>
      </c>
      <c r="K1054" s="63">
        <v>989.56</v>
      </c>
    </row>
    <row r="1055" spans="1:11" ht="18" customHeight="1" x14ac:dyDescent="0.3">
      <c r="A1055" s="63" t="s">
        <v>98</v>
      </c>
      <c r="B1055" s="63">
        <v>2021</v>
      </c>
      <c r="C1055" s="63" t="s">
        <v>39</v>
      </c>
      <c r="D1055" s="63" t="s">
        <v>90</v>
      </c>
      <c r="E1055" s="63" t="s">
        <v>91</v>
      </c>
      <c r="F1055" s="63" t="s">
        <v>92</v>
      </c>
      <c r="G1055" s="63" t="s">
        <v>93</v>
      </c>
      <c r="H1055" s="63" t="s">
        <v>94</v>
      </c>
      <c r="I1055" s="63" t="s">
        <v>97</v>
      </c>
      <c r="J1055" s="63">
        <v>725</v>
      </c>
      <c r="K1055" s="63">
        <v>1036.75</v>
      </c>
    </row>
    <row r="1056" spans="1:11" ht="18" customHeight="1" x14ac:dyDescent="0.3">
      <c r="A1056" s="63" t="s">
        <v>96</v>
      </c>
      <c r="B1056" s="63">
        <v>2021</v>
      </c>
      <c r="C1056" s="63" t="s">
        <v>39</v>
      </c>
      <c r="D1056" s="63" t="s">
        <v>90</v>
      </c>
      <c r="E1056" s="63" t="s">
        <v>91</v>
      </c>
      <c r="F1056" s="63" t="s">
        <v>92</v>
      </c>
      <c r="G1056" s="63" t="s">
        <v>93</v>
      </c>
      <c r="H1056" s="63" t="s">
        <v>94</v>
      </c>
      <c r="I1056" s="63" t="s">
        <v>97</v>
      </c>
      <c r="J1056" s="63">
        <v>778</v>
      </c>
      <c r="K1056" s="63">
        <v>1112.54</v>
      </c>
    </row>
    <row r="1057" spans="1:11" ht="18" customHeight="1" x14ac:dyDescent="0.3">
      <c r="A1057" s="63" t="s">
        <v>89</v>
      </c>
      <c r="B1057" s="63">
        <v>2021</v>
      </c>
      <c r="C1057" s="63" t="s">
        <v>39</v>
      </c>
      <c r="D1057" s="63" t="s">
        <v>90</v>
      </c>
      <c r="E1057" s="63" t="s">
        <v>91</v>
      </c>
      <c r="F1057" s="63" t="s">
        <v>92</v>
      </c>
      <c r="G1057" s="63" t="s">
        <v>93</v>
      </c>
      <c r="H1057" s="63" t="s">
        <v>94</v>
      </c>
      <c r="I1057" s="63" t="s">
        <v>95</v>
      </c>
      <c r="J1057" s="63">
        <v>327</v>
      </c>
      <c r="K1057" s="63">
        <v>467.61</v>
      </c>
    </row>
    <row r="1058" spans="1:11" ht="18" customHeight="1" x14ac:dyDescent="0.3">
      <c r="A1058" s="63" t="s">
        <v>98</v>
      </c>
      <c r="B1058" s="63">
        <v>2021</v>
      </c>
      <c r="C1058" s="63" t="s">
        <v>39</v>
      </c>
      <c r="D1058" s="63" t="s">
        <v>90</v>
      </c>
      <c r="E1058" s="63" t="s">
        <v>91</v>
      </c>
      <c r="F1058" s="63" t="s">
        <v>92</v>
      </c>
      <c r="G1058" s="63" t="s">
        <v>93</v>
      </c>
      <c r="H1058" s="63" t="s">
        <v>94</v>
      </c>
      <c r="I1058" s="63" t="s">
        <v>95</v>
      </c>
      <c r="J1058" s="63">
        <v>321</v>
      </c>
      <c r="K1058" s="63">
        <v>459.03</v>
      </c>
    </row>
    <row r="1059" spans="1:11" ht="18" customHeight="1" x14ac:dyDescent="0.3">
      <c r="A1059" s="63" t="s">
        <v>89</v>
      </c>
      <c r="B1059" s="63">
        <v>2021</v>
      </c>
      <c r="C1059" s="63" t="s">
        <v>39</v>
      </c>
      <c r="D1059" s="63" t="s">
        <v>90</v>
      </c>
      <c r="E1059" s="63" t="s">
        <v>91</v>
      </c>
      <c r="F1059" s="63" t="s">
        <v>92</v>
      </c>
      <c r="G1059" s="63" t="s">
        <v>93</v>
      </c>
      <c r="H1059" s="63" t="s">
        <v>94</v>
      </c>
      <c r="I1059" s="63" t="s">
        <v>95</v>
      </c>
      <c r="J1059" s="63">
        <v>315</v>
      </c>
      <c r="K1059" s="63">
        <v>450.45</v>
      </c>
    </row>
    <row r="1060" spans="1:11" ht="18" customHeight="1" x14ac:dyDescent="0.3">
      <c r="A1060" s="63" t="s">
        <v>96</v>
      </c>
      <c r="B1060" s="63">
        <v>2021</v>
      </c>
      <c r="C1060" s="63" t="s">
        <v>39</v>
      </c>
      <c r="D1060" s="63" t="s">
        <v>90</v>
      </c>
      <c r="E1060" s="63" t="s">
        <v>91</v>
      </c>
      <c r="F1060" s="63" t="s">
        <v>92</v>
      </c>
      <c r="G1060" s="63" t="s">
        <v>93</v>
      </c>
      <c r="H1060" s="63" t="s">
        <v>94</v>
      </c>
      <c r="I1060" s="63" t="s">
        <v>97</v>
      </c>
      <c r="J1060" s="63">
        <v>147</v>
      </c>
      <c r="K1060" s="63">
        <v>210.21</v>
      </c>
    </row>
    <row r="1061" spans="1:11" ht="18" customHeight="1" x14ac:dyDescent="0.3">
      <c r="A1061" s="63" t="s">
        <v>89</v>
      </c>
      <c r="B1061" s="63">
        <v>2021</v>
      </c>
      <c r="C1061" s="63" t="s">
        <v>39</v>
      </c>
      <c r="D1061" s="63" t="s">
        <v>90</v>
      </c>
      <c r="E1061" s="63" t="s">
        <v>91</v>
      </c>
      <c r="F1061" s="63" t="s">
        <v>92</v>
      </c>
      <c r="G1061" s="63" t="s">
        <v>93</v>
      </c>
      <c r="H1061" s="63" t="s">
        <v>94</v>
      </c>
      <c r="I1061" s="63" t="s">
        <v>97</v>
      </c>
      <c r="J1061" s="63">
        <v>145</v>
      </c>
      <c r="K1061" s="63">
        <v>207.35</v>
      </c>
    </row>
    <row r="1062" spans="1:11" ht="18" customHeight="1" x14ac:dyDescent="0.3">
      <c r="A1062" s="63" t="s">
        <v>89</v>
      </c>
      <c r="B1062" s="63">
        <v>2021</v>
      </c>
      <c r="C1062" s="63" t="s">
        <v>39</v>
      </c>
      <c r="D1062" s="63" t="s">
        <v>90</v>
      </c>
      <c r="E1062" s="63" t="s">
        <v>91</v>
      </c>
      <c r="F1062" s="63" t="s">
        <v>92</v>
      </c>
      <c r="G1062" s="63" t="s">
        <v>93</v>
      </c>
      <c r="H1062" s="63" t="s">
        <v>94</v>
      </c>
      <c r="I1062" s="63" t="s">
        <v>97</v>
      </c>
      <c r="J1062" s="63">
        <v>193</v>
      </c>
      <c r="K1062" s="63">
        <v>275.99</v>
      </c>
    </row>
    <row r="1063" spans="1:11" ht="18" customHeight="1" x14ac:dyDescent="0.3">
      <c r="A1063" s="63" t="s">
        <v>98</v>
      </c>
      <c r="B1063" s="63">
        <v>2021</v>
      </c>
      <c r="C1063" s="63" t="s">
        <v>39</v>
      </c>
      <c r="D1063" s="63" t="s">
        <v>90</v>
      </c>
      <c r="E1063" s="63" t="s">
        <v>91</v>
      </c>
      <c r="F1063" s="63" t="s">
        <v>92</v>
      </c>
      <c r="G1063" s="63" t="s">
        <v>93</v>
      </c>
      <c r="H1063" s="63" t="s">
        <v>94</v>
      </c>
      <c r="I1063" s="63" t="s">
        <v>95</v>
      </c>
      <c r="J1063" s="63">
        <v>323</v>
      </c>
      <c r="K1063" s="63">
        <v>461.89</v>
      </c>
    </row>
    <row r="1064" spans="1:11" ht="18" customHeight="1" x14ac:dyDescent="0.3">
      <c r="A1064" s="63" t="s">
        <v>89</v>
      </c>
      <c r="B1064" s="63">
        <v>2021</v>
      </c>
      <c r="C1064" s="63" t="s">
        <v>39</v>
      </c>
      <c r="D1064" s="63" t="s">
        <v>90</v>
      </c>
      <c r="E1064" s="63" t="s">
        <v>91</v>
      </c>
      <c r="F1064" s="63" t="s">
        <v>92</v>
      </c>
      <c r="G1064" s="63" t="s">
        <v>93</v>
      </c>
      <c r="H1064" s="63" t="s">
        <v>94</v>
      </c>
      <c r="I1064" s="63" t="s">
        <v>95</v>
      </c>
      <c r="J1064" s="63">
        <v>317</v>
      </c>
      <c r="K1064" s="63">
        <v>453.31</v>
      </c>
    </row>
    <row r="1065" spans="1:11" ht="18" customHeight="1" x14ac:dyDescent="0.3">
      <c r="A1065" s="63" t="s">
        <v>98</v>
      </c>
      <c r="B1065" s="63">
        <v>2021</v>
      </c>
      <c r="C1065" s="63" t="s">
        <v>39</v>
      </c>
      <c r="D1065" s="63" t="s">
        <v>90</v>
      </c>
      <c r="E1065" s="63" t="s">
        <v>91</v>
      </c>
      <c r="F1065" s="63" t="s">
        <v>92</v>
      </c>
      <c r="G1065" s="63" t="s">
        <v>93</v>
      </c>
      <c r="H1065" s="63" t="s">
        <v>94</v>
      </c>
      <c r="I1065" s="63" t="s">
        <v>97</v>
      </c>
      <c r="J1065" s="63">
        <v>143</v>
      </c>
      <c r="K1065" s="63">
        <v>204.49</v>
      </c>
    </row>
    <row r="1066" spans="1:11" ht="18" customHeight="1" x14ac:dyDescent="0.3">
      <c r="A1066" s="63" t="s">
        <v>89</v>
      </c>
      <c r="B1066" s="63">
        <v>2021</v>
      </c>
      <c r="C1066" s="63" t="s">
        <v>39</v>
      </c>
      <c r="D1066" s="63" t="s">
        <v>90</v>
      </c>
      <c r="E1066" s="63" t="s">
        <v>91</v>
      </c>
      <c r="F1066" s="63" t="s">
        <v>92</v>
      </c>
      <c r="G1066" s="63" t="s">
        <v>93</v>
      </c>
      <c r="H1066" s="63" t="s">
        <v>94</v>
      </c>
      <c r="I1066" s="63" t="s">
        <v>97</v>
      </c>
      <c r="J1066" s="63">
        <v>191</v>
      </c>
      <c r="K1066" s="63">
        <v>273.13</v>
      </c>
    </row>
    <row r="1067" spans="1:11" ht="18" customHeight="1" x14ac:dyDescent="0.3">
      <c r="A1067" s="63" t="s">
        <v>98</v>
      </c>
      <c r="B1067" s="63">
        <v>2021</v>
      </c>
      <c r="C1067" s="63" t="s">
        <v>39</v>
      </c>
      <c r="D1067" s="63" t="s">
        <v>90</v>
      </c>
      <c r="E1067" s="63" t="s">
        <v>91</v>
      </c>
      <c r="F1067" s="63" t="s">
        <v>92</v>
      </c>
      <c r="G1067" s="63" t="s">
        <v>93</v>
      </c>
      <c r="H1067" s="63" t="s">
        <v>94</v>
      </c>
      <c r="I1067" s="63" t="s">
        <v>97</v>
      </c>
      <c r="J1067" s="63">
        <v>787</v>
      </c>
      <c r="K1067" s="63">
        <v>1125.4099999999999</v>
      </c>
    </row>
    <row r="1068" spans="1:11" ht="18" customHeight="1" x14ac:dyDescent="0.3">
      <c r="A1068" s="63" t="s">
        <v>96</v>
      </c>
      <c r="B1068" s="63">
        <v>2021</v>
      </c>
      <c r="C1068" s="63" t="s">
        <v>34</v>
      </c>
      <c r="D1068" s="63" t="s">
        <v>102</v>
      </c>
      <c r="E1068" s="63" t="s">
        <v>91</v>
      </c>
      <c r="F1068" s="63" t="s">
        <v>92</v>
      </c>
      <c r="G1068" s="63" t="s">
        <v>93</v>
      </c>
      <c r="H1068" s="63" t="s">
        <v>94</v>
      </c>
      <c r="I1068" s="63" t="s">
        <v>95</v>
      </c>
      <c r="J1068" s="63">
        <v>266</v>
      </c>
      <c r="K1068" s="63">
        <v>380.38</v>
      </c>
    </row>
    <row r="1069" spans="1:11" ht="18" customHeight="1" x14ac:dyDescent="0.3">
      <c r="A1069" s="63" t="s">
        <v>96</v>
      </c>
      <c r="B1069" s="63">
        <v>2021</v>
      </c>
      <c r="C1069" s="63" t="s">
        <v>34</v>
      </c>
      <c r="D1069" s="63" t="s">
        <v>102</v>
      </c>
      <c r="E1069" s="63" t="s">
        <v>91</v>
      </c>
      <c r="F1069" s="63" t="s">
        <v>92</v>
      </c>
      <c r="G1069" s="63" t="s">
        <v>93</v>
      </c>
      <c r="H1069" s="63" t="s">
        <v>94</v>
      </c>
      <c r="I1069" s="63" t="s">
        <v>95</v>
      </c>
      <c r="J1069" s="63">
        <v>314</v>
      </c>
      <c r="K1069" s="63">
        <v>449.02</v>
      </c>
    </row>
    <row r="1070" spans="1:11" ht="18" customHeight="1" x14ac:dyDescent="0.3">
      <c r="A1070" s="63" t="s">
        <v>89</v>
      </c>
      <c r="B1070" s="63">
        <v>2021</v>
      </c>
      <c r="C1070" s="63" t="s">
        <v>34</v>
      </c>
      <c r="D1070" s="63" t="s">
        <v>102</v>
      </c>
      <c r="E1070" s="63" t="s">
        <v>91</v>
      </c>
      <c r="F1070" s="63" t="s">
        <v>92</v>
      </c>
      <c r="G1070" s="63" t="s">
        <v>93</v>
      </c>
      <c r="H1070" s="63" t="s">
        <v>94</v>
      </c>
      <c r="I1070" s="63" t="s">
        <v>95</v>
      </c>
      <c r="J1070" s="63">
        <v>236</v>
      </c>
      <c r="K1070" s="63">
        <v>337.48</v>
      </c>
    </row>
    <row r="1071" spans="1:11" ht="18" customHeight="1" x14ac:dyDescent="0.3">
      <c r="A1071" s="63" t="s">
        <v>96</v>
      </c>
      <c r="B1071" s="63">
        <v>2021</v>
      </c>
      <c r="C1071" s="63" t="s">
        <v>34</v>
      </c>
      <c r="D1071" s="63" t="s">
        <v>102</v>
      </c>
      <c r="E1071" s="63" t="s">
        <v>91</v>
      </c>
      <c r="F1071" s="63" t="s">
        <v>92</v>
      </c>
      <c r="G1071" s="63" t="s">
        <v>93</v>
      </c>
      <c r="H1071" s="63" t="s">
        <v>94</v>
      </c>
      <c r="I1071" s="63" t="s">
        <v>95</v>
      </c>
      <c r="J1071" s="63">
        <v>310</v>
      </c>
      <c r="K1071" s="63">
        <v>526.24</v>
      </c>
    </row>
    <row r="1072" spans="1:11" ht="18" customHeight="1" x14ac:dyDescent="0.3">
      <c r="A1072" s="63" t="s">
        <v>98</v>
      </c>
      <c r="B1072" s="63">
        <v>2021</v>
      </c>
      <c r="C1072" s="63" t="s">
        <v>34</v>
      </c>
      <c r="D1072" s="63" t="s">
        <v>102</v>
      </c>
      <c r="E1072" s="63" t="s">
        <v>91</v>
      </c>
      <c r="F1072" s="63" t="s">
        <v>92</v>
      </c>
      <c r="G1072" s="63" t="s">
        <v>93</v>
      </c>
      <c r="H1072" s="63" t="s">
        <v>94</v>
      </c>
      <c r="I1072" s="63" t="s">
        <v>95</v>
      </c>
      <c r="J1072" s="63">
        <v>238</v>
      </c>
      <c r="K1072" s="63">
        <v>526.24</v>
      </c>
    </row>
    <row r="1073" spans="1:11" ht="18" customHeight="1" x14ac:dyDescent="0.3">
      <c r="A1073" s="63" t="s">
        <v>89</v>
      </c>
      <c r="B1073" s="63">
        <v>2021</v>
      </c>
      <c r="C1073" s="63" t="s">
        <v>34</v>
      </c>
      <c r="D1073" s="63" t="s">
        <v>102</v>
      </c>
      <c r="E1073" s="63" t="s">
        <v>91</v>
      </c>
      <c r="F1073" s="63" t="s">
        <v>92</v>
      </c>
      <c r="G1073" s="63" t="s">
        <v>93</v>
      </c>
      <c r="H1073" s="63" t="s">
        <v>94</v>
      </c>
      <c r="I1073" s="63" t="s">
        <v>95</v>
      </c>
      <c r="J1073" s="63">
        <v>1000</v>
      </c>
      <c r="K1073" s="63">
        <v>1430</v>
      </c>
    </row>
    <row r="1074" spans="1:11" ht="18" customHeight="1" x14ac:dyDescent="0.3">
      <c r="A1074" s="63" t="s">
        <v>99</v>
      </c>
      <c r="B1074" s="63">
        <v>2021</v>
      </c>
      <c r="C1074" s="63" t="s">
        <v>34</v>
      </c>
      <c r="D1074" s="63" t="s">
        <v>102</v>
      </c>
      <c r="E1074" s="63" t="s">
        <v>91</v>
      </c>
      <c r="F1074" s="63" t="s">
        <v>92</v>
      </c>
      <c r="G1074" s="63" t="s">
        <v>93</v>
      </c>
      <c r="H1074" s="63" t="s">
        <v>94</v>
      </c>
      <c r="I1074" s="63" t="s">
        <v>95</v>
      </c>
      <c r="J1074" s="63">
        <v>1033</v>
      </c>
      <c r="K1074" s="63">
        <v>1477.19</v>
      </c>
    </row>
    <row r="1075" spans="1:11" ht="18" customHeight="1" x14ac:dyDescent="0.3">
      <c r="A1075" s="63" t="s">
        <v>98</v>
      </c>
      <c r="B1075" s="63">
        <v>2021</v>
      </c>
      <c r="C1075" s="63" t="s">
        <v>34</v>
      </c>
      <c r="D1075" s="63" t="s">
        <v>102</v>
      </c>
      <c r="E1075" s="63" t="s">
        <v>91</v>
      </c>
      <c r="F1075" s="63" t="s">
        <v>92</v>
      </c>
      <c r="G1075" s="63" t="s">
        <v>93</v>
      </c>
      <c r="H1075" s="63" t="s">
        <v>94</v>
      </c>
      <c r="I1075" s="63" t="s">
        <v>95</v>
      </c>
      <c r="J1075" s="63">
        <v>240</v>
      </c>
      <c r="K1075" s="63">
        <v>343.2</v>
      </c>
    </row>
    <row r="1076" spans="1:11" ht="18" customHeight="1" x14ac:dyDescent="0.3">
      <c r="A1076" s="63" t="s">
        <v>98</v>
      </c>
      <c r="B1076" s="63">
        <v>2021</v>
      </c>
      <c r="C1076" s="63" t="s">
        <v>34</v>
      </c>
      <c r="D1076" s="63" t="s">
        <v>102</v>
      </c>
      <c r="E1076" s="63" t="s">
        <v>91</v>
      </c>
      <c r="F1076" s="63" t="s">
        <v>92</v>
      </c>
      <c r="G1076" s="63" t="s">
        <v>93</v>
      </c>
      <c r="H1076" s="63" t="s">
        <v>94</v>
      </c>
      <c r="I1076" s="63" t="s">
        <v>95</v>
      </c>
      <c r="J1076" s="63">
        <v>267</v>
      </c>
      <c r="K1076" s="63">
        <v>381.81</v>
      </c>
    </row>
    <row r="1077" spans="1:11" ht="18" customHeight="1" x14ac:dyDescent="0.3">
      <c r="A1077" s="63" t="s">
        <v>89</v>
      </c>
      <c r="B1077" s="63">
        <v>2021</v>
      </c>
      <c r="C1077" s="63" t="s">
        <v>34</v>
      </c>
      <c r="D1077" s="63" t="s">
        <v>102</v>
      </c>
      <c r="E1077" s="63" t="s">
        <v>91</v>
      </c>
      <c r="F1077" s="63" t="s">
        <v>92</v>
      </c>
      <c r="G1077" s="63" t="s">
        <v>93</v>
      </c>
      <c r="H1077" s="63" t="s">
        <v>94</v>
      </c>
      <c r="I1077" s="63" t="s">
        <v>95</v>
      </c>
      <c r="J1077" s="63">
        <v>237</v>
      </c>
      <c r="K1077" s="63">
        <v>338.90999999999997</v>
      </c>
    </row>
    <row r="1078" spans="1:11" ht="18" customHeight="1" x14ac:dyDescent="0.3">
      <c r="A1078" s="63" t="s">
        <v>98</v>
      </c>
      <c r="B1078" s="63">
        <v>2021</v>
      </c>
      <c r="C1078" s="63" t="s">
        <v>34</v>
      </c>
      <c r="D1078" s="63" t="s">
        <v>102</v>
      </c>
      <c r="E1078" s="63" t="s">
        <v>91</v>
      </c>
      <c r="F1078" s="63" t="s">
        <v>92</v>
      </c>
      <c r="G1078" s="63" t="s">
        <v>93</v>
      </c>
      <c r="H1078" s="63" t="s">
        <v>94</v>
      </c>
      <c r="I1078" s="63" t="s">
        <v>95</v>
      </c>
      <c r="J1078" s="63">
        <v>781</v>
      </c>
      <c r="K1078" s="63">
        <v>1116.83</v>
      </c>
    </row>
    <row r="1079" spans="1:11" ht="18" customHeight="1" x14ac:dyDescent="0.3">
      <c r="A1079" s="63" t="s">
        <v>89</v>
      </c>
      <c r="B1079" s="63">
        <v>2021</v>
      </c>
      <c r="C1079" s="63" t="s">
        <v>34</v>
      </c>
      <c r="D1079" s="63" t="s">
        <v>102</v>
      </c>
      <c r="E1079" s="63" t="s">
        <v>91</v>
      </c>
      <c r="F1079" s="63" t="s">
        <v>92</v>
      </c>
      <c r="G1079" s="63" t="s">
        <v>93</v>
      </c>
      <c r="H1079" s="63" t="s">
        <v>94</v>
      </c>
      <c r="I1079" s="63" t="s">
        <v>95</v>
      </c>
      <c r="J1079" s="63">
        <v>814</v>
      </c>
      <c r="K1079" s="63">
        <v>1164.02</v>
      </c>
    </row>
    <row r="1080" spans="1:11" ht="18" customHeight="1" x14ac:dyDescent="0.3">
      <c r="A1080" s="63" t="s">
        <v>89</v>
      </c>
      <c r="B1080" s="63">
        <v>2021</v>
      </c>
      <c r="C1080" s="63" t="s">
        <v>34</v>
      </c>
      <c r="D1080" s="63" t="s">
        <v>102</v>
      </c>
      <c r="E1080" s="63" t="s">
        <v>91</v>
      </c>
      <c r="F1080" s="63" t="s">
        <v>92</v>
      </c>
      <c r="G1080" s="63" t="s">
        <v>93</v>
      </c>
      <c r="H1080" s="63" t="s">
        <v>94</v>
      </c>
      <c r="I1080" s="63" t="s">
        <v>95</v>
      </c>
      <c r="J1080" s="63">
        <v>263</v>
      </c>
      <c r="K1080" s="63">
        <v>376.09000000000003</v>
      </c>
    </row>
    <row r="1081" spans="1:11" ht="18" customHeight="1" x14ac:dyDescent="0.3">
      <c r="A1081" s="63" t="s">
        <v>89</v>
      </c>
      <c r="B1081" s="63">
        <v>2021</v>
      </c>
      <c r="C1081" s="63" t="s">
        <v>34</v>
      </c>
      <c r="D1081" s="63" t="s">
        <v>102</v>
      </c>
      <c r="E1081" s="63" t="s">
        <v>91</v>
      </c>
      <c r="F1081" s="63" t="s">
        <v>92</v>
      </c>
      <c r="G1081" s="63" t="s">
        <v>93</v>
      </c>
      <c r="H1081" s="63" t="s">
        <v>94</v>
      </c>
      <c r="I1081" s="63" t="s">
        <v>95</v>
      </c>
      <c r="J1081" s="63">
        <v>311</v>
      </c>
      <c r="K1081" s="63">
        <v>444.73</v>
      </c>
    </row>
    <row r="1082" spans="1:11" ht="18" customHeight="1" x14ac:dyDescent="0.3">
      <c r="A1082" s="63" t="s">
        <v>96</v>
      </c>
      <c r="B1082" s="63">
        <v>2021</v>
      </c>
      <c r="C1082" s="63" t="s">
        <v>34</v>
      </c>
      <c r="D1082" s="63" t="s">
        <v>102</v>
      </c>
      <c r="E1082" s="63" t="s">
        <v>91</v>
      </c>
      <c r="F1082" s="63" t="s">
        <v>92</v>
      </c>
      <c r="G1082" s="63" t="s">
        <v>93</v>
      </c>
      <c r="H1082" s="63" t="s">
        <v>94</v>
      </c>
      <c r="I1082" s="63" t="s">
        <v>95</v>
      </c>
      <c r="J1082" s="63">
        <v>239</v>
      </c>
      <c r="K1082" s="63">
        <v>341.77</v>
      </c>
    </row>
    <row r="1083" spans="1:11" ht="18" customHeight="1" x14ac:dyDescent="0.3">
      <c r="A1083" s="63" t="s">
        <v>89</v>
      </c>
      <c r="B1083" s="63">
        <v>2021</v>
      </c>
      <c r="C1083" s="63" t="s">
        <v>38</v>
      </c>
      <c r="D1083" s="63" t="s">
        <v>102</v>
      </c>
      <c r="E1083" s="63" t="s">
        <v>91</v>
      </c>
      <c r="F1083" s="63" t="s">
        <v>92</v>
      </c>
      <c r="G1083" s="63" t="s">
        <v>93</v>
      </c>
      <c r="H1083" s="63" t="s">
        <v>94</v>
      </c>
      <c r="I1083" s="63" t="s">
        <v>95</v>
      </c>
      <c r="J1083" s="63">
        <v>242</v>
      </c>
      <c r="K1083" s="63">
        <v>346.06</v>
      </c>
    </row>
    <row r="1084" spans="1:11" ht="18" customHeight="1" x14ac:dyDescent="0.3">
      <c r="A1084" s="63" t="s">
        <v>100</v>
      </c>
      <c r="B1084" s="63">
        <v>2021</v>
      </c>
      <c r="C1084" s="63" t="s">
        <v>38</v>
      </c>
      <c r="D1084" s="63" t="s">
        <v>102</v>
      </c>
      <c r="E1084" s="63" t="s">
        <v>91</v>
      </c>
      <c r="F1084" s="63" t="s">
        <v>92</v>
      </c>
      <c r="G1084" s="63" t="s">
        <v>93</v>
      </c>
      <c r="H1084" s="63" t="s">
        <v>94</v>
      </c>
      <c r="I1084" s="63" t="s">
        <v>95</v>
      </c>
      <c r="J1084" s="63">
        <v>290</v>
      </c>
      <c r="K1084" s="63">
        <v>414.7</v>
      </c>
    </row>
    <row r="1085" spans="1:11" ht="18" customHeight="1" x14ac:dyDescent="0.3">
      <c r="A1085" s="63" t="s">
        <v>96</v>
      </c>
      <c r="B1085" s="63">
        <v>2021</v>
      </c>
      <c r="C1085" s="63" t="s">
        <v>38</v>
      </c>
      <c r="D1085" s="63" t="s">
        <v>90</v>
      </c>
      <c r="E1085" s="63" t="s">
        <v>91</v>
      </c>
      <c r="F1085" s="63" t="s">
        <v>92</v>
      </c>
      <c r="G1085" s="63" t="s">
        <v>93</v>
      </c>
      <c r="H1085" s="63" t="s">
        <v>94</v>
      </c>
      <c r="I1085" s="63" t="s">
        <v>95</v>
      </c>
      <c r="J1085" s="63">
        <v>218</v>
      </c>
      <c r="K1085" s="63">
        <v>311.74</v>
      </c>
    </row>
    <row r="1086" spans="1:11" ht="18" customHeight="1" x14ac:dyDescent="0.3">
      <c r="A1086" s="63" t="s">
        <v>96</v>
      </c>
      <c r="B1086" s="63">
        <v>2021</v>
      </c>
      <c r="C1086" s="63" t="s">
        <v>38</v>
      </c>
      <c r="D1086" s="63" t="s">
        <v>90</v>
      </c>
      <c r="E1086" s="63" t="s">
        <v>91</v>
      </c>
      <c r="F1086" s="63" t="s">
        <v>92</v>
      </c>
      <c r="G1086" s="63" t="s">
        <v>93</v>
      </c>
      <c r="H1086" s="63" t="s">
        <v>94</v>
      </c>
      <c r="I1086" s="63" t="s">
        <v>95</v>
      </c>
      <c r="J1086" s="63">
        <v>244</v>
      </c>
      <c r="K1086" s="63">
        <v>526.24</v>
      </c>
    </row>
    <row r="1087" spans="1:11" ht="18" customHeight="1" x14ac:dyDescent="0.3">
      <c r="A1087" s="63" t="s">
        <v>89</v>
      </c>
      <c r="B1087" s="63">
        <v>2021</v>
      </c>
      <c r="C1087" s="63" t="s">
        <v>38</v>
      </c>
      <c r="D1087" s="63" t="s">
        <v>90</v>
      </c>
      <c r="E1087" s="63" t="s">
        <v>91</v>
      </c>
      <c r="F1087" s="63" t="s">
        <v>92</v>
      </c>
      <c r="G1087" s="63" t="s">
        <v>93</v>
      </c>
      <c r="H1087" s="63" t="s">
        <v>94</v>
      </c>
      <c r="I1087" s="63" t="s">
        <v>95</v>
      </c>
      <c r="J1087" s="63">
        <v>292</v>
      </c>
      <c r="K1087" s="63">
        <v>526.24</v>
      </c>
    </row>
    <row r="1088" spans="1:11" ht="18" customHeight="1" x14ac:dyDescent="0.3">
      <c r="A1088" s="63" t="s">
        <v>96</v>
      </c>
      <c r="B1088" s="63">
        <v>2021</v>
      </c>
      <c r="C1088" s="63" t="s">
        <v>38</v>
      </c>
      <c r="D1088" s="63" t="s">
        <v>90</v>
      </c>
      <c r="E1088" s="63" t="s">
        <v>91</v>
      </c>
      <c r="F1088" s="63" t="s">
        <v>92</v>
      </c>
      <c r="G1088" s="63" t="s">
        <v>93</v>
      </c>
      <c r="H1088" s="63" t="s">
        <v>94</v>
      </c>
      <c r="I1088" s="63" t="s">
        <v>95</v>
      </c>
      <c r="J1088" s="63">
        <v>1003</v>
      </c>
      <c r="K1088" s="63">
        <v>1434.29</v>
      </c>
    </row>
    <row r="1089" spans="1:11" ht="18" customHeight="1" x14ac:dyDescent="0.3">
      <c r="A1089" s="63" t="s">
        <v>96</v>
      </c>
      <c r="B1089" s="63">
        <v>2021</v>
      </c>
      <c r="C1089" s="63" t="s">
        <v>38</v>
      </c>
      <c r="D1089" s="63" t="s">
        <v>90</v>
      </c>
      <c r="E1089" s="63" t="s">
        <v>91</v>
      </c>
      <c r="F1089" s="63" t="s">
        <v>92</v>
      </c>
      <c r="G1089" s="63" t="s">
        <v>93</v>
      </c>
      <c r="H1089" s="63" t="s">
        <v>94</v>
      </c>
      <c r="I1089" s="63" t="s">
        <v>95</v>
      </c>
      <c r="J1089" s="63">
        <v>1037</v>
      </c>
      <c r="K1089" s="63">
        <v>1482.9099999999999</v>
      </c>
    </row>
    <row r="1090" spans="1:11" ht="18" customHeight="1" x14ac:dyDescent="0.3">
      <c r="A1090" s="63" t="s">
        <v>89</v>
      </c>
      <c r="B1090" s="63">
        <v>2021</v>
      </c>
      <c r="C1090" s="63" t="s">
        <v>38</v>
      </c>
      <c r="D1090" s="63" t="s">
        <v>90</v>
      </c>
      <c r="E1090" s="63" t="s">
        <v>91</v>
      </c>
      <c r="F1090" s="63" t="s">
        <v>92</v>
      </c>
      <c r="G1090" s="63" t="s">
        <v>93</v>
      </c>
      <c r="H1090" s="63" t="s">
        <v>94</v>
      </c>
      <c r="I1090" s="63" t="s">
        <v>95</v>
      </c>
      <c r="J1090" s="63">
        <v>216</v>
      </c>
      <c r="K1090" s="63">
        <v>308.88</v>
      </c>
    </row>
    <row r="1091" spans="1:11" ht="18" customHeight="1" x14ac:dyDescent="0.3">
      <c r="A1091" s="63" t="s">
        <v>89</v>
      </c>
      <c r="B1091" s="63">
        <v>2021</v>
      </c>
      <c r="C1091" s="63" t="s">
        <v>38</v>
      </c>
      <c r="D1091" s="63" t="s">
        <v>90</v>
      </c>
      <c r="E1091" s="63" t="s">
        <v>91</v>
      </c>
      <c r="F1091" s="63" t="s">
        <v>92</v>
      </c>
      <c r="G1091" s="63" t="s">
        <v>93</v>
      </c>
      <c r="H1091" s="63" t="s">
        <v>94</v>
      </c>
      <c r="I1091" s="63" t="s">
        <v>95</v>
      </c>
      <c r="J1091" s="63">
        <v>243</v>
      </c>
      <c r="K1091" s="63">
        <v>347.49</v>
      </c>
    </row>
    <row r="1092" spans="1:11" ht="18" customHeight="1" x14ac:dyDescent="0.3">
      <c r="A1092" s="63" t="s">
        <v>89</v>
      </c>
      <c r="B1092" s="63">
        <v>2021</v>
      </c>
      <c r="C1092" s="63" t="s">
        <v>38</v>
      </c>
      <c r="D1092" s="63" t="s">
        <v>90</v>
      </c>
      <c r="E1092" s="63" t="s">
        <v>91</v>
      </c>
      <c r="F1092" s="63" t="s">
        <v>92</v>
      </c>
      <c r="G1092" s="63" t="s">
        <v>93</v>
      </c>
      <c r="H1092" s="63" t="s">
        <v>94</v>
      </c>
      <c r="I1092" s="63" t="s">
        <v>95</v>
      </c>
      <c r="J1092" s="63">
        <v>291</v>
      </c>
      <c r="K1092" s="63">
        <v>416.13</v>
      </c>
    </row>
    <row r="1093" spans="1:11" ht="18" customHeight="1" x14ac:dyDescent="0.3">
      <c r="A1093" s="63" t="s">
        <v>96</v>
      </c>
      <c r="B1093" s="63">
        <v>2021</v>
      </c>
      <c r="C1093" s="63" t="s">
        <v>38</v>
      </c>
      <c r="D1093" s="63" t="s">
        <v>90</v>
      </c>
      <c r="E1093" s="63" t="s">
        <v>91</v>
      </c>
      <c r="F1093" s="63" t="s">
        <v>92</v>
      </c>
      <c r="G1093" s="63" t="s">
        <v>93</v>
      </c>
      <c r="H1093" s="63" t="s">
        <v>94</v>
      </c>
      <c r="I1093" s="63" t="s">
        <v>95</v>
      </c>
      <c r="J1093" s="63">
        <v>219</v>
      </c>
      <c r="K1093" s="63">
        <v>313.17</v>
      </c>
    </row>
    <row r="1094" spans="1:11" ht="18" customHeight="1" x14ac:dyDescent="0.3">
      <c r="A1094" s="63" t="s">
        <v>89</v>
      </c>
      <c r="B1094" s="63">
        <v>2021</v>
      </c>
      <c r="C1094" s="63" t="s">
        <v>38</v>
      </c>
      <c r="D1094" s="63" t="s">
        <v>90</v>
      </c>
      <c r="E1094" s="63" t="s">
        <v>91</v>
      </c>
      <c r="F1094" s="63" t="s">
        <v>92</v>
      </c>
      <c r="G1094" s="63" t="s">
        <v>93</v>
      </c>
      <c r="H1094" s="63" t="s">
        <v>94</v>
      </c>
      <c r="I1094" s="63" t="s">
        <v>95</v>
      </c>
      <c r="J1094" s="63">
        <v>818</v>
      </c>
      <c r="K1094" s="63">
        <v>1169.74</v>
      </c>
    </row>
    <row r="1095" spans="1:11" ht="18" customHeight="1" x14ac:dyDescent="0.3">
      <c r="A1095" s="63" t="s">
        <v>96</v>
      </c>
      <c r="B1095" s="63">
        <v>2021</v>
      </c>
      <c r="C1095" s="63" t="s">
        <v>38</v>
      </c>
      <c r="D1095" s="63" t="s">
        <v>90</v>
      </c>
      <c r="E1095" s="63" t="s">
        <v>91</v>
      </c>
      <c r="F1095" s="63" t="s">
        <v>92</v>
      </c>
      <c r="G1095" s="63" t="s">
        <v>93</v>
      </c>
      <c r="H1095" s="63" t="s">
        <v>94</v>
      </c>
      <c r="I1095" s="63" t="s">
        <v>95</v>
      </c>
      <c r="J1095" s="63">
        <v>871</v>
      </c>
      <c r="K1095" s="63">
        <v>1245.53</v>
      </c>
    </row>
    <row r="1096" spans="1:11" ht="18" customHeight="1" x14ac:dyDescent="0.3">
      <c r="A1096" s="63" t="s">
        <v>96</v>
      </c>
      <c r="B1096" s="63">
        <v>2021</v>
      </c>
      <c r="C1096" s="63" t="s">
        <v>38</v>
      </c>
      <c r="D1096" s="63" t="s">
        <v>90</v>
      </c>
      <c r="E1096" s="63" t="s">
        <v>91</v>
      </c>
      <c r="F1096" s="63" t="s">
        <v>92</v>
      </c>
      <c r="G1096" s="63" t="s">
        <v>93</v>
      </c>
      <c r="H1096" s="63" t="s">
        <v>94</v>
      </c>
      <c r="I1096" s="63" t="s">
        <v>95</v>
      </c>
      <c r="J1096" s="63">
        <v>245</v>
      </c>
      <c r="K1096" s="63">
        <v>350.35</v>
      </c>
    </row>
    <row r="1097" spans="1:11" ht="18" customHeight="1" x14ac:dyDescent="0.3">
      <c r="A1097" s="63" t="s">
        <v>89</v>
      </c>
      <c r="B1097" s="63">
        <v>2021</v>
      </c>
      <c r="C1097" s="63" t="s">
        <v>38</v>
      </c>
      <c r="D1097" s="63" t="s">
        <v>90</v>
      </c>
      <c r="E1097" s="63" t="s">
        <v>91</v>
      </c>
      <c r="F1097" s="63" t="s">
        <v>92</v>
      </c>
      <c r="G1097" s="63" t="s">
        <v>93</v>
      </c>
      <c r="H1097" s="63" t="s">
        <v>94</v>
      </c>
      <c r="I1097" s="63" t="s">
        <v>95</v>
      </c>
      <c r="J1097" s="63">
        <v>293</v>
      </c>
      <c r="K1097" s="63">
        <v>418.99</v>
      </c>
    </row>
    <row r="1098" spans="1:11" ht="18" customHeight="1" x14ac:dyDescent="0.3">
      <c r="A1098" s="63" t="s">
        <v>89</v>
      </c>
      <c r="B1098" s="63">
        <v>2021</v>
      </c>
      <c r="C1098" s="63" t="s">
        <v>38</v>
      </c>
      <c r="D1098" s="63" t="s">
        <v>90</v>
      </c>
      <c r="E1098" s="63" t="s">
        <v>91</v>
      </c>
      <c r="F1098" s="63" t="s">
        <v>92</v>
      </c>
      <c r="G1098" s="63" t="s">
        <v>93</v>
      </c>
      <c r="H1098" s="63" t="s">
        <v>94</v>
      </c>
      <c r="I1098" s="63" t="s">
        <v>95</v>
      </c>
      <c r="J1098" s="63">
        <v>215</v>
      </c>
      <c r="K1098" s="63">
        <v>307.45</v>
      </c>
    </row>
    <row r="1099" spans="1:11" ht="18" customHeight="1" x14ac:dyDescent="0.3">
      <c r="A1099" s="63" t="s">
        <v>89</v>
      </c>
      <c r="B1099" s="63">
        <v>2021</v>
      </c>
      <c r="C1099" s="63" t="s">
        <v>42</v>
      </c>
      <c r="D1099" s="63" t="s">
        <v>90</v>
      </c>
      <c r="E1099" s="63" t="s">
        <v>91</v>
      </c>
      <c r="F1099" s="63" t="s">
        <v>92</v>
      </c>
      <c r="G1099" s="63" t="s">
        <v>93</v>
      </c>
      <c r="H1099" s="63" t="s">
        <v>94</v>
      </c>
      <c r="I1099" s="63" t="s">
        <v>97</v>
      </c>
      <c r="J1099" s="63">
        <v>248</v>
      </c>
      <c r="K1099" s="63">
        <v>354.64</v>
      </c>
    </row>
    <row r="1100" spans="1:11" ht="18" customHeight="1" x14ac:dyDescent="0.3">
      <c r="A1100" s="63" t="s">
        <v>99</v>
      </c>
      <c r="B1100" s="63">
        <v>2021</v>
      </c>
      <c r="C1100" s="63" t="s">
        <v>42</v>
      </c>
      <c r="D1100" s="63" t="s">
        <v>90</v>
      </c>
      <c r="E1100" s="63" t="s">
        <v>91</v>
      </c>
      <c r="F1100" s="63" t="s">
        <v>92</v>
      </c>
      <c r="G1100" s="63" t="s">
        <v>93</v>
      </c>
      <c r="H1100" s="63" t="s">
        <v>94</v>
      </c>
      <c r="I1100" s="63" t="s">
        <v>97</v>
      </c>
      <c r="J1100" s="63">
        <v>242</v>
      </c>
      <c r="K1100" s="63">
        <v>346.06</v>
      </c>
    </row>
    <row r="1101" spans="1:11" ht="18" customHeight="1" x14ac:dyDescent="0.3">
      <c r="A1101" s="63" t="s">
        <v>96</v>
      </c>
      <c r="B1101" s="63">
        <v>2021</v>
      </c>
      <c r="C1101" s="63" t="s">
        <v>42</v>
      </c>
      <c r="D1101" s="63" t="s">
        <v>90</v>
      </c>
      <c r="E1101" s="63" t="s">
        <v>91</v>
      </c>
      <c r="F1101" s="63" t="s">
        <v>92</v>
      </c>
      <c r="G1101" s="63" t="s">
        <v>93</v>
      </c>
      <c r="H1101" s="63" t="s">
        <v>94</v>
      </c>
      <c r="I1101" s="63" t="s">
        <v>97</v>
      </c>
      <c r="J1101" s="63">
        <v>236</v>
      </c>
      <c r="K1101" s="63">
        <v>337.48</v>
      </c>
    </row>
    <row r="1102" spans="1:11" ht="18" customHeight="1" x14ac:dyDescent="0.3">
      <c r="A1102" s="63" t="s">
        <v>96</v>
      </c>
      <c r="B1102" s="63">
        <v>2021</v>
      </c>
      <c r="C1102" s="63" t="s">
        <v>42</v>
      </c>
      <c r="D1102" s="63" t="s">
        <v>90</v>
      </c>
      <c r="E1102" s="63" t="s">
        <v>91</v>
      </c>
      <c r="F1102" s="63" t="s">
        <v>92</v>
      </c>
      <c r="G1102" s="63" t="s">
        <v>93</v>
      </c>
      <c r="H1102" s="63" t="s">
        <v>94</v>
      </c>
      <c r="I1102" s="63" t="s">
        <v>95</v>
      </c>
      <c r="J1102" s="63">
        <v>224</v>
      </c>
      <c r="K1102" s="63">
        <v>320.32</v>
      </c>
    </row>
    <row r="1103" spans="1:11" ht="18" customHeight="1" x14ac:dyDescent="0.3">
      <c r="A1103" s="63" t="s">
        <v>89</v>
      </c>
      <c r="B1103" s="63">
        <v>2021</v>
      </c>
      <c r="C1103" s="63" t="s">
        <v>42</v>
      </c>
      <c r="D1103" s="63" t="s">
        <v>90</v>
      </c>
      <c r="E1103" s="63" t="s">
        <v>91</v>
      </c>
      <c r="F1103" s="63" t="s">
        <v>92</v>
      </c>
      <c r="G1103" s="63" t="s">
        <v>93</v>
      </c>
      <c r="H1103" s="63" t="s">
        <v>94</v>
      </c>
      <c r="I1103" s="63" t="s">
        <v>95</v>
      </c>
      <c r="J1103" s="63">
        <v>250</v>
      </c>
      <c r="K1103" s="63">
        <v>357.5</v>
      </c>
    </row>
    <row r="1104" spans="1:11" ht="18" customHeight="1" x14ac:dyDescent="0.3">
      <c r="A1104" s="63" t="s">
        <v>98</v>
      </c>
      <c r="B1104" s="63">
        <v>2021</v>
      </c>
      <c r="C1104" s="63" t="s">
        <v>42</v>
      </c>
      <c r="D1104" s="63" t="s">
        <v>90</v>
      </c>
      <c r="E1104" s="63" t="s">
        <v>91</v>
      </c>
      <c r="F1104" s="63" t="s">
        <v>92</v>
      </c>
      <c r="G1104" s="63" t="s">
        <v>93</v>
      </c>
      <c r="H1104" s="63" t="s">
        <v>94</v>
      </c>
      <c r="I1104" s="63" t="s">
        <v>95</v>
      </c>
      <c r="J1104" s="63">
        <v>244</v>
      </c>
      <c r="K1104" s="63">
        <v>348.92</v>
      </c>
    </row>
    <row r="1105" spans="1:11" ht="18" customHeight="1" x14ac:dyDescent="0.3">
      <c r="A1105" s="63" t="s">
        <v>98</v>
      </c>
      <c r="B1105" s="63">
        <v>2021</v>
      </c>
      <c r="C1105" s="63" t="s">
        <v>42</v>
      </c>
      <c r="D1105" s="63" t="s">
        <v>90</v>
      </c>
      <c r="E1105" s="63" t="s">
        <v>91</v>
      </c>
      <c r="F1105" s="63" t="s">
        <v>92</v>
      </c>
      <c r="G1105" s="63" t="s">
        <v>93</v>
      </c>
      <c r="H1105" s="63" t="s">
        <v>94</v>
      </c>
      <c r="I1105" s="63" t="s">
        <v>95</v>
      </c>
      <c r="J1105" s="63">
        <v>238</v>
      </c>
      <c r="K1105" s="63">
        <v>340.34000000000003</v>
      </c>
    </row>
    <row r="1106" spans="1:11" ht="18" customHeight="1" x14ac:dyDescent="0.3">
      <c r="A1106" s="63" t="s">
        <v>96</v>
      </c>
      <c r="B1106" s="63">
        <v>2021</v>
      </c>
      <c r="C1106" s="63" t="s">
        <v>42</v>
      </c>
      <c r="D1106" s="63" t="s">
        <v>90</v>
      </c>
      <c r="E1106" s="63" t="s">
        <v>91</v>
      </c>
      <c r="F1106" s="63" t="s">
        <v>92</v>
      </c>
      <c r="G1106" s="63" t="s">
        <v>93</v>
      </c>
      <c r="H1106" s="63" t="s">
        <v>94</v>
      </c>
      <c r="I1106" s="63" t="s">
        <v>95</v>
      </c>
      <c r="J1106" s="63">
        <v>220</v>
      </c>
      <c r="K1106" s="63">
        <v>526.24</v>
      </c>
    </row>
    <row r="1107" spans="1:11" ht="18" customHeight="1" x14ac:dyDescent="0.3">
      <c r="A1107" s="63" t="s">
        <v>96</v>
      </c>
      <c r="B1107" s="63">
        <v>2021</v>
      </c>
      <c r="C1107" s="63" t="s">
        <v>42</v>
      </c>
      <c r="D1107" s="63" t="s">
        <v>90</v>
      </c>
      <c r="E1107" s="63" t="s">
        <v>91</v>
      </c>
      <c r="F1107" s="63" t="s">
        <v>92</v>
      </c>
      <c r="G1107" s="63" t="s">
        <v>93</v>
      </c>
      <c r="H1107" s="63" t="s">
        <v>94</v>
      </c>
      <c r="I1107" s="63" t="s">
        <v>95</v>
      </c>
      <c r="J1107" s="63">
        <v>268</v>
      </c>
      <c r="K1107" s="63">
        <v>526.24</v>
      </c>
    </row>
    <row r="1108" spans="1:11" ht="18" customHeight="1" x14ac:dyDescent="0.3">
      <c r="A1108" s="63" t="s">
        <v>96</v>
      </c>
      <c r="B1108" s="63">
        <v>2021</v>
      </c>
      <c r="C1108" s="63" t="s">
        <v>42</v>
      </c>
      <c r="D1108" s="63" t="s">
        <v>90</v>
      </c>
      <c r="E1108" s="63" t="s">
        <v>91</v>
      </c>
      <c r="F1108" s="63" t="s">
        <v>92</v>
      </c>
      <c r="G1108" s="63" t="s">
        <v>93</v>
      </c>
      <c r="H1108" s="63" t="s">
        <v>94</v>
      </c>
      <c r="I1108" s="63" t="s">
        <v>95</v>
      </c>
      <c r="J1108" s="63">
        <v>1007</v>
      </c>
      <c r="K1108" s="63">
        <v>1440.01</v>
      </c>
    </row>
    <row r="1109" spans="1:11" ht="18" customHeight="1" x14ac:dyDescent="0.3">
      <c r="A1109" s="63" t="s">
        <v>96</v>
      </c>
      <c r="B1109" s="63">
        <v>2021</v>
      </c>
      <c r="C1109" s="63" t="s">
        <v>42</v>
      </c>
      <c r="D1109" s="63" t="s">
        <v>90</v>
      </c>
      <c r="E1109" s="63" t="s">
        <v>91</v>
      </c>
      <c r="F1109" s="63" t="s">
        <v>92</v>
      </c>
      <c r="G1109" s="63" t="s">
        <v>93</v>
      </c>
      <c r="H1109" s="63" t="s">
        <v>94</v>
      </c>
      <c r="I1109" s="63" t="s">
        <v>95</v>
      </c>
      <c r="J1109" s="63">
        <v>1040</v>
      </c>
      <c r="K1109" s="63">
        <v>1487.2</v>
      </c>
    </row>
    <row r="1110" spans="1:11" ht="18" customHeight="1" x14ac:dyDescent="0.3">
      <c r="A1110" s="63" t="s">
        <v>89</v>
      </c>
      <c r="B1110" s="63">
        <v>2021</v>
      </c>
      <c r="C1110" s="63" t="s">
        <v>42</v>
      </c>
      <c r="D1110" s="63" t="s">
        <v>90</v>
      </c>
      <c r="E1110" s="63" t="s">
        <v>91</v>
      </c>
      <c r="F1110" s="63" t="s">
        <v>92</v>
      </c>
      <c r="G1110" s="63" t="s">
        <v>93</v>
      </c>
      <c r="H1110" s="63" t="s">
        <v>94</v>
      </c>
      <c r="I1110" s="63" t="s">
        <v>95</v>
      </c>
      <c r="J1110" s="63">
        <v>225</v>
      </c>
      <c r="K1110" s="63">
        <v>321.75</v>
      </c>
    </row>
    <row r="1111" spans="1:11" ht="18" customHeight="1" x14ac:dyDescent="0.3">
      <c r="A1111" s="63" t="s">
        <v>89</v>
      </c>
      <c r="B1111" s="63">
        <v>2021</v>
      </c>
      <c r="C1111" s="63" t="s">
        <v>42</v>
      </c>
      <c r="D1111" s="63" t="s">
        <v>90</v>
      </c>
      <c r="E1111" s="63" t="s">
        <v>91</v>
      </c>
      <c r="F1111" s="63" t="s">
        <v>92</v>
      </c>
      <c r="G1111" s="63" t="s">
        <v>93</v>
      </c>
      <c r="H1111" s="63" t="s">
        <v>94</v>
      </c>
      <c r="I1111" s="63" t="s">
        <v>95</v>
      </c>
      <c r="J1111" s="63">
        <v>267</v>
      </c>
      <c r="K1111" s="63">
        <v>381.81</v>
      </c>
    </row>
    <row r="1112" spans="1:11" ht="18" customHeight="1" x14ac:dyDescent="0.3">
      <c r="A1112" s="63" t="s">
        <v>96</v>
      </c>
      <c r="B1112" s="63">
        <v>2021</v>
      </c>
      <c r="C1112" s="63" t="s">
        <v>42</v>
      </c>
      <c r="D1112" s="63" t="s">
        <v>90</v>
      </c>
      <c r="E1112" s="63" t="s">
        <v>91</v>
      </c>
      <c r="F1112" s="63" t="s">
        <v>92</v>
      </c>
      <c r="G1112" s="63" t="s">
        <v>93</v>
      </c>
      <c r="H1112" s="63" t="s">
        <v>94</v>
      </c>
      <c r="I1112" s="63" t="s">
        <v>95</v>
      </c>
      <c r="J1112" s="63">
        <v>247</v>
      </c>
      <c r="K1112" s="63">
        <v>353.21</v>
      </c>
    </row>
    <row r="1113" spans="1:11" ht="18" customHeight="1" x14ac:dyDescent="0.3">
      <c r="A1113" s="63" t="s">
        <v>96</v>
      </c>
      <c r="B1113" s="63">
        <v>2021</v>
      </c>
      <c r="C1113" s="63" t="s">
        <v>42</v>
      </c>
      <c r="D1113" s="63" t="s">
        <v>90</v>
      </c>
      <c r="E1113" s="63" t="s">
        <v>91</v>
      </c>
      <c r="F1113" s="63" t="s">
        <v>92</v>
      </c>
      <c r="G1113" s="63" t="s">
        <v>93</v>
      </c>
      <c r="H1113" s="63" t="s">
        <v>94</v>
      </c>
      <c r="I1113" s="63" t="s">
        <v>95</v>
      </c>
      <c r="J1113" s="63">
        <v>241</v>
      </c>
      <c r="K1113" s="63">
        <v>344.63</v>
      </c>
    </row>
    <row r="1114" spans="1:11" ht="18" customHeight="1" x14ac:dyDescent="0.3">
      <c r="A1114" s="63" t="s">
        <v>96</v>
      </c>
      <c r="B1114" s="63">
        <v>2021</v>
      </c>
      <c r="C1114" s="63" t="s">
        <v>42</v>
      </c>
      <c r="D1114" s="63" t="s">
        <v>90</v>
      </c>
      <c r="E1114" s="63" t="s">
        <v>91</v>
      </c>
      <c r="F1114" s="63" t="s">
        <v>92</v>
      </c>
      <c r="G1114" s="63" t="s">
        <v>93</v>
      </c>
      <c r="H1114" s="63" t="s">
        <v>94</v>
      </c>
      <c r="I1114" s="63" t="s">
        <v>95</v>
      </c>
      <c r="J1114" s="63">
        <v>235</v>
      </c>
      <c r="K1114" s="63">
        <v>336.05</v>
      </c>
    </row>
    <row r="1115" spans="1:11" ht="18" customHeight="1" x14ac:dyDescent="0.3">
      <c r="A1115" s="63" t="s">
        <v>98</v>
      </c>
      <c r="B1115" s="63">
        <v>2021</v>
      </c>
      <c r="C1115" s="63" t="s">
        <v>42</v>
      </c>
      <c r="D1115" s="63" t="s">
        <v>90</v>
      </c>
      <c r="E1115" s="63" t="s">
        <v>91</v>
      </c>
      <c r="F1115" s="63" t="s">
        <v>92</v>
      </c>
      <c r="G1115" s="63" t="s">
        <v>93</v>
      </c>
      <c r="H1115" s="63" t="s">
        <v>94</v>
      </c>
      <c r="I1115" s="63" t="s">
        <v>95</v>
      </c>
      <c r="J1115" s="63">
        <v>788</v>
      </c>
      <c r="K1115" s="63">
        <v>1126.8399999999999</v>
      </c>
    </row>
    <row r="1116" spans="1:11" ht="18" customHeight="1" x14ac:dyDescent="0.3">
      <c r="A1116" s="63" t="s">
        <v>96</v>
      </c>
      <c r="B1116" s="63">
        <v>2021</v>
      </c>
      <c r="C1116" s="63" t="s">
        <v>42</v>
      </c>
      <c r="D1116" s="63" t="s">
        <v>90</v>
      </c>
      <c r="E1116" s="63" t="s">
        <v>91</v>
      </c>
      <c r="F1116" s="63" t="s">
        <v>92</v>
      </c>
      <c r="G1116" s="63" t="s">
        <v>93</v>
      </c>
      <c r="H1116" s="63" t="s">
        <v>94</v>
      </c>
      <c r="I1116" s="63" t="s">
        <v>95</v>
      </c>
      <c r="J1116" s="63">
        <v>821</v>
      </c>
      <c r="K1116" s="63">
        <v>1174.03</v>
      </c>
    </row>
    <row r="1117" spans="1:11" ht="18" customHeight="1" x14ac:dyDescent="0.3">
      <c r="A1117" s="63" t="s">
        <v>89</v>
      </c>
      <c r="B1117" s="63">
        <v>2021</v>
      </c>
      <c r="C1117" s="63" t="s">
        <v>42</v>
      </c>
      <c r="D1117" s="63" t="s">
        <v>90</v>
      </c>
      <c r="E1117" s="63" t="s">
        <v>91</v>
      </c>
      <c r="F1117" s="63" t="s">
        <v>92</v>
      </c>
      <c r="G1117" s="63" t="s">
        <v>93</v>
      </c>
      <c r="H1117" s="63" t="s">
        <v>94</v>
      </c>
      <c r="I1117" s="63" t="s">
        <v>97</v>
      </c>
      <c r="J1117" s="63">
        <v>245</v>
      </c>
      <c r="K1117" s="63">
        <v>350.35</v>
      </c>
    </row>
    <row r="1118" spans="1:11" ht="18" customHeight="1" x14ac:dyDescent="0.3">
      <c r="A1118" s="63" t="s">
        <v>89</v>
      </c>
      <c r="B1118" s="63">
        <v>2021</v>
      </c>
      <c r="C1118" s="63" t="s">
        <v>42</v>
      </c>
      <c r="D1118" s="63" t="s">
        <v>90</v>
      </c>
      <c r="E1118" s="63" t="s">
        <v>91</v>
      </c>
      <c r="F1118" s="63" t="s">
        <v>92</v>
      </c>
      <c r="G1118" s="63" t="s">
        <v>93</v>
      </c>
      <c r="H1118" s="63" t="s">
        <v>94</v>
      </c>
      <c r="I1118" s="63" t="s">
        <v>97</v>
      </c>
      <c r="J1118" s="63">
        <v>239</v>
      </c>
      <c r="K1118" s="63">
        <v>341.77</v>
      </c>
    </row>
    <row r="1119" spans="1:11" ht="18" customHeight="1" x14ac:dyDescent="0.3">
      <c r="A1119" s="63" t="s">
        <v>98</v>
      </c>
      <c r="B1119" s="63">
        <v>2021</v>
      </c>
      <c r="C1119" s="63" t="s">
        <v>42</v>
      </c>
      <c r="D1119" s="63" t="s">
        <v>90</v>
      </c>
      <c r="E1119" s="63" t="s">
        <v>91</v>
      </c>
      <c r="F1119" s="63" t="s">
        <v>92</v>
      </c>
      <c r="G1119" s="63" t="s">
        <v>93</v>
      </c>
      <c r="H1119" s="63" t="s">
        <v>94</v>
      </c>
      <c r="I1119" s="63" t="s">
        <v>95</v>
      </c>
      <c r="J1119" s="63">
        <v>221</v>
      </c>
      <c r="K1119" s="63">
        <v>316.02999999999997</v>
      </c>
    </row>
    <row r="1120" spans="1:11" ht="18" customHeight="1" x14ac:dyDescent="0.3">
      <c r="A1120" s="63" t="s">
        <v>89</v>
      </c>
      <c r="B1120" s="63">
        <v>2021</v>
      </c>
      <c r="C1120" s="63" t="s">
        <v>42</v>
      </c>
      <c r="D1120" s="63" t="s">
        <v>90</v>
      </c>
      <c r="E1120" s="63" t="s">
        <v>91</v>
      </c>
      <c r="F1120" s="63" t="s">
        <v>92</v>
      </c>
      <c r="G1120" s="63" t="s">
        <v>93</v>
      </c>
      <c r="H1120" s="63" t="s">
        <v>94</v>
      </c>
      <c r="I1120" s="63" t="s">
        <v>95</v>
      </c>
      <c r="J1120" s="63">
        <v>269</v>
      </c>
      <c r="K1120" s="63">
        <v>384.67</v>
      </c>
    </row>
    <row r="1121" spans="1:11" ht="18" customHeight="1" x14ac:dyDescent="0.3">
      <c r="A1121" s="63" t="s">
        <v>89</v>
      </c>
      <c r="B1121" s="63">
        <v>2021</v>
      </c>
      <c r="C1121" s="63" t="s">
        <v>31</v>
      </c>
      <c r="D1121" s="63" t="s">
        <v>90</v>
      </c>
      <c r="E1121" s="63" t="s">
        <v>91</v>
      </c>
      <c r="F1121" s="63" t="s">
        <v>92</v>
      </c>
      <c r="G1121" s="63" t="s">
        <v>93</v>
      </c>
      <c r="H1121" s="63" t="s">
        <v>94</v>
      </c>
      <c r="I1121" s="63" t="s">
        <v>95</v>
      </c>
      <c r="J1121" s="63">
        <v>278</v>
      </c>
      <c r="K1121" s="63">
        <v>397.53999999999996</v>
      </c>
    </row>
    <row r="1122" spans="1:11" ht="18" customHeight="1" x14ac:dyDescent="0.3">
      <c r="A1122" s="63" t="s">
        <v>96</v>
      </c>
      <c r="B1122" s="63">
        <v>2021</v>
      </c>
      <c r="C1122" s="63" t="s">
        <v>31</v>
      </c>
      <c r="D1122" s="63" t="s">
        <v>90</v>
      </c>
      <c r="E1122" s="63" t="s">
        <v>91</v>
      </c>
      <c r="F1122" s="63" t="s">
        <v>92</v>
      </c>
      <c r="G1122" s="63" t="s">
        <v>93</v>
      </c>
      <c r="H1122" s="63" t="s">
        <v>94</v>
      </c>
      <c r="I1122" s="63" t="s">
        <v>95</v>
      </c>
      <c r="J1122" s="63">
        <v>320</v>
      </c>
      <c r="K1122" s="63">
        <v>457.6</v>
      </c>
    </row>
    <row r="1123" spans="1:11" ht="18" customHeight="1" x14ac:dyDescent="0.3">
      <c r="A1123" s="63" t="s">
        <v>96</v>
      </c>
      <c r="B1123" s="63">
        <v>2021</v>
      </c>
      <c r="C1123" s="63" t="s">
        <v>31</v>
      </c>
      <c r="D1123" s="63" t="s">
        <v>90</v>
      </c>
      <c r="E1123" s="63" t="s">
        <v>91</v>
      </c>
      <c r="F1123" s="63" t="s">
        <v>92</v>
      </c>
      <c r="G1123" s="63" t="s">
        <v>93</v>
      </c>
      <c r="H1123" s="63" t="s">
        <v>94</v>
      </c>
      <c r="I1123" s="63" t="s">
        <v>95</v>
      </c>
      <c r="J1123" s="63">
        <v>248</v>
      </c>
      <c r="K1123" s="63">
        <v>354.64</v>
      </c>
    </row>
    <row r="1124" spans="1:11" ht="18" customHeight="1" x14ac:dyDescent="0.3">
      <c r="A1124" s="63" t="s">
        <v>89</v>
      </c>
      <c r="B1124" s="63">
        <v>2021</v>
      </c>
      <c r="C1124" s="63" t="s">
        <v>31</v>
      </c>
      <c r="D1124" s="63" t="s">
        <v>90</v>
      </c>
      <c r="E1124" s="63" t="s">
        <v>91</v>
      </c>
      <c r="F1124" s="63" t="s">
        <v>92</v>
      </c>
      <c r="G1124" s="63" t="s">
        <v>93</v>
      </c>
      <c r="H1124" s="63" t="s">
        <v>94</v>
      </c>
      <c r="I1124" s="63" t="s">
        <v>95</v>
      </c>
      <c r="J1124" s="63">
        <v>274</v>
      </c>
      <c r="K1124" s="63">
        <v>526.24</v>
      </c>
    </row>
    <row r="1125" spans="1:11" ht="18" customHeight="1" x14ac:dyDescent="0.3">
      <c r="A1125" s="63" t="s">
        <v>96</v>
      </c>
      <c r="B1125" s="63">
        <v>2021</v>
      </c>
      <c r="C1125" s="63" t="s">
        <v>31</v>
      </c>
      <c r="D1125" s="63" t="s">
        <v>90</v>
      </c>
      <c r="E1125" s="63" t="s">
        <v>91</v>
      </c>
      <c r="F1125" s="63" t="s">
        <v>92</v>
      </c>
      <c r="G1125" s="63" t="s">
        <v>93</v>
      </c>
      <c r="H1125" s="63" t="s">
        <v>94</v>
      </c>
      <c r="I1125" s="63" t="s">
        <v>95</v>
      </c>
      <c r="J1125" s="63">
        <v>322</v>
      </c>
      <c r="K1125" s="63">
        <v>526.24</v>
      </c>
    </row>
    <row r="1126" spans="1:11" ht="18" customHeight="1" x14ac:dyDescent="0.3">
      <c r="A1126" s="63" t="s">
        <v>96</v>
      </c>
      <c r="B1126" s="63">
        <v>2021</v>
      </c>
      <c r="C1126" s="63" t="s">
        <v>31</v>
      </c>
      <c r="D1126" s="63" t="s">
        <v>90</v>
      </c>
      <c r="E1126" s="63" t="s">
        <v>91</v>
      </c>
      <c r="F1126" s="63" t="s">
        <v>92</v>
      </c>
      <c r="G1126" s="63" t="s">
        <v>93</v>
      </c>
      <c r="H1126" s="63" t="s">
        <v>94</v>
      </c>
      <c r="I1126" s="63" t="s">
        <v>95</v>
      </c>
      <c r="J1126" s="63">
        <v>250</v>
      </c>
      <c r="K1126" s="63">
        <v>526.24</v>
      </c>
    </row>
    <row r="1127" spans="1:11" ht="18" customHeight="1" x14ac:dyDescent="0.3">
      <c r="A1127" s="63" t="s">
        <v>100</v>
      </c>
      <c r="B1127" s="63">
        <v>2021</v>
      </c>
      <c r="C1127" s="63" t="s">
        <v>31</v>
      </c>
      <c r="D1127" s="63" t="s">
        <v>90</v>
      </c>
      <c r="E1127" s="63" t="s">
        <v>91</v>
      </c>
      <c r="F1127" s="63" t="s">
        <v>92</v>
      </c>
      <c r="G1127" s="63" t="s">
        <v>93</v>
      </c>
      <c r="H1127" s="63" t="s">
        <v>94</v>
      </c>
      <c r="I1127" s="63" t="s">
        <v>95</v>
      </c>
      <c r="J1127" s="63">
        <v>998</v>
      </c>
      <c r="K1127" s="63">
        <v>1427.1399999999999</v>
      </c>
    </row>
    <row r="1128" spans="1:11" ht="18" customHeight="1" x14ac:dyDescent="0.3">
      <c r="A1128" s="63" t="s">
        <v>96</v>
      </c>
      <c r="B1128" s="63">
        <v>2021</v>
      </c>
      <c r="C1128" s="63" t="s">
        <v>31</v>
      </c>
      <c r="D1128" s="63" t="s">
        <v>90</v>
      </c>
      <c r="E1128" s="63" t="s">
        <v>91</v>
      </c>
      <c r="F1128" s="63" t="s">
        <v>92</v>
      </c>
      <c r="G1128" s="63" t="s">
        <v>93</v>
      </c>
      <c r="H1128" s="63" t="s">
        <v>94</v>
      </c>
      <c r="I1128" s="63" t="s">
        <v>95</v>
      </c>
      <c r="J1128" s="63">
        <v>1031</v>
      </c>
      <c r="K1128" s="63">
        <v>1474.33</v>
      </c>
    </row>
    <row r="1129" spans="1:11" ht="18" customHeight="1" x14ac:dyDescent="0.3">
      <c r="A1129" s="63" t="s">
        <v>89</v>
      </c>
      <c r="B1129" s="63">
        <v>2021</v>
      </c>
      <c r="C1129" s="63" t="s">
        <v>31</v>
      </c>
      <c r="D1129" s="63" t="s">
        <v>90</v>
      </c>
      <c r="E1129" s="63" t="s">
        <v>91</v>
      </c>
      <c r="F1129" s="63" t="s">
        <v>92</v>
      </c>
      <c r="G1129" s="63" t="s">
        <v>93</v>
      </c>
      <c r="H1129" s="63" t="s">
        <v>94</v>
      </c>
      <c r="I1129" s="63" t="s">
        <v>95</v>
      </c>
      <c r="J1129" s="63">
        <v>321</v>
      </c>
      <c r="K1129" s="63">
        <v>459.03</v>
      </c>
    </row>
    <row r="1130" spans="1:11" ht="18" customHeight="1" x14ac:dyDescent="0.3">
      <c r="A1130" s="63" t="s">
        <v>100</v>
      </c>
      <c r="B1130" s="63">
        <v>2021</v>
      </c>
      <c r="C1130" s="63" t="s">
        <v>31</v>
      </c>
      <c r="D1130" s="63" t="s">
        <v>90</v>
      </c>
      <c r="E1130" s="63" t="s">
        <v>91</v>
      </c>
      <c r="F1130" s="63" t="s">
        <v>92</v>
      </c>
      <c r="G1130" s="63" t="s">
        <v>93</v>
      </c>
      <c r="H1130" s="63" t="s">
        <v>94</v>
      </c>
      <c r="I1130" s="63" t="s">
        <v>95</v>
      </c>
      <c r="J1130" s="63">
        <v>249</v>
      </c>
      <c r="K1130" s="63">
        <v>356.07</v>
      </c>
    </row>
    <row r="1131" spans="1:11" ht="18" customHeight="1" x14ac:dyDescent="0.3">
      <c r="A1131" s="63" t="s">
        <v>96</v>
      </c>
      <c r="B1131" s="63">
        <v>2021</v>
      </c>
      <c r="C1131" s="63" t="s">
        <v>31</v>
      </c>
      <c r="D1131" s="63" t="s">
        <v>90</v>
      </c>
      <c r="E1131" s="63" t="s">
        <v>91</v>
      </c>
      <c r="F1131" s="63" t="s">
        <v>92</v>
      </c>
      <c r="G1131" s="63" t="s">
        <v>93</v>
      </c>
      <c r="H1131" s="63" t="s">
        <v>94</v>
      </c>
      <c r="I1131" s="63" t="s">
        <v>95</v>
      </c>
      <c r="J1131" s="63">
        <v>779</v>
      </c>
      <c r="K1131" s="63">
        <v>1113.97</v>
      </c>
    </row>
    <row r="1132" spans="1:11" ht="18" customHeight="1" x14ac:dyDescent="0.3">
      <c r="A1132" s="63" t="s">
        <v>89</v>
      </c>
      <c r="B1132" s="63">
        <v>2021</v>
      </c>
      <c r="C1132" s="63" t="s">
        <v>31</v>
      </c>
      <c r="D1132" s="63" t="s">
        <v>90</v>
      </c>
      <c r="E1132" s="63" t="s">
        <v>91</v>
      </c>
      <c r="F1132" s="63" t="s">
        <v>92</v>
      </c>
      <c r="G1132" s="63" t="s">
        <v>93</v>
      </c>
      <c r="H1132" s="63" t="s">
        <v>94</v>
      </c>
      <c r="I1132" s="63" t="s">
        <v>95</v>
      </c>
      <c r="J1132" s="63">
        <v>812</v>
      </c>
      <c r="K1132" s="63">
        <v>1161.1599999999999</v>
      </c>
    </row>
    <row r="1133" spans="1:11" ht="18" customHeight="1" x14ac:dyDescent="0.3">
      <c r="A1133" s="63" t="s">
        <v>89</v>
      </c>
      <c r="B1133" s="63">
        <v>2021</v>
      </c>
      <c r="C1133" s="63" t="s">
        <v>31</v>
      </c>
      <c r="D1133" s="63" t="s">
        <v>90</v>
      </c>
      <c r="E1133" s="63" t="s">
        <v>91</v>
      </c>
      <c r="F1133" s="63" t="s">
        <v>92</v>
      </c>
      <c r="G1133" s="63" t="s">
        <v>93</v>
      </c>
      <c r="H1133" s="63" t="s">
        <v>94</v>
      </c>
      <c r="I1133" s="63" t="s">
        <v>95</v>
      </c>
      <c r="J1133" s="63">
        <v>866</v>
      </c>
      <c r="K1133" s="63">
        <v>1238.3800000000001</v>
      </c>
    </row>
    <row r="1134" spans="1:11" ht="18" customHeight="1" x14ac:dyDescent="0.3">
      <c r="A1134" s="63" t="s">
        <v>96</v>
      </c>
      <c r="B1134" s="63">
        <v>2021</v>
      </c>
      <c r="C1134" s="63" t="s">
        <v>31</v>
      </c>
      <c r="D1134" s="63" t="s">
        <v>90</v>
      </c>
      <c r="E1134" s="63" t="s">
        <v>91</v>
      </c>
      <c r="F1134" s="63" t="s">
        <v>92</v>
      </c>
      <c r="G1134" s="63" t="s">
        <v>93</v>
      </c>
      <c r="H1134" s="63" t="s">
        <v>94</v>
      </c>
      <c r="I1134" s="63" t="s">
        <v>95</v>
      </c>
      <c r="J1134" s="63">
        <v>275</v>
      </c>
      <c r="K1134" s="63">
        <v>393.25</v>
      </c>
    </row>
    <row r="1135" spans="1:11" ht="18" customHeight="1" x14ac:dyDescent="0.3">
      <c r="A1135" s="63" t="s">
        <v>96</v>
      </c>
      <c r="B1135" s="63">
        <v>2021</v>
      </c>
      <c r="C1135" s="63" t="s">
        <v>31</v>
      </c>
      <c r="D1135" s="63" t="s">
        <v>90</v>
      </c>
      <c r="E1135" s="63" t="s">
        <v>91</v>
      </c>
      <c r="F1135" s="63" t="s">
        <v>92</v>
      </c>
      <c r="G1135" s="63" t="s">
        <v>93</v>
      </c>
      <c r="H1135" s="63" t="s">
        <v>94</v>
      </c>
      <c r="I1135" s="63" t="s">
        <v>95</v>
      </c>
      <c r="J1135" s="63">
        <v>323</v>
      </c>
      <c r="K1135" s="63">
        <v>461.89</v>
      </c>
    </row>
    <row r="1136" spans="1:11" ht="18" customHeight="1" x14ac:dyDescent="0.3">
      <c r="A1136" s="63" t="s">
        <v>89</v>
      </c>
      <c r="B1136" s="63">
        <v>2021</v>
      </c>
      <c r="C1136" s="63" t="s">
        <v>31</v>
      </c>
      <c r="D1136" s="63" t="s">
        <v>90</v>
      </c>
      <c r="E1136" s="63" t="s">
        <v>91</v>
      </c>
      <c r="F1136" s="63" t="s">
        <v>92</v>
      </c>
      <c r="G1136" s="63" t="s">
        <v>93</v>
      </c>
      <c r="H1136" s="63" t="s">
        <v>94</v>
      </c>
      <c r="I1136" s="63" t="s">
        <v>95</v>
      </c>
      <c r="J1136" s="63">
        <v>251</v>
      </c>
      <c r="K1136" s="63">
        <v>358.93</v>
      </c>
    </row>
    <row r="1137" spans="1:11" ht="18" customHeight="1" x14ac:dyDescent="0.3">
      <c r="A1137" s="63" t="s">
        <v>89</v>
      </c>
      <c r="B1137" s="63">
        <v>2021</v>
      </c>
      <c r="C1137" s="63" t="s">
        <v>9</v>
      </c>
      <c r="D1137" s="63" t="s">
        <v>90</v>
      </c>
      <c r="E1137" s="63" t="s">
        <v>91</v>
      </c>
      <c r="F1137" s="63" t="s">
        <v>92</v>
      </c>
      <c r="G1137" s="63" t="s">
        <v>93</v>
      </c>
      <c r="H1137" s="63" t="s">
        <v>94</v>
      </c>
      <c r="I1137" s="63" t="s">
        <v>95</v>
      </c>
      <c r="J1137" s="63">
        <v>326</v>
      </c>
      <c r="K1137" s="63">
        <v>466.18</v>
      </c>
    </row>
    <row r="1138" spans="1:11" ht="18" customHeight="1" x14ac:dyDescent="0.3">
      <c r="A1138" s="63" t="s">
        <v>89</v>
      </c>
      <c r="B1138" s="63">
        <v>2021</v>
      </c>
      <c r="C1138" s="63" t="s">
        <v>9</v>
      </c>
      <c r="D1138" s="63" t="s">
        <v>90</v>
      </c>
      <c r="E1138" s="63" t="s">
        <v>91</v>
      </c>
      <c r="F1138" s="63" t="s">
        <v>92</v>
      </c>
      <c r="G1138" s="63" t="s">
        <v>93</v>
      </c>
      <c r="H1138" s="63" t="s">
        <v>94</v>
      </c>
      <c r="I1138" s="63" t="s">
        <v>95</v>
      </c>
      <c r="J1138" s="63">
        <v>254</v>
      </c>
      <c r="K1138" s="63">
        <v>363.22</v>
      </c>
    </row>
    <row r="1139" spans="1:11" ht="18" customHeight="1" x14ac:dyDescent="0.3">
      <c r="A1139" s="63" t="s">
        <v>98</v>
      </c>
      <c r="B1139" s="63">
        <v>2021</v>
      </c>
      <c r="C1139" s="63" t="s">
        <v>9</v>
      </c>
      <c r="D1139" s="63" t="s">
        <v>90</v>
      </c>
      <c r="E1139" s="63" t="s">
        <v>91</v>
      </c>
      <c r="F1139" s="63" t="s">
        <v>92</v>
      </c>
      <c r="G1139" s="63" t="s">
        <v>93</v>
      </c>
      <c r="H1139" s="63" t="s">
        <v>94</v>
      </c>
      <c r="I1139" s="63" t="s">
        <v>95</v>
      </c>
      <c r="J1139" s="63">
        <v>280</v>
      </c>
      <c r="K1139" s="63">
        <v>526.24</v>
      </c>
    </row>
    <row r="1140" spans="1:11" ht="18" customHeight="1" x14ac:dyDescent="0.3">
      <c r="A1140" s="63" t="s">
        <v>96</v>
      </c>
      <c r="B1140" s="63">
        <v>2021</v>
      </c>
      <c r="C1140" s="63" t="s">
        <v>9</v>
      </c>
      <c r="D1140" s="63" t="s">
        <v>90</v>
      </c>
      <c r="E1140" s="63" t="s">
        <v>91</v>
      </c>
      <c r="F1140" s="63" t="s">
        <v>92</v>
      </c>
      <c r="G1140" s="63" t="s">
        <v>93</v>
      </c>
      <c r="H1140" s="63" t="s">
        <v>94</v>
      </c>
      <c r="I1140" s="63" t="s">
        <v>95</v>
      </c>
      <c r="J1140" s="63">
        <v>328</v>
      </c>
      <c r="K1140" s="63">
        <v>526.24</v>
      </c>
    </row>
    <row r="1141" spans="1:11" ht="18" customHeight="1" x14ac:dyDescent="0.3">
      <c r="A1141" s="63" t="s">
        <v>98</v>
      </c>
      <c r="B1141" s="63">
        <v>2021</v>
      </c>
      <c r="C1141" s="63" t="s">
        <v>9</v>
      </c>
      <c r="D1141" s="63" t="s">
        <v>90</v>
      </c>
      <c r="E1141" s="63" t="s">
        <v>91</v>
      </c>
      <c r="F1141" s="63" t="s">
        <v>92</v>
      </c>
      <c r="G1141" s="63" t="s">
        <v>93</v>
      </c>
      <c r="H1141" s="63" t="s">
        <v>94</v>
      </c>
      <c r="I1141" s="63" t="s">
        <v>95</v>
      </c>
      <c r="J1141" s="63">
        <v>256</v>
      </c>
      <c r="K1141" s="63">
        <v>526.24</v>
      </c>
    </row>
    <row r="1142" spans="1:11" ht="18" customHeight="1" x14ac:dyDescent="0.3">
      <c r="A1142" s="63" t="s">
        <v>98</v>
      </c>
      <c r="B1142" s="63">
        <v>2021</v>
      </c>
      <c r="C1142" s="63" t="s">
        <v>9</v>
      </c>
      <c r="D1142" s="63" t="s">
        <v>90</v>
      </c>
      <c r="E1142" s="63" t="s">
        <v>91</v>
      </c>
      <c r="F1142" s="63" t="s">
        <v>92</v>
      </c>
      <c r="G1142" s="63" t="s">
        <v>93</v>
      </c>
      <c r="H1142" s="63" t="s">
        <v>94</v>
      </c>
      <c r="I1142" s="63" t="s">
        <v>95</v>
      </c>
      <c r="J1142" s="63">
        <v>997</v>
      </c>
      <c r="K1142" s="63">
        <v>1425.71</v>
      </c>
    </row>
    <row r="1143" spans="1:11" ht="18" customHeight="1" x14ac:dyDescent="0.3">
      <c r="A1143" s="63" t="s">
        <v>99</v>
      </c>
      <c r="B1143" s="63">
        <v>2021</v>
      </c>
      <c r="C1143" s="63" t="s">
        <v>9</v>
      </c>
      <c r="D1143" s="63" t="s">
        <v>90</v>
      </c>
      <c r="E1143" s="63" t="s">
        <v>91</v>
      </c>
      <c r="F1143" s="63" t="s">
        <v>92</v>
      </c>
      <c r="G1143" s="63" t="s">
        <v>93</v>
      </c>
      <c r="H1143" s="63" t="s">
        <v>94</v>
      </c>
      <c r="I1143" s="63" t="s">
        <v>95</v>
      </c>
      <c r="J1143" s="63">
        <v>1030</v>
      </c>
      <c r="K1143" s="63">
        <v>1472.9</v>
      </c>
    </row>
    <row r="1144" spans="1:11" ht="18" customHeight="1" x14ac:dyDescent="0.3">
      <c r="A1144" s="63" t="s">
        <v>99</v>
      </c>
      <c r="B1144" s="63">
        <v>2021</v>
      </c>
      <c r="C1144" s="63" t="s">
        <v>9</v>
      </c>
      <c r="D1144" s="63" t="s">
        <v>90</v>
      </c>
      <c r="E1144" s="63" t="s">
        <v>91</v>
      </c>
      <c r="F1144" s="63" t="s">
        <v>92</v>
      </c>
      <c r="G1144" s="63" t="s">
        <v>93</v>
      </c>
      <c r="H1144" s="63" t="s">
        <v>94</v>
      </c>
      <c r="I1144" s="63" t="s">
        <v>95</v>
      </c>
      <c r="J1144" s="63">
        <v>252</v>
      </c>
      <c r="K1144" s="63">
        <v>360.36</v>
      </c>
    </row>
    <row r="1145" spans="1:11" ht="18" customHeight="1" x14ac:dyDescent="0.3">
      <c r="A1145" s="63" t="s">
        <v>99</v>
      </c>
      <c r="B1145" s="63">
        <v>2021</v>
      </c>
      <c r="C1145" s="63" t="s">
        <v>9</v>
      </c>
      <c r="D1145" s="63" t="s">
        <v>90</v>
      </c>
      <c r="E1145" s="63" t="s">
        <v>91</v>
      </c>
      <c r="F1145" s="63" t="s">
        <v>92</v>
      </c>
      <c r="G1145" s="63" t="s">
        <v>93</v>
      </c>
      <c r="H1145" s="63" t="s">
        <v>94</v>
      </c>
      <c r="I1145" s="63" t="s">
        <v>95</v>
      </c>
      <c r="J1145" s="63">
        <v>279</v>
      </c>
      <c r="K1145" s="63">
        <v>398.97</v>
      </c>
    </row>
    <row r="1146" spans="1:11" ht="18" customHeight="1" x14ac:dyDescent="0.3">
      <c r="A1146" s="63" t="s">
        <v>96</v>
      </c>
      <c r="B1146" s="63">
        <v>2021</v>
      </c>
      <c r="C1146" s="63" t="s">
        <v>9</v>
      </c>
      <c r="D1146" s="63" t="s">
        <v>90</v>
      </c>
      <c r="E1146" s="63" t="s">
        <v>91</v>
      </c>
      <c r="F1146" s="63" t="s">
        <v>92</v>
      </c>
      <c r="G1146" s="63" t="s">
        <v>93</v>
      </c>
      <c r="H1146" s="63" t="s">
        <v>94</v>
      </c>
      <c r="I1146" s="63" t="s">
        <v>95</v>
      </c>
      <c r="J1146" s="63">
        <v>327</v>
      </c>
      <c r="K1146" s="63">
        <v>467.61</v>
      </c>
    </row>
    <row r="1147" spans="1:11" ht="18" customHeight="1" x14ac:dyDescent="0.3">
      <c r="A1147" s="63" t="s">
        <v>98</v>
      </c>
      <c r="B1147" s="63">
        <v>2021</v>
      </c>
      <c r="C1147" s="63" t="s">
        <v>9</v>
      </c>
      <c r="D1147" s="63" t="s">
        <v>90</v>
      </c>
      <c r="E1147" s="63" t="s">
        <v>91</v>
      </c>
      <c r="F1147" s="63" t="s">
        <v>92</v>
      </c>
      <c r="G1147" s="63" t="s">
        <v>93</v>
      </c>
      <c r="H1147" s="63" t="s">
        <v>94</v>
      </c>
      <c r="I1147" s="63" t="s">
        <v>95</v>
      </c>
      <c r="J1147" s="63">
        <v>255</v>
      </c>
      <c r="K1147" s="63">
        <v>364.65</v>
      </c>
    </row>
    <row r="1148" spans="1:11" ht="18" customHeight="1" x14ac:dyDescent="0.3">
      <c r="A1148" s="63" t="s">
        <v>98</v>
      </c>
      <c r="B1148" s="63">
        <v>2021</v>
      </c>
      <c r="C1148" s="63" t="s">
        <v>9</v>
      </c>
      <c r="D1148" s="63" t="s">
        <v>90</v>
      </c>
      <c r="E1148" s="63" t="s">
        <v>91</v>
      </c>
      <c r="F1148" s="63" t="s">
        <v>92</v>
      </c>
      <c r="G1148" s="63" t="s">
        <v>93</v>
      </c>
      <c r="H1148" s="63" t="s">
        <v>94</v>
      </c>
      <c r="I1148" s="63" t="s">
        <v>95</v>
      </c>
      <c r="J1148" s="63">
        <v>778</v>
      </c>
      <c r="K1148" s="63">
        <v>1112.54</v>
      </c>
    </row>
    <row r="1149" spans="1:11" ht="18" customHeight="1" x14ac:dyDescent="0.3">
      <c r="A1149" s="63" t="s">
        <v>98</v>
      </c>
      <c r="B1149" s="63">
        <v>2021</v>
      </c>
      <c r="C1149" s="63" t="s">
        <v>9</v>
      </c>
      <c r="D1149" s="63" t="s">
        <v>90</v>
      </c>
      <c r="E1149" s="63" t="s">
        <v>91</v>
      </c>
      <c r="F1149" s="63" t="s">
        <v>92</v>
      </c>
      <c r="G1149" s="63" t="s">
        <v>93</v>
      </c>
      <c r="H1149" s="63" t="s">
        <v>94</v>
      </c>
      <c r="I1149" s="63" t="s">
        <v>95</v>
      </c>
      <c r="J1149" s="63">
        <v>865</v>
      </c>
      <c r="K1149" s="63">
        <v>1236.95</v>
      </c>
    </row>
    <row r="1150" spans="1:11" ht="18" customHeight="1" x14ac:dyDescent="0.3">
      <c r="A1150" s="63" t="s">
        <v>89</v>
      </c>
      <c r="B1150" s="63">
        <v>2021</v>
      </c>
      <c r="C1150" s="63" t="s">
        <v>9</v>
      </c>
      <c r="D1150" s="63" t="s">
        <v>90</v>
      </c>
      <c r="E1150" s="63" t="s">
        <v>91</v>
      </c>
      <c r="F1150" s="63" t="s">
        <v>92</v>
      </c>
      <c r="G1150" s="63" t="s">
        <v>93</v>
      </c>
      <c r="H1150" s="63" t="s">
        <v>94</v>
      </c>
      <c r="I1150" s="63" t="s">
        <v>95</v>
      </c>
      <c r="J1150" s="63">
        <v>281</v>
      </c>
      <c r="K1150" s="63">
        <v>401.83</v>
      </c>
    </row>
    <row r="1151" spans="1:11" ht="18" customHeight="1" x14ac:dyDescent="0.3">
      <c r="A1151" s="63" t="s">
        <v>98</v>
      </c>
      <c r="B1151" s="63">
        <v>2021</v>
      </c>
      <c r="C1151" s="63" t="s">
        <v>9</v>
      </c>
      <c r="D1151" s="63" t="s">
        <v>90</v>
      </c>
      <c r="E1151" s="63" t="s">
        <v>91</v>
      </c>
      <c r="F1151" s="63" t="s">
        <v>92</v>
      </c>
      <c r="G1151" s="63" t="s">
        <v>93</v>
      </c>
      <c r="H1151" s="63" t="s">
        <v>94</v>
      </c>
      <c r="I1151" s="63" t="s">
        <v>95</v>
      </c>
      <c r="J1151" s="63">
        <v>329</v>
      </c>
      <c r="K1151" s="63">
        <v>470.47</v>
      </c>
    </row>
    <row r="1152" spans="1:11" ht="18" customHeight="1" x14ac:dyDescent="0.3">
      <c r="A1152" s="63" t="s">
        <v>89</v>
      </c>
      <c r="B1152" s="63">
        <v>2021</v>
      </c>
      <c r="C1152" s="63" t="s">
        <v>37</v>
      </c>
      <c r="D1152" s="63" t="s">
        <v>90</v>
      </c>
      <c r="E1152" s="63" t="s">
        <v>91</v>
      </c>
      <c r="F1152" s="63" t="s">
        <v>92</v>
      </c>
      <c r="G1152" s="63" t="s">
        <v>93</v>
      </c>
      <c r="H1152" s="63" t="s">
        <v>94</v>
      </c>
      <c r="I1152" s="63" t="s">
        <v>95</v>
      </c>
      <c r="J1152" s="63">
        <v>248</v>
      </c>
      <c r="K1152" s="63">
        <v>354.64</v>
      </c>
    </row>
    <row r="1153" spans="1:11" ht="18" customHeight="1" x14ac:dyDescent="0.3">
      <c r="A1153" s="63" t="s">
        <v>89</v>
      </c>
      <c r="B1153" s="63">
        <v>2021</v>
      </c>
      <c r="C1153" s="63" t="s">
        <v>37</v>
      </c>
      <c r="D1153" s="63" t="s">
        <v>90</v>
      </c>
      <c r="E1153" s="63" t="s">
        <v>91</v>
      </c>
      <c r="F1153" s="63" t="s">
        <v>92</v>
      </c>
      <c r="G1153" s="63" t="s">
        <v>93</v>
      </c>
      <c r="H1153" s="63" t="s">
        <v>94</v>
      </c>
      <c r="I1153" s="63" t="s">
        <v>95</v>
      </c>
      <c r="J1153" s="63">
        <v>296</v>
      </c>
      <c r="K1153" s="63">
        <v>423.28</v>
      </c>
    </row>
    <row r="1154" spans="1:11" ht="18" customHeight="1" x14ac:dyDescent="0.3">
      <c r="A1154" s="63" t="s">
        <v>89</v>
      </c>
      <c r="B1154" s="63">
        <v>2021</v>
      </c>
      <c r="C1154" s="63" t="s">
        <v>37</v>
      </c>
      <c r="D1154" s="63" t="s">
        <v>90</v>
      </c>
      <c r="E1154" s="63" t="s">
        <v>91</v>
      </c>
      <c r="F1154" s="63" t="s">
        <v>92</v>
      </c>
      <c r="G1154" s="63" t="s">
        <v>93</v>
      </c>
      <c r="H1154" s="63" t="s">
        <v>94</v>
      </c>
      <c r="I1154" s="63" t="s">
        <v>95</v>
      </c>
      <c r="J1154" s="63">
        <v>224</v>
      </c>
      <c r="K1154" s="63">
        <v>320.32</v>
      </c>
    </row>
    <row r="1155" spans="1:11" ht="18" customHeight="1" x14ac:dyDescent="0.3">
      <c r="A1155" s="63" t="s">
        <v>89</v>
      </c>
      <c r="B1155" s="63">
        <v>2021</v>
      </c>
      <c r="C1155" s="63" t="s">
        <v>37</v>
      </c>
      <c r="D1155" s="63" t="s">
        <v>90</v>
      </c>
      <c r="E1155" s="63" t="s">
        <v>91</v>
      </c>
      <c r="F1155" s="63" t="s">
        <v>92</v>
      </c>
      <c r="G1155" s="63" t="s">
        <v>93</v>
      </c>
      <c r="H1155" s="63" t="s">
        <v>94</v>
      </c>
      <c r="I1155" s="63" t="s">
        <v>95</v>
      </c>
      <c r="J1155" s="63">
        <v>250</v>
      </c>
      <c r="K1155" s="63">
        <v>526.24</v>
      </c>
    </row>
    <row r="1156" spans="1:11" ht="18" customHeight="1" x14ac:dyDescent="0.3">
      <c r="A1156" s="63" t="s">
        <v>89</v>
      </c>
      <c r="B1156" s="63">
        <v>2021</v>
      </c>
      <c r="C1156" s="63" t="s">
        <v>37</v>
      </c>
      <c r="D1156" s="63" t="s">
        <v>90</v>
      </c>
      <c r="E1156" s="63" t="s">
        <v>91</v>
      </c>
      <c r="F1156" s="63" t="s">
        <v>92</v>
      </c>
      <c r="G1156" s="63" t="s">
        <v>93</v>
      </c>
      <c r="H1156" s="63" t="s">
        <v>94</v>
      </c>
      <c r="I1156" s="63" t="s">
        <v>95</v>
      </c>
      <c r="J1156" s="63">
        <v>298</v>
      </c>
      <c r="K1156" s="63">
        <v>526.24</v>
      </c>
    </row>
    <row r="1157" spans="1:11" ht="18" customHeight="1" x14ac:dyDescent="0.3">
      <c r="A1157" s="63" t="s">
        <v>96</v>
      </c>
      <c r="B1157" s="63">
        <v>2021</v>
      </c>
      <c r="C1157" s="63" t="s">
        <v>37</v>
      </c>
      <c r="D1157" s="63" t="s">
        <v>90</v>
      </c>
      <c r="E1157" s="63" t="s">
        <v>91</v>
      </c>
      <c r="F1157" s="63" t="s">
        <v>92</v>
      </c>
      <c r="G1157" s="63" t="s">
        <v>93</v>
      </c>
      <c r="H1157" s="63" t="s">
        <v>94</v>
      </c>
      <c r="I1157" s="63" t="s">
        <v>95</v>
      </c>
      <c r="J1157" s="63">
        <v>220</v>
      </c>
      <c r="K1157" s="63">
        <v>526.24</v>
      </c>
    </row>
    <row r="1158" spans="1:11" ht="18" customHeight="1" x14ac:dyDescent="0.3">
      <c r="A1158" s="63" t="s">
        <v>100</v>
      </c>
      <c r="B1158" s="63">
        <v>2021</v>
      </c>
      <c r="C1158" s="63" t="s">
        <v>37</v>
      </c>
      <c r="D1158" s="63" t="s">
        <v>90</v>
      </c>
      <c r="E1158" s="63" t="s">
        <v>91</v>
      </c>
      <c r="F1158" s="63" t="s">
        <v>92</v>
      </c>
      <c r="G1158" s="63" t="s">
        <v>93</v>
      </c>
      <c r="H1158" s="63" t="s">
        <v>94</v>
      </c>
      <c r="I1158" s="63" t="s">
        <v>95</v>
      </c>
      <c r="J1158" s="63">
        <v>1036</v>
      </c>
      <c r="K1158" s="63">
        <v>1481.48</v>
      </c>
    </row>
    <row r="1159" spans="1:11" ht="18" customHeight="1" x14ac:dyDescent="0.3">
      <c r="A1159" s="63" t="s">
        <v>99</v>
      </c>
      <c r="B1159" s="63">
        <v>2021</v>
      </c>
      <c r="C1159" s="63" t="s">
        <v>37</v>
      </c>
      <c r="D1159" s="63" t="s">
        <v>90</v>
      </c>
      <c r="E1159" s="63" t="s">
        <v>91</v>
      </c>
      <c r="F1159" s="63" t="s">
        <v>92</v>
      </c>
      <c r="G1159" s="63" t="s">
        <v>93</v>
      </c>
      <c r="H1159" s="63" t="s">
        <v>94</v>
      </c>
      <c r="I1159" s="63" t="s">
        <v>95</v>
      </c>
      <c r="J1159" s="63">
        <v>222</v>
      </c>
      <c r="K1159" s="63">
        <v>317.45999999999998</v>
      </c>
    </row>
    <row r="1160" spans="1:11" ht="18" customHeight="1" x14ac:dyDescent="0.3">
      <c r="A1160" s="63" t="s">
        <v>99</v>
      </c>
      <c r="B1160" s="63">
        <v>2021</v>
      </c>
      <c r="C1160" s="63" t="s">
        <v>37</v>
      </c>
      <c r="D1160" s="63" t="s">
        <v>90</v>
      </c>
      <c r="E1160" s="63" t="s">
        <v>91</v>
      </c>
      <c r="F1160" s="63" t="s">
        <v>92</v>
      </c>
      <c r="G1160" s="63" t="s">
        <v>93</v>
      </c>
      <c r="H1160" s="63" t="s">
        <v>94</v>
      </c>
      <c r="I1160" s="63" t="s">
        <v>95</v>
      </c>
      <c r="J1160" s="63">
        <v>249</v>
      </c>
      <c r="K1160" s="63">
        <v>356.07</v>
      </c>
    </row>
    <row r="1161" spans="1:11" ht="18" customHeight="1" x14ac:dyDescent="0.3">
      <c r="A1161" s="63" t="s">
        <v>89</v>
      </c>
      <c r="B1161" s="63">
        <v>2021</v>
      </c>
      <c r="C1161" s="63" t="s">
        <v>37</v>
      </c>
      <c r="D1161" s="63" t="s">
        <v>90</v>
      </c>
      <c r="E1161" s="63" t="s">
        <v>91</v>
      </c>
      <c r="F1161" s="63" t="s">
        <v>92</v>
      </c>
      <c r="G1161" s="63" t="s">
        <v>93</v>
      </c>
      <c r="H1161" s="63" t="s">
        <v>94</v>
      </c>
      <c r="I1161" s="63" t="s">
        <v>95</v>
      </c>
      <c r="J1161" s="63">
        <v>297</v>
      </c>
      <c r="K1161" s="63">
        <v>424.71</v>
      </c>
    </row>
    <row r="1162" spans="1:11" ht="18" customHeight="1" x14ac:dyDescent="0.3">
      <c r="A1162" s="63" t="s">
        <v>96</v>
      </c>
      <c r="B1162" s="63">
        <v>2021</v>
      </c>
      <c r="C1162" s="63" t="s">
        <v>37</v>
      </c>
      <c r="D1162" s="63" t="s">
        <v>90</v>
      </c>
      <c r="E1162" s="63" t="s">
        <v>91</v>
      </c>
      <c r="F1162" s="63" t="s">
        <v>92</v>
      </c>
      <c r="G1162" s="63" t="s">
        <v>93</v>
      </c>
      <c r="H1162" s="63" t="s">
        <v>94</v>
      </c>
      <c r="I1162" s="63" t="s">
        <v>95</v>
      </c>
      <c r="J1162" s="63">
        <v>784</v>
      </c>
      <c r="K1162" s="63">
        <v>1121.1199999999999</v>
      </c>
    </row>
    <row r="1163" spans="1:11" ht="18" customHeight="1" x14ac:dyDescent="0.3">
      <c r="A1163" s="63" t="s">
        <v>89</v>
      </c>
      <c r="B1163" s="63">
        <v>2021</v>
      </c>
      <c r="C1163" s="63" t="s">
        <v>37</v>
      </c>
      <c r="D1163" s="63" t="s">
        <v>90</v>
      </c>
      <c r="E1163" s="63" t="s">
        <v>91</v>
      </c>
      <c r="F1163" s="63" t="s">
        <v>92</v>
      </c>
      <c r="G1163" s="63" t="s">
        <v>93</v>
      </c>
      <c r="H1163" s="63" t="s">
        <v>94</v>
      </c>
      <c r="I1163" s="63" t="s">
        <v>95</v>
      </c>
      <c r="J1163" s="63">
        <v>817</v>
      </c>
      <c r="K1163" s="63">
        <v>1168.31</v>
      </c>
    </row>
    <row r="1164" spans="1:11" ht="18" customHeight="1" x14ac:dyDescent="0.3">
      <c r="A1164" s="63" t="s">
        <v>89</v>
      </c>
      <c r="B1164" s="63">
        <v>2021</v>
      </c>
      <c r="C1164" s="63" t="s">
        <v>37</v>
      </c>
      <c r="D1164" s="63" t="s">
        <v>90</v>
      </c>
      <c r="E1164" s="63" t="s">
        <v>91</v>
      </c>
      <c r="F1164" s="63" t="s">
        <v>92</v>
      </c>
      <c r="G1164" s="63" t="s">
        <v>93</v>
      </c>
      <c r="H1164" s="63" t="s">
        <v>94</v>
      </c>
      <c r="I1164" s="63" t="s">
        <v>95</v>
      </c>
      <c r="J1164" s="63">
        <v>870</v>
      </c>
      <c r="K1164" s="63">
        <v>1244.0999999999999</v>
      </c>
    </row>
    <row r="1165" spans="1:11" ht="18" customHeight="1" x14ac:dyDescent="0.3">
      <c r="A1165" s="63" t="s">
        <v>89</v>
      </c>
      <c r="B1165" s="63">
        <v>2021</v>
      </c>
      <c r="C1165" s="63" t="s">
        <v>37</v>
      </c>
      <c r="D1165" s="63" t="s">
        <v>90</v>
      </c>
      <c r="E1165" s="63" t="s">
        <v>91</v>
      </c>
      <c r="F1165" s="63" t="s">
        <v>92</v>
      </c>
      <c r="G1165" s="63" t="s">
        <v>93</v>
      </c>
      <c r="H1165" s="63" t="s">
        <v>94</v>
      </c>
      <c r="I1165" s="63" t="s">
        <v>95</v>
      </c>
      <c r="J1165" s="63">
        <v>251</v>
      </c>
      <c r="K1165" s="63">
        <v>358.93</v>
      </c>
    </row>
    <row r="1166" spans="1:11" ht="18" customHeight="1" x14ac:dyDescent="0.3">
      <c r="A1166" s="63" t="s">
        <v>89</v>
      </c>
      <c r="B1166" s="63">
        <v>2021</v>
      </c>
      <c r="C1166" s="63" t="s">
        <v>37</v>
      </c>
      <c r="D1166" s="63" t="s">
        <v>90</v>
      </c>
      <c r="E1166" s="63" t="s">
        <v>91</v>
      </c>
      <c r="F1166" s="63" t="s">
        <v>92</v>
      </c>
      <c r="G1166" s="63" t="s">
        <v>93</v>
      </c>
      <c r="H1166" s="63" t="s">
        <v>94</v>
      </c>
      <c r="I1166" s="63" t="s">
        <v>95</v>
      </c>
      <c r="J1166" s="63">
        <v>221</v>
      </c>
      <c r="K1166" s="63">
        <v>316.02999999999997</v>
      </c>
    </row>
    <row r="1167" spans="1:11" ht="18" customHeight="1" x14ac:dyDescent="0.3">
      <c r="A1167" s="63" t="s">
        <v>96</v>
      </c>
      <c r="B1167" s="63">
        <v>2021</v>
      </c>
      <c r="C1167" s="63" t="s">
        <v>36</v>
      </c>
      <c r="D1167" s="63" t="s">
        <v>90</v>
      </c>
      <c r="E1167" s="63" t="s">
        <v>91</v>
      </c>
      <c r="F1167" s="63" t="s">
        <v>92</v>
      </c>
      <c r="G1167" s="63" t="s">
        <v>93</v>
      </c>
      <c r="H1167" s="63" t="s">
        <v>94</v>
      </c>
      <c r="I1167" s="63" t="s">
        <v>95</v>
      </c>
      <c r="J1167" s="63">
        <v>254</v>
      </c>
      <c r="K1167" s="63">
        <v>363.22</v>
      </c>
    </row>
    <row r="1168" spans="1:11" ht="18" customHeight="1" x14ac:dyDescent="0.3">
      <c r="A1168" s="63" t="s">
        <v>89</v>
      </c>
      <c r="B1168" s="63">
        <v>2021</v>
      </c>
      <c r="C1168" s="63" t="s">
        <v>36</v>
      </c>
      <c r="D1168" s="63" t="s">
        <v>90</v>
      </c>
      <c r="E1168" s="63" t="s">
        <v>91</v>
      </c>
      <c r="F1168" s="63" t="s">
        <v>92</v>
      </c>
      <c r="G1168" s="63" t="s">
        <v>93</v>
      </c>
      <c r="H1168" s="63" t="s">
        <v>94</v>
      </c>
      <c r="I1168" s="63" t="s">
        <v>95</v>
      </c>
      <c r="J1168" s="63">
        <v>302</v>
      </c>
      <c r="K1168" s="63">
        <v>431.86</v>
      </c>
    </row>
    <row r="1169" spans="1:11" ht="18" customHeight="1" x14ac:dyDescent="0.3">
      <c r="A1169" s="63" t="s">
        <v>100</v>
      </c>
      <c r="B1169" s="63">
        <v>2021</v>
      </c>
      <c r="C1169" s="63" t="s">
        <v>36</v>
      </c>
      <c r="D1169" s="63" t="s">
        <v>90</v>
      </c>
      <c r="E1169" s="63" t="s">
        <v>91</v>
      </c>
      <c r="F1169" s="63" t="s">
        <v>92</v>
      </c>
      <c r="G1169" s="63" t="s">
        <v>93</v>
      </c>
      <c r="H1169" s="63" t="s">
        <v>94</v>
      </c>
      <c r="I1169" s="63" t="s">
        <v>95</v>
      </c>
      <c r="J1169" s="63">
        <v>230</v>
      </c>
      <c r="K1169" s="63">
        <v>328.9</v>
      </c>
    </row>
    <row r="1170" spans="1:11" ht="18" customHeight="1" x14ac:dyDescent="0.3">
      <c r="A1170" s="63" t="s">
        <v>96</v>
      </c>
      <c r="B1170" s="63">
        <v>2021</v>
      </c>
      <c r="C1170" s="63" t="s">
        <v>36</v>
      </c>
      <c r="D1170" s="63" t="s">
        <v>90</v>
      </c>
      <c r="E1170" s="63" t="s">
        <v>91</v>
      </c>
      <c r="F1170" s="63" t="s">
        <v>92</v>
      </c>
      <c r="G1170" s="63" t="s">
        <v>93</v>
      </c>
      <c r="H1170" s="63" t="s">
        <v>94</v>
      </c>
      <c r="I1170" s="63" t="s">
        <v>95</v>
      </c>
      <c r="J1170" s="63">
        <v>256</v>
      </c>
      <c r="K1170" s="63">
        <v>526.24</v>
      </c>
    </row>
    <row r="1171" spans="1:11" ht="18" customHeight="1" x14ac:dyDescent="0.3">
      <c r="A1171" s="63" t="s">
        <v>89</v>
      </c>
      <c r="B1171" s="63">
        <v>2021</v>
      </c>
      <c r="C1171" s="63" t="s">
        <v>36</v>
      </c>
      <c r="D1171" s="63" t="s">
        <v>90</v>
      </c>
      <c r="E1171" s="63" t="s">
        <v>91</v>
      </c>
      <c r="F1171" s="63" t="s">
        <v>92</v>
      </c>
      <c r="G1171" s="63" t="s">
        <v>93</v>
      </c>
      <c r="H1171" s="63" t="s">
        <v>94</v>
      </c>
      <c r="I1171" s="63" t="s">
        <v>95</v>
      </c>
      <c r="J1171" s="63">
        <v>226</v>
      </c>
      <c r="K1171" s="63">
        <v>526.24</v>
      </c>
    </row>
    <row r="1172" spans="1:11" ht="18" customHeight="1" x14ac:dyDescent="0.3">
      <c r="A1172" s="63" t="s">
        <v>89</v>
      </c>
      <c r="B1172" s="63">
        <v>2021</v>
      </c>
      <c r="C1172" s="63" t="s">
        <v>36</v>
      </c>
      <c r="D1172" s="63" t="s">
        <v>90</v>
      </c>
      <c r="E1172" s="63" t="s">
        <v>91</v>
      </c>
      <c r="F1172" s="63" t="s">
        <v>92</v>
      </c>
      <c r="G1172" s="63" t="s">
        <v>93</v>
      </c>
      <c r="H1172" s="63" t="s">
        <v>94</v>
      </c>
      <c r="I1172" s="63" t="s">
        <v>95</v>
      </c>
      <c r="J1172" s="63">
        <v>1002</v>
      </c>
      <c r="K1172" s="63">
        <v>1432.8600000000001</v>
      </c>
    </row>
    <row r="1173" spans="1:11" ht="18" customHeight="1" x14ac:dyDescent="0.3">
      <c r="A1173" s="63" t="s">
        <v>98</v>
      </c>
      <c r="B1173" s="63">
        <v>2021</v>
      </c>
      <c r="C1173" s="63" t="s">
        <v>36</v>
      </c>
      <c r="D1173" s="63" t="s">
        <v>90</v>
      </c>
      <c r="E1173" s="63" t="s">
        <v>91</v>
      </c>
      <c r="F1173" s="63" t="s">
        <v>92</v>
      </c>
      <c r="G1173" s="63" t="s">
        <v>93</v>
      </c>
      <c r="H1173" s="63" t="s">
        <v>94</v>
      </c>
      <c r="I1173" s="63" t="s">
        <v>95</v>
      </c>
      <c r="J1173" s="63">
        <v>1035</v>
      </c>
      <c r="K1173" s="63">
        <v>1480.05</v>
      </c>
    </row>
    <row r="1174" spans="1:11" ht="18" customHeight="1" x14ac:dyDescent="0.3">
      <c r="A1174" s="63" t="s">
        <v>89</v>
      </c>
      <c r="B1174" s="63">
        <v>2021</v>
      </c>
      <c r="C1174" s="63" t="s">
        <v>36</v>
      </c>
      <c r="D1174" s="63" t="s">
        <v>90</v>
      </c>
      <c r="E1174" s="63" t="s">
        <v>91</v>
      </c>
      <c r="F1174" s="63" t="s">
        <v>92</v>
      </c>
      <c r="G1174" s="63" t="s">
        <v>93</v>
      </c>
      <c r="H1174" s="63" t="s">
        <v>94</v>
      </c>
      <c r="I1174" s="63" t="s">
        <v>95</v>
      </c>
      <c r="J1174" s="63">
        <v>228</v>
      </c>
      <c r="K1174" s="63">
        <v>326.03999999999996</v>
      </c>
    </row>
    <row r="1175" spans="1:11" ht="18" customHeight="1" x14ac:dyDescent="0.3">
      <c r="A1175" s="63" t="s">
        <v>89</v>
      </c>
      <c r="B1175" s="63">
        <v>2021</v>
      </c>
      <c r="C1175" s="63" t="s">
        <v>36</v>
      </c>
      <c r="D1175" s="63" t="s">
        <v>90</v>
      </c>
      <c r="E1175" s="63" t="s">
        <v>91</v>
      </c>
      <c r="F1175" s="63" t="s">
        <v>92</v>
      </c>
      <c r="G1175" s="63" t="s">
        <v>93</v>
      </c>
      <c r="H1175" s="63" t="s">
        <v>94</v>
      </c>
      <c r="I1175" s="63" t="s">
        <v>95</v>
      </c>
      <c r="J1175" s="63">
        <v>255</v>
      </c>
      <c r="K1175" s="63">
        <v>364.65</v>
      </c>
    </row>
    <row r="1176" spans="1:11" ht="18" customHeight="1" x14ac:dyDescent="0.3">
      <c r="A1176" s="63" t="s">
        <v>96</v>
      </c>
      <c r="B1176" s="63">
        <v>2021</v>
      </c>
      <c r="C1176" s="63" t="s">
        <v>36</v>
      </c>
      <c r="D1176" s="63" t="s">
        <v>90</v>
      </c>
      <c r="E1176" s="63" t="s">
        <v>91</v>
      </c>
      <c r="F1176" s="63" t="s">
        <v>92</v>
      </c>
      <c r="G1176" s="63" t="s">
        <v>93</v>
      </c>
      <c r="H1176" s="63" t="s">
        <v>94</v>
      </c>
      <c r="I1176" s="63" t="s">
        <v>95</v>
      </c>
      <c r="J1176" s="63">
        <v>303</v>
      </c>
      <c r="K1176" s="63">
        <v>433.28999999999996</v>
      </c>
    </row>
    <row r="1177" spans="1:11" ht="18" customHeight="1" x14ac:dyDescent="0.3">
      <c r="A1177" s="63" t="s">
        <v>89</v>
      </c>
      <c r="B1177" s="63">
        <v>2021</v>
      </c>
      <c r="C1177" s="63" t="s">
        <v>36</v>
      </c>
      <c r="D1177" s="63" t="s">
        <v>90</v>
      </c>
      <c r="E1177" s="63" t="s">
        <v>91</v>
      </c>
      <c r="F1177" s="63" t="s">
        <v>92</v>
      </c>
      <c r="G1177" s="63" t="s">
        <v>93</v>
      </c>
      <c r="H1177" s="63" t="s">
        <v>94</v>
      </c>
      <c r="I1177" s="63" t="s">
        <v>95</v>
      </c>
      <c r="J1177" s="63">
        <v>225</v>
      </c>
      <c r="K1177" s="63">
        <v>321.75</v>
      </c>
    </row>
    <row r="1178" spans="1:11" ht="18" customHeight="1" x14ac:dyDescent="0.3">
      <c r="A1178" s="63" t="s">
        <v>89</v>
      </c>
      <c r="B1178" s="63">
        <v>2021</v>
      </c>
      <c r="C1178" s="63" t="s">
        <v>36</v>
      </c>
      <c r="D1178" s="63" t="s">
        <v>90</v>
      </c>
      <c r="E1178" s="63" t="s">
        <v>91</v>
      </c>
      <c r="F1178" s="63" t="s">
        <v>92</v>
      </c>
      <c r="G1178" s="63" t="s">
        <v>93</v>
      </c>
      <c r="H1178" s="63" t="s">
        <v>94</v>
      </c>
      <c r="I1178" s="63" t="s">
        <v>95</v>
      </c>
      <c r="J1178" s="63">
        <v>783</v>
      </c>
      <c r="K1178" s="63">
        <v>1119.69</v>
      </c>
    </row>
    <row r="1179" spans="1:11" ht="18" customHeight="1" x14ac:dyDescent="0.3">
      <c r="A1179" s="63" t="s">
        <v>98</v>
      </c>
      <c r="B1179" s="63">
        <v>2021</v>
      </c>
      <c r="C1179" s="63" t="s">
        <v>36</v>
      </c>
      <c r="D1179" s="63" t="s">
        <v>90</v>
      </c>
      <c r="E1179" s="63" t="s">
        <v>91</v>
      </c>
      <c r="F1179" s="63" t="s">
        <v>92</v>
      </c>
      <c r="G1179" s="63" t="s">
        <v>93</v>
      </c>
      <c r="H1179" s="63" t="s">
        <v>94</v>
      </c>
      <c r="I1179" s="63" t="s">
        <v>95</v>
      </c>
      <c r="J1179" s="63">
        <v>816</v>
      </c>
      <c r="K1179" s="63">
        <v>1166.8800000000001</v>
      </c>
    </row>
    <row r="1180" spans="1:11" ht="18" customHeight="1" x14ac:dyDescent="0.3">
      <c r="A1180" s="63" t="s">
        <v>96</v>
      </c>
      <c r="B1180" s="63">
        <v>2021</v>
      </c>
      <c r="C1180" s="63" t="s">
        <v>36</v>
      </c>
      <c r="D1180" s="63" t="s">
        <v>90</v>
      </c>
      <c r="E1180" s="63" t="s">
        <v>91</v>
      </c>
      <c r="F1180" s="63" t="s">
        <v>92</v>
      </c>
      <c r="G1180" s="63" t="s">
        <v>93</v>
      </c>
      <c r="H1180" s="63" t="s">
        <v>94</v>
      </c>
      <c r="I1180" s="63" t="s">
        <v>95</v>
      </c>
      <c r="J1180" s="63">
        <v>869</v>
      </c>
      <c r="K1180" s="63">
        <v>1242.67</v>
      </c>
    </row>
    <row r="1181" spans="1:11" ht="18" customHeight="1" x14ac:dyDescent="0.3">
      <c r="A1181" s="63" t="s">
        <v>100</v>
      </c>
      <c r="B1181" s="63">
        <v>2021</v>
      </c>
      <c r="C1181" s="63" t="s">
        <v>36</v>
      </c>
      <c r="D1181" s="63" t="s">
        <v>90</v>
      </c>
      <c r="E1181" s="63" t="s">
        <v>91</v>
      </c>
      <c r="F1181" s="63" t="s">
        <v>92</v>
      </c>
      <c r="G1181" s="63" t="s">
        <v>93</v>
      </c>
      <c r="H1181" s="63" t="s">
        <v>94</v>
      </c>
      <c r="I1181" s="63" t="s">
        <v>95</v>
      </c>
      <c r="J1181" s="63">
        <v>257</v>
      </c>
      <c r="K1181" s="63">
        <v>367.51</v>
      </c>
    </row>
    <row r="1182" spans="1:11" ht="18" customHeight="1" x14ac:dyDescent="0.3">
      <c r="A1182" s="63" t="s">
        <v>96</v>
      </c>
      <c r="B1182" s="63">
        <v>2021</v>
      </c>
      <c r="C1182" s="63" t="s">
        <v>36</v>
      </c>
      <c r="D1182" s="63" t="s">
        <v>90</v>
      </c>
      <c r="E1182" s="63" t="s">
        <v>91</v>
      </c>
      <c r="F1182" s="63" t="s">
        <v>92</v>
      </c>
      <c r="G1182" s="63" t="s">
        <v>93</v>
      </c>
      <c r="H1182" s="63" t="s">
        <v>94</v>
      </c>
      <c r="I1182" s="63" t="s">
        <v>95</v>
      </c>
      <c r="J1182" s="63">
        <v>299</v>
      </c>
      <c r="K1182" s="63">
        <v>427.57</v>
      </c>
    </row>
    <row r="1183" spans="1:11" ht="18" customHeight="1" x14ac:dyDescent="0.3">
      <c r="A1183" s="63" t="s">
        <v>96</v>
      </c>
      <c r="B1183" s="63">
        <v>2021</v>
      </c>
      <c r="C1183" s="63" t="s">
        <v>36</v>
      </c>
      <c r="D1183" s="63" t="s">
        <v>90</v>
      </c>
      <c r="E1183" s="63" t="s">
        <v>91</v>
      </c>
      <c r="F1183" s="63" t="s">
        <v>92</v>
      </c>
      <c r="G1183" s="63" t="s">
        <v>93</v>
      </c>
      <c r="H1183" s="63" t="s">
        <v>94</v>
      </c>
      <c r="I1183" s="63" t="s">
        <v>95</v>
      </c>
      <c r="J1183" s="63">
        <v>227</v>
      </c>
      <c r="K1183" s="63">
        <v>324.61</v>
      </c>
    </row>
    <row r="1184" spans="1:11" ht="18" customHeight="1" x14ac:dyDescent="0.3">
      <c r="A1184" s="63" t="s">
        <v>89</v>
      </c>
      <c r="B1184" s="63">
        <v>2021</v>
      </c>
      <c r="C1184" s="63" t="s">
        <v>32</v>
      </c>
      <c r="D1184" s="63" t="s">
        <v>90</v>
      </c>
      <c r="E1184" s="63" t="s">
        <v>91</v>
      </c>
      <c r="F1184" s="63" t="s">
        <v>92</v>
      </c>
      <c r="G1184" s="63" t="s">
        <v>93</v>
      </c>
      <c r="H1184" s="63" t="s">
        <v>94</v>
      </c>
      <c r="I1184" s="63" t="s">
        <v>95</v>
      </c>
      <c r="J1184" s="63">
        <v>272</v>
      </c>
      <c r="K1184" s="63">
        <v>388.96</v>
      </c>
    </row>
    <row r="1185" spans="1:11" ht="18" customHeight="1" x14ac:dyDescent="0.3">
      <c r="A1185" s="63" t="s">
        <v>96</v>
      </c>
      <c r="B1185" s="63">
        <v>2021</v>
      </c>
      <c r="C1185" s="63" t="s">
        <v>32</v>
      </c>
      <c r="D1185" s="63" t="s">
        <v>90</v>
      </c>
      <c r="E1185" s="63" t="s">
        <v>91</v>
      </c>
      <c r="F1185" s="63" t="s">
        <v>92</v>
      </c>
      <c r="G1185" s="63" t="s">
        <v>93</v>
      </c>
      <c r="H1185" s="63" t="s">
        <v>94</v>
      </c>
      <c r="I1185" s="63" t="s">
        <v>95</v>
      </c>
      <c r="J1185" s="63">
        <v>242</v>
      </c>
      <c r="K1185" s="63">
        <v>346.06</v>
      </c>
    </row>
    <row r="1186" spans="1:11" ht="18" customHeight="1" x14ac:dyDescent="0.3">
      <c r="A1186" s="63" t="s">
        <v>96</v>
      </c>
      <c r="B1186" s="63">
        <v>2021</v>
      </c>
      <c r="C1186" s="63" t="s">
        <v>32</v>
      </c>
      <c r="D1186" s="63" t="s">
        <v>90</v>
      </c>
      <c r="E1186" s="63" t="s">
        <v>91</v>
      </c>
      <c r="F1186" s="63" t="s">
        <v>92</v>
      </c>
      <c r="G1186" s="63" t="s">
        <v>93</v>
      </c>
      <c r="H1186" s="63" t="s">
        <v>94</v>
      </c>
      <c r="I1186" s="63" t="s">
        <v>95</v>
      </c>
      <c r="J1186" s="63">
        <v>268</v>
      </c>
      <c r="K1186" s="63">
        <v>526.24</v>
      </c>
    </row>
    <row r="1187" spans="1:11" ht="18" customHeight="1" x14ac:dyDescent="0.3">
      <c r="A1187" s="63" t="s">
        <v>96</v>
      </c>
      <c r="B1187" s="63">
        <v>2021</v>
      </c>
      <c r="C1187" s="63" t="s">
        <v>32</v>
      </c>
      <c r="D1187" s="63" t="s">
        <v>90</v>
      </c>
      <c r="E1187" s="63" t="s">
        <v>91</v>
      </c>
      <c r="F1187" s="63" t="s">
        <v>92</v>
      </c>
      <c r="G1187" s="63" t="s">
        <v>93</v>
      </c>
      <c r="H1187" s="63" t="s">
        <v>94</v>
      </c>
      <c r="I1187" s="63" t="s">
        <v>95</v>
      </c>
      <c r="J1187" s="63">
        <v>316</v>
      </c>
      <c r="K1187" s="63">
        <v>526.24</v>
      </c>
    </row>
    <row r="1188" spans="1:11" ht="18" customHeight="1" x14ac:dyDescent="0.3">
      <c r="A1188" s="63" t="s">
        <v>89</v>
      </c>
      <c r="B1188" s="63">
        <v>2021</v>
      </c>
      <c r="C1188" s="63" t="s">
        <v>32</v>
      </c>
      <c r="D1188" s="63" t="s">
        <v>90</v>
      </c>
      <c r="E1188" s="63" t="s">
        <v>91</v>
      </c>
      <c r="F1188" s="63" t="s">
        <v>92</v>
      </c>
      <c r="G1188" s="63" t="s">
        <v>93</v>
      </c>
      <c r="H1188" s="63" t="s">
        <v>94</v>
      </c>
      <c r="I1188" s="63" t="s">
        <v>95</v>
      </c>
      <c r="J1188" s="63">
        <v>244</v>
      </c>
      <c r="K1188" s="63">
        <v>526.24</v>
      </c>
    </row>
    <row r="1189" spans="1:11" ht="18" customHeight="1" x14ac:dyDescent="0.3">
      <c r="A1189" s="63" t="s">
        <v>96</v>
      </c>
      <c r="B1189" s="63">
        <v>2021</v>
      </c>
      <c r="C1189" s="63" t="s">
        <v>32</v>
      </c>
      <c r="D1189" s="63" t="s">
        <v>90</v>
      </c>
      <c r="E1189" s="63" t="s">
        <v>91</v>
      </c>
      <c r="F1189" s="63" t="s">
        <v>92</v>
      </c>
      <c r="G1189" s="63" t="s">
        <v>93</v>
      </c>
      <c r="H1189" s="63" t="s">
        <v>94</v>
      </c>
      <c r="I1189" s="63" t="s">
        <v>95</v>
      </c>
      <c r="J1189" s="63">
        <v>999</v>
      </c>
      <c r="K1189" s="63">
        <v>1428.57</v>
      </c>
    </row>
    <row r="1190" spans="1:11" ht="18" customHeight="1" x14ac:dyDescent="0.3">
      <c r="A1190" s="63" t="s">
        <v>98</v>
      </c>
      <c r="B1190" s="63">
        <v>2021</v>
      </c>
      <c r="C1190" s="63" t="s">
        <v>32</v>
      </c>
      <c r="D1190" s="63" t="s">
        <v>90</v>
      </c>
      <c r="E1190" s="63" t="s">
        <v>91</v>
      </c>
      <c r="F1190" s="63" t="s">
        <v>92</v>
      </c>
      <c r="G1190" s="63" t="s">
        <v>93</v>
      </c>
      <c r="H1190" s="63" t="s">
        <v>94</v>
      </c>
      <c r="I1190" s="63" t="s">
        <v>95</v>
      </c>
      <c r="J1190" s="63">
        <v>1032</v>
      </c>
      <c r="K1190" s="63">
        <v>1475.76</v>
      </c>
    </row>
    <row r="1191" spans="1:11" ht="18" customHeight="1" x14ac:dyDescent="0.3">
      <c r="A1191" s="63" t="s">
        <v>96</v>
      </c>
      <c r="B1191" s="63">
        <v>2021</v>
      </c>
      <c r="C1191" s="63" t="s">
        <v>32</v>
      </c>
      <c r="D1191" s="63" t="s">
        <v>90</v>
      </c>
      <c r="E1191" s="63" t="s">
        <v>91</v>
      </c>
      <c r="F1191" s="63" t="s">
        <v>92</v>
      </c>
      <c r="G1191" s="63" t="s">
        <v>93</v>
      </c>
      <c r="H1191" s="63" t="s">
        <v>94</v>
      </c>
      <c r="I1191" s="63" t="s">
        <v>95</v>
      </c>
      <c r="J1191" s="63">
        <v>246</v>
      </c>
      <c r="K1191" s="63">
        <v>351.78</v>
      </c>
    </row>
    <row r="1192" spans="1:11" ht="18" customHeight="1" x14ac:dyDescent="0.3">
      <c r="A1192" s="63" t="s">
        <v>96</v>
      </c>
      <c r="B1192" s="63">
        <v>2021</v>
      </c>
      <c r="C1192" s="63" t="s">
        <v>32</v>
      </c>
      <c r="D1192" s="63" t="s">
        <v>90</v>
      </c>
      <c r="E1192" s="63" t="s">
        <v>91</v>
      </c>
      <c r="F1192" s="63" t="s">
        <v>92</v>
      </c>
      <c r="G1192" s="63" t="s">
        <v>93</v>
      </c>
      <c r="H1192" s="63" t="s">
        <v>94</v>
      </c>
      <c r="I1192" s="63" t="s">
        <v>95</v>
      </c>
      <c r="J1192" s="63">
        <v>273</v>
      </c>
      <c r="K1192" s="63">
        <v>390.39</v>
      </c>
    </row>
    <row r="1193" spans="1:11" ht="18" customHeight="1" x14ac:dyDescent="0.3">
      <c r="A1193" s="63" t="s">
        <v>98</v>
      </c>
      <c r="B1193" s="63">
        <v>2021</v>
      </c>
      <c r="C1193" s="63" t="s">
        <v>32</v>
      </c>
      <c r="D1193" s="63" t="s">
        <v>90</v>
      </c>
      <c r="E1193" s="63" t="s">
        <v>91</v>
      </c>
      <c r="F1193" s="63" t="s">
        <v>92</v>
      </c>
      <c r="G1193" s="63" t="s">
        <v>93</v>
      </c>
      <c r="H1193" s="63" t="s">
        <v>94</v>
      </c>
      <c r="I1193" s="63" t="s">
        <v>95</v>
      </c>
      <c r="J1193" s="63">
        <v>315</v>
      </c>
      <c r="K1193" s="63">
        <v>450.45</v>
      </c>
    </row>
    <row r="1194" spans="1:11" ht="18" customHeight="1" x14ac:dyDescent="0.3">
      <c r="A1194" s="63" t="s">
        <v>96</v>
      </c>
      <c r="B1194" s="63">
        <v>2021</v>
      </c>
      <c r="C1194" s="63" t="s">
        <v>32</v>
      </c>
      <c r="D1194" s="63" t="s">
        <v>90</v>
      </c>
      <c r="E1194" s="63" t="s">
        <v>91</v>
      </c>
      <c r="F1194" s="63" t="s">
        <v>92</v>
      </c>
      <c r="G1194" s="63" t="s">
        <v>93</v>
      </c>
      <c r="H1194" s="63" t="s">
        <v>94</v>
      </c>
      <c r="I1194" s="63" t="s">
        <v>95</v>
      </c>
      <c r="J1194" s="63">
        <v>243</v>
      </c>
      <c r="K1194" s="63">
        <v>347.49</v>
      </c>
    </row>
    <row r="1195" spans="1:11" ht="18" customHeight="1" x14ac:dyDescent="0.3">
      <c r="A1195" s="63" t="s">
        <v>89</v>
      </c>
      <c r="B1195" s="63">
        <v>2021</v>
      </c>
      <c r="C1195" s="63" t="s">
        <v>32</v>
      </c>
      <c r="D1195" s="63" t="s">
        <v>90</v>
      </c>
      <c r="E1195" s="63" t="s">
        <v>91</v>
      </c>
      <c r="F1195" s="63" t="s">
        <v>92</v>
      </c>
      <c r="G1195" s="63" t="s">
        <v>93</v>
      </c>
      <c r="H1195" s="63" t="s">
        <v>94</v>
      </c>
      <c r="I1195" s="63" t="s">
        <v>95</v>
      </c>
      <c r="J1195" s="63">
        <v>780</v>
      </c>
      <c r="K1195" s="63">
        <v>1115.4000000000001</v>
      </c>
    </row>
    <row r="1196" spans="1:11" ht="18" customHeight="1" x14ac:dyDescent="0.3">
      <c r="A1196" s="63" t="s">
        <v>98</v>
      </c>
      <c r="B1196" s="63">
        <v>2021</v>
      </c>
      <c r="C1196" s="63" t="s">
        <v>32</v>
      </c>
      <c r="D1196" s="63" t="s">
        <v>90</v>
      </c>
      <c r="E1196" s="63" t="s">
        <v>91</v>
      </c>
      <c r="F1196" s="63" t="s">
        <v>92</v>
      </c>
      <c r="G1196" s="63" t="s">
        <v>93</v>
      </c>
      <c r="H1196" s="63" t="s">
        <v>94</v>
      </c>
      <c r="I1196" s="63" t="s">
        <v>95</v>
      </c>
      <c r="J1196" s="63">
        <v>813</v>
      </c>
      <c r="K1196" s="63">
        <v>1162.5899999999999</v>
      </c>
    </row>
    <row r="1197" spans="1:11" ht="18" customHeight="1" x14ac:dyDescent="0.3">
      <c r="A1197" s="63" t="s">
        <v>96</v>
      </c>
      <c r="B1197" s="63">
        <v>2021</v>
      </c>
      <c r="C1197" s="63" t="s">
        <v>32</v>
      </c>
      <c r="D1197" s="63" t="s">
        <v>90</v>
      </c>
      <c r="E1197" s="63" t="s">
        <v>91</v>
      </c>
      <c r="F1197" s="63" t="s">
        <v>92</v>
      </c>
      <c r="G1197" s="63" t="s">
        <v>93</v>
      </c>
      <c r="H1197" s="63" t="s">
        <v>94</v>
      </c>
      <c r="I1197" s="63" t="s">
        <v>95</v>
      </c>
      <c r="J1197" s="63">
        <v>867</v>
      </c>
      <c r="K1197" s="63">
        <v>1239.81</v>
      </c>
    </row>
    <row r="1198" spans="1:11" ht="18" customHeight="1" x14ac:dyDescent="0.3">
      <c r="A1198" s="63" t="s">
        <v>96</v>
      </c>
      <c r="B1198" s="63">
        <v>2021</v>
      </c>
      <c r="C1198" s="63" t="s">
        <v>32</v>
      </c>
      <c r="D1198" s="63" t="s">
        <v>90</v>
      </c>
      <c r="E1198" s="63" t="s">
        <v>91</v>
      </c>
      <c r="F1198" s="63" t="s">
        <v>92</v>
      </c>
      <c r="G1198" s="63" t="s">
        <v>93</v>
      </c>
      <c r="H1198" s="63" t="s">
        <v>94</v>
      </c>
      <c r="I1198" s="63" t="s">
        <v>95</v>
      </c>
      <c r="J1198" s="63">
        <v>269</v>
      </c>
      <c r="K1198" s="63">
        <v>384.67</v>
      </c>
    </row>
    <row r="1199" spans="1:11" ht="18" customHeight="1" x14ac:dyDescent="0.3">
      <c r="A1199" s="63" t="s">
        <v>89</v>
      </c>
      <c r="B1199" s="63">
        <v>2021</v>
      </c>
      <c r="C1199" s="63" t="s">
        <v>32</v>
      </c>
      <c r="D1199" s="63" t="s">
        <v>90</v>
      </c>
      <c r="E1199" s="63" t="s">
        <v>91</v>
      </c>
      <c r="F1199" s="63" t="s">
        <v>92</v>
      </c>
      <c r="G1199" s="63" t="s">
        <v>93</v>
      </c>
      <c r="H1199" s="63" t="s">
        <v>94</v>
      </c>
      <c r="I1199" s="63" t="s">
        <v>95</v>
      </c>
      <c r="J1199" s="63">
        <v>317</v>
      </c>
      <c r="K1199" s="63">
        <v>453.31</v>
      </c>
    </row>
    <row r="1200" spans="1:11" ht="18" customHeight="1" x14ac:dyDescent="0.3">
      <c r="A1200" s="63" t="s">
        <v>89</v>
      </c>
      <c r="B1200" s="63">
        <v>2021</v>
      </c>
      <c r="C1200" s="63" t="s">
        <v>32</v>
      </c>
      <c r="D1200" s="63" t="s">
        <v>90</v>
      </c>
      <c r="E1200" s="63" t="s">
        <v>91</v>
      </c>
      <c r="F1200" s="63" t="s">
        <v>92</v>
      </c>
      <c r="G1200" s="63" t="s">
        <v>93</v>
      </c>
      <c r="H1200" s="63" t="s">
        <v>94</v>
      </c>
      <c r="I1200" s="63" t="s">
        <v>95</v>
      </c>
      <c r="J1200" s="63">
        <v>245</v>
      </c>
      <c r="K1200" s="63">
        <v>350.35</v>
      </c>
    </row>
    <row r="1201" spans="1:11" ht="18" customHeight="1" x14ac:dyDescent="0.3">
      <c r="A1201" s="63" t="s">
        <v>89</v>
      </c>
      <c r="B1201" s="63">
        <v>2021</v>
      </c>
      <c r="C1201" s="63" t="s">
        <v>35</v>
      </c>
      <c r="D1201" s="63" t="s">
        <v>90</v>
      </c>
      <c r="E1201" s="63" t="s">
        <v>91</v>
      </c>
      <c r="F1201" s="63" t="s">
        <v>92</v>
      </c>
      <c r="G1201" s="63" t="s">
        <v>93</v>
      </c>
      <c r="H1201" s="63" t="s">
        <v>94</v>
      </c>
      <c r="I1201" s="63" t="s">
        <v>95</v>
      </c>
      <c r="J1201" s="63">
        <v>260</v>
      </c>
      <c r="K1201" s="63">
        <v>371.8</v>
      </c>
    </row>
    <row r="1202" spans="1:11" ht="18" customHeight="1" x14ac:dyDescent="0.3">
      <c r="A1202" s="63" t="s">
        <v>89</v>
      </c>
      <c r="B1202" s="63">
        <v>2021</v>
      </c>
      <c r="C1202" s="63" t="s">
        <v>35</v>
      </c>
      <c r="D1202" s="63" t="s">
        <v>90</v>
      </c>
      <c r="E1202" s="63" t="s">
        <v>91</v>
      </c>
      <c r="F1202" s="63" t="s">
        <v>92</v>
      </c>
      <c r="G1202" s="63" t="s">
        <v>93</v>
      </c>
      <c r="H1202" s="63" t="s">
        <v>94</v>
      </c>
      <c r="I1202" s="63" t="s">
        <v>95</v>
      </c>
      <c r="J1202" s="63">
        <v>308</v>
      </c>
      <c r="K1202" s="63">
        <v>440.44</v>
      </c>
    </row>
    <row r="1203" spans="1:11" ht="18" customHeight="1" x14ac:dyDescent="0.3">
      <c r="A1203" s="63" t="s">
        <v>98</v>
      </c>
      <c r="B1203" s="63">
        <v>2021</v>
      </c>
      <c r="C1203" s="63" t="s">
        <v>35</v>
      </c>
      <c r="D1203" s="63" t="s">
        <v>90</v>
      </c>
      <c r="E1203" s="63" t="s">
        <v>91</v>
      </c>
      <c r="F1203" s="63" t="s">
        <v>92</v>
      </c>
      <c r="G1203" s="63" t="s">
        <v>93</v>
      </c>
      <c r="H1203" s="63" t="s">
        <v>94</v>
      </c>
      <c r="I1203" s="63" t="s">
        <v>95</v>
      </c>
      <c r="J1203" s="63">
        <v>262</v>
      </c>
      <c r="K1203" s="63">
        <v>526.24</v>
      </c>
    </row>
    <row r="1204" spans="1:11" ht="18" customHeight="1" x14ac:dyDescent="0.3">
      <c r="A1204" s="63" t="s">
        <v>99</v>
      </c>
      <c r="B1204" s="63">
        <v>2021</v>
      </c>
      <c r="C1204" s="63" t="s">
        <v>35</v>
      </c>
      <c r="D1204" s="63" t="s">
        <v>90</v>
      </c>
      <c r="E1204" s="63" t="s">
        <v>91</v>
      </c>
      <c r="F1204" s="63" t="s">
        <v>92</v>
      </c>
      <c r="G1204" s="63" t="s">
        <v>93</v>
      </c>
      <c r="H1204" s="63" t="s">
        <v>94</v>
      </c>
      <c r="I1204" s="63" t="s">
        <v>95</v>
      </c>
      <c r="J1204" s="63">
        <v>304</v>
      </c>
      <c r="K1204" s="63">
        <v>526.24</v>
      </c>
    </row>
    <row r="1205" spans="1:11" ht="18" customHeight="1" x14ac:dyDescent="0.3">
      <c r="A1205" s="63" t="s">
        <v>96</v>
      </c>
      <c r="B1205" s="63">
        <v>2021</v>
      </c>
      <c r="C1205" s="63" t="s">
        <v>35</v>
      </c>
      <c r="D1205" s="63" t="s">
        <v>90</v>
      </c>
      <c r="E1205" s="63" t="s">
        <v>91</v>
      </c>
      <c r="F1205" s="63" t="s">
        <v>92</v>
      </c>
      <c r="G1205" s="63" t="s">
        <v>93</v>
      </c>
      <c r="H1205" s="63" t="s">
        <v>94</v>
      </c>
      <c r="I1205" s="63" t="s">
        <v>95</v>
      </c>
      <c r="J1205" s="63">
        <v>232</v>
      </c>
      <c r="K1205" s="63">
        <v>526.24</v>
      </c>
    </row>
    <row r="1206" spans="1:11" ht="18" customHeight="1" x14ac:dyDescent="0.3">
      <c r="A1206" s="63" t="s">
        <v>96</v>
      </c>
      <c r="B1206" s="63">
        <v>2021</v>
      </c>
      <c r="C1206" s="63" t="s">
        <v>35</v>
      </c>
      <c r="D1206" s="63" t="s">
        <v>90</v>
      </c>
      <c r="E1206" s="63" t="s">
        <v>91</v>
      </c>
      <c r="F1206" s="63" t="s">
        <v>92</v>
      </c>
      <c r="G1206" s="63" t="s">
        <v>93</v>
      </c>
      <c r="H1206" s="63" t="s">
        <v>94</v>
      </c>
      <c r="I1206" s="63" t="s">
        <v>95</v>
      </c>
      <c r="J1206" s="63">
        <v>1001</v>
      </c>
      <c r="K1206" s="63">
        <v>1431.43</v>
      </c>
    </row>
    <row r="1207" spans="1:11" ht="18" customHeight="1" x14ac:dyDescent="0.3">
      <c r="A1207" s="63" t="s">
        <v>96</v>
      </c>
      <c r="B1207" s="63">
        <v>2021</v>
      </c>
      <c r="C1207" s="63" t="s">
        <v>35</v>
      </c>
      <c r="D1207" s="63" t="s">
        <v>90</v>
      </c>
      <c r="E1207" s="63" t="s">
        <v>91</v>
      </c>
      <c r="F1207" s="63" t="s">
        <v>92</v>
      </c>
      <c r="G1207" s="63" t="s">
        <v>93</v>
      </c>
      <c r="H1207" s="63" t="s">
        <v>94</v>
      </c>
      <c r="I1207" s="63" t="s">
        <v>95</v>
      </c>
      <c r="J1207" s="63">
        <v>1034</v>
      </c>
      <c r="K1207" s="63">
        <v>1478.62</v>
      </c>
    </row>
    <row r="1208" spans="1:11" ht="18" customHeight="1" x14ac:dyDescent="0.3">
      <c r="A1208" s="63" t="s">
        <v>89</v>
      </c>
      <c r="B1208" s="63">
        <v>2021</v>
      </c>
      <c r="C1208" s="63" t="s">
        <v>35</v>
      </c>
      <c r="D1208" s="63" t="s">
        <v>90</v>
      </c>
      <c r="E1208" s="63" t="s">
        <v>91</v>
      </c>
      <c r="F1208" s="63" t="s">
        <v>92</v>
      </c>
      <c r="G1208" s="63" t="s">
        <v>93</v>
      </c>
      <c r="H1208" s="63" t="s">
        <v>94</v>
      </c>
      <c r="I1208" s="63" t="s">
        <v>95</v>
      </c>
      <c r="J1208" s="63">
        <v>234</v>
      </c>
      <c r="K1208" s="63">
        <v>334.62</v>
      </c>
    </row>
    <row r="1209" spans="1:11" ht="18" customHeight="1" x14ac:dyDescent="0.3">
      <c r="A1209" s="63" t="s">
        <v>89</v>
      </c>
      <c r="B1209" s="63">
        <v>2021</v>
      </c>
      <c r="C1209" s="63" t="s">
        <v>35</v>
      </c>
      <c r="D1209" s="63" t="s">
        <v>90</v>
      </c>
      <c r="E1209" s="63" t="s">
        <v>91</v>
      </c>
      <c r="F1209" s="63" t="s">
        <v>92</v>
      </c>
      <c r="G1209" s="63" t="s">
        <v>93</v>
      </c>
      <c r="H1209" s="63" t="s">
        <v>94</v>
      </c>
      <c r="I1209" s="63" t="s">
        <v>95</v>
      </c>
      <c r="J1209" s="63">
        <v>261</v>
      </c>
      <c r="K1209" s="63">
        <v>373.23</v>
      </c>
    </row>
    <row r="1210" spans="1:11" ht="18" customHeight="1" x14ac:dyDescent="0.3">
      <c r="A1210" s="63" t="s">
        <v>98</v>
      </c>
      <c r="B1210" s="63">
        <v>2021</v>
      </c>
      <c r="C1210" s="63" t="s">
        <v>35</v>
      </c>
      <c r="D1210" s="63" t="s">
        <v>90</v>
      </c>
      <c r="E1210" s="63" t="s">
        <v>91</v>
      </c>
      <c r="F1210" s="63" t="s">
        <v>92</v>
      </c>
      <c r="G1210" s="63" t="s">
        <v>93</v>
      </c>
      <c r="H1210" s="63" t="s">
        <v>94</v>
      </c>
      <c r="I1210" s="63" t="s">
        <v>95</v>
      </c>
      <c r="J1210" s="63">
        <v>309</v>
      </c>
      <c r="K1210" s="63">
        <v>441.87</v>
      </c>
    </row>
    <row r="1211" spans="1:11" ht="18" customHeight="1" x14ac:dyDescent="0.3">
      <c r="A1211" s="63" t="s">
        <v>96</v>
      </c>
      <c r="B1211" s="63">
        <v>2021</v>
      </c>
      <c r="C1211" s="63" t="s">
        <v>35</v>
      </c>
      <c r="D1211" s="63" t="s">
        <v>90</v>
      </c>
      <c r="E1211" s="63" t="s">
        <v>91</v>
      </c>
      <c r="F1211" s="63" t="s">
        <v>92</v>
      </c>
      <c r="G1211" s="63" t="s">
        <v>93</v>
      </c>
      <c r="H1211" s="63" t="s">
        <v>94</v>
      </c>
      <c r="I1211" s="63" t="s">
        <v>95</v>
      </c>
      <c r="J1211" s="63">
        <v>231</v>
      </c>
      <c r="K1211" s="63">
        <v>330.33</v>
      </c>
    </row>
    <row r="1212" spans="1:11" ht="18" customHeight="1" x14ac:dyDescent="0.3">
      <c r="A1212" s="63" t="s">
        <v>96</v>
      </c>
      <c r="B1212" s="63">
        <v>2021</v>
      </c>
      <c r="C1212" s="63" t="s">
        <v>35</v>
      </c>
      <c r="D1212" s="63" t="s">
        <v>90</v>
      </c>
      <c r="E1212" s="63" t="s">
        <v>91</v>
      </c>
      <c r="F1212" s="63" t="s">
        <v>92</v>
      </c>
      <c r="G1212" s="63" t="s">
        <v>93</v>
      </c>
      <c r="H1212" s="63" t="s">
        <v>94</v>
      </c>
      <c r="I1212" s="63" t="s">
        <v>95</v>
      </c>
      <c r="J1212" s="63">
        <v>782</v>
      </c>
      <c r="K1212" s="63">
        <v>1118.26</v>
      </c>
    </row>
    <row r="1213" spans="1:11" ht="18" customHeight="1" x14ac:dyDescent="0.3">
      <c r="A1213" s="63" t="s">
        <v>89</v>
      </c>
      <c r="B1213" s="63">
        <v>2021</v>
      </c>
      <c r="C1213" s="63" t="s">
        <v>35</v>
      </c>
      <c r="D1213" s="63" t="s">
        <v>90</v>
      </c>
      <c r="E1213" s="63" t="s">
        <v>91</v>
      </c>
      <c r="F1213" s="63" t="s">
        <v>92</v>
      </c>
      <c r="G1213" s="63" t="s">
        <v>93</v>
      </c>
      <c r="H1213" s="63" t="s">
        <v>94</v>
      </c>
      <c r="I1213" s="63" t="s">
        <v>95</v>
      </c>
      <c r="J1213" s="63">
        <v>815</v>
      </c>
      <c r="K1213" s="63">
        <v>1165.45</v>
      </c>
    </row>
    <row r="1214" spans="1:11" ht="18" customHeight="1" x14ac:dyDescent="0.3">
      <c r="A1214" s="63" t="s">
        <v>98</v>
      </c>
      <c r="B1214" s="63">
        <v>2021</v>
      </c>
      <c r="C1214" s="63" t="s">
        <v>35</v>
      </c>
      <c r="D1214" s="63" t="s">
        <v>90</v>
      </c>
      <c r="E1214" s="63" t="s">
        <v>91</v>
      </c>
      <c r="F1214" s="63" t="s">
        <v>92</v>
      </c>
      <c r="G1214" s="63" t="s">
        <v>93</v>
      </c>
      <c r="H1214" s="63" t="s">
        <v>94</v>
      </c>
      <c r="I1214" s="63" t="s">
        <v>95</v>
      </c>
      <c r="J1214" s="63">
        <v>868</v>
      </c>
      <c r="K1214" s="63">
        <v>1241.24</v>
      </c>
    </row>
    <row r="1215" spans="1:11" ht="18" customHeight="1" x14ac:dyDescent="0.3">
      <c r="A1215" s="63" t="s">
        <v>89</v>
      </c>
      <c r="B1215" s="63">
        <v>2021</v>
      </c>
      <c r="C1215" s="63" t="s">
        <v>35</v>
      </c>
      <c r="D1215" s="63" t="s">
        <v>90</v>
      </c>
      <c r="E1215" s="63" t="s">
        <v>91</v>
      </c>
      <c r="F1215" s="63" t="s">
        <v>92</v>
      </c>
      <c r="G1215" s="63" t="s">
        <v>93</v>
      </c>
      <c r="H1215" s="63" t="s">
        <v>94</v>
      </c>
      <c r="I1215" s="63" t="s">
        <v>95</v>
      </c>
      <c r="J1215" s="63">
        <v>305</v>
      </c>
      <c r="K1215" s="63">
        <v>436.15</v>
      </c>
    </row>
    <row r="1216" spans="1:11" ht="18" customHeight="1" x14ac:dyDescent="0.3">
      <c r="A1216" s="63" t="s">
        <v>89</v>
      </c>
      <c r="B1216" s="63">
        <v>2021</v>
      </c>
      <c r="C1216" s="63" t="s">
        <v>35</v>
      </c>
      <c r="D1216" s="63" t="s">
        <v>90</v>
      </c>
      <c r="E1216" s="63" t="s">
        <v>91</v>
      </c>
      <c r="F1216" s="63" t="s">
        <v>92</v>
      </c>
      <c r="G1216" s="63" t="s">
        <v>93</v>
      </c>
      <c r="H1216" s="63" t="s">
        <v>94</v>
      </c>
      <c r="I1216" s="63" t="s">
        <v>95</v>
      </c>
      <c r="J1216" s="63">
        <v>233</v>
      </c>
      <c r="K1216" s="63">
        <v>333.19</v>
      </c>
    </row>
    <row r="1217" spans="1:11" ht="18" customHeight="1" x14ac:dyDescent="0.3">
      <c r="A1217" s="63" t="s">
        <v>96</v>
      </c>
      <c r="B1217" s="63">
        <v>2021</v>
      </c>
      <c r="C1217" s="63" t="s">
        <v>41</v>
      </c>
      <c r="D1217" s="63" t="s">
        <v>102</v>
      </c>
      <c r="E1217" s="63" t="s">
        <v>91</v>
      </c>
      <c r="F1217" s="63" t="s">
        <v>92</v>
      </c>
      <c r="G1217" s="63" t="s">
        <v>93</v>
      </c>
      <c r="H1217" s="63" t="s">
        <v>94</v>
      </c>
      <c r="I1217" s="63" t="s">
        <v>97</v>
      </c>
      <c r="J1217" s="63">
        <v>266</v>
      </c>
      <c r="K1217" s="63">
        <v>380.38</v>
      </c>
    </row>
    <row r="1218" spans="1:11" ht="18" customHeight="1" x14ac:dyDescent="0.3">
      <c r="A1218" s="63" t="s">
        <v>96</v>
      </c>
      <c r="B1218" s="63">
        <v>2021</v>
      </c>
      <c r="C1218" s="63" t="s">
        <v>41</v>
      </c>
      <c r="D1218" s="63" t="s">
        <v>102</v>
      </c>
      <c r="E1218" s="63" t="s">
        <v>91</v>
      </c>
      <c r="F1218" s="63" t="s">
        <v>92</v>
      </c>
      <c r="G1218" s="63" t="s">
        <v>93</v>
      </c>
      <c r="H1218" s="63" t="s">
        <v>94</v>
      </c>
      <c r="I1218" s="63" t="s">
        <v>97</v>
      </c>
      <c r="J1218" s="63">
        <v>260</v>
      </c>
      <c r="K1218" s="63">
        <v>371.8</v>
      </c>
    </row>
    <row r="1219" spans="1:11" ht="18" customHeight="1" x14ac:dyDescent="0.3">
      <c r="A1219" s="63" t="s">
        <v>89</v>
      </c>
      <c r="B1219" s="63">
        <v>2021</v>
      </c>
      <c r="C1219" s="63" t="s">
        <v>41</v>
      </c>
      <c r="D1219" s="63" t="s">
        <v>102</v>
      </c>
      <c r="E1219" s="63" t="s">
        <v>91</v>
      </c>
      <c r="F1219" s="63" t="s">
        <v>92</v>
      </c>
      <c r="G1219" s="63" t="s">
        <v>93</v>
      </c>
      <c r="H1219" s="63" t="s">
        <v>94</v>
      </c>
      <c r="I1219" s="63" t="s">
        <v>97</v>
      </c>
      <c r="J1219" s="63">
        <v>254</v>
      </c>
      <c r="K1219" s="63">
        <v>363.22</v>
      </c>
    </row>
    <row r="1220" spans="1:11" ht="18" customHeight="1" x14ac:dyDescent="0.3">
      <c r="A1220" s="63" t="s">
        <v>89</v>
      </c>
      <c r="B1220" s="63">
        <v>2021</v>
      </c>
      <c r="C1220" s="63" t="s">
        <v>41</v>
      </c>
      <c r="D1220" s="63" t="s">
        <v>102</v>
      </c>
      <c r="E1220" s="63" t="s">
        <v>91</v>
      </c>
      <c r="F1220" s="63" t="s">
        <v>92</v>
      </c>
      <c r="G1220" s="63" t="s">
        <v>93</v>
      </c>
      <c r="H1220" s="63" t="s">
        <v>94</v>
      </c>
      <c r="I1220" s="63" t="s">
        <v>95</v>
      </c>
      <c r="J1220" s="63">
        <v>230</v>
      </c>
      <c r="K1220" s="63">
        <v>328.9</v>
      </c>
    </row>
    <row r="1221" spans="1:11" ht="18" customHeight="1" x14ac:dyDescent="0.3">
      <c r="A1221" s="63" t="s">
        <v>89</v>
      </c>
      <c r="B1221" s="63">
        <v>2021</v>
      </c>
      <c r="C1221" s="63" t="s">
        <v>41</v>
      </c>
      <c r="D1221" s="63" t="s">
        <v>102</v>
      </c>
      <c r="E1221" s="63" t="s">
        <v>91</v>
      </c>
      <c r="F1221" s="63" t="s">
        <v>92</v>
      </c>
      <c r="G1221" s="63" t="s">
        <v>93</v>
      </c>
      <c r="H1221" s="63" t="s">
        <v>94</v>
      </c>
      <c r="I1221" s="63" t="s">
        <v>95</v>
      </c>
      <c r="J1221" s="63">
        <v>272</v>
      </c>
      <c r="K1221" s="63">
        <v>388.96</v>
      </c>
    </row>
    <row r="1222" spans="1:11" ht="18" customHeight="1" x14ac:dyDescent="0.3">
      <c r="A1222" s="63" t="s">
        <v>98</v>
      </c>
      <c r="B1222" s="63">
        <v>2021</v>
      </c>
      <c r="C1222" s="63" t="s">
        <v>41</v>
      </c>
      <c r="D1222" s="63" t="s">
        <v>102</v>
      </c>
      <c r="E1222" s="63" t="s">
        <v>91</v>
      </c>
      <c r="F1222" s="63" t="s">
        <v>92</v>
      </c>
      <c r="G1222" s="63" t="s">
        <v>93</v>
      </c>
      <c r="H1222" s="63" t="s">
        <v>94</v>
      </c>
      <c r="I1222" s="63" t="s">
        <v>95</v>
      </c>
      <c r="J1222" s="63">
        <v>262</v>
      </c>
      <c r="K1222" s="63">
        <v>374.65999999999997</v>
      </c>
    </row>
    <row r="1223" spans="1:11" ht="18" customHeight="1" x14ac:dyDescent="0.3">
      <c r="A1223" s="63" t="s">
        <v>96</v>
      </c>
      <c r="B1223" s="63">
        <v>2021</v>
      </c>
      <c r="C1223" s="63" t="s">
        <v>41</v>
      </c>
      <c r="D1223" s="63" t="s">
        <v>102</v>
      </c>
      <c r="E1223" s="63" t="s">
        <v>91</v>
      </c>
      <c r="F1223" s="63" t="s">
        <v>92</v>
      </c>
      <c r="G1223" s="63" t="s">
        <v>93</v>
      </c>
      <c r="H1223" s="63" t="s">
        <v>94</v>
      </c>
      <c r="I1223" s="63" t="s">
        <v>95</v>
      </c>
      <c r="J1223" s="63">
        <v>256</v>
      </c>
      <c r="K1223" s="63">
        <v>366.08</v>
      </c>
    </row>
    <row r="1224" spans="1:11" ht="18" customHeight="1" x14ac:dyDescent="0.3">
      <c r="A1224" s="63" t="s">
        <v>98</v>
      </c>
      <c r="B1224" s="63">
        <v>2021</v>
      </c>
      <c r="C1224" s="63" t="s">
        <v>41</v>
      </c>
      <c r="D1224" s="63" t="s">
        <v>102</v>
      </c>
      <c r="E1224" s="63" t="s">
        <v>91</v>
      </c>
      <c r="F1224" s="63" t="s">
        <v>92</v>
      </c>
      <c r="G1224" s="63" t="s">
        <v>93</v>
      </c>
      <c r="H1224" s="63" t="s">
        <v>94</v>
      </c>
      <c r="I1224" s="63" t="s">
        <v>95</v>
      </c>
      <c r="J1224" s="63">
        <v>226</v>
      </c>
      <c r="K1224" s="63">
        <v>526.24</v>
      </c>
    </row>
    <row r="1225" spans="1:11" ht="18" customHeight="1" x14ac:dyDescent="0.3">
      <c r="A1225" s="63" t="s">
        <v>98</v>
      </c>
      <c r="B1225" s="63">
        <v>2021</v>
      </c>
      <c r="C1225" s="63" t="s">
        <v>41</v>
      </c>
      <c r="D1225" s="63" t="s">
        <v>102</v>
      </c>
      <c r="E1225" s="63" t="s">
        <v>91</v>
      </c>
      <c r="F1225" s="63" t="s">
        <v>92</v>
      </c>
      <c r="G1225" s="63" t="s">
        <v>93</v>
      </c>
      <c r="H1225" s="63" t="s">
        <v>94</v>
      </c>
      <c r="I1225" s="63" t="s">
        <v>95</v>
      </c>
      <c r="J1225" s="63">
        <v>274</v>
      </c>
      <c r="K1225" s="63">
        <v>526.24</v>
      </c>
    </row>
    <row r="1226" spans="1:11" ht="18" customHeight="1" x14ac:dyDescent="0.3">
      <c r="A1226" s="63" t="s">
        <v>100</v>
      </c>
      <c r="B1226" s="63">
        <v>2021</v>
      </c>
      <c r="C1226" s="63" t="s">
        <v>41</v>
      </c>
      <c r="D1226" s="63" t="s">
        <v>102</v>
      </c>
      <c r="E1226" s="63" t="s">
        <v>91</v>
      </c>
      <c r="F1226" s="63" t="s">
        <v>92</v>
      </c>
      <c r="G1226" s="63" t="s">
        <v>93</v>
      </c>
      <c r="H1226" s="63" t="s">
        <v>94</v>
      </c>
      <c r="I1226" s="63" t="s">
        <v>95</v>
      </c>
      <c r="J1226" s="63">
        <v>1006</v>
      </c>
      <c r="K1226" s="63">
        <v>1438.58</v>
      </c>
    </row>
    <row r="1227" spans="1:11" ht="18" customHeight="1" x14ac:dyDescent="0.3">
      <c r="A1227" s="63" t="s">
        <v>99</v>
      </c>
      <c r="B1227" s="63">
        <v>2021</v>
      </c>
      <c r="C1227" s="63" t="s">
        <v>41</v>
      </c>
      <c r="D1227" s="63" t="s">
        <v>102</v>
      </c>
      <c r="E1227" s="63" t="s">
        <v>91</v>
      </c>
      <c r="F1227" s="63" t="s">
        <v>92</v>
      </c>
      <c r="G1227" s="63" t="s">
        <v>93</v>
      </c>
      <c r="H1227" s="63" t="s">
        <v>94</v>
      </c>
      <c r="I1227" s="63" t="s">
        <v>95</v>
      </c>
      <c r="J1227" s="63">
        <v>1039</v>
      </c>
      <c r="K1227" s="63">
        <v>1485.77</v>
      </c>
    </row>
    <row r="1228" spans="1:11" ht="18" customHeight="1" x14ac:dyDescent="0.3">
      <c r="A1228" s="63" t="s">
        <v>99</v>
      </c>
      <c r="B1228" s="63">
        <v>2021</v>
      </c>
      <c r="C1228" s="63" t="s">
        <v>41</v>
      </c>
      <c r="D1228" s="63" t="s">
        <v>102</v>
      </c>
      <c r="E1228" s="63" t="s">
        <v>91</v>
      </c>
      <c r="F1228" s="63" t="s">
        <v>92</v>
      </c>
      <c r="G1228" s="63" t="s">
        <v>93</v>
      </c>
      <c r="H1228" s="63" t="s">
        <v>94</v>
      </c>
      <c r="I1228" s="63" t="s">
        <v>95</v>
      </c>
      <c r="J1228" s="63">
        <v>273</v>
      </c>
      <c r="K1228" s="63">
        <v>390.39</v>
      </c>
    </row>
    <row r="1229" spans="1:11" ht="18" customHeight="1" x14ac:dyDescent="0.3">
      <c r="A1229" s="63" t="s">
        <v>89</v>
      </c>
      <c r="B1229" s="63">
        <v>2021</v>
      </c>
      <c r="C1229" s="63" t="s">
        <v>41</v>
      </c>
      <c r="D1229" s="63" t="s">
        <v>102</v>
      </c>
      <c r="E1229" s="63" t="s">
        <v>91</v>
      </c>
      <c r="F1229" s="63" t="s">
        <v>92</v>
      </c>
      <c r="G1229" s="63" t="s">
        <v>93</v>
      </c>
      <c r="H1229" s="63" t="s">
        <v>94</v>
      </c>
      <c r="I1229" s="63" t="s">
        <v>95</v>
      </c>
      <c r="J1229" s="63">
        <v>265</v>
      </c>
      <c r="K1229" s="63">
        <v>378.95</v>
      </c>
    </row>
    <row r="1230" spans="1:11" ht="18" customHeight="1" x14ac:dyDescent="0.3">
      <c r="A1230" s="63" t="s">
        <v>100</v>
      </c>
      <c r="B1230" s="63">
        <v>2021</v>
      </c>
      <c r="C1230" s="63" t="s">
        <v>41</v>
      </c>
      <c r="D1230" s="63" t="s">
        <v>102</v>
      </c>
      <c r="E1230" s="63" t="s">
        <v>91</v>
      </c>
      <c r="F1230" s="63" t="s">
        <v>92</v>
      </c>
      <c r="G1230" s="63" t="s">
        <v>93</v>
      </c>
      <c r="H1230" s="63" t="s">
        <v>94</v>
      </c>
      <c r="I1230" s="63" t="s">
        <v>95</v>
      </c>
      <c r="J1230" s="63">
        <v>259</v>
      </c>
      <c r="K1230" s="63">
        <v>370.37</v>
      </c>
    </row>
    <row r="1231" spans="1:11" ht="18" customHeight="1" x14ac:dyDescent="0.3">
      <c r="A1231" s="63" t="s">
        <v>98</v>
      </c>
      <c r="B1231" s="63">
        <v>2021</v>
      </c>
      <c r="C1231" s="63" t="s">
        <v>41</v>
      </c>
      <c r="D1231" s="63" t="s">
        <v>102</v>
      </c>
      <c r="E1231" s="63" t="s">
        <v>91</v>
      </c>
      <c r="F1231" s="63" t="s">
        <v>92</v>
      </c>
      <c r="G1231" s="63" t="s">
        <v>93</v>
      </c>
      <c r="H1231" s="63" t="s">
        <v>94</v>
      </c>
      <c r="I1231" s="63" t="s">
        <v>95</v>
      </c>
      <c r="J1231" s="63">
        <v>253</v>
      </c>
      <c r="K1231" s="63">
        <v>361.78999999999996</v>
      </c>
    </row>
    <row r="1232" spans="1:11" ht="18" customHeight="1" x14ac:dyDescent="0.3">
      <c r="A1232" s="63" t="s">
        <v>98</v>
      </c>
      <c r="B1232" s="63">
        <v>2021</v>
      </c>
      <c r="C1232" s="63" t="s">
        <v>41</v>
      </c>
      <c r="D1232" s="63" t="s">
        <v>102</v>
      </c>
      <c r="E1232" s="63" t="s">
        <v>91</v>
      </c>
      <c r="F1232" s="63" t="s">
        <v>92</v>
      </c>
      <c r="G1232" s="63" t="s">
        <v>93</v>
      </c>
      <c r="H1232" s="63" t="s">
        <v>94</v>
      </c>
      <c r="I1232" s="63" t="s">
        <v>95</v>
      </c>
      <c r="J1232" s="63">
        <v>787</v>
      </c>
      <c r="K1232" s="63">
        <v>1125.4099999999999</v>
      </c>
    </row>
    <row r="1233" spans="1:11" ht="18" customHeight="1" x14ac:dyDescent="0.3">
      <c r="A1233" s="63" t="s">
        <v>98</v>
      </c>
      <c r="B1233" s="63">
        <v>2021</v>
      </c>
      <c r="C1233" s="63" t="s">
        <v>41</v>
      </c>
      <c r="D1233" s="63" t="s">
        <v>102</v>
      </c>
      <c r="E1233" s="63" t="s">
        <v>91</v>
      </c>
      <c r="F1233" s="63" t="s">
        <v>92</v>
      </c>
      <c r="G1233" s="63" t="s">
        <v>93</v>
      </c>
      <c r="H1233" s="63" t="s">
        <v>94</v>
      </c>
      <c r="I1233" s="63" t="s">
        <v>95</v>
      </c>
      <c r="J1233" s="63">
        <v>820</v>
      </c>
      <c r="K1233" s="63">
        <v>1172.5999999999999</v>
      </c>
    </row>
    <row r="1234" spans="1:11" ht="18" customHeight="1" x14ac:dyDescent="0.3">
      <c r="A1234" s="63" t="s">
        <v>89</v>
      </c>
      <c r="B1234" s="63">
        <v>2021</v>
      </c>
      <c r="C1234" s="63" t="s">
        <v>41</v>
      </c>
      <c r="D1234" s="63" t="s">
        <v>102</v>
      </c>
      <c r="E1234" s="63" t="s">
        <v>91</v>
      </c>
      <c r="F1234" s="63" t="s">
        <v>92</v>
      </c>
      <c r="G1234" s="63" t="s">
        <v>93</v>
      </c>
      <c r="H1234" s="63" t="s">
        <v>94</v>
      </c>
      <c r="I1234" s="63" t="s">
        <v>97</v>
      </c>
      <c r="J1234" s="63">
        <v>263</v>
      </c>
      <c r="K1234" s="63">
        <v>376.09000000000003</v>
      </c>
    </row>
    <row r="1235" spans="1:11" ht="18" customHeight="1" x14ac:dyDescent="0.3">
      <c r="A1235" s="63" t="s">
        <v>96</v>
      </c>
      <c r="B1235" s="63">
        <v>2021</v>
      </c>
      <c r="C1235" s="63" t="s">
        <v>41</v>
      </c>
      <c r="D1235" s="63" t="s">
        <v>102</v>
      </c>
      <c r="E1235" s="63" t="s">
        <v>91</v>
      </c>
      <c r="F1235" s="63" t="s">
        <v>92</v>
      </c>
      <c r="G1235" s="63" t="s">
        <v>93</v>
      </c>
      <c r="H1235" s="63" t="s">
        <v>94</v>
      </c>
      <c r="I1235" s="63" t="s">
        <v>97</v>
      </c>
      <c r="J1235" s="63">
        <v>257</v>
      </c>
      <c r="K1235" s="63">
        <v>367.51</v>
      </c>
    </row>
    <row r="1236" spans="1:11" ht="18" customHeight="1" x14ac:dyDescent="0.3">
      <c r="A1236" s="63" t="s">
        <v>89</v>
      </c>
      <c r="B1236" s="63">
        <v>2021</v>
      </c>
      <c r="C1236" s="63" t="s">
        <v>41</v>
      </c>
      <c r="D1236" s="63" t="s">
        <v>102</v>
      </c>
      <c r="E1236" s="63" t="s">
        <v>91</v>
      </c>
      <c r="F1236" s="63" t="s">
        <v>92</v>
      </c>
      <c r="G1236" s="63" t="s">
        <v>93</v>
      </c>
      <c r="H1236" s="63" t="s">
        <v>94</v>
      </c>
      <c r="I1236" s="63" t="s">
        <v>97</v>
      </c>
      <c r="J1236" s="63">
        <v>251</v>
      </c>
      <c r="K1236" s="63">
        <v>358.93</v>
      </c>
    </row>
    <row r="1237" spans="1:11" ht="18" customHeight="1" x14ac:dyDescent="0.3">
      <c r="A1237" s="63" t="s">
        <v>96</v>
      </c>
      <c r="B1237" s="63">
        <v>2021</v>
      </c>
      <c r="C1237" s="63" t="s">
        <v>41</v>
      </c>
      <c r="D1237" s="63" t="s">
        <v>102</v>
      </c>
      <c r="E1237" s="63" t="s">
        <v>91</v>
      </c>
      <c r="F1237" s="63" t="s">
        <v>92</v>
      </c>
      <c r="G1237" s="63" t="s">
        <v>93</v>
      </c>
      <c r="H1237" s="63" t="s">
        <v>94</v>
      </c>
      <c r="I1237" s="63" t="s">
        <v>95</v>
      </c>
      <c r="J1237" s="63">
        <v>227</v>
      </c>
      <c r="K1237" s="63">
        <v>324.61</v>
      </c>
    </row>
    <row r="1238" spans="1:11" ht="18" customHeight="1" x14ac:dyDescent="0.3">
      <c r="A1238" s="63" t="s">
        <v>96</v>
      </c>
      <c r="B1238" s="63">
        <v>2021</v>
      </c>
      <c r="C1238" s="63" t="s">
        <v>41</v>
      </c>
      <c r="D1238" s="63" t="s">
        <v>102</v>
      </c>
      <c r="E1238" s="63" t="s">
        <v>91</v>
      </c>
      <c r="F1238" s="63" t="s">
        <v>92</v>
      </c>
      <c r="G1238" s="63" t="s">
        <v>93</v>
      </c>
      <c r="H1238" s="63" t="s">
        <v>94</v>
      </c>
      <c r="I1238" s="63" t="s">
        <v>95</v>
      </c>
      <c r="J1238" s="63">
        <v>275</v>
      </c>
      <c r="K1238" s="63">
        <v>393.25</v>
      </c>
    </row>
    <row r="1239" spans="1:11" ht="18" customHeight="1" x14ac:dyDescent="0.3">
      <c r="A1239" s="63" t="s">
        <v>98</v>
      </c>
      <c r="B1239" s="63">
        <v>2021</v>
      </c>
      <c r="C1239" s="63" t="s">
        <v>40</v>
      </c>
      <c r="D1239" s="63" t="s">
        <v>102</v>
      </c>
      <c r="E1239" s="63" t="s">
        <v>91</v>
      </c>
      <c r="F1239" s="63" t="s">
        <v>92</v>
      </c>
      <c r="G1239" s="63" t="s">
        <v>93</v>
      </c>
      <c r="H1239" s="63" t="s">
        <v>94</v>
      </c>
      <c r="I1239" s="63" t="s">
        <v>97</v>
      </c>
      <c r="J1239" s="63">
        <v>278</v>
      </c>
      <c r="K1239" s="63">
        <v>397.53999999999996</v>
      </c>
    </row>
    <row r="1240" spans="1:11" ht="18" customHeight="1" x14ac:dyDescent="0.3">
      <c r="A1240" s="63" t="s">
        <v>96</v>
      </c>
      <c r="B1240" s="63">
        <v>2021</v>
      </c>
      <c r="C1240" s="63" t="s">
        <v>40</v>
      </c>
      <c r="D1240" s="63" t="s">
        <v>102</v>
      </c>
      <c r="E1240" s="63" t="s">
        <v>91</v>
      </c>
      <c r="F1240" s="63" t="s">
        <v>92</v>
      </c>
      <c r="G1240" s="63" t="s">
        <v>93</v>
      </c>
      <c r="H1240" s="63" t="s">
        <v>94</v>
      </c>
      <c r="I1240" s="63" t="s">
        <v>97</v>
      </c>
      <c r="J1240" s="63">
        <v>272</v>
      </c>
      <c r="K1240" s="63">
        <v>388.96</v>
      </c>
    </row>
    <row r="1241" spans="1:11" ht="18" customHeight="1" x14ac:dyDescent="0.3">
      <c r="A1241" s="63" t="s">
        <v>89</v>
      </c>
      <c r="B1241" s="63">
        <v>2021</v>
      </c>
      <c r="C1241" s="63" t="s">
        <v>40</v>
      </c>
      <c r="D1241" s="63" t="s">
        <v>102</v>
      </c>
      <c r="E1241" s="63" t="s">
        <v>91</v>
      </c>
      <c r="F1241" s="63" t="s">
        <v>92</v>
      </c>
      <c r="G1241" s="63" t="s">
        <v>93</v>
      </c>
      <c r="H1241" s="63" t="s">
        <v>94</v>
      </c>
      <c r="I1241" s="63" t="s">
        <v>95</v>
      </c>
      <c r="J1241" s="63">
        <v>278</v>
      </c>
      <c r="K1241" s="63">
        <v>397.53999999999996</v>
      </c>
    </row>
    <row r="1242" spans="1:11" ht="18" customHeight="1" x14ac:dyDescent="0.3">
      <c r="A1242" s="63" t="s">
        <v>96</v>
      </c>
      <c r="B1242" s="63">
        <v>2021</v>
      </c>
      <c r="C1242" s="63" t="s">
        <v>40</v>
      </c>
      <c r="D1242" s="63" t="s">
        <v>102</v>
      </c>
      <c r="E1242" s="63" t="s">
        <v>91</v>
      </c>
      <c r="F1242" s="63" t="s">
        <v>92</v>
      </c>
      <c r="G1242" s="63" t="s">
        <v>93</v>
      </c>
      <c r="H1242" s="63" t="s">
        <v>94</v>
      </c>
      <c r="I1242" s="63" t="s">
        <v>95</v>
      </c>
      <c r="J1242" s="63">
        <v>280</v>
      </c>
      <c r="K1242" s="63">
        <v>400.4</v>
      </c>
    </row>
    <row r="1243" spans="1:11" ht="18" customHeight="1" x14ac:dyDescent="0.3">
      <c r="A1243" s="63" t="s">
        <v>96</v>
      </c>
      <c r="B1243" s="63">
        <v>2021</v>
      </c>
      <c r="C1243" s="63" t="s">
        <v>40</v>
      </c>
      <c r="D1243" s="63" t="s">
        <v>102</v>
      </c>
      <c r="E1243" s="63" t="s">
        <v>91</v>
      </c>
      <c r="F1243" s="63" t="s">
        <v>92</v>
      </c>
      <c r="G1243" s="63" t="s">
        <v>93</v>
      </c>
      <c r="H1243" s="63" t="s">
        <v>94</v>
      </c>
      <c r="I1243" s="63" t="s">
        <v>95</v>
      </c>
      <c r="J1243" s="63">
        <v>274</v>
      </c>
      <c r="K1243" s="63">
        <v>391.82</v>
      </c>
    </row>
    <row r="1244" spans="1:11" ht="18" customHeight="1" x14ac:dyDescent="0.3">
      <c r="A1244" s="63" t="s">
        <v>89</v>
      </c>
      <c r="B1244" s="63">
        <v>2021</v>
      </c>
      <c r="C1244" s="63" t="s">
        <v>40</v>
      </c>
      <c r="D1244" s="63" t="s">
        <v>102</v>
      </c>
      <c r="E1244" s="63" t="s">
        <v>91</v>
      </c>
      <c r="F1244" s="63" t="s">
        <v>92</v>
      </c>
      <c r="G1244" s="63" t="s">
        <v>93</v>
      </c>
      <c r="H1244" s="63" t="s">
        <v>94</v>
      </c>
      <c r="I1244" s="63" t="s">
        <v>95</v>
      </c>
      <c r="J1244" s="63">
        <v>268</v>
      </c>
      <c r="K1244" s="63">
        <v>383.24</v>
      </c>
    </row>
    <row r="1245" spans="1:11" ht="18" customHeight="1" x14ac:dyDescent="0.3">
      <c r="A1245" s="63" t="s">
        <v>98</v>
      </c>
      <c r="B1245" s="63">
        <v>2021</v>
      </c>
      <c r="C1245" s="63" t="s">
        <v>40</v>
      </c>
      <c r="D1245" s="63" t="s">
        <v>102</v>
      </c>
      <c r="E1245" s="63" t="s">
        <v>91</v>
      </c>
      <c r="F1245" s="63" t="s">
        <v>92</v>
      </c>
      <c r="G1245" s="63" t="s">
        <v>93</v>
      </c>
      <c r="H1245" s="63" t="s">
        <v>94</v>
      </c>
      <c r="I1245" s="63" t="s">
        <v>95</v>
      </c>
      <c r="J1245" s="63">
        <v>232</v>
      </c>
      <c r="K1245" s="63">
        <v>526.24</v>
      </c>
    </row>
    <row r="1246" spans="1:11" ht="18" customHeight="1" x14ac:dyDescent="0.3">
      <c r="A1246" s="63" t="s">
        <v>89</v>
      </c>
      <c r="B1246" s="63">
        <v>2021</v>
      </c>
      <c r="C1246" s="63" t="s">
        <v>40</v>
      </c>
      <c r="D1246" s="63" t="s">
        <v>102</v>
      </c>
      <c r="E1246" s="63" t="s">
        <v>91</v>
      </c>
      <c r="F1246" s="63" t="s">
        <v>92</v>
      </c>
      <c r="G1246" s="63" t="s">
        <v>93</v>
      </c>
      <c r="H1246" s="63" t="s">
        <v>94</v>
      </c>
      <c r="I1246" s="63" t="s">
        <v>95</v>
      </c>
      <c r="J1246" s="63">
        <v>280</v>
      </c>
      <c r="K1246" s="63">
        <v>526.24</v>
      </c>
    </row>
    <row r="1247" spans="1:11" ht="18" customHeight="1" x14ac:dyDescent="0.3">
      <c r="A1247" s="63" t="s">
        <v>99</v>
      </c>
      <c r="B1247" s="63">
        <v>2021</v>
      </c>
      <c r="C1247" s="63" t="s">
        <v>40</v>
      </c>
      <c r="D1247" s="63" t="s">
        <v>102</v>
      </c>
      <c r="E1247" s="63" t="s">
        <v>91</v>
      </c>
      <c r="F1247" s="63" t="s">
        <v>92</v>
      </c>
      <c r="G1247" s="63" t="s">
        <v>93</v>
      </c>
      <c r="H1247" s="63" t="s">
        <v>94</v>
      </c>
      <c r="I1247" s="63" t="s">
        <v>95</v>
      </c>
      <c r="J1247" s="63">
        <v>1005</v>
      </c>
      <c r="K1247" s="63">
        <v>1437.15</v>
      </c>
    </row>
    <row r="1248" spans="1:11" ht="18" customHeight="1" x14ac:dyDescent="0.3">
      <c r="A1248" s="63" t="s">
        <v>96</v>
      </c>
      <c r="B1248" s="63">
        <v>2021</v>
      </c>
      <c r="C1248" s="63" t="s">
        <v>40</v>
      </c>
      <c r="D1248" s="63" t="s">
        <v>102</v>
      </c>
      <c r="E1248" s="63" t="s">
        <v>91</v>
      </c>
      <c r="F1248" s="63" t="s">
        <v>92</v>
      </c>
      <c r="G1248" s="63" t="s">
        <v>93</v>
      </c>
      <c r="H1248" s="63" t="s">
        <v>94</v>
      </c>
      <c r="I1248" s="63" t="s">
        <v>95</v>
      </c>
      <c r="J1248" s="63">
        <v>1038</v>
      </c>
      <c r="K1248" s="63">
        <v>1484.34</v>
      </c>
    </row>
    <row r="1249" spans="1:11" ht="18" customHeight="1" x14ac:dyDescent="0.3">
      <c r="A1249" s="63" t="s">
        <v>89</v>
      </c>
      <c r="B1249" s="63">
        <v>2021</v>
      </c>
      <c r="C1249" s="63" t="s">
        <v>40</v>
      </c>
      <c r="D1249" s="63" t="s">
        <v>102</v>
      </c>
      <c r="E1249" s="63" t="s">
        <v>91</v>
      </c>
      <c r="F1249" s="63" t="s">
        <v>92</v>
      </c>
      <c r="G1249" s="63" t="s">
        <v>93</v>
      </c>
      <c r="H1249" s="63" t="s">
        <v>94</v>
      </c>
      <c r="I1249" s="63" t="s">
        <v>95</v>
      </c>
      <c r="J1249" s="63">
        <v>231</v>
      </c>
      <c r="K1249" s="63">
        <v>330.33</v>
      </c>
    </row>
    <row r="1250" spans="1:11" ht="18" customHeight="1" x14ac:dyDescent="0.3">
      <c r="A1250" s="63" t="s">
        <v>96</v>
      </c>
      <c r="B1250" s="63">
        <v>2021</v>
      </c>
      <c r="C1250" s="63" t="s">
        <v>40</v>
      </c>
      <c r="D1250" s="63" t="s">
        <v>102</v>
      </c>
      <c r="E1250" s="63" t="s">
        <v>91</v>
      </c>
      <c r="F1250" s="63" t="s">
        <v>92</v>
      </c>
      <c r="G1250" s="63" t="s">
        <v>93</v>
      </c>
      <c r="H1250" s="63" t="s">
        <v>94</v>
      </c>
      <c r="I1250" s="63" t="s">
        <v>95</v>
      </c>
      <c r="J1250" s="63">
        <v>279</v>
      </c>
      <c r="K1250" s="63">
        <v>398.97</v>
      </c>
    </row>
    <row r="1251" spans="1:11" ht="18" customHeight="1" x14ac:dyDescent="0.3">
      <c r="A1251" s="63" t="s">
        <v>99</v>
      </c>
      <c r="B1251" s="63">
        <v>2021</v>
      </c>
      <c r="C1251" s="63" t="s">
        <v>40</v>
      </c>
      <c r="D1251" s="63" t="s">
        <v>102</v>
      </c>
      <c r="E1251" s="63" t="s">
        <v>91</v>
      </c>
      <c r="F1251" s="63" t="s">
        <v>92</v>
      </c>
      <c r="G1251" s="63" t="s">
        <v>93</v>
      </c>
      <c r="H1251" s="63" t="s">
        <v>94</v>
      </c>
      <c r="I1251" s="63" t="s">
        <v>95</v>
      </c>
      <c r="J1251" s="63">
        <v>277</v>
      </c>
      <c r="K1251" s="63">
        <v>396.11</v>
      </c>
    </row>
    <row r="1252" spans="1:11" ht="18" customHeight="1" x14ac:dyDescent="0.3">
      <c r="A1252" s="63" t="s">
        <v>98</v>
      </c>
      <c r="B1252" s="63">
        <v>2021</v>
      </c>
      <c r="C1252" s="63" t="s">
        <v>40</v>
      </c>
      <c r="D1252" s="63" t="s">
        <v>102</v>
      </c>
      <c r="E1252" s="63" t="s">
        <v>91</v>
      </c>
      <c r="F1252" s="63" t="s">
        <v>92</v>
      </c>
      <c r="G1252" s="63" t="s">
        <v>93</v>
      </c>
      <c r="H1252" s="63" t="s">
        <v>94</v>
      </c>
      <c r="I1252" s="63" t="s">
        <v>95</v>
      </c>
      <c r="J1252" s="63">
        <v>271</v>
      </c>
      <c r="K1252" s="63">
        <v>387.53</v>
      </c>
    </row>
    <row r="1253" spans="1:11" ht="18" customHeight="1" x14ac:dyDescent="0.3">
      <c r="A1253" s="63" t="s">
        <v>96</v>
      </c>
      <c r="B1253" s="63">
        <v>2021</v>
      </c>
      <c r="C1253" s="63" t="s">
        <v>40</v>
      </c>
      <c r="D1253" s="63" t="s">
        <v>102</v>
      </c>
      <c r="E1253" s="63" t="s">
        <v>91</v>
      </c>
      <c r="F1253" s="63" t="s">
        <v>92</v>
      </c>
      <c r="G1253" s="63" t="s">
        <v>93</v>
      </c>
      <c r="H1253" s="63" t="s">
        <v>94</v>
      </c>
      <c r="I1253" s="63" t="s">
        <v>95</v>
      </c>
      <c r="J1253" s="63">
        <v>786</v>
      </c>
      <c r="K1253" s="63">
        <v>1123.98</v>
      </c>
    </row>
    <row r="1254" spans="1:11" ht="18" customHeight="1" x14ac:dyDescent="0.3">
      <c r="A1254" s="63" t="s">
        <v>96</v>
      </c>
      <c r="B1254" s="63">
        <v>2021</v>
      </c>
      <c r="C1254" s="63" t="s">
        <v>40</v>
      </c>
      <c r="D1254" s="63" t="s">
        <v>102</v>
      </c>
      <c r="E1254" s="63" t="s">
        <v>91</v>
      </c>
      <c r="F1254" s="63" t="s">
        <v>92</v>
      </c>
      <c r="G1254" s="63" t="s">
        <v>93</v>
      </c>
      <c r="H1254" s="63" t="s">
        <v>94</v>
      </c>
      <c r="I1254" s="63" t="s">
        <v>97</v>
      </c>
      <c r="J1254" s="63">
        <v>281</v>
      </c>
      <c r="K1254" s="63">
        <v>401.83</v>
      </c>
    </row>
    <row r="1255" spans="1:11" ht="18" customHeight="1" x14ac:dyDescent="0.3">
      <c r="A1255" s="63" t="s">
        <v>96</v>
      </c>
      <c r="B1255" s="63">
        <v>2021</v>
      </c>
      <c r="C1255" s="63" t="s">
        <v>40</v>
      </c>
      <c r="D1255" s="63" t="s">
        <v>102</v>
      </c>
      <c r="E1255" s="63" t="s">
        <v>91</v>
      </c>
      <c r="F1255" s="63" t="s">
        <v>92</v>
      </c>
      <c r="G1255" s="63" t="s">
        <v>93</v>
      </c>
      <c r="H1255" s="63" t="s">
        <v>94</v>
      </c>
      <c r="I1255" s="63" t="s">
        <v>97</v>
      </c>
      <c r="J1255" s="63">
        <v>275</v>
      </c>
      <c r="K1255" s="63">
        <v>393.25</v>
      </c>
    </row>
    <row r="1256" spans="1:11" ht="18" customHeight="1" x14ac:dyDescent="0.3">
      <c r="A1256" s="63" t="s">
        <v>100</v>
      </c>
      <c r="B1256" s="63">
        <v>2021</v>
      </c>
      <c r="C1256" s="63" t="s">
        <v>40</v>
      </c>
      <c r="D1256" s="63" t="s">
        <v>102</v>
      </c>
      <c r="E1256" s="63" t="s">
        <v>91</v>
      </c>
      <c r="F1256" s="63" t="s">
        <v>92</v>
      </c>
      <c r="G1256" s="63" t="s">
        <v>93</v>
      </c>
      <c r="H1256" s="63" t="s">
        <v>94</v>
      </c>
      <c r="I1256" s="63" t="s">
        <v>97</v>
      </c>
      <c r="J1256" s="63">
        <v>269</v>
      </c>
      <c r="K1256" s="63">
        <v>384.67</v>
      </c>
    </row>
    <row r="1257" spans="1:11" ht="18" customHeight="1" x14ac:dyDescent="0.3">
      <c r="A1257" s="63" t="s">
        <v>96</v>
      </c>
      <c r="B1257" s="63">
        <v>2021</v>
      </c>
      <c r="C1257" s="63" t="s">
        <v>40</v>
      </c>
      <c r="D1257" s="63" t="s">
        <v>102</v>
      </c>
      <c r="E1257" s="63" t="s">
        <v>91</v>
      </c>
      <c r="F1257" s="63" t="s">
        <v>92</v>
      </c>
      <c r="G1257" s="63" t="s">
        <v>93</v>
      </c>
      <c r="H1257" s="63" t="s">
        <v>94</v>
      </c>
      <c r="I1257" s="63" t="s">
        <v>95</v>
      </c>
      <c r="J1257" s="63">
        <v>233</v>
      </c>
      <c r="K1257" s="63">
        <v>333.19</v>
      </c>
    </row>
    <row r="1258" spans="1:11" ht="18" customHeight="1" x14ac:dyDescent="0.3">
      <c r="A1258" s="63" t="s">
        <v>98</v>
      </c>
      <c r="B1258" s="63">
        <v>2021</v>
      </c>
      <c r="C1258" s="63" t="s">
        <v>40</v>
      </c>
      <c r="D1258" s="63" t="s">
        <v>102</v>
      </c>
      <c r="E1258" s="63" t="s">
        <v>91</v>
      </c>
      <c r="F1258" s="63" t="s">
        <v>92</v>
      </c>
      <c r="G1258" s="63" t="s">
        <v>93</v>
      </c>
      <c r="H1258" s="63" t="s">
        <v>94</v>
      </c>
      <c r="I1258" s="63" t="s">
        <v>95</v>
      </c>
      <c r="J1258" s="63">
        <v>281</v>
      </c>
      <c r="K1258" s="63">
        <v>401.83</v>
      </c>
    </row>
    <row r="1259" spans="1:11" ht="18" customHeight="1" x14ac:dyDescent="0.3">
      <c r="A1259" s="63" t="s">
        <v>98</v>
      </c>
      <c r="B1259" s="63">
        <v>2021</v>
      </c>
      <c r="C1259" s="63" t="s">
        <v>39</v>
      </c>
      <c r="D1259" s="63" t="s">
        <v>102</v>
      </c>
      <c r="E1259" s="63" t="s">
        <v>91</v>
      </c>
      <c r="F1259" s="63" t="s">
        <v>92</v>
      </c>
      <c r="G1259" s="63" t="s">
        <v>93</v>
      </c>
      <c r="H1259" s="63" t="s">
        <v>94</v>
      </c>
      <c r="I1259" s="63" t="s">
        <v>97</v>
      </c>
      <c r="J1259" s="63">
        <v>284</v>
      </c>
      <c r="K1259" s="63">
        <v>406.12</v>
      </c>
    </row>
    <row r="1260" spans="1:11" ht="18" customHeight="1" x14ac:dyDescent="0.3">
      <c r="A1260" s="63" t="s">
        <v>89</v>
      </c>
      <c r="B1260" s="63">
        <v>2021</v>
      </c>
      <c r="C1260" s="63" t="s">
        <v>39</v>
      </c>
      <c r="D1260" s="63" t="s">
        <v>102</v>
      </c>
      <c r="E1260" s="63" t="s">
        <v>91</v>
      </c>
      <c r="F1260" s="63" t="s">
        <v>92</v>
      </c>
      <c r="G1260" s="63" t="s">
        <v>93</v>
      </c>
      <c r="H1260" s="63" t="s">
        <v>94</v>
      </c>
      <c r="I1260" s="63" t="s">
        <v>95</v>
      </c>
      <c r="J1260" s="63">
        <v>236</v>
      </c>
      <c r="K1260" s="63">
        <v>337.48</v>
      </c>
    </row>
    <row r="1261" spans="1:11" ht="18" customHeight="1" x14ac:dyDescent="0.3">
      <c r="A1261" s="63" t="s">
        <v>89</v>
      </c>
      <c r="B1261" s="63">
        <v>2021</v>
      </c>
      <c r="C1261" s="63" t="s">
        <v>39</v>
      </c>
      <c r="D1261" s="63" t="s">
        <v>102</v>
      </c>
      <c r="E1261" s="63" t="s">
        <v>91</v>
      </c>
      <c r="F1261" s="63" t="s">
        <v>92</v>
      </c>
      <c r="G1261" s="63" t="s">
        <v>93</v>
      </c>
      <c r="H1261" s="63" t="s">
        <v>94</v>
      </c>
      <c r="I1261" s="63" t="s">
        <v>95</v>
      </c>
      <c r="J1261" s="63">
        <v>284</v>
      </c>
      <c r="K1261" s="63">
        <v>406.12</v>
      </c>
    </row>
    <row r="1262" spans="1:11" ht="18" customHeight="1" x14ac:dyDescent="0.3">
      <c r="A1262" s="63" t="s">
        <v>96</v>
      </c>
      <c r="B1262" s="63">
        <v>2021</v>
      </c>
      <c r="C1262" s="63" t="s">
        <v>39</v>
      </c>
      <c r="D1262" s="63" t="s">
        <v>102</v>
      </c>
      <c r="E1262" s="63" t="s">
        <v>91</v>
      </c>
      <c r="F1262" s="63" t="s">
        <v>92</v>
      </c>
      <c r="G1262" s="63" t="s">
        <v>93</v>
      </c>
      <c r="H1262" s="63" t="s">
        <v>94</v>
      </c>
      <c r="I1262" s="63" t="s">
        <v>95</v>
      </c>
      <c r="J1262" s="63">
        <v>212</v>
      </c>
      <c r="K1262" s="63">
        <v>303.15999999999997</v>
      </c>
    </row>
    <row r="1263" spans="1:11" ht="18" customHeight="1" x14ac:dyDescent="0.3">
      <c r="A1263" s="63" t="s">
        <v>98</v>
      </c>
      <c r="B1263" s="63">
        <v>2021</v>
      </c>
      <c r="C1263" s="63" t="s">
        <v>39</v>
      </c>
      <c r="D1263" s="63" t="s">
        <v>102</v>
      </c>
      <c r="E1263" s="63" t="s">
        <v>91</v>
      </c>
      <c r="F1263" s="63" t="s">
        <v>92</v>
      </c>
      <c r="G1263" s="63" t="s">
        <v>93</v>
      </c>
      <c r="H1263" s="63" t="s">
        <v>94</v>
      </c>
      <c r="I1263" s="63" t="s">
        <v>95</v>
      </c>
      <c r="J1263" s="63">
        <v>286</v>
      </c>
      <c r="K1263" s="63">
        <v>408.98</v>
      </c>
    </row>
    <row r="1264" spans="1:11" ht="18" customHeight="1" x14ac:dyDescent="0.3">
      <c r="A1264" s="63" t="s">
        <v>98</v>
      </c>
      <c r="B1264" s="63">
        <v>2021</v>
      </c>
      <c r="C1264" s="63" t="s">
        <v>39</v>
      </c>
      <c r="D1264" s="63" t="s">
        <v>102</v>
      </c>
      <c r="E1264" s="63" t="s">
        <v>91</v>
      </c>
      <c r="F1264" s="63" t="s">
        <v>92</v>
      </c>
      <c r="G1264" s="63" t="s">
        <v>93</v>
      </c>
      <c r="H1264" s="63" t="s">
        <v>94</v>
      </c>
      <c r="I1264" s="63" t="s">
        <v>95</v>
      </c>
      <c r="J1264" s="63">
        <v>238</v>
      </c>
      <c r="K1264" s="63">
        <v>526.24</v>
      </c>
    </row>
    <row r="1265" spans="1:11" ht="18" customHeight="1" x14ac:dyDescent="0.3">
      <c r="A1265" s="63" t="s">
        <v>98</v>
      </c>
      <c r="B1265" s="63">
        <v>2021</v>
      </c>
      <c r="C1265" s="63" t="s">
        <v>39</v>
      </c>
      <c r="D1265" s="63" t="s">
        <v>102</v>
      </c>
      <c r="E1265" s="63" t="s">
        <v>91</v>
      </c>
      <c r="F1265" s="63" t="s">
        <v>92</v>
      </c>
      <c r="G1265" s="63" t="s">
        <v>93</v>
      </c>
      <c r="H1265" s="63" t="s">
        <v>94</v>
      </c>
      <c r="I1265" s="63" t="s">
        <v>95</v>
      </c>
      <c r="J1265" s="63">
        <v>286</v>
      </c>
      <c r="K1265" s="63">
        <v>526.24</v>
      </c>
    </row>
    <row r="1266" spans="1:11" ht="18" customHeight="1" x14ac:dyDescent="0.3">
      <c r="A1266" s="63" t="s">
        <v>89</v>
      </c>
      <c r="B1266" s="63">
        <v>2021</v>
      </c>
      <c r="C1266" s="63" t="s">
        <v>39</v>
      </c>
      <c r="D1266" s="63" t="s">
        <v>102</v>
      </c>
      <c r="E1266" s="63" t="s">
        <v>91</v>
      </c>
      <c r="F1266" s="63" t="s">
        <v>92</v>
      </c>
      <c r="G1266" s="63" t="s">
        <v>93</v>
      </c>
      <c r="H1266" s="63" t="s">
        <v>94</v>
      </c>
      <c r="I1266" s="63" t="s">
        <v>95</v>
      </c>
      <c r="J1266" s="63">
        <v>214</v>
      </c>
      <c r="K1266" s="63">
        <v>526.24</v>
      </c>
    </row>
    <row r="1267" spans="1:11" ht="18" customHeight="1" x14ac:dyDescent="0.3">
      <c r="A1267" s="63" t="s">
        <v>89</v>
      </c>
      <c r="B1267" s="63">
        <v>2021</v>
      </c>
      <c r="C1267" s="63" t="s">
        <v>39</v>
      </c>
      <c r="D1267" s="63" t="s">
        <v>102</v>
      </c>
      <c r="E1267" s="63" t="s">
        <v>91</v>
      </c>
      <c r="F1267" s="63" t="s">
        <v>92</v>
      </c>
      <c r="G1267" s="63" t="s">
        <v>93</v>
      </c>
      <c r="H1267" s="63" t="s">
        <v>94</v>
      </c>
      <c r="I1267" s="63" t="s">
        <v>95</v>
      </c>
      <c r="J1267" s="63">
        <v>1004</v>
      </c>
      <c r="K1267" s="63">
        <v>1435.72</v>
      </c>
    </row>
    <row r="1268" spans="1:11" ht="18" customHeight="1" x14ac:dyDescent="0.3">
      <c r="A1268" s="63" t="s">
        <v>98</v>
      </c>
      <c r="B1268" s="63">
        <v>2021</v>
      </c>
      <c r="C1268" s="63" t="s">
        <v>39</v>
      </c>
      <c r="D1268" s="63" t="s">
        <v>102</v>
      </c>
      <c r="E1268" s="63" t="s">
        <v>91</v>
      </c>
      <c r="F1268" s="63" t="s">
        <v>92</v>
      </c>
      <c r="G1268" s="63" t="s">
        <v>93</v>
      </c>
      <c r="H1268" s="63" t="s">
        <v>94</v>
      </c>
      <c r="I1268" s="63" t="s">
        <v>95</v>
      </c>
      <c r="J1268" s="63">
        <v>237</v>
      </c>
      <c r="K1268" s="63">
        <v>338.90999999999997</v>
      </c>
    </row>
    <row r="1269" spans="1:11" ht="18" customHeight="1" x14ac:dyDescent="0.3">
      <c r="A1269" s="63" t="s">
        <v>98</v>
      </c>
      <c r="B1269" s="63">
        <v>2021</v>
      </c>
      <c r="C1269" s="63" t="s">
        <v>39</v>
      </c>
      <c r="D1269" s="63" t="s">
        <v>102</v>
      </c>
      <c r="E1269" s="63" t="s">
        <v>91</v>
      </c>
      <c r="F1269" s="63" t="s">
        <v>92</v>
      </c>
      <c r="G1269" s="63" t="s">
        <v>93</v>
      </c>
      <c r="H1269" s="63" t="s">
        <v>103</v>
      </c>
      <c r="I1269" s="63" t="s">
        <v>95</v>
      </c>
      <c r="J1269" s="63">
        <v>285</v>
      </c>
      <c r="K1269" s="63">
        <v>407.55</v>
      </c>
    </row>
    <row r="1270" spans="1:11" ht="18" customHeight="1" x14ac:dyDescent="0.3">
      <c r="A1270" s="63" t="s">
        <v>89</v>
      </c>
      <c r="B1270" s="63">
        <v>2021</v>
      </c>
      <c r="C1270" s="63" t="s">
        <v>39</v>
      </c>
      <c r="D1270" s="63" t="s">
        <v>102</v>
      </c>
      <c r="E1270" s="63" t="s">
        <v>91</v>
      </c>
      <c r="F1270" s="63" t="s">
        <v>92</v>
      </c>
      <c r="G1270" s="63" t="s">
        <v>93</v>
      </c>
      <c r="H1270" s="63" t="s">
        <v>103</v>
      </c>
      <c r="I1270" s="63" t="s">
        <v>95</v>
      </c>
      <c r="J1270" s="63">
        <v>213</v>
      </c>
      <c r="K1270" s="63">
        <v>304.59000000000003</v>
      </c>
    </row>
    <row r="1271" spans="1:11" ht="18" customHeight="1" x14ac:dyDescent="0.3">
      <c r="A1271" s="63" t="s">
        <v>89</v>
      </c>
      <c r="B1271" s="63">
        <v>2021</v>
      </c>
      <c r="C1271" s="63" t="s">
        <v>39</v>
      </c>
      <c r="D1271" s="63" t="s">
        <v>102</v>
      </c>
      <c r="E1271" s="63" t="s">
        <v>91</v>
      </c>
      <c r="F1271" s="63" t="s">
        <v>92</v>
      </c>
      <c r="G1271" s="63" t="s">
        <v>93</v>
      </c>
      <c r="H1271" s="63" t="s">
        <v>103</v>
      </c>
      <c r="I1271" s="63" t="s">
        <v>95</v>
      </c>
      <c r="J1271" s="63">
        <v>283</v>
      </c>
      <c r="K1271" s="63">
        <v>404.69</v>
      </c>
    </row>
    <row r="1272" spans="1:11" ht="18" customHeight="1" x14ac:dyDescent="0.3">
      <c r="A1272" s="63" t="s">
        <v>89</v>
      </c>
      <c r="B1272" s="63">
        <v>2021</v>
      </c>
      <c r="C1272" s="63" t="s">
        <v>39</v>
      </c>
      <c r="D1272" s="63" t="s">
        <v>102</v>
      </c>
      <c r="E1272" s="63" t="s">
        <v>91</v>
      </c>
      <c r="F1272" s="63" t="s">
        <v>92</v>
      </c>
      <c r="G1272" s="63" t="s">
        <v>93</v>
      </c>
      <c r="H1272" s="63" t="s">
        <v>103</v>
      </c>
      <c r="I1272" s="63" t="s">
        <v>95</v>
      </c>
      <c r="J1272" s="63">
        <v>785</v>
      </c>
      <c r="K1272" s="63">
        <v>1122.55</v>
      </c>
    </row>
    <row r="1273" spans="1:11" ht="18" customHeight="1" x14ac:dyDescent="0.3">
      <c r="A1273" s="63" t="s">
        <v>89</v>
      </c>
      <c r="B1273" s="63">
        <v>2021</v>
      </c>
      <c r="C1273" s="63" t="s">
        <v>39</v>
      </c>
      <c r="D1273" s="63" t="s">
        <v>102</v>
      </c>
      <c r="E1273" s="63" t="s">
        <v>91</v>
      </c>
      <c r="F1273" s="63" t="s">
        <v>92</v>
      </c>
      <c r="G1273" s="63" t="s">
        <v>93</v>
      </c>
      <c r="H1273" s="63" t="s">
        <v>103</v>
      </c>
      <c r="I1273" s="63" t="s">
        <v>95</v>
      </c>
      <c r="J1273" s="63">
        <v>819</v>
      </c>
      <c r="K1273" s="63">
        <v>1171.17</v>
      </c>
    </row>
    <row r="1274" spans="1:11" ht="18" customHeight="1" x14ac:dyDescent="0.3">
      <c r="A1274" s="63" t="s">
        <v>98</v>
      </c>
      <c r="B1274" s="63">
        <v>2021</v>
      </c>
      <c r="C1274" s="63" t="s">
        <v>39</v>
      </c>
      <c r="D1274" s="63" t="s">
        <v>102</v>
      </c>
      <c r="E1274" s="63" t="s">
        <v>91</v>
      </c>
      <c r="F1274" s="63" t="s">
        <v>92</v>
      </c>
      <c r="G1274" s="63" t="s">
        <v>93</v>
      </c>
      <c r="H1274" s="63" t="s">
        <v>103</v>
      </c>
      <c r="I1274" s="63" t="s">
        <v>95</v>
      </c>
      <c r="J1274" s="63">
        <v>872</v>
      </c>
      <c r="K1274" s="63">
        <v>1246.96</v>
      </c>
    </row>
    <row r="1275" spans="1:11" ht="18" customHeight="1" x14ac:dyDescent="0.3">
      <c r="A1275" s="63" t="s">
        <v>96</v>
      </c>
      <c r="B1275" s="63">
        <v>2021</v>
      </c>
      <c r="C1275" s="63" t="s">
        <v>39</v>
      </c>
      <c r="D1275" s="63" t="s">
        <v>102</v>
      </c>
      <c r="E1275" s="63" t="s">
        <v>91</v>
      </c>
      <c r="F1275" s="63" t="s">
        <v>92</v>
      </c>
      <c r="G1275" s="63" t="s">
        <v>93</v>
      </c>
      <c r="H1275" s="63" t="s">
        <v>103</v>
      </c>
      <c r="I1275" s="63" t="s">
        <v>97</v>
      </c>
      <c r="J1275" s="63">
        <v>287</v>
      </c>
      <c r="K1275" s="63">
        <v>410.40999999999997</v>
      </c>
    </row>
    <row r="1276" spans="1:11" ht="18" customHeight="1" x14ac:dyDescent="0.3">
      <c r="A1276" s="63" t="s">
        <v>96</v>
      </c>
      <c r="B1276" s="63">
        <v>2021</v>
      </c>
      <c r="C1276" s="63" t="s">
        <v>39</v>
      </c>
      <c r="D1276" s="63" t="s">
        <v>102</v>
      </c>
      <c r="E1276" s="63" t="s">
        <v>91</v>
      </c>
      <c r="F1276" s="63" t="s">
        <v>92</v>
      </c>
      <c r="G1276" s="63" t="s">
        <v>93</v>
      </c>
      <c r="H1276" s="63" t="s">
        <v>103</v>
      </c>
      <c r="I1276" s="63" t="s">
        <v>95</v>
      </c>
      <c r="J1276" s="63">
        <v>239</v>
      </c>
      <c r="K1276" s="63">
        <v>341.77</v>
      </c>
    </row>
    <row r="1277" spans="1:11" ht="18" customHeight="1" x14ac:dyDescent="0.3">
      <c r="A1277" s="63" t="s">
        <v>89</v>
      </c>
      <c r="B1277" s="63">
        <v>2021</v>
      </c>
      <c r="C1277" s="63" t="s">
        <v>39</v>
      </c>
      <c r="D1277" s="63" t="s">
        <v>102</v>
      </c>
      <c r="E1277" s="63" t="s">
        <v>91</v>
      </c>
      <c r="F1277" s="63" t="s">
        <v>92</v>
      </c>
      <c r="G1277" s="63" t="s">
        <v>93</v>
      </c>
      <c r="H1277" s="63" t="s">
        <v>103</v>
      </c>
      <c r="I1277" s="63" t="s">
        <v>95</v>
      </c>
      <c r="J1277" s="63">
        <v>287</v>
      </c>
      <c r="K1277" s="63">
        <v>410.40999999999997</v>
      </c>
    </row>
    <row r="1278" spans="1:11" ht="18" customHeight="1" x14ac:dyDescent="0.3">
      <c r="A1278" s="63" t="s">
        <v>96</v>
      </c>
      <c r="B1278" s="63">
        <v>2021</v>
      </c>
      <c r="C1278" s="63" t="s">
        <v>34</v>
      </c>
      <c r="D1278" s="63" t="s">
        <v>90</v>
      </c>
      <c r="E1278" s="63" t="s">
        <v>104</v>
      </c>
      <c r="F1278" s="63" t="s">
        <v>105</v>
      </c>
      <c r="G1278" s="63" t="s">
        <v>101</v>
      </c>
      <c r="H1278" s="63" t="s">
        <v>103</v>
      </c>
      <c r="I1278" s="63" t="s">
        <v>106</v>
      </c>
      <c r="J1278" s="63">
        <v>160</v>
      </c>
      <c r="K1278" s="63">
        <v>228.8</v>
      </c>
    </row>
    <row r="1279" spans="1:11" ht="18" customHeight="1" x14ac:dyDescent="0.3">
      <c r="A1279" s="63" t="s">
        <v>89</v>
      </c>
      <c r="B1279" s="63">
        <v>2021</v>
      </c>
      <c r="C1279" s="63" t="s">
        <v>34</v>
      </c>
      <c r="D1279" s="63" t="s">
        <v>90</v>
      </c>
      <c r="E1279" s="63" t="s">
        <v>104</v>
      </c>
      <c r="F1279" s="63" t="s">
        <v>105</v>
      </c>
      <c r="G1279" s="63" t="s">
        <v>101</v>
      </c>
      <c r="H1279" s="63" t="s">
        <v>103</v>
      </c>
      <c r="I1279" s="63" t="s">
        <v>106</v>
      </c>
      <c r="J1279" s="63">
        <v>154</v>
      </c>
      <c r="K1279" s="63">
        <v>220.22</v>
      </c>
    </row>
    <row r="1280" spans="1:11" ht="18" customHeight="1" x14ac:dyDescent="0.3">
      <c r="A1280" s="63" t="s">
        <v>96</v>
      </c>
      <c r="B1280" s="63">
        <v>2021</v>
      </c>
      <c r="C1280" s="63" t="s">
        <v>34</v>
      </c>
      <c r="D1280" s="63" t="s">
        <v>90</v>
      </c>
      <c r="E1280" s="63" t="s">
        <v>104</v>
      </c>
      <c r="F1280" s="63" t="s">
        <v>105</v>
      </c>
      <c r="G1280" s="63" t="s">
        <v>101</v>
      </c>
      <c r="H1280" s="63" t="s">
        <v>103</v>
      </c>
      <c r="I1280" s="63" t="s">
        <v>106</v>
      </c>
      <c r="J1280" s="63">
        <v>148</v>
      </c>
      <c r="K1280" s="63">
        <v>211.64</v>
      </c>
    </row>
    <row r="1281" spans="1:11" ht="18" customHeight="1" x14ac:dyDescent="0.3">
      <c r="A1281" s="63" t="s">
        <v>96</v>
      </c>
      <c r="B1281" s="63">
        <v>2021</v>
      </c>
      <c r="C1281" s="63" t="s">
        <v>34</v>
      </c>
      <c r="D1281" s="63" t="s">
        <v>90</v>
      </c>
      <c r="E1281" s="63" t="s">
        <v>104</v>
      </c>
      <c r="F1281" s="63" t="s">
        <v>105</v>
      </c>
      <c r="G1281" s="63" t="s">
        <v>101</v>
      </c>
      <c r="H1281" s="63" t="s">
        <v>103</v>
      </c>
      <c r="I1281" s="63" t="s">
        <v>106</v>
      </c>
      <c r="J1281" s="63">
        <v>157</v>
      </c>
      <c r="K1281" s="63">
        <v>224.51</v>
      </c>
    </row>
    <row r="1282" spans="1:11" ht="18" customHeight="1" x14ac:dyDescent="0.3">
      <c r="A1282" s="63" t="s">
        <v>96</v>
      </c>
      <c r="B1282" s="63">
        <v>2021</v>
      </c>
      <c r="C1282" s="63" t="s">
        <v>34</v>
      </c>
      <c r="D1282" s="63" t="s">
        <v>90</v>
      </c>
      <c r="E1282" s="63" t="s">
        <v>104</v>
      </c>
      <c r="F1282" s="63" t="s">
        <v>105</v>
      </c>
      <c r="G1282" s="63" t="s">
        <v>101</v>
      </c>
      <c r="H1282" s="63" t="s">
        <v>103</v>
      </c>
      <c r="I1282" s="63" t="s">
        <v>106</v>
      </c>
      <c r="J1282" s="63">
        <v>151</v>
      </c>
      <c r="K1282" s="63">
        <v>215.93</v>
      </c>
    </row>
    <row r="1283" spans="1:11" ht="18" customHeight="1" x14ac:dyDescent="0.3">
      <c r="A1283" s="63" t="s">
        <v>96</v>
      </c>
      <c r="B1283" s="63">
        <v>2021</v>
      </c>
      <c r="C1283" s="63" t="s">
        <v>38</v>
      </c>
      <c r="D1283" s="63" t="s">
        <v>90</v>
      </c>
      <c r="E1283" s="63" t="s">
        <v>104</v>
      </c>
      <c r="F1283" s="63" t="s">
        <v>105</v>
      </c>
      <c r="G1283" s="63" t="s">
        <v>101</v>
      </c>
      <c r="H1283" s="63" t="s">
        <v>103</v>
      </c>
      <c r="I1283" s="63" t="s">
        <v>106</v>
      </c>
      <c r="J1283" s="63">
        <v>343</v>
      </c>
      <c r="K1283" s="63">
        <v>490.49</v>
      </c>
    </row>
    <row r="1284" spans="1:11" ht="18" customHeight="1" x14ac:dyDescent="0.3">
      <c r="A1284" s="63" t="s">
        <v>98</v>
      </c>
      <c r="B1284" s="63">
        <v>2021</v>
      </c>
      <c r="C1284" s="63" t="s">
        <v>42</v>
      </c>
      <c r="D1284" s="63" t="s">
        <v>90</v>
      </c>
      <c r="E1284" s="63" t="s">
        <v>104</v>
      </c>
      <c r="F1284" s="63" t="s">
        <v>105</v>
      </c>
      <c r="G1284" s="63" t="s">
        <v>101</v>
      </c>
      <c r="H1284" s="63" t="s">
        <v>103</v>
      </c>
      <c r="I1284" s="63" t="s">
        <v>95</v>
      </c>
      <c r="J1284" s="63">
        <v>280</v>
      </c>
      <c r="K1284" s="63">
        <v>400.4</v>
      </c>
    </row>
    <row r="1285" spans="1:11" ht="18" customHeight="1" x14ac:dyDescent="0.3">
      <c r="A1285" s="63" t="s">
        <v>96</v>
      </c>
      <c r="B1285" s="63">
        <v>2021</v>
      </c>
      <c r="C1285" s="63" t="s">
        <v>42</v>
      </c>
      <c r="D1285" s="63" t="s">
        <v>90</v>
      </c>
      <c r="E1285" s="63" t="s">
        <v>104</v>
      </c>
      <c r="F1285" s="63" t="s">
        <v>105</v>
      </c>
      <c r="G1285" s="63" t="s">
        <v>101</v>
      </c>
      <c r="H1285" s="63" t="s">
        <v>103</v>
      </c>
      <c r="I1285" s="63" t="s">
        <v>95</v>
      </c>
      <c r="J1285" s="63">
        <v>274</v>
      </c>
      <c r="K1285" s="63">
        <v>391.82</v>
      </c>
    </row>
    <row r="1286" spans="1:11" ht="18" customHeight="1" x14ac:dyDescent="0.3">
      <c r="A1286" s="63" t="s">
        <v>96</v>
      </c>
      <c r="B1286" s="63">
        <v>2021</v>
      </c>
      <c r="C1286" s="63" t="s">
        <v>42</v>
      </c>
      <c r="D1286" s="63" t="s">
        <v>90</v>
      </c>
      <c r="E1286" s="63" t="s">
        <v>104</v>
      </c>
      <c r="F1286" s="63" t="s">
        <v>105</v>
      </c>
      <c r="G1286" s="63" t="s">
        <v>101</v>
      </c>
      <c r="H1286" s="63" t="s">
        <v>103</v>
      </c>
      <c r="I1286" s="63" t="s">
        <v>95</v>
      </c>
      <c r="J1286" s="63">
        <v>268</v>
      </c>
      <c r="K1286" s="63">
        <v>383.24</v>
      </c>
    </row>
    <row r="1287" spans="1:11" ht="18" customHeight="1" x14ac:dyDescent="0.3">
      <c r="A1287" s="63" t="s">
        <v>96</v>
      </c>
      <c r="B1287" s="63">
        <v>2021</v>
      </c>
      <c r="C1287" s="63" t="s">
        <v>42</v>
      </c>
      <c r="D1287" s="63" t="s">
        <v>90</v>
      </c>
      <c r="E1287" s="63" t="s">
        <v>104</v>
      </c>
      <c r="F1287" s="63" t="s">
        <v>105</v>
      </c>
      <c r="G1287" s="63" t="s">
        <v>101</v>
      </c>
      <c r="H1287" s="63" t="s">
        <v>103</v>
      </c>
      <c r="I1287" s="63" t="s">
        <v>95</v>
      </c>
      <c r="J1287" s="63">
        <v>277</v>
      </c>
      <c r="K1287" s="63">
        <v>396.11</v>
      </c>
    </row>
    <row r="1288" spans="1:11" ht="18" customHeight="1" x14ac:dyDescent="0.3">
      <c r="A1288" s="63" t="s">
        <v>96</v>
      </c>
      <c r="B1288" s="63">
        <v>2021</v>
      </c>
      <c r="C1288" s="63" t="s">
        <v>42</v>
      </c>
      <c r="D1288" s="63" t="s">
        <v>90</v>
      </c>
      <c r="E1288" s="63" t="s">
        <v>104</v>
      </c>
      <c r="F1288" s="63" t="s">
        <v>105</v>
      </c>
      <c r="G1288" s="63" t="s">
        <v>101</v>
      </c>
      <c r="H1288" s="63" t="s">
        <v>103</v>
      </c>
      <c r="I1288" s="63" t="s">
        <v>95</v>
      </c>
      <c r="J1288" s="63">
        <v>271</v>
      </c>
      <c r="K1288" s="63">
        <v>387.53</v>
      </c>
    </row>
    <row r="1289" spans="1:11" ht="18" customHeight="1" x14ac:dyDescent="0.3">
      <c r="A1289" s="63" t="s">
        <v>89</v>
      </c>
      <c r="B1289" s="63">
        <v>2021</v>
      </c>
      <c r="C1289" s="63" t="s">
        <v>42</v>
      </c>
      <c r="D1289" s="63" t="s">
        <v>90</v>
      </c>
      <c r="E1289" s="63" t="s">
        <v>104</v>
      </c>
      <c r="F1289" s="63" t="s">
        <v>105</v>
      </c>
      <c r="G1289" s="63" t="s">
        <v>101</v>
      </c>
      <c r="H1289" s="63" t="s">
        <v>94</v>
      </c>
      <c r="I1289" s="63" t="s">
        <v>95</v>
      </c>
      <c r="J1289" s="63">
        <v>265</v>
      </c>
      <c r="K1289" s="63">
        <v>378.95</v>
      </c>
    </row>
    <row r="1290" spans="1:11" ht="18" customHeight="1" x14ac:dyDescent="0.3">
      <c r="A1290" s="63" t="s">
        <v>98</v>
      </c>
      <c r="B1290" s="63">
        <v>2021</v>
      </c>
      <c r="C1290" s="63" t="s">
        <v>31</v>
      </c>
      <c r="D1290" s="63" t="s">
        <v>90</v>
      </c>
      <c r="E1290" s="63" t="s">
        <v>104</v>
      </c>
      <c r="F1290" s="63" t="s">
        <v>105</v>
      </c>
      <c r="G1290" s="63" t="s">
        <v>101</v>
      </c>
      <c r="H1290" s="63" t="s">
        <v>94</v>
      </c>
      <c r="I1290" s="63" t="s">
        <v>95</v>
      </c>
      <c r="J1290" s="63">
        <v>190</v>
      </c>
      <c r="K1290" s="63">
        <v>271.7</v>
      </c>
    </row>
    <row r="1291" spans="1:11" ht="18" customHeight="1" x14ac:dyDescent="0.3">
      <c r="A1291" s="63" t="s">
        <v>89</v>
      </c>
      <c r="B1291" s="63">
        <v>2021</v>
      </c>
      <c r="C1291" s="63" t="s">
        <v>31</v>
      </c>
      <c r="D1291" s="63" t="s">
        <v>90</v>
      </c>
      <c r="E1291" s="63" t="s">
        <v>104</v>
      </c>
      <c r="F1291" s="63" t="s">
        <v>105</v>
      </c>
      <c r="G1291" s="63" t="s">
        <v>101</v>
      </c>
      <c r="H1291" s="63" t="s">
        <v>94</v>
      </c>
      <c r="I1291" s="63" t="s">
        <v>95</v>
      </c>
      <c r="J1291" s="63">
        <v>184</v>
      </c>
      <c r="K1291" s="63">
        <v>263.12</v>
      </c>
    </row>
    <row r="1292" spans="1:11" ht="18" customHeight="1" x14ac:dyDescent="0.3">
      <c r="A1292" s="63" t="s">
        <v>98</v>
      </c>
      <c r="B1292" s="63">
        <v>2021</v>
      </c>
      <c r="C1292" s="63" t="s">
        <v>31</v>
      </c>
      <c r="D1292" s="63" t="s">
        <v>90</v>
      </c>
      <c r="E1292" s="63" t="s">
        <v>104</v>
      </c>
      <c r="F1292" s="63" t="s">
        <v>105</v>
      </c>
      <c r="G1292" s="63" t="s">
        <v>101</v>
      </c>
      <c r="H1292" s="63" t="s">
        <v>94</v>
      </c>
      <c r="I1292" s="63" t="s">
        <v>95</v>
      </c>
      <c r="J1292" s="63">
        <v>193</v>
      </c>
      <c r="K1292" s="63">
        <v>275.99</v>
      </c>
    </row>
    <row r="1293" spans="1:11" ht="18" customHeight="1" x14ac:dyDescent="0.3">
      <c r="A1293" s="63" t="s">
        <v>98</v>
      </c>
      <c r="B1293" s="63">
        <v>2021</v>
      </c>
      <c r="C1293" s="63" t="s">
        <v>31</v>
      </c>
      <c r="D1293" s="63" t="s">
        <v>90</v>
      </c>
      <c r="E1293" s="63" t="s">
        <v>104</v>
      </c>
      <c r="F1293" s="63" t="s">
        <v>105</v>
      </c>
      <c r="G1293" s="63" t="s">
        <v>101</v>
      </c>
      <c r="H1293" s="63" t="s">
        <v>94</v>
      </c>
      <c r="I1293" s="63" t="s">
        <v>95</v>
      </c>
      <c r="J1293" s="63">
        <v>187</v>
      </c>
      <c r="K1293" s="63">
        <v>267.40999999999997</v>
      </c>
    </row>
    <row r="1294" spans="1:11" ht="18" customHeight="1" x14ac:dyDescent="0.3">
      <c r="A1294" s="63" t="s">
        <v>89</v>
      </c>
      <c r="B1294" s="63">
        <v>2021</v>
      </c>
      <c r="C1294" s="63" t="s">
        <v>31</v>
      </c>
      <c r="D1294" s="63" t="s">
        <v>90</v>
      </c>
      <c r="E1294" s="63" t="s">
        <v>104</v>
      </c>
      <c r="F1294" s="63" t="s">
        <v>105</v>
      </c>
      <c r="G1294" s="63" t="s">
        <v>101</v>
      </c>
      <c r="H1294" s="63" t="s">
        <v>94</v>
      </c>
      <c r="I1294" s="63" t="s">
        <v>95</v>
      </c>
      <c r="J1294" s="63">
        <v>181</v>
      </c>
      <c r="K1294" s="63">
        <v>258.83</v>
      </c>
    </row>
    <row r="1295" spans="1:11" ht="18" customHeight="1" x14ac:dyDescent="0.3">
      <c r="A1295" s="63" t="s">
        <v>96</v>
      </c>
      <c r="B1295" s="63">
        <v>2021</v>
      </c>
      <c r="C1295" s="63" t="s">
        <v>9</v>
      </c>
      <c r="D1295" s="63" t="s">
        <v>90</v>
      </c>
      <c r="E1295" s="63" t="s">
        <v>104</v>
      </c>
      <c r="F1295" s="63" t="s">
        <v>105</v>
      </c>
      <c r="G1295" s="63" t="s">
        <v>101</v>
      </c>
      <c r="H1295" s="63" t="s">
        <v>94</v>
      </c>
      <c r="I1295" s="63" t="s">
        <v>95</v>
      </c>
      <c r="J1295" s="63">
        <v>208</v>
      </c>
      <c r="K1295" s="63">
        <v>297.44</v>
      </c>
    </row>
    <row r="1296" spans="1:11" ht="18" customHeight="1" x14ac:dyDescent="0.3">
      <c r="A1296" s="63" t="s">
        <v>89</v>
      </c>
      <c r="B1296" s="63">
        <v>2021</v>
      </c>
      <c r="C1296" s="63" t="s">
        <v>9</v>
      </c>
      <c r="D1296" s="63" t="s">
        <v>90</v>
      </c>
      <c r="E1296" s="63" t="s">
        <v>104</v>
      </c>
      <c r="F1296" s="63" t="s">
        <v>105</v>
      </c>
      <c r="G1296" s="63" t="s">
        <v>101</v>
      </c>
      <c r="H1296" s="63" t="s">
        <v>94</v>
      </c>
      <c r="I1296" s="63" t="s">
        <v>95</v>
      </c>
      <c r="J1296" s="63">
        <v>202</v>
      </c>
      <c r="K1296" s="63">
        <v>288.86</v>
      </c>
    </row>
    <row r="1297" spans="1:11" ht="18" customHeight="1" x14ac:dyDescent="0.3">
      <c r="A1297" s="63" t="s">
        <v>98</v>
      </c>
      <c r="B1297" s="63">
        <v>2021</v>
      </c>
      <c r="C1297" s="63" t="s">
        <v>9</v>
      </c>
      <c r="D1297" s="63" t="s">
        <v>90</v>
      </c>
      <c r="E1297" s="63" t="s">
        <v>104</v>
      </c>
      <c r="F1297" s="63" t="s">
        <v>105</v>
      </c>
      <c r="G1297" s="63" t="s">
        <v>101</v>
      </c>
      <c r="H1297" s="63" t="s">
        <v>94</v>
      </c>
      <c r="I1297" s="63" t="s">
        <v>95</v>
      </c>
      <c r="J1297" s="63">
        <v>196</v>
      </c>
      <c r="K1297" s="63">
        <v>280.27999999999997</v>
      </c>
    </row>
    <row r="1298" spans="1:11" ht="18" customHeight="1" x14ac:dyDescent="0.3">
      <c r="A1298" s="63" t="s">
        <v>96</v>
      </c>
      <c r="B1298" s="63">
        <v>2021</v>
      </c>
      <c r="C1298" s="63" t="s">
        <v>9</v>
      </c>
      <c r="D1298" s="63" t="s">
        <v>90</v>
      </c>
      <c r="E1298" s="63" t="s">
        <v>104</v>
      </c>
      <c r="F1298" s="63" t="s">
        <v>105</v>
      </c>
      <c r="G1298" s="63" t="s">
        <v>101</v>
      </c>
      <c r="H1298" s="63" t="s">
        <v>94</v>
      </c>
      <c r="I1298" s="63" t="s">
        <v>95</v>
      </c>
      <c r="J1298" s="63">
        <v>205</v>
      </c>
      <c r="K1298" s="63">
        <v>293.14999999999998</v>
      </c>
    </row>
    <row r="1299" spans="1:11" ht="18" customHeight="1" x14ac:dyDescent="0.3">
      <c r="A1299" s="63" t="s">
        <v>89</v>
      </c>
      <c r="B1299" s="63">
        <v>2021</v>
      </c>
      <c r="C1299" s="63" t="s">
        <v>9</v>
      </c>
      <c r="D1299" s="63" t="s">
        <v>90</v>
      </c>
      <c r="E1299" s="63" t="s">
        <v>104</v>
      </c>
      <c r="F1299" s="63" t="s">
        <v>105</v>
      </c>
      <c r="G1299" s="63" t="s">
        <v>101</v>
      </c>
      <c r="H1299" s="63" t="s">
        <v>94</v>
      </c>
      <c r="I1299" s="63" t="s">
        <v>95</v>
      </c>
      <c r="J1299" s="63">
        <v>199</v>
      </c>
      <c r="K1299" s="63">
        <v>284.57</v>
      </c>
    </row>
    <row r="1300" spans="1:11" ht="18" customHeight="1" x14ac:dyDescent="0.3">
      <c r="A1300" s="63" t="s">
        <v>99</v>
      </c>
      <c r="B1300" s="63">
        <v>2021</v>
      </c>
      <c r="C1300" s="63" t="s">
        <v>37</v>
      </c>
      <c r="D1300" s="63" t="s">
        <v>90</v>
      </c>
      <c r="E1300" s="63" t="s">
        <v>104</v>
      </c>
      <c r="F1300" s="63" t="s">
        <v>105</v>
      </c>
      <c r="G1300" s="63" t="s">
        <v>101</v>
      </c>
      <c r="H1300" s="63" t="s">
        <v>94</v>
      </c>
      <c r="I1300" s="63" t="s">
        <v>106</v>
      </c>
      <c r="J1300" s="63">
        <v>358</v>
      </c>
      <c r="K1300" s="63">
        <v>511.94</v>
      </c>
    </row>
    <row r="1301" spans="1:11" ht="18" customHeight="1" x14ac:dyDescent="0.3">
      <c r="A1301" s="63" t="s">
        <v>89</v>
      </c>
      <c r="B1301" s="63">
        <v>2021</v>
      </c>
      <c r="C1301" s="63" t="s">
        <v>37</v>
      </c>
      <c r="D1301" s="63" t="s">
        <v>90</v>
      </c>
      <c r="E1301" s="63" t="s">
        <v>104</v>
      </c>
      <c r="F1301" s="63" t="s">
        <v>105</v>
      </c>
      <c r="G1301" s="63" t="s">
        <v>101</v>
      </c>
      <c r="H1301" s="63" t="s">
        <v>94</v>
      </c>
      <c r="I1301" s="63" t="s">
        <v>106</v>
      </c>
      <c r="J1301" s="63">
        <v>352</v>
      </c>
      <c r="K1301" s="63">
        <v>503.36</v>
      </c>
    </row>
    <row r="1302" spans="1:11" ht="18" customHeight="1" x14ac:dyDescent="0.3">
      <c r="A1302" s="63" t="s">
        <v>96</v>
      </c>
      <c r="B1302" s="63">
        <v>2021</v>
      </c>
      <c r="C1302" s="63" t="s">
        <v>37</v>
      </c>
      <c r="D1302" s="63" t="s">
        <v>90</v>
      </c>
      <c r="E1302" s="63" t="s">
        <v>104</v>
      </c>
      <c r="F1302" s="63" t="s">
        <v>105</v>
      </c>
      <c r="G1302" s="63" t="s">
        <v>101</v>
      </c>
      <c r="H1302" s="63" t="s">
        <v>94</v>
      </c>
      <c r="I1302" s="63" t="s">
        <v>106</v>
      </c>
      <c r="J1302" s="63">
        <v>346</v>
      </c>
      <c r="K1302" s="63">
        <v>494.78</v>
      </c>
    </row>
    <row r="1303" spans="1:11" ht="18" customHeight="1" x14ac:dyDescent="0.3">
      <c r="A1303" s="63" t="s">
        <v>96</v>
      </c>
      <c r="B1303" s="63">
        <v>2021</v>
      </c>
      <c r="C1303" s="63" t="s">
        <v>37</v>
      </c>
      <c r="D1303" s="63" t="s">
        <v>90</v>
      </c>
      <c r="E1303" s="63" t="s">
        <v>104</v>
      </c>
      <c r="F1303" s="63" t="s">
        <v>105</v>
      </c>
      <c r="G1303" s="63" t="s">
        <v>101</v>
      </c>
      <c r="H1303" s="63" t="s">
        <v>94</v>
      </c>
      <c r="I1303" s="63" t="s">
        <v>106</v>
      </c>
      <c r="J1303" s="63">
        <v>355</v>
      </c>
      <c r="K1303" s="63">
        <v>507.65</v>
      </c>
    </row>
    <row r="1304" spans="1:11" ht="18" customHeight="1" x14ac:dyDescent="0.3">
      <c r="A1304" s="63" t="s">
        <v>98</v>
      </c>
      <c r="B1304" s="63">
        <v>2021</v>
      </c>
      <c r="C1304" s="63" t="s">
        <v>37</v>
      </c>
      <c r="D1304" s="63" t="s">
        <v>90</v>
      </c>
      <c r="E1304" s="63" t="s">
        <v>104</v>
      </c>
      <c r="F1304" s="63" t="s">
        <v>105</v>
      </c>
      <c r="G1304" s="63" t="s">
        <v>101</v>
      </c>
      <c r="H1304" s="63" t="s">
        <v>94</v>
      </c>
      <c r="I1304" s="63" t="s">
        <v>106</v>
      </c>
      <c r="J1304" s="63">
        <v>349</v>
      </c>
      <c r="K1304" s="63">
        <v>499.07</v>
      </c>
    </row>
    <row r="1305" spans="1:11" ht="18" customHeight="1" x14ac:dyDescent="0.3">
      <c r="A1305" s="63" t="s">
        <v>96</v>
      </c>
      <c r="B1305" s="63">
        <v>2021</v>
      </c>
      <c r="C1305" s="63" t="s">
        <v>36</v>
      </c>
      <c r="D1305" s="63" t="s">
        <v>90</v>
      </c>
      <c r="E1305" s="63" t="s">
        <v>104</v>
      </c>
      <c r="F1305" s="63" t="s">
        <v>105</v>
      </c>
      <c r="G1305" s="63" t="s">
        <v>101</v>
      </c>
      <c r="H1305" s="63" t="s">
        <v>94</v>
      </c>
      <c r="I1305" s="63" t="s">
        <v>106</v>
      </c>
      <c r="J1305" s="63">
        <v>130</v>
      </c>
      <c r="K1305" s="63">
        <v>185.9</v>
      </c>
    </row>
    <row r="1306" spans="1:11" ht="18" customHeight="1" x14ac:dyDescent="0.3">
      <c r="A1306" s="63" t="s">
        <v>96</v>
      </c>
      <c r="B1306" s="63">
        <v>2021</v>
      </c>
      <c r="C1306" s="63" t="s">
        <v>36</v>
      </c>
      <c r="D1306" s="63" t="s">
        <v>90</v>
      </c>
      <c r="E1306" s="63" t="s">
        <v>104</v>
      </c>
      <c r="F1306" s="63" t="s">
        <v>105</v>
      </c>
      <c r="G1306" s="63" t="s">
        <v>101</v>
      </c>
      <c r="H1306" s="63" t="s">
        <v>94</v>
      </c>
      <c r="I1306" s="63" t="s">
        <v>106</v>
      </c>
      <c r="J1306" s="63">
        <v>370</v>
      </c>
      <c r="K1306" s="63">
        <v>529.1</v>
      </c>
    </row>
    <row r="1307" spans="1:11" ht="18" customHeight="1" x14ac:dyDescent="0.3">
      <c r="A1307" s="63" t="s">
        <v>89</v>
      </c>
      <c r="B1307" s="63">
        <v>2021</v>
      </c>
      <c r="C1307" s="63" t="s">
        <v>36</v>
      </c>
      <c r="D1307" s="63" t="s">
        <v>90</v>
      </c>
      <c r="E1307" s="63" t="s">
        <v>104</v>
      </c>
      <c r="F1307" s="63" t="s">
        <v>105</v>
      </c>
      <c r="G1307" s="63" t="s">
        <v>101</v>
      </c>
      <c r="H1307" s="63" t="s">
        <v>94</v>
      </c>
      <c r="I1307" s="63" t="s">
        <v>106</v>
      </c>
      <c r="J1307" s="63">
        <v>364</v>
      </c>
      <c r="K1307" s="63">
        <v>520.52</v>
      </c>
    </row>
    <row r="1308" spans="1:11" ht="18" customHeight="1" x14ac:dyDescent="0.3">
      <c r="A1308" s="63" t="s">
        <v>89</v>
      </c>
      <c r="B1308" s="63">
        <v>2021</v>
      </c>
      <c r="C1308" s="63" t="s">
        <v>36</v>
      </c>
      <c r="D1308" s="63" t="s">
        <v>90</v>
      </c>
      <c r="E1308" s="63" t="s">
        <v>104</v>
      </c>
      <c r="F1308" s="63" t="s">
        <v>105</v>
      </c>
      <c r="G1308" s="63" t="s">
        <v>101</v>
      </c>
      <c r="H1308" s="63" t="s">
        <v>94</v>
      </c>
      <c r="I1308" s="63" t="s">
        <v>106</v>
      </c>
      <c r="J1308" s="63">
        <v>127</v>
      </c>
      <c r="K1308" s="63">
        <v>181.61</v>
      </c>
    </row>
    <row r="1309" spans="1:11" ht="18" customHeight="1" x14ac:dyDescent="0.3">
      <c r="A1309" s="63" t="s">
        <v>96</v>
      </c>
      <c r="B1309" s="63">
        <v>2021</v>
      </c>
      <c r="C1309" s="63" t="s">
        <v>36</v>
      </c>
      <c r="D1309" s="63" t="s">
        <v>90</v>
      </c>
      <c r="E1309" s="63" t="s">
        <v>104</v>
      </c>
      <c r="F1309" s="63" t="s">
        <v>105</v>
      </c>
      <c r="G1309" s="63" t="s">
        <v>101</v>
      </c>
      <c r="H1309" s="63" t="s">
        <v>94</v>
      </c>
      <c r="I1309" s="63" t="s">
        <v>106</v>
      </c>
      <c r="J1309" s="63">
        <v>367</v>
      </c>
      <c r="K1309" s="63">
        <v>524.80999999999995</v>
      </c>
    </row>
    <row r="1310" spans="1:11" ht="18" customHeight="1" x14ac:dyDescent="0.3">
      <c r="A1310" s="63" t="s">
        <v>89</v>
      </c>
      <c r="B1310" s="63">
        <v>2021</v>
      </c>
      <c r="C1310" s="63" t="s">
        <v>36</v>
      </c>
      <c r="D1310" s="63" t="s">
        <v>90</v>
      </c>
      <c r="E1310" s="63" t="s">
        <v>104</v>
      </c>
      <c r="F1310" s="63" t="s">
        <v>105</v>
      </c>
      <c r="G1310" s="63" t="s">
        <v>101</v>
      </c>
      <c r="H1310" s="63" t="s">
        <v>94</v>
      </c>
      <c r="I1310" s="63" t="s">
        <v>106</v>
      </c>
      <c r="J1310" s="63">
        <v>361</v>
      </c>
      <c r="K1310" s="63">
        <v>516.23</v>
      </c>
    </row>
    <row r="1311" spans="1:11" ht="18" customHeight="1" x14ac:dyDescent="0.3">
      <c r="A1311" s="63" t="s">
        <v>96</v>
      </c>
      <c r="B1311" s="63">
        <v>2021</v>
      </c>
      <c r="C1311" s="63" t="s">
        <v>32</v>
      </c>
      <c r="D1311" s="63" t="s">
        <v>90</v>
      </c>
      <c r="E1311" s="63" t="s">
        <v>104</v>
      </c>
      <c r="F1311" s="63" t="s">
        <v>105</v>
      </c>
      <c r="G1311" s="63" t="s">
        <v>101</v>
      </c>
      <c r="H1311" s="63" t="s">
        <v>94</v>
      </c>
      <c r="I1311" s="63" t="s">
        <v>95</v>
      </c>
      <c r="J1311" s="63">
        <v>178</v>
      </c>
      <c r="K1311" s="63">
        <v>254.54</v>
      </c>
    </row>
    <row r="1312" spans="1:11" ht="18" customHeight="1" x14ac:dyDescent="0.3">
      <c r="A1312" s="63" t="s">
        <v>96</v>
      </c>
      <c r="B1312" s="63">
        <v>2021</v>
      </c>
      <c r="C1312" s="63" t="s">
        <v>32</v>
      </c>
      <c r="D1312" s="63" t="s">
        <v>90</v>
      </c>
      <c r="E1312" s="63" t="s">
        <v>104</v>
      </c>
      <c r="F1312" s="63" t="s">
        <v>105</v>
      </c>
      <c r="G1312" s="63" t="s">
        <v>101</v>
      </c>
      <c r="H1312" s="63" t="s">
        <v>94</v>
      </c>
      <c r="I1312" s="63" t="s">
        <v>95</v>
      </c>
      <c r="J1312" s="63">
        <v>172</v>
      </c>
      <c r="K1312" s="63">
        <v>245.95999999999998</v>
      </c>
    </row>
    <row r="1313" spans="1:11" ht="18" customHeight="1" x14ac:dyDescent="0.3">
      <c r="A1313" s="63" t="s">
        <v>99</v>
      </c>
      <c r="B1313" s="63">
        <v>2021</v>
      </c>
      <c r="C1313" s="63" t="s">
        <v>32</v>
      </c>
      <c r="D1313" s="63" t="s">
        <v>90</v>
      </c>
      <c r="E1313" s="63" t="s">
        <v>104</v>
      </c>
      <c r="F1313" s="63" t="s">
        <v>105</v>
      </c>
      <c r="G1313" s="63" t="s">
        <v>101</v>
      </c>
      <c r="H1313" s="63" t="s">
        <v>94</v>
      </c>
      <c r="I1313" s="63" t="s">
        <v>95</v>
      </c>
      <c r="J1313" s="63">
        <v>166</v>
      </c>
      <c r="K1313" s="63">
        <v>237.38</v>
      </c>
    </row>
    <row r="1314" spans="1:11" ht="18" customHeight="1" x14ac:dyDescent="0.3">
      <c r="A1314" s="63" t="s">
        <v>96</v>
      </c>
      <c r="B1314" s="63">
        <v>2021</v>
      </c>
      <c r="C1314" s="63" t="s">
        <v>32</v>
      </c>
      <c r="D1314" s="63" t="s">
        <v>90</v>
      </c>
      <c r="E1314" s="63" t="s">
        <v>104</v>
      </c>
      <c r="F1314" s="63" t="s">
        <v>105</v>
      </c>
      <c r="G1314" s="63" t="s">
        <v>101</v>
      </c>
      <c r="H1314" s="63" t="s">
        <v>94</v>
      </c>
      <c r="I1314" s="63" t="s">
        <v>95</v>
      </c>
      <c r="J1314" s="63">
        <v>175</v>
      </c>
      <c r="K1314" s="63">
        <v>250.25</v>
      </c>
    </row>
    <row r="1315" spans="1:11" ht="18" customHeight="1" x14ac:dyDescent="0.3">
      <c r="A1315" s="63" t="s">
        <v>89</v>
      </c>
      <c r="B1315" s="63">
        <v>2021</v>
      </c>
      <c r="C1315" s="63" t="s">
        <v>32</v>
      </c>
      <c r="D1315" s="63" t="s">
        <v>90</v>
      </c>
      <c r="E1315" s="63" t="s">
        <v>104</v>
      </c>
      <c r="F1315" s="63" t="s">
        <v>105</v>
      </c>
      <c r="G1315" s="63" t="s">
        <v>101</v>
      </c>
      <c r="H1315" s="63" t="s">
        <v>94</v>
      </c>
      <c r="I1315" s="63" t="s">
        <v>95</v>
      </c>
      <c r="J1315" s="63">
        <v>169</v>
      </c>
      <c r="K1315" s="63">
        <v>241.67000000000002</v>
      </c>
    </row>
    <row r="1316" spans="1:11" ht="18" customHeight="1" x14ac:dyDescent="0.3">
      <c r="A1316" s="63" t="s">
        <v>96</v>
      </c>
      <c r="B1316" s="63">
        <v>2021</v>
      </c>
      <c r="C1316" s="63" t="s">
        <v>32</v>
      </c>
      <c r="D1316" s="63" t="s">
        <v>90</v>
      </c>
      <c r="E1316" s="63" t="s">
        <v>104</v>
      </c>
      <c r="F1316" s="63" t="s">
        <v>105</v>
      </c>
      <c r="G1316" s="63" t="s">
        <v>101</v>
      </c>
      <c r="H1316" s="63" t="s">
        <v>94</v>
      </c>
      <c r="I1316" s="63" t="s">
        <v>106</v>
      </c>
      <c r="J1316" s="63">
        <v>163</v>
      </c>
      <c r="K1316" s="63">
        <v>233.09</v>
      </c>
    </row>
    <row r="1317" spans="1:11" ht="18" customHeight="1" x14ac:dyDescent="0.3">
      <c r="A1317" s="63" t="s">
        <v>99</v>
      </c>
      <c r="B1317" s="63">
        <v>2021</v>
      </c>
      <c r="C1317" s="63" t="s">
        <v>35</v>
      </c>
      <c r="D1317" s="63" t="s">
        <v>90</v>
      </c>
      <c r="E1317" s="63" t="s">
        <v>104</v>
      </c>
      <c r="F1317" s="63" t="s">
        <v>105</v>
      </c>
      <c r="G1317" s="63" t="s">
        <v>101</v>
      </c>
      <c r="H1317" s="63" t="s">
        <v>94</v>
      </c>
      <c r="I1317" s="63" t="s">
        <v>106</v>
      </c>
      <c r="J1317" s="63">
        <v>142</v>
      </c>
      <c r="K1317" s="63">
        <v>203.06</v>
      </c>
    </row>
    <row r="1318" spans="1:11" ht="18" customHeight="1" x14ac:dyDescent="0.3">
      <c r="A1318" s="63" t="s">
        <v>96</v>
      </c>
      <c r="B1318" s="63">
        <v>2021</v>
      </c>
      <c r="C1318" s="63" t="s">
        <v>35</v>
      </c>
      <c r="D1318" s="63" t="s">
        <v>90</v>
      </c>
      <c r="E1318" s="63" t="s">
        <v>104</v>
      </c>
      <c r="F1318" s="63" t="s">
        <v>105</v>
      </c>
      <c r="G1318" s="63" t="s">
        <v>101</v>
      </c>
      <c r="H1318" s="63" t="s">
        <v>94</v>
      </c>
      <c r="I1318" s="63" t="s">
        <v>106</v>
      </c>
      <c r="J1318" s="63">
        <v>136</v>
      </c>
      <c r="K1318" s="63">
        <v>194.48</v>
      </c>
    </row>
    <row r="1319" spans="1:11" ht="18" customHeight="1" x14ac:dyDescent="0.3">
      <c r="A1319" s="63" t="s">
        <v>89</v>
      </c>
      <c r="B1319" s="63">
        <v>2021</v>
      </c>
      <c r="C1319" s="63" t="s">
        <v>35</v>
      </c>
      <c r="D1319" s="63" t="s">
        <v>90</v>
      </c>
      <c r="E1319" s="63" t="s">
        <v>104</v>
      </c>
      <c r="F1319" s="63" t="s">
        <v>105</v>
      </c>
      <c r="G1319" s="63" t="s">
        <v>101</v>
      </c>
      <c r="H1319" s="63" t="s">
        <v>94</v>
      </c>
      <c r="I1319" s="63" t="s">
        <v>106</v>
      </c>
      <c r="J1319" s="63">
        <v>145</v>
      </c>
      <c r="K1319" s="63">
        <v>207.35</v>
      </c>
    </row>
    <row r="1320" spans="1:11" ht="18" customHeight="1" x14ac:dyDescent="0.3">
      <c r="A1320" s="63" t="s">
        <v>89</v>
      </c>
      <c r="B1320" s="63">
        <v>2021</v>
      </c>
      <c r="C1320" s="63" t="s">
        <v>35</v>
      </c>
      <c r="D1320" s="63" t="s">
        <v>90</v>
      </c>
      <c r="E1320" s="63" t="s">
        <v>104</v>
      </c>
      <c r="F1320" s="63" t="s">
        <v>105</v>
      </c>
      <c r="G1320" s="63" t="s">
        <v>101</v>
      </c>
      <c r="H1320" s="63" t="s">
        <v>94</v>
      </c>
      <c r="I1320" s="63" t="s">
        <v>106</v>
      </c>
      <c r="J1320" s="63">
        <v>139</v>
      </c>
      <c r="K1320" s="63">
        <v>198.76999999999998</v>
      </c>
    </row>
    <row r="1321" spans="1:11" ht="18" customHeight="1" x14ac:dyDescent="0.3">
      <c r="A1321" s="63" t="s">
        <v>89</v>
      </c>
      <c r="B1321" s="63">
        <v>2021</v>
      </c>
      <c r="C1321" s="63" t="s">
        <v>35</v>
      </c>
      <c r="D1321" s="63" t="s">
        <v>90</v>
      </c>
      <c r="E1321" s="63" t="s">
        <v>104</v>
      </c>
      <c r="F1321" s="63" t="s">
        <v>105</v>
      </c>
      <c r="G1321" s="63" t="s">
        <v>101</v>
      </c>
      <c r="H1321" s="63" t="s">
        <v>94</v>
      </c>
      <c r="I1321" s="63" t="s">
        <v>106</v>
      </c>
      <c r="J1321" s="63">
        <v>133</v>
      </c>
      <c r="K1321" s="63">
        <v>190.19</v>
      </c>
    </row>
    <row r="1322" spans="1:11" ht="18" customHeight="1" x14ac:dyDescent="0.3">
      <c r="A1322" s="63" t="s">
        <v>96</v>
      </c>
      <c r="B1322" s="63">
        <v>2021</v>
      </c>
      <c r="C1322" s="63" t="s">
        <v>41</v>
      </c>
      <c r="D1322" s="63" t="s">
        <v>90</v>
      </c>
      <c r="E1322" s="63" t="s">
        <v>104</v>
      </c>
      <c r="F1322" s="63" t="s">
        <v>105</v>
      </c>
      <c r="G1322" s="63" t="s">
        <v>101</v>
      </c>
      <c r="H1322" s="63" t="s">
        <v>94</v>
      </c>
      <c r="I1322" s="63" t="s">
        <v>95</v>
      </c>
      <c r="J1322" s="63">
        <v>292</v>
      </c>
      <c r="K1322" s="63">
        <v>417.56</v>
      </c>
    </row>
    <row r="1323" spans="1:11" ht="18" customHeight="1" x14ac:dyDescent="0.3">
      <c r="A1323" s="63" t="s">
        <v>96</v>
      </c>
      <c r="B1323" s="63">
        <v>2021</v>
      </c>
      <c r="C1323" s="63" t="s">
        <v>41</v>
      </c>
      <c r="D1323" s="63" t="s">
        <v>90</v>
      </c>
      <c r="E1323" s="63" t="s">
        <v>104</v>
      </c>
      <c r="F1323" s="63" t="s">
        <v>105</v>
      </c>
      <c r="G1323" s="63" t="s">
        <v>101</v>
      </c>
      <c r="H1323" s="63" t="s">
        <v>94</v>
      </c>
      <c r="I1323" s="63" t="s">
        <v>95</v>
      </c>
      <c r="J1323" s="63">
        <v>286</v>
      </c>
      <c r="K1323" s="63">
        <v>408.98</v>
      </c>
    </row>
    <row r="1324" spans="1:11" ht="18" customHeight="1" x14ac:dyDescent="0.3">
      <c r="A1324" s="63" t="s">
        <v>96</v>
      </c>
      <c r="B1324" s="63">
        <v>2021</v>
      </c>
      <c r="C1324" s="63" t="s">
        <v>41</v>
      </c>
      <c r="D1324" s="63" t="s">
        <v>90</v>
      </c>
      <c r="E1324" s="63" t="s">
        <v>104</v>
      </c>
      <c r="F1324" s="63" t="s">
        <v>105</v>
      </c>
      <c r="G1324" s="63" t="s">
        <v>101</v>
      </c>
      <c r="H1324" s="63" t="s">
        <v>94</v>
      </c>
      <c r="I1324" s="63" t="s">
        <v>95</v>
      </c>
      <c r="J1324" s="63">
        <v>295</v>
      </c>
      <c r="K1324" s="63">
        <v>421.85</v>
      </c>
    </row>
    <row r="1325" spans="1:11" ht="18" customHeight="1" x14ac:dyDescent="0.3">
      <c r="A1325" s="63" t="s">
        <v>89</v>
      </c>
      <c r="B1325" s="63">
        <v>2021</v>
      </c>
      <c r="C1325" s="63" t="s">
        <v>41</v>
      </c>
      <c r="D1325" s="63" t="s">
        <v>90</v>
      </c>
      <c r="E1325" s="63" t="s">
        <v>104</v>
      </c>
      <c r="F1325" s="63" t="s">
        <v>105</v>
      </c>
      <c r="G1325" s="63" t="s">
        <v>101</v>
      </c>
      <c r="H1325" s="63" t="s">
        <v>94</v>
      </c>
      <c r="I1325" s="63" t="s">
        <v>95</v>
      </c>
      <c r="J1325" s="63">
        <v>289</v>
      </c>
      <c r="K1325" s="63">
        <v>413.27</v>
      </c>
    </row>
    <row r="1326" spans="1:11" ht="18" customHeight="1" x14ac:dyDescent="0.3">
      <c r="A1326" s="63" t="s">
        <v>96</v>
      </c>
      <c r="B1326" s="63">
        <v>2021</v>
      </c>
      <c r="C1326" s="63" t="s">
        <v>41</v>
      </c>
      <c r="D1326" s="63" t="s">
        <v>90</v>
      </c>
      <c r="E1326" s="63" t="s">
        <v>104</v>
      </c>
      <c r="F1326" s="63" t="s">
        <v>105</v>
      </c>
      <c r="G1326" s="63" t="s">
        <v>101</v>
      </c>
      <c r="H1326" s="63" t="s">
        <v>94</v>
      </c>
      <c r="I1326" s="63" t="s">
        <v>95</v>
      </c>
      <c r="J1326" s="63">
        <v>283</v>
      </c>
      <c r="K1326" s="63">
        <v>404.69</v>
      </c>
    </row>
    <row r="1327" spans="1:11" ht="18" customHeight="1" x14ac:dyDescent="0.3">
      <c r="A1327" s="63" t="s">
        <v>96</v>
      </c>
      <c r="B1327" s="63">
        <v>2021</v>
      </c>
      <c r="C1327" s="63" t="s">
        <v>40</v>
      </c>
      <c r="D1327" s="63" t="s">
        <v>90</v>
      </c>
      <c r="E1327" s="63" t="s">
        <v>104</v>
      </c>
      <c r="F1327" s="63" t="s">
        <v>105</v>
      </c>
      <c r="G1327" s="63" t="s">
        <v>101</v>
      </c>
      <c r="H1327" s="63" t="s">
        <v>94</v>
      </c>
      <c r="I1327" s="63" t="s">
        <v>95</v>
      </c>
      <c r="J1327" s="63">
        <v>310</v>
      </c>
      <c r="K1327" s="63">
        <v>443.3</v>
      </c>
    </row>
    <row r="1328" spans="1:11" ht="18" customHeight="1" x14ac:dyDescent="0.3">
      <c r="A1328" s="63" t="s">
        <v>98</v>
      </c>
      <c r="B1328" s="63">
        <v>2021</v>
      </c>
      <c r="C1328" s="63" t="s">
        <v>40</v>
      </c>
      <c r="D1328" s="63" t="s">
        <v>90</v>
      </c>
      <c r="E1328" s="63" t="s">
        <v>104</v>
      </c>
      <c r="F1328" s="63" t="s">
        <v>105</v>
      </c>
      <c r="G1328" s="63" t="s">
        <v>101</v>
      </c>
      <c r="H1328" s="63" t="s">
        <v>94</v>
      </c>
      <c r="I1328" s="63" t="s">
        <v>95</v>
      </c>
      <c r="J1328" s="63">
        <v>304</v>
      </c>
      <c r="K1328" s="63">
        <v>434.72</v>
      </c>
    </row>
    <row r="1329" spans="1:11" ht="18" customHeight="1" x14ac:dyDescent="0.3">
      <c r="A1329" s="63" t="s">
        <v>89</v>
      </c>
      <c r="B1329" s="63">
        <v>2021</v>
      </c>
      <c r="C1329" s="63" t="s">
        <v>40</v>
      </c>
      <c r="D1329" s="63" t="s">
        <v>90</v>
      </c>
      <c r="E1329" s="63" t="s">
        <v>104</v>
      </c>
      <c r="F1329" s="63" t="s">
        <v>105</v>
      </c>
      <c r="G1329" s="63" t="s">
        <v>101</v>
      </c>
      <c r="H1329" s="63" t="s">
        <v>94</v>
      </c>
      <c r="I1329" s="63" t="s">
        <v>95</v>
      </c>
      <c r="J1329" s="63">
        <v>298</v>
      </c>
      <c r="K1329" s="63">
        <v>426.14</v>
      </c>
    </row>
    <row r="1330" spans="1:11" ht="18" customHeight="1" x14ac:dyDescent="0.3">
      <c r="A1330" s="63" t="s">
        <v>89</v>
      </c>
      <c r="B1330" s="63">
        <v>2021</v>
      </c>
      <c r="C1330" s="63" t="s">
        <v>40</v>
      </c>
      <c r="D1330" s="63" t="s">
        <v>90</v>
      </c>
      <c r="E1330" s="63" t="s">
        <v>104</v>
      </c>
      <c r="F1330" s="63" t="s">
        <v>105</v>
      </c>
      <c r="G1330" s="63" t="s">
        <v>101</v>
      </c>
      <c r="H1330" s="63" t="s">
        <v>94</v>
      </c>
      <c r="I1330" s="63" t="s">
        <v>95</v>
      </c>
      <c r="J1330" s="63">
        <v>307</v>
      </c>
      <c r="K1330" s="63">
        <v>439.01</v>
      </c>
    </row>
    <row r="1331" spans="1:11" ht="18" customHeight="1" x14ac:dyDescent="0.3">
      <c r="A1331" s="63" t="s">
        <v>100</v>
      </c>
      <c r="B1331" s="63">
        <v>2021</v>
      </c>
      <c r="C1331" s="63" t="s">
        <v>40</v>
      </c>
      <c r="D1331" s="63" t="s">
        <v>90</v>
      </c>
      <c r="E1331" s="63" t="s">
        <v>104</v>
      </c>
      <c r="F1331" s="63" t="s">
        <v>105</v>
      </c>
      <c r="G1331" s="63" t="s">
        <v>101</v>
      </c>
      <c r="H1331" s="63" t="s">
        <v>94</v>
      </c>
      <c r="I1331" s="63" t="s">
        <v>95</v>
      </c>
      <c r="J1331" s="63">
        <v>301</v>
      </c>
      <c r="K1331" s="63">
        <v>430.43</v>
      </c>
    </row>
    <row r="1332" spans="1:11" ht="18" customHeight="1" x14ac:dyDescent="0.3">
      <c r="A1332" s="63" t="s">
        <v>89</v>
      </c>
      <c r="B1332" s="63">
        <v>2021</v>
      </c>
      <c r="C1332" s="63" t="s">
        <v>34</v>
      </c>
      <c r="D1332" s="63" t="s">
        <v>102</v>
      </c>
      <c r="E1332" s="63" t="s">
        <v>104</v>
      </c>
      <c r="F1332" s="63" t="s">
        <v>105</v>
      </c>
      <c r="G1332" s="63" t="s">
        <v>101</v>
      </c>
      <c r="H1332" s="63" t="s">
        <v>94</v>
      </c>
      <c r="I1332" s="63" t="s">
        <v>106</v>
      </c>
      <c r="J1332" s="63">
        <v>344</v>
      </c>
      <c r="K1332" s="63">
        <v>491.91999999999996</v>
      </c>
    </row>
    <row r="1333" spans="1:11" ht="18" customHeight="1" x14ac:dyDescent="0.3">
      <c r="A1333" s="63" t="s">
        <v>96</v>
      </c>
      <c r="B1333" s="63">
        <v>2021</v>
      </c>
      <c r="C1333" s="63" t="s">
        <v>34</v>
      </c>
      <c r="D1333" s="63" t="s">
        <v>102</v>
      </c>
      <c r="E1333" s="63" t="s">
        <v>104</v>
      </c>
      <c r="F1333" s="63" t="s">
        <v>105</v>
      </c>
      <c r="G1333" s="63" t="s">
        <v>101</v>
      </c>
      <c r="H1333" s="63" t="s">
        <v>94</v>
      </c>
      <c r="I1333" s="63" t="s">
        <v>106</v>
      </c>
      <c r="J1333" s="63">
        <v>314</v>
      </c>
      <c r="K1333" s="63">
        <v>449.02</v>
      </c>
    </row>
    <row r="1334" spans="1:11" ht="18" customHeight="1" x14ac:dyDescent="0.3">
      <c r="A1334" s="63" t="s">
        <v>89</v>
      </c>
      <c r="B1334" s="63">
        <v>2021</v>
      </c>
      <c r="C1334" s="63" t="s">
        <v>34</v>
      </c>
      <c r="D1334" s="63" t="s">
        <v>102</v>
      </c>
      <c r="E1334" s="63" t="s">
        <v>104</v>
      </c>
      <c r="F1334" s="63" t="s">
        <v>105</v>
      </c>
      <c r="G1334" s="63" t="s">
        <v>101</v>
      </c>
      <c r="H1334" s="63" t="s">
        <v>94</v>
      </c>
      <c r="I1334" s="63" t="s">
        <v>106</v>
      </c>
      <c r="J1334" s="63">
        <v>340</v>
      </c>
      <c r="K1334" s="63">
        <v>486.2</v>
      </c>
    </row>
    <row r="1335" spans="1:11" ht="18" customHeight="1" x14ac:dyDescent="0.3">
      <c r="A1335" s="63" t="s">
        <v>96</v>
      </c>
      <c r="B1335" s="63">
        <v>2021</v>
      </c>
      <c r="C1335" s="63" t="s">
        <v>34</v>
      </c>
      <c r="D1335" s="63" t="s">
        <v>102</v>
      </c>
      <c r="E1335" s="63" t="s">
        <v>104</v>
      </c>
      <c r="F1335" s="63" t="s">
        <v>105</v>
      </c>
      <c r="G1335" s="63" t="s">
        <v>101</v>
      </c>
      <c r="H1335" s="63" t="s">
        <v>94</v>
      </c>
      <c r="I1335" s="63" t="s">
        <v>106</v>
      </c>
      <c r="J1335" s="63">
        <v>142</v>
      </c>
      <c r="K1335" s="63">
        <v>203.06</v>
      </c>
    </row>
    <row r="1336" spans="1:11" ht="18" customHeight="1" x14ac:dyDescent="0.3">
      <c r="A1336" s="63" t="s">
        <v>96</v>
      </c>
      <c r="B1336" s="63">
        <v>2021</v>
      </c>
      <c r="C1336" s="63" t="s">
        <v>34</v>
      </c>
      <c r="D1336" s="63" t="s">
        <v>102</v>
      </c>
      <c r="E1336" s="63" t="s">
        <v>104</v>
      </c>
      <c r="F1336" s="63" t="s">
        <v>105</v>
      </c>
      <c r="G1336" s="63" t="s">
        <v>101</v>
      </c>
      <c r="H1336" s="63" t="s">
        <v>94</v>
      </c>
      <c r="I1336" s="63" t="s">
        <v>106</v>
      </c>
      <c r="J1336" s="63">
        <v>316</v>
      </c>
      <c r="K1336" s="63">
        <v>451.88</v>
      </c>
    </row>
    <row r="1337" spans="1:11" ht="18" customHeight="1" x14ac:dyDescent="0.3">
      <c r="A1337" s="63" t="s">
        <v>98</v>
      </c>
      <c r="B1337" s="63">
        <v>2021</v>
      </c>
      <c r="C1337" s="63" t="s">
        <v>34</v>
      </c>
      <c r="D1337" s="63" t="s">
        <v>102</v>
      </c>
      <c r="E1337" s="63" t="s">
        <v>104</v>
      </c>
      <c r="F1337" s="63" t="s">
        <v>105</v>
      </c>
      <c r="G1337" s="63" t="s">
        <v>101</v>
      </c>
      <c r="H1337" s="63" t="s">
        <v>94</v>
      </c>
      <c r="I1337" s="63" t="s">
        <v>106</v>
      </c>
      <c r="J1337" s="63">
        <v>823</v>
      </c>
      <c r="K1337" s="63">
        <v>1176.8899999999999</v>
      </c>
    </row>
    <row r="1338" spans="1:11" ht="18" customHeight="1" x14ac:dyDescent="0.3">
      <c r="A1338" s="63" t="s">
        <v>96</v>
      </c>
      <c r="B1338" s="63">
        <v>2021</v>
      </c>
      <c r="C1338" s="63" t="s">
        <v>34</v>
      </c>
      <c r="D1338" s="63" t="s">
        <v>102</v>
      </c>
      <c r="E1338" s="63" t="s">
        <v>104</v>
      </c>
      <c r="F1338" s="63" t="s">
        <v>105</v>
      </c>
      <c r="G1338" s="63" t="s">
        <v>101</v>
      </c>
      <c r="H1338" s="63" t="s">
        <v>94</v>
      </c>
      <c r="I1338" s="63" t="s">
        <v>106</v>
      </c>
      <c r="J1338" s="63">
        <v>856</v>
      </c>
      <c r="K1338" s="63">
        <v>1224.08</v>
      </c>
    </row>
    <row r="1339" spans="1:11" ht="18" customHeight="1" x14ac:dyDescent="0.3">
      <c r="A1339" s="63" t="s">
        <v>96</v>
      </c>
      <c r="B1339" s="63">
        <v>2021</v>
      </c>
      <c r="C1339" s="63" t="s">
        <v>34</v>
      </c>
      <c r="D1339" s="63" t="s">
        <v>102</v>
      </c>
      <c r="E1339" s="63" t="s">
        <v>104</v>
      </c>
      <c r="F1339" s="63" t="s">
        <v>105</v>
      </c>
      <c r="G1339" s="63" t="s">
        <v>101</v>
      </c>
      <c r="H1339" s="63" t="s">
        <v>94</v>
      </c>
      <c r="I1339" s="63" t="s">
        <v>106</v>
      </c>
      <c r="J1339" s="63">
        <v>909</v>
      </c>
      <c r="K1339" s="63">
        <v>1299.8699999999999</v>
      </c>
    </row>
    <row r="1340" spans="1:11" ht="18" customHeight="1" x14ac:dyDescent="0.3">
      <c r="A1340" s="63" t="s">
        <v>96</v>
      </c>
      <c r="B1340" s="63">
        <v>2021</v>
      </c>
      <c r="C1340" s="63" t="s">
        <v>34</v>
      </c>
      <c r="D1340" s="63" t="s">
        <v>102</v>
      </c>
      <c r="E1340" s="63" t="s">
        <v>104</v>
      </c>
      <c r="F1340" s="63" t="s">
        <v>105</v>
      </c>
      <c r="G1340" s="63" t="s">
        <v>101</v>
      </c>
      <c r="H1340" s="63" t="s">
        <v>94</v>
      </c>
      <c r="I1340" s="63" t="s">
        <v>106</v>
      </c>
      <c r="J1340" s="63">
        <v>862</v>
      </c>
      <c r="K1340" s="63">
        <v>526.24</v>
      </c>
    </row>
    <row r="1341" spans="1:11" ht="18" customHeight="1" x14ac:dyDescent="0.3">
      <c r="A1341" s="63" t="s">
        <v>96</v>
      </c>
      <c r="B1341" s="63">
        <v>2021</v>
      </c>
      <c r="C1341" s="63" t="s">
        <v>34</v>
      </c>
      <c r="D1341" s="63" t="s">
        <v>102</v>
      </c>
      <c r="E1341" s="63" t="s">
        <v>104</v>
      </c>
      <c r="F1341" s="63" t="s">
        <v>105</v>
      </c>
      <c r="G1341" s="63" t="s">
        <v>101</v>
      </c>
      <c r="H1341" s="63" t="s">
        <v>94</v>
      </c>
      <c r="I1341" s="63" t="s">
        <v>106</v>
      </c>
      <c r="J1341" s="63">
        <v>141</v>
      </c>
      <c r="K1341" s="63">
        <v>526.24</v>
      </c>
    </row>
    <row r="1342" spans="1:11" ht="18" customHeight="1" x14ac:dyDescent="0.3">
      <c r="A1342" s="63" t="s">
        <v>98</v>
      </c>
      <c r="B1342" s="63">
        <v>2021</v>
      </c>
      <c r="C1342" s="63" t="s">
        <v>34</v>
      </c>
      <c r="D1342" s="63" t="s">
        <v>102</v>
      </c>
      <c r="E1342" s="63" t="s">
        <v>104</v>
      </c>
      <c r="F1342" s="63" t="s">
        <v>105</v>
      </c>
      <c r="G1342" s="63" t="s">
        <v>101</v>
      </c>
      <c r="H1342" s="63" t="s">
        <v>94</v>
      </c>
      <c r="I1342" s="63" t="s">
        <v>106</v>
      </c>
      <c r="J1342" s="63">
        <v>315</v>
      </c>
      <c r="K1342" s="63">
        <v>450.45</v>
      </c>
    </row>
    <row r="1343" spans="1:11" ht="18" customHeight="1" x14ac:dyDescent="0.3">
      <c r="A1343" s="63" t="s">
        <v>96</v>
      </c>
      <c r="B1343" s="63">
        <v>2021</v>
      </c>
      <c r="C1343" s="63" t="s">
        <v>34</v>
      </c>
      <c r="D1343" s="63" t="s">
        <v>102</v>
      </c>
      <c r="E1343" s="63" t="s">
        <v>104</v>
      </c>
      <c r="F1343" s="63" t="s">
        <v>105</v>
      </c>
      <c r="G1343" s="63" t="s">
        <v>101</v>
      </c>
      <c r="H1343" s="63" t="s">
        <v>94</v>
      </c>
      <c r="I1343" s="63" t="s">
        <v>106</v>
      </c>
      <c r="J1343" s="63">
        <v>343</v>
      </c>
      <c r="K1343" s="63">
        <v>490.49</v>
      </c>
    </row>
    <row r="1344" spans="1:11" ht="18" customHeight="1" x14ac:dyDescent="0.3">
      <c r="A1344" s="63" t="s">
        <v>96</v>
      </c>
      <c r="B1344" s="63">
        <v>2021</v>
      </c>
      <c r="C1344" s="63" t="s">
        <v>34</v>
      </c>
      <c r="D1344" s="63" t="s">
        <v>102</v>
      </c>
      <c r="E1344" s="63" t="s">
        <v>104</v>
      </c>
      <c r="F1344" s="63" t="s">
        <v>105</v>
      </c>
      <c r="G1344" s="63" t="s">
        <v>101</v>
      </c>
      <c r="H1344" s="63" t="s">
        <v>94</v>
      </c>
      <c r="I1344" s="63" t="s">
        <v>106</v>
      </c>
      <c r="J1344" s="63">
        <v>145</v>
      </c>
      <c r="K1344" s="63">
        <v>207.35</v>
      </c>
    </row>
    <row r="1345" spans="1:11" ht="18" customHeight="1" x14ac:dyDescent="0.3">
      <c r="A1345" s="63" t="s">
        <v>89</v>
      </c>
      <c r="B1345" s="63">
        <v>2021</v>
      </c>
      <c r="C1345" s="63" t="s">
        <v>34</v>
      </c>
      <c r="D1345" s="63" t="s">
        <v>102</v>
      </c>
      <c r="E1345" s="63" t="s">
        <v>104</v>
      </c>
      <c r="F1345" s="63" t="s">
        <v>105</v>
      </c>
      <c r="G1345" s="63" t="s">
        <v>101</v>
      </c>
      <c r="H1345" s="63" t="s">
        <v>94</v>
      </c>
      <c r="I1345" s="63" t="s">
        <v>106</v>
      </c>
      <c r="J1345" s="63">
        <v>313</v>
      </c>
      <c r="K1345" s="63">
        <v>447.59000000000003</v>
      </c>
    </row>
    <row r="1346" spans="1:11" ht="18" customHeight="1" x14ac:dyDescent="0.3">
      <c r="A1346" s="63" t="s">
        <v>96</v>
      </c>
      <c r="B1346" s="63">
        <v>2021</v>
      </c>
      <c r="C1346" s="63" t="s">
        <v>34</v>
      </c>
      <c r="D1346" s="63" t="s">
        <v>102</v>
      </c>
      <c r="E1346" s="63" t="s">
        <v>104</v>
      </c>
      <c r="F1346" s="63" t="s">
        <v>105</v>
      </c>
      <c r="G1346" s="63" t="s">
        <v>101</v>
      </c>
      <c r="H1346" s="63" t="s">
        <v>94</v>
      </c>
      <c r="I1346" s="63" t="s">
        <v>106</v>
      </c>
      <c r="J1346" s="63">
        <v>832</v>
      </c>
      <c r="K1346" s="63">
        <v>1189.76</v>
      </c>
    </row>
    <row r="1347" spans="1:11" ht="18" customHeight="1" x14ac:dyDescent="0.3">
      <c r="A1347" s="63" t="s">
        <v>89</v>
      </c>
      <c r="B1347" s="63">
        <v>2021</v>
      </c>
      <c r="C1347" s="63" t="s">
        <v>34</v>
      </c>
      <c r="D1347" s="63" t="s">
        <v>102</v>
      </c>
      <c r="E1347" s="63" t="s">
        <v>104</v>
      </c>
      <c r="F1347" s="63" t="s">
        <v>105</v>
      </c>
      <c r="G1347" s="63" t="s">
        <v>101</v>
      </c>
      <c r="H1347" s="63" t="s">
        <v>94</v>
      </c>
      <c r="I1347" s="63" t="s">
        <v>106</v>
      </c>
      <c r="J1347" s="63">
        <v>865</v>
      </c>
      <c r="K1347" s="63">
        <v>1236.95</v>
      </c>
    </row>
    <row r="1348" spans="1:11" ht="18" customHeight="1" x14ac:dyDescent="0.3">
      <c r="A1348" s="63" t="s">
        <v>89</v>
      </c>
      <c r="B1348" s="63">
        <v>2021</v>
      </c>
      <c r="C1348" s="63" t="s">
        <v>34</v>
      </c>
      <c r="D1348" s="63" t="s">
        <v>102</v>
      </c>
      <c r="E1348" s="63" t="s">
        <v>104</v>
      </c>
      <c r="F1348" s="63" t="s">
        <v>105</v>
      </c>
      <c r="G1348" s="63" t="s">
        <v>101</v>
      </c>
      <c r="H1348" s="63" t="s">
        <v>94</v>
      </c>
      <c r="I1348" s="63" t="s">
        <v>106</v>
      </c>
      <c r="J1348" s="63">
        <v>317</v>
      </c>
      <c r="K1348" s="63">
        <v>453.31</v>
      </c>
    </row>
    <row r="1349" spans="1:11" ht="18" customHeight="1" x14ac:dyDescent="0.3">
      <c r="A1349" s="63" t="s">
        <v>89</v>
      </c>
      <c r="B1349" s="63">
        <v>2021</v>
      </c>
      <c r="C1349" s="63" t="s">
        <v>38</v>
      </c>
      <c r="D1349" s="63" t="s">
        <v>102</v>
      </c>
      <c r="E1349" s="63" t="s">
        <v>104</v>
      </c>
      <c r="F1349" s="63" t="s">
        <v>105</v>
      </c>
      <c r="G1349" s="63" t="s">
        <v>101</v>
      </c>
      <c r="H1349" s="63" t="s">
        <v>94</v>
      </c>
      <c r="I1349" s="63" t="s">
        <v>106</v>
      </c>
      <c r="J1349" s="63">
        <v>320</v>
      </c>
      <c r="K1349" s="63">
        <v>457.6</v>
      </c>
    </row>
    <row r="1350" spans="1:11" ht="18" customHeight="1" x14ac:dyDescent="0.3">
      <c r="A1350" s="63" t="s">
        <v>96</v>
      </c>
      <c r="B1350" s="63">
        <v>2021</v>
      </c>
      <c r="C1350" s="63" t="s">
        <v>38</v>
      </c>
      <c r="D1350" s="63" t="s">
        <v>102</v>
      </c>
      <c r="E1350" s="63" t="s">
        <v>104</v>
      </c>
      <c r="F1350" s="63" t="s">
        <v>105</v>
      </c>
      <c r="G1350" s="63" t="s">
        <v>101</v>
      </c>
      <c r="H1350" s="63" t="s">
        <v>94</v>
      </c>
      <c r="I1350" s="63" t="s">
        <v>106</v>
      </c>
      <c r="J1350" s="63">
        <v>368</v>
      </c>
      <c r="K1350" s="63">
        <v>526.24</v>
      </c>
    </row>
    <row r="1351" spans="1:11" ht="18" customHeight="1" x14ac:dyDescent="0.3">
      <c r="A1351" s="63" t="s">
        <v>96</v>
      </c>
      <c r="B1351" s="63">
        <v>2021</v>
      </c>
      <c r="C1351" s="63" t="s">
        <v>38</v>
      </c>
      <c r="D1351" s="63" t="s">
        <v>102</v>
      </c>
      <c r="E1351" s="63" t="s">
        <v>104</v>
      </c>
      <c r="F1351" s="63" t="s">
        <v>105</v>
      </c>
      <c r="G1351" s="63" t="s">
        <v>101</v>
      </c>
      <c r="H1351" s="63" t="s">
        <v>94</v>
      </c>
      <c r="I1351" s="63" t="s">
        <v>106</v>
      </c>
      <c r="J1351" s="63">
        <v>296</v>
      </c>
      <c r="K1351" s="63">
        <v>423.28</v>
      </c>
    </row>
    <row r="1352" spans="1:11" ht="18" customHeight="1" x14ac:dyDescent="0.3">
      <c r="A1352" s="63" t="s">
        <v>100</v>
      </c>
      <c r="B1352" s="63">
        <v>2021</v>
      </c>
      <c r="C1352" s="63" t="s">
        <v>38</v>
      </c>
      <c r="D1352" s="63" t="s">
        <v>90</v>
      </c>
      <c r="E1352" s="63" t="s">
        <v>104</v>
      </c>
      <c r="F1352" s="63" t="s">
        <v>105</v>
      </c>
      <c r="G1352" s="63" t="s">
        <v>101</v>
      </c>
      <c r="H1352" s="63" t="s">
        <v>94</v>
      </c>
      <c r="I1352" s="63" t="s">
        <v>106</v>
      </c>
      <c r="J1352" s="63">
        <v>322</v>
      </c>
      <c r="K1352" s="63">
        <v>460.46000000000004</v>
      </c>
    </row>
    <row r="1353" spans="1:11" ht="18" customHeight="1" x14ac:dyDescent="0.3">
      <c r="A1353" s="63" t="s">
        <v>96</v>
      </c>
      <c r="B1353" s="63">
        <v>2021</v>
      </c>
      <c r="C1353" s="63" t="s">
        <v>38</v>
      </c>
      <c r="D1353" s="63" t="s">
        <v>90</v>
      </c>
      <c r="E1353" s="63" t="s">
        <v>104</v>
      </c>
      <c r="F1353" s="63" t="s">
        <v>105</v>
      </c>
      <c r="G1353" s="63" t="s">
        <v>101</v>
      </c>
      <c r="H1353" s="63" t="s">
        <v>94</v>
      </c>
      <c r="I1353" s="63" t="s">
        <v>106</v>
      </c>
      <c r="J1353" s="63">
        <v>370</v>
      </c>
      <c r="K1353" s="63">
        <v>529.1</v>
      </c>
    </row>
    <row r="1354" spans="1:11" ht="18" customHeight="1" x14ac:dyDescent="0.3">
      <c r="A1354" s="63" t="s">
        <v>96</v>
      </c>
      <c r="B1354" s="63">
        <v>2021</v>
      </c>
      <c r="C1354" s="63" t="s">
        <v>38</v>
      </c>
      <c r="D1354" s="63" t="s">
        <v>90</v>
      </c>
      <c r="E1354" s="63" t="s">
        <v>104</v>
      </c>
      <c r="F1354" s="63" t="s">
        <v>105</v>
      </c>
      <c r="G1354" s="63" t="s">
        <v>101</v>
      </c>
      <c r="H1354" s="63" t="s">
        <v>94</v>
      </c>
      <c r="I1354" s="63" t="s">
        <v>106</v>
      </c>
      <c r="J1354" s="63">
        <v>292</v>
      </c>
      <c r="K1354" s="63">
        <v>417.56</v>
      </c>
    </row>
    <row r="1355" spans="1:11" ht="18" customHeight="1" x14ac:dyDescent="0.3">
      <c r="A1355" s="63" t="s">
        <v>98</v>
      </c>
      <c r="B1355" s="63">
        <v>2021</v>
      </c>
      <c r="C1355" s="63" t="s">
        <v>38</v>
      </c>
      <c r="D1355" s="63" t="s">
        <v>90</v>
      </c>
      <c r="E1355" s="63" t="s">
        <v>104</v>
      </c>
      <c r="F1355" s="63" t="s">
        <v>105</v>
      </c>
      <c r="G1355" s="63" t="s">
        <v>101</v>
      </c>
      <c r="H1355" s="63" t="s">
        <v>103</v>
      </c>
      <c r="I1355" s="63" t="s">
        <v>106</v>
      </c>
      <c r="J1355" s="63">
        <v>860</v>
      </c>
      <c r="K1355" s="63">
        <v>1229.8</v>
      </c>
    </row>
    <row r="1356" spans="1:11" ht="18" customHeight="1" x14ac:dyDescent="0.3">
      <c r="A1356" s="63" t="s">
        <v>96</v>
      </c>
      <c r="B1356" s="63">
        <v>2021</v>
      </c>
      <c r="C1356" s="63" t="s">
        <v>38</v>
      </c>
      <c r="D1356" s="63" t="s">
        <v>90</v>
      </c>
      <c r="E1356" s="63" t="s">
        <v>104</v>
      </c>
      <c r="F1356" s="63" t="s">
        <v>105</v>
      </c>
      <c r="G1356" s="63" t="s">
        <v>101</v>
      </c>
      <c r="H1356" s="63" t="s">
        <v>103</v>
      </c>
      <c r="I1356" s="63" t="s">
        <v>106</v>
      </c>
      <c r="J1356" s="63">
        <v>913</v>
      </c>
      <c r="K1356" s="63">
        <v>1305.5899999999999</v>
      </c>
    </row>
    <row r="1357" spans="1:11" ht="18" customHeight="1" x14ac:dyDescent="0.3">
      <c r="A1357" s="63" t="s">
        <v>96</v>
      </c>
      <c r="B1357" s="63">
        <v>2021</v>
      </c>
      <c r="C1357" s="63" t="s">
        <v>38</v>
      </c>
      <c r="D1357" s="63" t="s">
        <v>90</v>
      </c>
      <c r="E1357" s="63" t="s">
        <v>104</v>
      </c>
      <c r="F1357" s="63" t="s">
        <v>105</v>
      </c>
      <c r="G1357" s="63" t="s">
        <v>101</v>
      </c>
      <c r="H1357" s="63" t="s">
        <v>103</v>
      </c>
      <c r="I1357" s="63" t="s">
        <v>106</v>
      </c>
      <c r="J1357" s="63">
        <v>866</v>
      </c>
      <c r="K1357" s="63">
        <v>526.24</v>
      </c>
    </row>
    <row r="1358" spans="1:11" ht="18" customHeight="1" x14ac:dyDescent="0.3">
      <c r="A1358" s="63" t="s">
        <v>98</v>
      </c>
      <c r="B1358" s="63">
        <v>2021</v>
      </c>
      <c r="C1358" s="63" t="s">
        <v>38</v>
      </c>
      <c r="D1358" s="63" t="s">
        <v>90</v>
      </c>
      <c r="E1358" s="63" t="s">
        <v>104</v>
      </c>
      <c r="F1358" s="63" t="s">
        <v>105</v>
      </c>
      <c r="G1358" s="63" t="s">
        <v>101</v>
      </c>
      <c r="H1358" s="63" t="s">
        <v>103</v>
      </c>
      <c r="I1358" s="63" t="s">
        <v>106</v>
      </c>
      <c r="J1358" s="63">
        <v>369</v>
      </c>
      <c r="K1358" s="63">
        <v>526.24</v>
      </c>
    </row>
    <row r="1359" spans="1:11" ht="18" customHeight="1" x14ac:dyDescent="0.3">
      <c r="A1359" s="63" t="s">
        <v>96</v>
      </c>
      <c r="B1359" s="63">
        <v>2021</v>
      </c>
      <c r="C1359" s="63" t="s">
        <v>38</v>
      </c>
      <c r="D1359" s="63" t="s">
        <v>90</v>
      </c>
      <c r="E1359" s="63" t="s">
        <v>104</v>
      </c>
      <c r="F1359" s="63" t="s">
        <v>105</v>
      </c>
      <c r="G1359" s="63" t="s">
        <v>101</v>
      </c>
      <c r="H1359" s="63" t="s">
        <v>103</v>
      </c>
      <c r="I1359" s="63" t="s">
        <v>106</v>
      </c>
      <c r="J1359" s="63">
        <v>319</v>
      </c>
      <c r="K1359" s="63">
        <v>456.16999999999996</v>
      </c>
    </row>
    <row r="1360" spans="1:11" ht="18" customHeight="1" x14ac:dyDescent="0.3">
      <c r="A1360" s="63" t="s">
        <v>96</v>
      </c>
      <c r="B1360" s="63">
        <v>2021</v>
      </c>
      <c r="C1360" s="63" t="s">
        <v>38</v>
      </c>
      <c r="D1360" s="63" t="s">
        <v>90</v>
      </c>
      <c r="E1360" s="63" t="s">
        <v>104</v>
      </c>
      <c r="F1360" s="63" t="s">
        <v>105</v>
      </c>
      <c r="G1360" s="63" t="s">
        <v>101</v>
      </c>
      <c r="H1360" s="63" t="s">
        <v>103</v>
      </c>
      <c r="I1360" s="63" t="s">
        <v>106</v>
      </c>
      <c r="J1360" s="63">
        <v>367</v>
      </c>
      <c r="K1360" s="63">
        <v>524.80999999999995</v>
      </c>
    </row>
    <row r="1361" spans="1:11" ht="18" customHeight="1" x14ac:dyDescent="0.3">
      <c r="A1361" s="63" t="s">
        <v>100</v>
      </c>
      <c r="B1361" s="63">
        <v>2021</v>
      </c>
      <c r="C1361" s="63" t="s">
        <v>38</v>
      </c>
      <c r="D1361" s="63" t="s">
        <v>90</v>
      </c>
      <c r="E1361" s="63" t="s">
        <v>104</v>
      </c>
      <c r="F1361" s="63" t="s">
        <v>105</v>
      </c>
      <c r="G1361" s="63" t="s">
        <v>101</v>
      </c>
      <c r="H1361" s="63" t="s">
        <v>103</v>
      </c>
      <c r="I1361" s="63" t="s">
        <v>106</v>
      </c>
      <c r="J1361" s="63">
        <v>295</v>
      </c>
      <c r="K1361" s="63">
        <v>421.85</v>
      </c>
    </row>
    <row r="1362" spans="1:11" ht="18" customHeight="1" x14ac:dyDescent="0.3">
      <c r="A1362" s="63" t="s">
        <v>96</v>
      </c>
      <c r="B1362" s="63">
        <v>2021</v>
      </c>
      <c r="C1362" s="63" t="s">
        <v>38</v>
      </c>
      <c r="D1362" s="63" t="s">
        <v>90</v>
      </c>
      <c r="E1362" s="63" t="s">
        <v>104</v>
      </c>
      <c r="F1362" s="63" t="s">
        <v>105</v>
      </c>
      <c r="G1362" s="63" t="s">
        <v>101</v>
      </c>
      <c r="H1362" s="63" t="s">
        <v>103</v>
      </c>
      <c r="I1362" s="63" t="s">
        <v>106</v>
      </c>
      <c r="J1362" s="63">
        <v>835</v>
      </c>
      <c r="K1362" s="63">
        <v>1194.05</v>
      </c>
    </row>
    <row r="1363" spans="1:11" ht="18" customHeight="1" x14ac:dyDescent="0.3">
      <c r="A1363" s="63" t="s">
        <v>89</v>
      </c>
      <c r="B1363" s="63">
        <v>2021</v>
      </c>
      <c r="C1363" s="63" t="s">
        <v>38</v>
      </c>
      <c r="D1363" s="63" t="s">
        <v>90</v>
      </c>
      <c r="E1363" s="63" t="s">
        <v>104</v>
      </c>
      <c r="F1363" s="63" t="s">
        <v>105</v>
      </c>
      <c r="G1363" s="63" t="s">
        <v>101</v>
      </c>
      <c r="H1363" s="63" t="s">
        <v>103</v>
      </c>
      <c r="I1363" s="63" t="s">
        <v>106</v>
      </c>
      <c r="J1363" s="63">
        <v>293</v>
      </c>
      <c r="K1363" s="63">
        <v>418.99</v>
      </c>
    </row>
    <row r="1364" spans="1:11" ht="18" customHeight="1" x14ac:dyDescent="0.3">
      <c r="A1364" s="63" t="s">
        <v>98</v>
      </c>
      <c r="B1364" s="63">
        <v>2021</v>
      </c>
      <c r="C1364" s="63" t="s">
        <v>42</v>
      </c>
      <c r="D1364" s="63" t="s">
        <v>90</v>
      </c>
      <c r="E1364" s="63" t="s">
        <v>104</v>
      </c>
      <c r="F1364" s="63" t="s">
        <v>105</v>
      </c>
      <c r="G1364" s="63" t="s">
        <v>101</v>
      </c>
      <c r="H1364" s="63" t="s">
        <v>103</v>
      </c>
      <c r="I1364" s="63" t="s">
        <v>106</v>
      </c>
      <c r="J1364" s="63">
        <v>302</v>
      </c>
      <c r="K1364" s="63">
        <v>431.86</v>
      </c>
    </row>
    <row r="1365" spans="1:11" ht="18" customHeight="1" x14ac:dyDescent="0.3">
      <c r="A1365" s="63" t="s">
        <v>89</v>
      </c>
      <c r="B1365" s="63">
        <v>2021</v>
      </c>
      <c r="C1365" s="63" t="s">
        <v>42</v>
      </c>
      <c r="D1365" s="63" t="s">
        <v>90</v>
      </c>
      <c r="E1365" s="63" t="s">
        <v>104</v>
      </c>
      <c r="F1365" s="63" t="s">
        <v>105</v>
      </c>
      <c r="G1365" s="63" t="s">
        <v>101</v>
      </c>
      <c r="H1365" s="63" t="s">
        <v>103</v>
      </c>
      <c r="I1365" s="63" t="s">
        <v>106</v>
      </c>
      <c r="J1365" s="63">
        <v>344</v>
      </c>
      <c r="K1365" s="63">
        <v>491.91999999999996</v>
      </c>
    </row>
    <row r="1366" spans="1:11" ht="18" customHeight="1" x14ac:dyDescent="0.3">
      <c r="A1366" s="63" t="s">
        <v>99</v>
      </c>
      <c r="B1366" s="63">
        <v>2021</v>
      </c>
      <c r="C1366" s="63" t="s">
        <v>42</v>
      </c>
      <c r="D1366" s="63" t="s">
        <v>90</v>
      </c>
      <c r="E1366" s="63" t="s">
        <v>104</v>
      </c>
      <c r="F1366" s="63" t="s">
        <v>105</v>
      </c>
      <c r="G1366" s="63" t="s">
        <v>101</v>
      </c>
      <c r="H1366" s="63" t="s">
        <v>103</v>
      </c>
      <c r="I1366" s="63" t="s">
        <v>106</v>
      </c>
      <c r="J1366" s="63">
        <v>298</v>
      </c>
      <c r="K1366" s="63">
        <v>426.14</v>
      </c>
    </row>
    <row r="1367" spans="1:11" ht="18" customHeight="1" x14ac:dyDescent="0.3">
      <c r="A1367" s="63" t="s">
        <v>96</v>
      </c>
      <c r="B1367" s="63">
        <v>2021</v>
      </c>
      <c r="C1367" s="63" t="s">
        <v>42</v>
      </c>
      <c r="D1367" s="63" t="s">
        <v>90</v>
      </c>
      <c r="E1367" s="63" t="s">
        <v>104</v>
      </c>
      <c r="F1367" s="63" t="s">
        <v>105</v>
      </c>
      <c r="G1367" s="63" t="s">
        <v>101</v>
      </c>
      <c r="H1367" s="63" t="s">
        <v>103</v>
      </c>
      <c r="I1367" s="63" t="s">
        <v>106</v>
      </c>
      <c r="J1367" s="63">
        <v>346</v>
      </c>
      <c r="K1367" s="63">
        <v>494.78</v>
      </c>
    </row>
    <row r="1368" spans="1:11" ht="18" customHeight="1" x14ac:dyDescent="0.3">
      <c r="A1368" s="63" t="s">
        <v>89</v>
      </c>
      <c r="B1368" s="63">
        <v>2021</v>
      </c>
      <c r="C1368" s="63" t="s">
        <v>42</v>
      </c>
      <c r="D1368" s="63" t="s">
        <v>90</v>
      </c>
      <c r="E1368" s="63" t="s">
        <v>104</v>
      </c>
      <c r="F1368" s="63" t="s">
        <v>105</v>
      </c>
      <c r="G1368" s="63" t="s">
        <v>101</v>
      </c>
      <c r="H1368" s="63" t="s">
        <v>103</v>
      </c>
      <c r="I1368" s="63" t="s">
        <v>106</v>
      </c>
      <c r="J1368" s="63">
        <v>830</v>
      </c>
      <c r="K1368" s="63">
        <v>1186.9000000000001</v>
      </c>
    </row>
    <row r="1369" spans="1:11" ht="18" customHeight="1" x14ac:dyDescent="0.3">
      <c r="A1369" s="63" t="s">
        <v>96</v>
      </c>
      <c r="B1369" s="63">
        <v>2021</v>
      </c>
      <c r="C1369" s="63" t="s">
        <v>42</v>
      </c>
      <c r="D1369" s="63" t="s">
        <v>90</v>
      </c>
      <c r="E1369" s="63" t="s">
        <v>104</v>
      </c>
      <c r="F1369" s="63" t="s">
        <v>105</v>
      </c>
      <c r="G1369" s="63" t="s">
        <v>101</v>
      </c>
      <c r="H1369" s="63" t="s">
        <v>103</v>
      </c>
      <c r="I1369" s="63" t="s">
        <v>106</v>
      </c>
      <c r="J1369" s="63">
        <v>863</v>
      </c>
      <c r="K1369" s="63">
        <v>1234.0899999999999</v>
      </c>
    </row>
    <row r="1370" spans="1:11" ht="18" customHeight="1" x14ac:dyDescent="0.3">
      <c r="A1370" s="63" t="s">
        <v>98</v>
      </c>
      <c r="B1370" s="63">
        <v>2021</v>
      </c>
      <c r="C1370" s="63" t="s">
        <v>42</v>
      </c>
      <c r="D1370" s="63" t="s">
        <v>90</v>
      </c>
      <c r="E1370" s="63" t="s">
        <v>104</v>
      </c>
      <c r="F1370" s="63" t="s">
        <v>105</v>
      </c>
      <c r="G1370" s="63" t="s">
        <v>101</v>
      </c>
      <c r="H1370" s="63" t="s">
        <v>103</v>
      </c>
      <c r="I1370" s="63" t="s">
        <v>106</v>
      </c>
      <c r="J1370" s="63">
        <v>921</v>
      </c>
      <c r="K1370" s="63">
        <v>1317.03</v>
      </c>
    </row>
    <row r="1371" spans="1:11" ht="18" customHeight="1" x14ac:dyDescent="0.3">
      <c r="A1371" s="63" t="s">
        <v>96</v>
      </c>
      <c r="B1371" s="63">
        <v>2021</v>
      </c>
      <c r="C1371" s="63" t="s">
        <v>42</v>
      </c>
      <c r="D1371" s="63" t="s">
        <v>90</v>
      </c>
      <c r="E1371" s="63" t="s">
        <v>104</v>
      </c>
      <c r="F1371" s="63" t="s">
        <v>105</v>
      </c>
      <c r="G1371" s="63" t="s">
        <v>101</v>
      </c>
      <c r="H1371" s="63" t="s">
        <v>103</v>
      </c>
      <c r="I1371" s="63" t="s">
        <v>106</v>
      </c>
      <c r="J1371" s="63">
        <v>922</v>
      </c>
      <c r="K1371" s="63">
        <v>1318.46</v>
      </c>
    </row>
    <row r="1372" spans="1:11" ht="18" customHeight="1" x14ac:dyDescent="0.3">
      <c r="A1372" s="63" t="s">
        <v>96</v>
      </c>
      <c r="B1372" s="63">
        <v>2021</v>
      </c>
      <c r="C1372" s="63" t="s">
        <v>42</v>
      </c>
      <c r="D1372" s="63" t="s">
        <v>90</v>
      </c>
      <c r="E1372" s="63" t="s">
        <v>104</v>
      </c>
      <c r="F1372" s="63" t="s">
        <v>105</v>
      </c>
      <c r="G1372" s="63" t="s">
        <v>101</v>
      </c>
      <c r="H1372" s="63" t="s">
        <v>103</v>
      </c>
      <c r="I1372" s="63" t="s">
        <v>106</v>
      </c>
      <c r="J1372" s="63">
        <v>345</v>
      </c>
      <c r="K1372" s="63">
        <v>493.35</v>
      </c>
    </row>
    <row r="1373" spans="1:11" ht="18" customHeight="1" x14ac:dyDescent="0.3">
      <c r="A1373" s="63" t="s">
        <v>98</v>
      </c>
      <c r="B1373" s="63">
        <v>2021</v>
      </c>
      <c r="C1373" s="63" t="s">
        <v>42</v>
      </c>
      <c r="D1373" s="63" t="s">
        <v>90</v>
      </c>
      <c r="E1373" s="63" t="s">
        <v>104</v>
      </c>
      <c r="F1373" s="63" t="s">
        <v>105</v>
      </c>
      <c r="G1373" s="63" t="s">
        <v>101</v>
      </c>
      <c r="H1373" s="63" t="s">
        <v>103</v>
      </c>
      <c r="I1373" s="63" t="s">
        <v>106</v>
      </c>
      <c r="J1373" s="63">
        <v>249</v>
      </c>
      <c r="K1373" s="63">
        <v>356.07</v>
      </c>
    </row>
    <row r="1374" spans="1:11" ht="18" customHeight="1" x14ac:dyDescent="0.3">
      <c r="A1374" s="63" t="s">
        <v>89</v>
      </c>
      <c r="B1374" s="63">
        <v>2021</v>
      </c>
      <c r="C1374" s="63" t="s">
        <v>42</v>
      </c>
      <c r="D1374" s="63" t="s">
        <v>90</v>
      </c>
      <c r="E1374" s="63" t="s">
        <v>104</v>
      </c>
      <c r="F1374" s="63" t="s">
        <v>105</v>
      </c>
      <c r="G1374" s="63" t="s">
        <v>101</v>
      </c>
      <c r="H1374" s="63" t="s">
        <v>103</v>
      </c>
      <c r="I1374" s="63" t="s">
        <v>106</v>
      </c>
      <c r="J1374" s="63">
        <v>243</v>
      </c>
      <c r="K1374" s="63">
        <v>347.49</v>
      </c>
    </row>
    <row r="1375" spans="1:11" ht="18" customHeight="1" x14ac:dyDescent="0.3">
      <c r="A1375" s="63" t="s">
        <v>99</v>
      </c>
      <c r="B1375" s="63">
        <v>2021</v>
      </c>
      <c r="C1375" s="63" t="s">
        <v>42</v>
      </c>
      <c r="D1375" s="63" t="s">
        <v>90</v>
      </c>
      <c r="E1375" s="63" t="s">
        <v>104</v>
      </c>
      <c r="F1375" s="63" t="s">
        <v>105</v>
      </c>
      <c r="G1375" s="63" t="s">
        <v>101</v>
      </c>
      <c r="H1375" s="63" t="s">
        <v>103</v>
      </c>
      <c r="I1375" s="63" t="s">
        <v>106</v>
      </c>
      <c r="J1375" s="63">
        <v>237</v>
      </c>
      <c r="K1375" s="63">
        <v>338.90999999999997</v>
      </c>
    </row>
    <row r="1376" spans="1:11" ht="18" customHeight="1" x14ac:dyDescent="0.3">
      <c r="A1376" s="63" t="s">
        <v>98</v>
      </c>
      <c r="B1376" s="63">
        <v>2021</v>
      </c>
      <c r="C1376" s="63" t="s">
        <v>42</v>
      </c>
      <c r="D1376" s="63" t="s">
        <v>90</v>
      </c>
      <c r="E1376" s="63" t="s">
        <v>104</v>
      </c>
      <c r="F1376" s="63" t="s">
        <v>105</v>
      </c>
      <c r="G1376" s="63" t="s">
        <v>101</v>
      </c>
      <c r="H1376" s="63" t="s">
        <v>103</v>
      </c>
      <c r="I1376" s="63" t="s">
        <v>106</v>
      </c>
      <c r="J1376" s="63">
        <v>301</v>
      </c>
      <c r="K1376" s="63">
        <v>430.43</v>
      </c>
    </row>
    <row r="1377" spans="1:11" ht="18" customHeight="1" x14ac:dyDescent="0.3">
      <c r="A1377" s="63" t="s">
        <v>98</v>
      </c>
      <c r="B1377" s="63">
        <v>2021</v>
      </c>
      <c r="C1377" s="63" t="s">
        <v>42</v>
      </c>
      <c r="D1377" s="63" t="s">
        <v>90</v>
      </c>
      <c r="E1377" s="63" t="s">
        <v>104</v>
      </c>
      <c r="F1377" s="63" t="s">
        <v>105</v>
      </c>
      <c r="G1377" s="63" t="s">
        <v>101</v>
      </c>
      <c r="H1377" s="63" t="s">
        <v>103</v>
      </c>
      <c r="I1377" s="63" t="s">
        <v>106</v>
      </c>
      <c r="J1377" s="63">
        <v>349</v>
      </c>
      <c r="K1377" s="63">
        <v>499.07</v>
      </c>
    </row>
    <row r="1378" spans="1:11" ht="18" customHeight="1" x14ac:dyDescent="0.3">
      <c r="A1378" s="63" t="s">
        <v>96</v>
      </c>
      <c r="B1378" s="63">
        <v>2021</v>
      </c>
      <c r="C1378" s="63" t="s">
        <v>42</v>
      </c>
      <c r="D1378" s="63" t="s">
        <v>90</v>
      </c>
      <c r="E1378" s="63" t="s">
        <v>104</v>
      </c>
      <c r="F1378" s="63" t="s">
        <v>105</v>
      </c>
      <c r="G1378" s="63" t="s">
        <v>101</v>
      </c>
      <c r="H1378" s="63" t="s">
        <v>103</v>
      </c>
      <c r="I1378" s="63" t="s">
        <v>106</v>
      </c>
      <c r="J1378" s="63">
        <v>839</v>
      </c>
      <c r="K1378" s="63">
        <v>1199.77</v>
      </c>
    </row>
    <row r="1379" spans="1:11" ht="18" customHeight="1" x14ac:dyDescent="0.3">
      <c r="A1379" s="63" t="s">
        <v>96</v>
      </c>
      <c r="B1379" s="63">
        <v>2021</v>
      </c>
      <c r="C1379" s="63" t="s">
        <v>42</v>
      </c>
      <c r="D1379" s="63" t="s">
        <v>90</v>
      </c>
      <c r="E1379" s="63" t="s">
        <v>104</v>
      </c>
      <c r="F1379" s="63" t="s">
        <v>105</v>
      </c>
      <c r="G1379" s="63" t="s">
        <v>101</v>
      </c>
      <c r="H1379" s="63" t="s">
        <v>103</v>
      </c>
      <c r="I1379" s="63" t="s">
        <v>106</v>
      </c>
      <c r="J1379" s="63">
        <v>872</v>
      </c>
      <c r="K1379" s="63">
        <v>1246.96</v>
      </c>
    </row>
    <row r="1380" spans="1:11" ht="18" customHeight="1" x14ac:dyDescent="0.3">
      <c r="A1380" s="63" t="s">
        <v>89</v>
      </c>
      <c r="B1380" s="63">
        <v>2021</v>
      </c>
      <c r="C1380" s="63" t="s">
        <v>31</v>
      </c>
      <c r="D1380" s="63" t="s">
        <v>90</v>
      </c>
      <c r="E1380" s="63" t="s">
        <v>104</v>
      </c>
      <c r="F1380" s="63" t="s">
        <v>105</v>
      </c>
      <c r="G1380" s="63" t="s">
        <v>101</v>
      </c>
      <c r="H1380" s="63" t="s">
        <v>103</v>
      </c>
      <c r="I1380" s="63" t="s">
        <v>106</v>
      </c>
      <c r="J1380" s="63">
        <v>152</v>
      </c>
      <c r="K1380" s="63">
        <v>217.36</v>
      </c>
    </row>
    <row r="1381" spans="1:11" ht="18" customHeight="1" x14ac:dyDescent="0.3">
      <c r="A1381" s="63" t="s">
        <v>89</v>
      </c>
      <c r="B1381" s="63">
        <v>2021</v>
      </c>
      <c r="C1381" s="63" t="s">
        <v>31</v>
      </c>
      <c r="D1381" s="63" t="s">
        <v>90</v>
      </c>
      <c r="E1381" s="63" t="s">
        <v>104</v>
      </c>
      <c r="F1381" s="63" t="s">
        <v>105</v>
      </c>
      <c r="G1381" s="63" t="s">
        <v>101</v>
      </c>
      <c r="H1381" s="63" t="s">
        <v>103</v>
      </c>
      <c r="I1381" s="63" t="s">
        <v>106</v>
      </c>
      <c r="J1381" s="63">
        <v>326</v>
      </c>
      <c r="K1381" s="63">
        <v>466.18</v>
      </c>
    </row>
    <row r="1382" spans="1:11" ht="18" customHeight="1" x14ac:dyDescent="0.3">
      <c r="A1382" s="63" t="s">
        <v>96</v>
      </c>
      <c r="B1382" s="63">
        <v>2021</v>
      </c>
      <c r="C1382" s="63" t="s">
        <v>31</v>
      </c>
      <c r="D1382" s="63" t="s">
        <v>90</v>
      </c>
      <c r="E1382" s="63" t="s">
        <v>104</v>
      </c>
      <c r="F1382" s="63" t="s">
        <v>105</v>
      </c>
      <c r="G1382" s="63" t="s">
        <v>101</v>
      </c>
      <c r="H1382" s="63" t="s">
        <v>103</v>
      </c>
      <c r="I1382" s="63" t="s">
        <v>106</v>
      </c>
      <c r="J1382" s="63">
        <v>352</v>
      </c>
      <c r="K1382" s="63">
        <v>503.36</v>
      </c>
    </row>
    <row r="1383" spans="1:11" ht="18" customHeight="1" x14ac:dyDescent="0.3">
      <c r="A1383" s="63" t="s">
        <v>98</v>
      </c>
      <c r="B1383" s="63">
        <v>2021</v>
      </c>
      <c r="C1383" s="63" t="s">
        <v>31</v>
      </c>
      <c r="D1383" s="63" t="s">
        <v>90</v>
      </c>
      <c r="E1383" s="63" t="s">
        <v>104</v>
      </c>
      <c r="F1383" s="63" t="s">
        <v>105</v>
      </c>
      <c r="G1383" s="63" t="s">
        <v>101</v>
      </c>
      <c r="H1383" s="63" t="s">
        <v>103</v>
      </c>
      <c r="I1383" s="63" t="s">
        <v>106</v>
      </c>
      <c r="J1383" s="63">
        <v>154</v>
      </c>
      <c r="K1383" s="63">
        <v>220.22</v>
      </c>
    </row>
    <row r="1384" spans="1:11" ht="18" customHeight="1" x14ac:dyDescent="0.3">
      <c r="A1384" s="63" t="s">
        <v>89</v>
      </c>
      <c r="B1384" s="63">
        <v>2021</v>
      </c>
      <c r="C1384" s="63" t="s">
        <v>31</v>
      </c>
      <c r="D1384" s="63" t="s">
        <v>90</v>
      </c>
      <c r="E1384" s="63" t="s">
        <v>104</v>
      </c>
      <c r="F1384" s="63" t="s">
        <v>105</v>
      </c>
      <c r="G1384" s="63" t="s">
        <v>101</v>
      </c>
      <c r="H1384" s="63" t="s">
        <v>103</v>
      </c>
      <c r="I1384" s="63" t="s">
        <v>106</v>
      </c>
      <c r="J1384" s="63">
        <v>328</v>
      </c>
      <c r="K1384" s="63">
        <v>469.03999999999996</v>
      </c>
    </row>
    <row r="1385" spans="1:11" ht="18" customHeight="1" x14ac:dyDescent="0.3">
      <c r="A1385" s="63" t="s">
        <v>96</v>
      </c>
      <c r="B1385" s="63">
        <v>2021</v>
      </c>
      <c r="C1385" s="63" t="s">
        <v>31</v>
      </c>
      <c r="D1385" s="63" t="s">
        <v>90</v>
      </c>
      <c r="E1385" s="63" t="s">
        <v>104</v>
      </c>
      <c r="F1385" s="63" t="s">
        <v>105</v>
      </c>
      <c r="G1385" s="63" t="s">
        <v>101</v>
      </c>
      <c r="H1385" s="63" t="s">
        <v>103</v>
      </c>
      <c r="I1385" s="63" t="s">
        <v>106</v>
      </c>
      <c r="J1385" s="63">
        <v>821</v>
      </c>
      <c r="K1385" s="63">
        <v>1174.03</v>
      </c>
    </row>
    <row r="1386" spans="1:11" ht="18" customHeight="1" x14ac:dyDescent="0.3">
      <c r="A1386" s="63" t="s">
        <v>98</v>
      </c>
      <c r="B1386" s="63">
        <v>2021</v>
      </c>
      <c r="C1386" s="63" t="s">
        <v>31</v>
      </c>
      <c r="D1386" s="63" t="s">
        <v>90</v>
      </c>
      <c r="E1386" s="63" t="s">
        <v>104</v>
      </c>
      <c r="F1386" s="63" t="s">
        <v>105</v>
      </c>
      <c r="G1386" s="63" t="s">
        <v>101</v>
      </c>
      <c r="H1386" s="63" t="s">
        <v>103</v>
      </c>
      <c r="I1386" s="63" t="s">
        <v>106</v>
      </c>
      <c r="J1386" s="63">
        <v>854</v>
      </c>
      <c r="K1386" s="63">
        <v>1221.22</v>
      </c>
    </row>
    <row r="1387" spans="1:11" ht="18" customHeight="1" x14ac:dyDescent="0.3">
      <c r="A1387" s="63" t="s">
        <v>99</v>
      </c>
      <c r="B1387" s="63">
        <v>2021</v>
      </c>
      <c r="C1387" s="63" t="s">
        <v>31</v>
      </c>
      <c r="D1387" s="63" t="s">
        <v>90</v>
      </c>
      <c r="E1387" s="63" t="s">
        <v>104</v>
      </c>
      <c r="F1387" s="63" t="s">
        <v>105</v>
      </c>
      <c r="G1387" s="63" t="s">
        <v>101</v>
      </c>
      <c r="H1387" s="63" t="s">
        <v>103</v>
      </c>
      <c r="I1387" s="63" t="s">
        <v>106</v>
      </c>
      <c r="J1387" s="63">
        <v>908</v>
      </c>
      <c r="K1387" s="63">
        <v>1298.44</v>
      </c>
    </row>
    <row r="1388" spans="1:11" ht="18" customHeight="1" x14ac:dyDescent="0.3">
      <c r="A1388" s="63" t="s">
        <v>99</v>
      </c>
      <c r="B1388" s="63">
        <v>2021</v>
      </c>
      <c r="C1388" s="63" t="s">
        <v>31</v>
      </c>
      <c r="D1388" s="63" t="s">
        <v>90</v>
      </c>
      <c r="E1388" s="63" t="s">
        <v>104</v>
      </c>
      <c r="F1388" s="63" t="s">
        <v>105</v>
      </c>
      <c r="G1388" s="63" t="s">
        <v>101</v>
      </c>
      <c r="H1388" s="63" t="s">
        <v>103</v>
      </c>
      <c r="I1388" s="63" t="s">
        <v>106</v>
      </c>
      <c r="J1388" s="63">
        <v>861</v>
      </c>
      <c r="K1388" s="63">
        <v>526.24</v>
      </c>
    </row>
    <row r="1389" spans="1:11" ht="18" customHeight="1" x14ac:dyDescent="0.3">
      <c r="A1389" s="63" t="s">
        <v>89</v>
      </c>
      <c r="B1389" s="63">
        <v>2021</v>
      </c>
      <c r="C1389" s="63" t="s">
        <v>31</v>
      </c>
      <c r="D1389" s="63" t="s">
        <v>90</v>
      </c>
      <c r="E1389" s="63" t="s">
        <v>104</v>
      </c>
      <c r="F1389" s="63" t="s">
        <v>105</v>
      </c>
      <c r="G1389" s="63" t="s">
        <v>101</v>
      </c>
      <c r="H1389" s="63" t="s">
        <v>103</v>
      </c>
      <c r="I1389" s="63" t="s">
        <v>106</v>
      </c>
      <c r="J1389" s="63">
        <v>153</v>
      </c>
      <c r="K1389" s="63">
        <v>526.24</v>
      </c>
    </row>
    <row r="1390" spans="1:11" ht="18" customHeight="1" x14ac:dyDescent="0.3">
      <c r="A1390" s="63" t="s">
        <v>96</v>
      </c>
      <c r="B1390" s="63">
        <v>2021</v>
      </c>
      <c r="C1390" s="63" t="s">
        <v>31</v>
      </c>
      <c r="D1390" s="63" t="s">
        <v>90</v>
      </c>
      <c r="E1390" s="63" t="s">
        <v>104</v>
      </c>
      <c r="F1390" s="63" t="s">
        <v>105</v>
      </c>
      <c r="G1390" s="63" t="s">
        <v>101</v>
      </c>
      <c r="H1390" s="63" t="s">
        <v>103</v>
      </c>
      <c r="I1390" s="63" t="s">
        <v>106</v>
      </c>
      <c r="J1390" s="63">
        <v>327</v>
      </c>
      <c r="K1390" s="63">
        <v>467.61</v>
      </c>
    </row>
    <row r="1391" spans="1:11" ht="18" customHeight="1" x14ac:dyDescent="0.3">
      <c r="A1391" s="63" t="s">
        <v>89</v>
      </c>
      <c r="B1391" s="63">
        <v>2021</v>
      </c>
      <c r="C1391" s="63" t="s">
        <v>31</v>
      </c>
      <c r="D1391" s="63" t="s">
        <v>90</v>
      </c>
      <c r="E1391" s="63" t="s">
        <v>104</v>
      </c>
      <c r="F1391" s="63" t="s">
        <v>105</v>
      </c>
      <c r="G1391" s="63" t="s">
        <v>101</v>
      </c>
      <c r="H1391" s="63" t="s">
        <v>103</v>
      </c>
      <c r="I1391" s="63" t="s">
        <v>106</v>
      </c>
      <c r="J1391" s="63">
        <v>355</v>
      </c>
      <c r="K1391" s="63">
        <v>507.65</v>
      </c>
    </row>
    <row r="1392" spans="1:11" ht="18" customHeight="1" x14ac:dyDescent="0.3">
      <c r="A1392" s="63" t="s">
        <v>96</v>
      </c>
      <c r="B1392" s="63">
        <v>2021</v>
      </c>
      <c r="C1392" s="63" t="s">
        <v>31</v>
      </c>
      <c r="D1392" s="63" t="s">
        <v>90</v>
      </c>
      <c r="E1392" s="63" t="s">
        <v>104</v>
      </c>
      <c r="F1392" s="63" t="s">
        <v>105</v>
      </c>
      <c r="G1392" s="63" t="s">
        <v>101</v>
      </c>
      <c r="H1392" s="63" t="s">
        <v>94</v>
      </c>
      <c r="I1392" s="63" t="s">
        <v>106</v>
      </c>
      <c r="J1392" s="63">
        <v>325</v>
      </c>
      <c r="K1392" s="63">
        <v>464.75</v>
      </c>
    </row>
    <row r="1393" spans="1:11" ht="18" customHeight="1" x14ac:dyDescent="0.3">
      <c r="A1393" s="63" t="s">
        <v>89</v>
      </c>
      <c r="B1393" s="63">
        <v>2021</v>
      </c>
      <c r="C1393" s="63" t="s">
        <v>31</v>
      </c>
      <c r="D1393" s="63" t="s">
        <v>90</v>
      </c>
      <c r="E1393" s="63" t="s">
        <v>104</v>
      </c>
      <c r="F1393" s="63" t="s">
        <v>105</v>
      </c>
      <c r="G1393" s="63" t="s">
        <v>101</v>
      </c>
      <c r="H1393" s="63" t="s">
        <v>94</v>
      </c>
      <c r="I1393" s="63" t="s">
        <v>106</v>
      </c>
      <c r="J1393" s="63">
        <v>830</v>
      </c>
      <c r="K1393" s="63">
        <v>1186.9000000000001</v>
      </c>
    </row>
    <row r="1394" spans="1:11" ht="18" customHeight="1" x14ac:dyDescent="0.3">
      <c r="A1394" s="63" t="s">
        <v>98</v>
      </c>
      <c r="B1394" s="63">
        <v>2021</v>
      </c>
      <c r="C1394" s="63" t="s">
        <v>31</v>
      </c>
      <c r="D1394" s="63" t="s">
        <v>90</v>
      </c>
      <c r="E1394" s="63" t="s">
        <v>104</v>
      </c>
      <c r="F1394" s="63" t="s">
        <v>105</v>
      </c>
      <c r="G1394" s="63" t="s">
        <v>101</v>
      </c>
      <c r="H1394" s="63" t="s">
        <v>94</v>
      </c>
      <c r="I1394" s="63" t="s">
        <v>106</v>
      </c>
      <c r="J1394" s="63">
        <v>863</v>
      </c>
      <c r="K1394" s="63">
        <v>1234.0899999999999</v>
      </c>
    </row>
    <row r="1395" spans="1:11" ht="18" customHeight="1" x14ac:dyDescent="0.3">
      <c r="A1395" s="63" t="s">
        <v>96</v>
      </c>
      <c r="B1395" s="63">
        <v>2021</v>
      </c>
      <c r="C1395" s="63" t="s">
        <v>9</v>
      </c>
      <c r="D1395" s="63" t="s">
        <v>90</v>
      </c>
      <c r="E1395" s="63" t="s">
        <v>104</v>
      </c>
      <c r="F1395" s="63" t="s">
        <v>105</v>
      </c>
      <c r="G1395" s="63" t="s">
        <v>101</v>
      </c>
      <c r="H1395" s="63" t="s">
        <v>94</v>
      </c>
      <c r="I1395" s="63" t="s">
        <v>106</v>
      </c>
      <c r="J1395" s="63">
        <v>356</v>
      </c>
      <c r="K1395" s="63">
        <v>509.08</v>
      </c>
    </row>
    <row r="1396" spans="1:11" ht="18" customHeight="1" x14ac:dyDescent="0.3">
      <c r="A1396" s="63" t="s">
        <v>89</v>
      </c>
      <c r="B1396" s="63">
        <v>2021</v>
      </c>
      <c r="C1396" s="63" t="s">
        <v>9</v>
      </c>
      <c r="D1396" s="63" t="s">
        <v>90</v>
      </c>
      <c r="E1396" s="63" t="s">
        <v>104</v>
      </c>
      <c r="F1396" s="63" t="s">
        <v>105</v>
      </c>
      <c r="G1396" s="63" t="s">
        <v>101</v>
      </c>
      <c r="H1396" s="63" t="s">
        <v>94</v>
      </c>
      <c r="I1396" s="63" t="s">
        <v>106</v>
      </c>
      <c r="J1396" s="63">
        <v>158</v>
      </c>
      <c r="K1396" s="63">
        <v>225.94</v>
      </c>
    </row>
    <row r="1397" spans="1:11" ht="18" customHeight="1" x14ac:dyDescent="0.3">
      <c r="A1397" s="63" t="s">
        <v>96</v>
      </c>
      <c r="B1397" s="63">
        <v>2021</v>
      </c>
      <c r="C1397" s="63" t="s">
        <v>9</v>
      </c>
      <c r="D1397" s="63" t="s">
        <v>90</v>
      </c>
      <c r="E1397" s="63" t="s">
        <v>104</v>
      </c>
      <c r="F1397" s="63" t="s">
        <v>105</v>
      </c>
      <c r="G1397" s="63" t="s">
        <v>101</v>
      </c>
      <c r="H1397" s="63" t="s">
        <v>94</v>
      </c>
      <c r="I1397" s="63" t="s">
        <v>106</v>
      </c>
      <c r="J1397" s="63">
        <v>332</v>
      </c>
      <c r="K1397" s="63">
        <v>474.76</v>
      </c>
    </row>
    <row r="1398" spans="1:11" ht="18" customHeight="1" x14ac:dyDescent="0.3">
      <c r="A1398" s="63" t="s">
        <v>96</v>
      </c>
      <c r="B1398" s="63">
        <v>2021</v>
      </c>
      <c r="C1398" s="63" t="s">
        <v>9</v>
      </c>
      <c r="D1398" s="63" t="s">
        <v>90</v>
      </c>
      <c r="E1398" s="63" t="s">
        <v>104</v>
      </c>
      <c r="F1398" s="63" t="s">
        <v>105</v>
      </c>
      <c r="G1398" s="63" t="s">
        <v>101</v>
      </c>
      <c r="H1398" s="63" t="s">
        <v>94</v>
      </c>
      <c r="I1398" s="63" t="s">
        <v>106</v>
      </c>
      <c r="J1398" s="63">
        <v>358</v>
      </c>
      <c r="K1398" s="63">
        <v>511.94</v>
      </c>
    </row>
    <row r="1399" spans="1:11" ht="18" customHeight="1" x14ac:dyDescent="0.3">
      <c r="A1399" s="63" t="s">
        <v>96</v>
      </c>
      <c r="B1399" s="63">
        <v>2021</v>
      </c>
      <c r="C1399" s="63" t="s">
        <v>9</v>
      </c>
      <c r="D1399" s="63" t="s">
        <v>90</v>
      </c>
      <c r="E1399" s="63" t="s">
        <v>104</v>
      </c>
      <c r="F1399" s="63" t="s">
        <v>105</v>
      </c>
      <c r="G1399" s="63" t="s">
        <v>101</v>
      </c>
      <c r="H1399" s="63" t="s">
        <v>94</v>
      </c>
      <c r="I1399" s="63" t="s">
        <v>106</v>
      </c>
      <c r="J1399" s="63">
        <v>160</v>
      </c>
      <c r="K1399" s="63">
        <v>228.8</v>
      </c>
    </row>
    <row r="1400" spans="1:11" ht="18" customHeight="1" x14ac:dyDescent="0.3">
      <c r="A1400" s="63" t="s">
        <v>99</v>
      </c>
      <c r="B1400" s="63">
        <v>2021</v>
      </c>
      <c r="C1400" s="63" t="s">
        <v>9</v>
      </c>
      <c r="D1400" s="63" t="s">
        <v>90</v>
      </c>
      <c r="E1400" s="63" t="s">
        <v>104</v>
      </c>
      <c r="F1400" s="63" t="s">
        <v>105</v>
      </c>
      <c r="G1400" s="63" t="s">
        <v>101</v>
      </c>
      <c r="H1400" s="63" t="s">
        <v>94</v>
      </c>
      <c r="I1400" s="63" t="s">
        <v>106</v>
      </c>
      <c r="J1400" s="63">
        <v>334</v>
      </c>
      <c r="K1400" s="63">
        <v>477.62</v>
      </c>
    </row>
    <row r="1401" spans="1:11" ht="18" customHeight="1" x14ac:dyDescent="0.3">
      <c r="A1401" s="63" t="s">
        <v>96</v>
      </c>
      <c r="B1401" s="63">
        <v>2021</v>
      </c>
      <c r="C1401" s="63" t="s">
        <v>9</v>
      </c>
      <c r="D1401" s="63" t="s">
        <v>90</v>
      </c>
      <c r="E1401" s="63" t="s">
        <v>104</v>
      </c>
      <c r="F1401" s="63" t="s">
        <v>105</v>
      </c>
      <c r="G1401" s="63" t="s">
        <v>101</v>
      </c>
      <c r="H1401" s="63" t="s">
        <v>94</v>
      </c>
      <c r="I1401" s="63" t="s">
        <v>106</v>
      </c>
      <c r="J1401" s="63">
        <v>820</v>
      </c>
      <c r="K1401" s="63">
        <v>1172.5999999999999</v>
      </c>
    </row>
    <row r="1402" spans="1:11" ht="18" customHeight="1" x14ac:dyDescent="0.3">
      <c r="A1402" s="63" t="s">
        <v>96</v>
      </c>
      <c r="B1402" s="63">
        <v>2021</v>
      </c>
      <c r="C1402" s="63" t="s">
        <v>9</v>
      </c>
      <c r="D1402" s="63" t="s">
        <v>90</v>
      </c>
      <c r="E1402" s="63" t="s">
        <v>104</v>
      </c>
      <c r="F1402" s="63" t="s">
        <v>105</v>
      </c>
      <c r="G1402" s="63" t="s">
        <v>101</v>
      </c>
      <c r="H1402" s="63" t="s">
        <v>94</v>
      </c>
      <c r="I1402" s="63" t="s">
        <v>106</v>
      </c>
      <c r="J1402" s="63">
        <v>907</v>
      </c>
      <c r="K1402" s="63">
        <v>1297.01</v>
      </c>
    </row>
    <row r="1403" spans="1:11" ht="18" customHeight="1" x14ac:dyDescent="0.3">
      <c r="A1403" s="63" t="s">
        <v>96</v>
      </c>
      <c r="B1403" s="63">
        <v>2021</v>
      </c>
      <c r="C1403" s="63" t="s">
        <v>9</v>
      </c>
      <c r="D1403" s="63" t="s">
        <v>90</v>
      </c>
      <c r="E1403" s="63" t="s">
        <v>104</v>
      </c>
      <c r="F1403" s="63" t="s">
        <v>105</v>
      </c>
      <c r="G1403" s="63" t="s">
        <v>101</v>
      </c>
      <c r="H1403" s="63" t="s">
        <v>94</v>
      </c>
      <c r="I1403" s="63" t="s">
        <v>106</v>
      </c>
      <c r="J1403" s="63">
        <v>860</v>
      </c>
      <c r="K1403" s="63">
        <v>526.24</v>
      </c>
    </row>
    <row r="1404" spans="1:11" ht="18" customHeight="1" x14ac:dyDescent="0.3">
      <c r="A1404" s="63" t="s">
        <v>89</v>
      </c>
      <c r="B1404" s="63">
        <v>2021</v>
      </c>
      <c r="C1404" s="63" t="s">
        <v>9</v>
      </c>
      <c r="D1404" s="63" t="s">
        <v>90</v>
      </c>
      <c r="E1404" s="63" t="s">
        <v>104</v>
      </c>
      <c r="F1404" s="63" t="s">
        <v>105</v>
      </c>
      <c r="G1404" s="63" t="s">
        <v>101</v>
      </c>
      <c r="H1404" s="63" t="s">
        <v>94</v>
      </c>
      <c r="I1404" s="63" t="s">
        <v>106</v>
      </c>
      <c r="J1404" s="63">
        <v>159</v>
      </c>
      <c r="K1404" s="63">
        <v>526.24</v>
      </c>
    </row>
    <row r="1405" spans="1:11" ht="18" customHeight="1" x14ac:dyDescent="0.3">
      <c r="A1405" s="63" t="s">
        <v>96</v>
      </c>
      <c r="B1405" s="63">
        <v>2021</v>
      </c>
      <c r="C1405" s="63" t="s">
        <v>9</v>
      </c>
      <c r="D1405" s="63" t="s">
        <v>90</v>
      </c>
      <c r="E1405" s="63" t="s">
        <v>104</v>
      </c>
      <c r="F1405" s="63" t="s">
        <v>105</v>
      </c>
      <c r="G1405" s="63" t="s">
        <v>101</v>
      </c>
      <c r="H1405" s="63" t="s">
        <v>94</v>
      </c>
      <c r="I1405" s="63" t="s">
        <v>106</v>
      </c>
      <c r="J1405" s="63">
        <v>333</v>
      </c>
      <c r="K1405" s="63">
        <v>476.19</v>
      </c>
    </row>
    <row r="1406" spans="1:11" ht="18" customHeight="1" x14ac:dyDescent="0.3">
      <c r="A1406" s="63" t="s">
        <v>99</v>
      </c>
      <c r="B1406" s="63">
        <v>2021</v>
      </c>
      <c r="C1406" s="63" t="s">
        <v>9</v>
      </c>
      <c r="D1406" s="63" t="s">
        <v>90</v>
      </c>
      <c r="E1406" s="63" t="s">
        <v>104</v>
      </c>
      <c r="F1406" s="63" t="s">
        <v>105</v>
      </c>
      <c r="G1406" s="63" t="s">
        <v>101</v>
      </c>
      <c r="H1406" s="63" t="s">
        <v>94</v>
      </c>
      <c r="I1406" s="63" t="s">
        <v>106</v>
      </c>
      <c r="J1406" s="63">
        <v>361</v>
      </c>
      <c r="K1406" s="63">
        <v>516.23</v>
      </c>
    </row>
    <row r="1407" spans="1:11" ht="18" customHeight="1" x14ac:dyDescent="0.3">
      <c r="A1407" s="63" t="s">
        <v>98</v>
      </c>
      <c r="B1407" s="63">
        <v>2021</v>
      </c>
      <c r="C1407" s="63" t="s">
        <v>9</v>
      </c>
      <c r="D1407" s="63" t="s">
        <v>90</v>
      </c>
      <c r="E1407" s="63" t="s">
        <v>104</v>
      </c>
      <c r="F1407" s="63" t="s">
        <v>105</v>
      </c>
      <c r="G1407" s="63" t="s">
        <v>101</v>
      </c>
      <c r="H1407" s="63" t="s">
        <v>94</v>
      </c>
      <c r="I1407" s="63" t="s">
        <v>106</v>
      </c>
      <c r="J1407" s="63">
        <v>157</v>
      </c>
      <c r="K1407" s="63">
        <v>224.51</v>
      </c>
    </row>
    <row r="1408" spans="1:11" ht="18" customHeight="1" x14ac:dyDescent="0.3">
      <c r="A1408" s="63" t="s">
        <v>96</v>
      </c>
      <c r="B1408" s="63">
        <v>2021</v>
      </c>
      <c r="C1408" s="63" t="s">
        <v>9</v>
      </c>
      <c r="D1408" s="63" t="s">
        <v>90</v>
      </c>
      <c r="E1408" s="63" t="s">
        <v>104</v>
      </c>
      <c r="F1408" s="63" t="s">
        <v>105</v>
      </c>
      <c r="G1408" s="63" t="s">
        <v>101</v>
      </c>
      <c r="H1408" s="63" t="s">
        <v>94</v>
      </c>
      <c r="I1408" s="63" t="s">
        <v>106</v>
      </c>
      <c r="J1408" s="63">
        <v>331</v>
      </c>
      <c r="K1408" s="63">
        <v>473.33</v>
      </c>
    </row>
    <row r="1409" spans="1:11" ht="18" customHeight="1" x14ac:dyDescent="0.3">
      <c r="A1409" s="63" t="s">
        <v>96</v>
      </c>
      <c r="B1409" s="63">
        <v>2021</v>
      </c>
      <c r="C1409" s="63" t="s">
        <v>9</v>
      </c>
      <c r="D1409" s="63" t="s">
        <v>90</v>
      </c>
      <c r="E1409" s="63" t="s">
        <v>104</v>
      </c>
      <c r="F1409" s="63" t="s">
        <v>105</v>
      </c>
      <c r="G1409" s="63" t="s">
        <v>101</v>
      </c>
      <c r="H1409" s="63" t="s">
        <v>94</v>
      </c>
      <c r="I1409" s="63" t="s">
        <v>106</v>
      </c>
      <c r="J1409" s="63">
        <v>829</v>
      </c>
      <c r="K1409" s="63">
        <v>1185.47</v>
      </c>
    </row>
    <row r="1410" spans="1:11" ht="18" customHeight="1" x14ac:dyDescent="0.3">
      <c r="A1410" s="63" t="s">
        <v>96</v>
      </c>
      <c r="B1410" s="63">
        <v>2021</v>
      </c>
      <c r="C1410" s="63" t="s">
        <v>9</v>
      </c>
      <c r="D1410" s="63" t="s">
        <v>90</v>
      </c>
      <c r="E1410" s="63" t="s">
        <v>104</v>
      </c>
      <c r="F1410" s="63" t="s">
        <v>105</v>
      </c>
      <c r="G1410" s="63" t="s">
        <v>101</v>
      </c>
      <c r="H1410" s="63" t="s">
        <v>94</v>
      </c>
      <c r="I1410" s="63" t="s">
        <v>106</v>
      </c>
      <c r="J1410" s="63">
        <v>862</v>
      </c>
      <c r="K1410" s="63">
        <v>1232.6599999999999</v>
      </c>
    </row>
    <row r="1411" spans="1:11" ht="18" customHeight="1" x14ac:dyDescent="0.3">
      <c r="A1411" s="63" t="s">
        <v>96</v>
      </c>
      <c r="B1411" s="63">
        <v>2021</v>
      </c>
      <c r="C1411" s="63" t="s">
        <v>9</v>
      </c>
      <c r="D1411" s="63" t="s">
        <v>90</v>
      </c>
      <c r="E1411" s="63" t="s">
        <v>104</v>
      </c>
      <c r="F1411" s="63" t="s">
        <v>105</v>
      </c>
      <c r="G1411" s="63" t="s">
        <v>101</v>
      </c>
      <c r="H1411" s="63" t="s">
        <v>94</v>
      </c>
      <c r="I1411" s="63" t="s">
        <v>106</v>
      </c>
      <c r="J1411" s="63">
        <v>329</v>
      </c>
      <c r="K1411" s="63">
        <v>470.47</v>
      </c>
    </row>
    <row r="1412" spans="1:11" ht="18" customHeight="1" x14ac:dyDescent="0.3">
      <c r="A1412" s="63" t="s">
        <v>96</v>
      </c>
      <c r="B1412" s="63">
        <v>2021</v>
      </c>
      <c r="C1412" s="63" t="s">
        <v>37</v>
      </c>
      <c r="D1412" s="63" t="s">
        <v>90</v>
      </c>
      <c r="E1412" s="63" t="s">
        <v>104</v>
      </c>
      <c r="F1412" s="63" t="s">
        <v>105</v>
      </c>
      <c r="G1412" s="63" t="s">
        <v>101</v>
      </c>
      <c r="H1412" s="63" t="s">
        <v>94</v>
      </c>
      <c r="I1412" s="63" t="s">
        <v>106</v>
      </c>
      <c r="J1412" s="63">
        <v>326</v>
      </c>
      <c r="K1412" s="63">
        <v>466.18</v>
      </c>
    </row>
    <row r="1413" spans="1:11" ht="18" customHeight="1" x14ac:dyDescent="0.3">
      <c r="A1413" s="63" t="s">
        <v>96</v>
      </c>
      <c r="B1413" s="63">
        <v>2021</v>
      </c>
      <c r="C1413" s="63" t="s">
        <v>37</v>
      </c>
      <c r="D1413" s="63" t="s">
        <v>90</v>
      </c>
      <c r="E1413" s="63" t="s">
        <v>104</v>
      </c>
      <c r="F1413" s="63" t="s">
        <v>105</v>
      </c>
      <c r="G1413" s="63" t="s">
        <v>101</v>
      </c>
      <c r="H1413" s="63" t="s">
        <v>94</v>
      </c>
      <c r="I1413" s="63" t="s">
        <v>106</v>
      </c>
      <c r="J1413" s="63">
        <v>128</v>
      </c>
      <c r="K1413" s="63">
        <v>183.04</v>
      </c>
    </row>
    <row r="1414" spans="1:11" ht="18" customHeight="1" x14ac:dyDescent="0.3">
      <c r="A1414" s="63" t="s">
        <v>89</v>
      </c>
      <c r="B1414" s="63">
        <v>2021</v>
      </c>
      <c r="C1414" s="63" t="s">
        <v>37</v>
      </c>
      <c r="D1414" s="63" t="s">
        <v>90</v>
      </c>
      <c r="E1414" s="63" t="s">
        <v>104</v>
      </c>
      <c r="F1414" s="63" t="s">
        <v>105</v>
      </c>
      <c r="G1414" s="63" t="s">
        <v>101</v>
      </c>
      <c r="H1414" s="63" t="s">
        <v>94</v>
      </c>
      <c r="I1414" s="63" t="s">
        <v>106</v>
      </c>
      <c r="J1414" s="63">
        <v>302</v>
      </c>
      <c r="K1414" s="63">
        <v>431.86</v>
      </c>
    </row>
    <row r="1415" spans="1:11" ht="18" customHeight="1" x14ac:dyDescent="0.3">
      <c r="A1415" s="63" t="s">
        <v>96</v>
      </c>
      <c r="B1415" s="63">
        <v>2021</v>
      </c>
      <c r="C1415" s="63" t="s">
        <v>37</v>
      </c>
      <c r="D1415" s="63" t="s">
        <v>90</v>
      </c>
      <c r="E1415" s="63" t="s">
        <v>104</v>
      </c>
      <c r="F1415" s="63" t="s">
        <v>105</v>
      </c>
      <c r="G1415" s="63" t="s">
        <v>101</v>
      </c>
      <c r="H1415" s="63" t="s">
        <v>94</v>
      </c>
      <c r="I1415" s="63" t="s">
        <v>106</v>
      </c>
      <c r="J1415" s="63">
        <v>328</v>
      </c>
      <c r="K1415" s="63">
        <v>469.03999999999996</v>
      </c>
    </row>
    <row r="1416" spans="1:11" ht="18" customHeight="1" x14ac:dyDescent="0.3">
      <c r="A1416" s="63" t="s">
        <v>98</v>
      </c>
      <c r="B1416" s="63">
        <v>2021</v>
      </c>
      <c r="C1416" s="63" t="s">
        <v>37</v>
      </c>
      <c r="D1416" s="63" t="s">
        <v>90</v>
      </c>
      <c r="E1416" s="63" t="s">
        <v>104</v>
      </c>
      <c r="F1416" s="63" t="s">
        <v>105</v>
      </c>
      <c r="G1416" s="63" t="s">
        <v>101</v>
      </c>
      <c r="H1416" s="63" t="s">
        <v>94</v>
      </c>
      <c r="I1416" s="63" t="s">
        <v>106</v>
      </c>
      <c r="J1416" s="63">
        <v>298</v>
      </c>
      <c r="K1416" s="63">
        <v>426.14</v>
      </c>
    </row>
    <row r="1417" spans="1:11" ht="18" customHeight="1" x14ac:dyDescent="0.3">
      <c r="A1417" s="63" t="s">
        <v>96</v>
      </c>
      <c r="B1417" s="63">
        <v>2021</v>
      </c>
      <c r="C1417" s="63" t="s">
        <v>37</v>
      </c>
      <c r="D1417" s="63" t="s">
        <v>90</v>
      </c>
      <c r="E1417" s="63" t="s">
        <v>104</v>
      </c>
      <c r="F1417" s="63" t="s">
        <v>105</v>
      </c>
      <c r="G1417" s="63" t="s">
        <v>101</v>
      </c>
      <c r="H1417" s="63" t="s">
        <v>94</v>
      </c>
      <c r="I1417" s="63" t="s">
        <v>106</v>
      </c>
      <c r="J1417" s="63">
        <v>826</v>
      </c>
      <c r="K1417" s="63">
        <v>1181.18</v>
      </c>
    </row>
    <row r="1418" spans="1:11" ht="18" customHeight="1" x14ac:dyDescent="0.3">
      <c r="A1418" s="63" t="s">
        <v>98</v>
      </c>
      <c r="B1418" s="63">
        <v>2021</v>
      </c>
      <c r="C1418" s="63" t="s">
        <v>37</v>
      </c>
      <c r="D1418" s="63" t="s">
        <v>90</v>
      </c>
      <c r="E1418" s="63" t="s">
        <v>104</v>
      </c>
      <c r="F1418" s="63" t="s">
        <v>105</v>
      </c>
      <c r="G1418" s="63" t="s">
        <v>101</v>
      </c>
      <c r="H1418" s="63" t="s">
        <v>94</v>
      </c>
      <c r="I1418" s="63" t="s">
        <v>106</v>
      </c>
      <c r="J1418" s="63">
        <v>859</v>
      </c>
      <c r="K1418" s="63">
        <v>1228.3699999999999</v>
      </c>
    </row>
    <row r="1419" spans="1:11" ht="18" customHeight="1" x14ac:dyDescent="0.3">
      <c r="A1419" s="63" t="s">
        <v>98</v>
      </c>
      <c r="B1419" s="63">
        <v>2021</v>
      </c>
      <c r="C1419" s="63" t="s">
        <v>37</v>
      </c>
      <c r="D1419" s="63" t="s">
        <v>90</v>
      </c>
      <c r="E1419" s="63" t="s">
        <v>104</v>
      </c>
      <c r="F1419" s="63" t="s">
        <v>105</v>
      </c>
      <c r="G1419" s="63" t="s">
        <v>101</v>
      </c>
      <c r="H1419" s="63" t="s">
        <v>94</v>
      </c>
      <c r="I1419" s="63" t="s">
        <v>106</v>
      </c>
      <c r="J1419" s="63">
        <v>912</v>
      </c>
      <c r="K1419" s="63">
        <v>1304.1599999999999</v>
      </c>
    </row>
    <row r="1420" spans="1:11" ht="18" customHeight="1" x14ac:dyDescent="0.3">
      <c r="A1420" s="63" t="s">
        <v>98</v>
      </c>
      <c r="B1420" s="63">
        <v>2021</v>
      </c>
      <c r="C1420" s="63" t="s">
        <v>37</v>
      </c>
      <c r="D1420" s="63" t="s">
        <v>90</v>
      </c>
      <c r="E1420" s="63" t="s">
        <v>104</v>
      </c>
      <c r="F1420" s="63" t="s">
        <v>105</v>
      </c>
      <c r="G1420" s="63" t="s">
        <v>101</v>
      </c>
      <c r="H1420" s="63" t="s">
        <v>94</v>
      </c>
      <c r="I1420" s="63" t="s">
        <v>106</v>
      </c>
      <c r="J1420" s="63">
        <v>865</v>
      </c>
      <c r="K1420" s="63">
        <v>526.24</v>
      </c>
    </row>
    <row r="1421" spans="1:11" ht="18" customHeight="1" x14ac:dyDescent="0.3">
      <c r="A1421" s="63" t="s">
        <v>99</v>
      </c>
      <c r="B1421" s="63">
        <v>2021</v>
      </c>
      <c r="C1421" s="63" t="s">
        <v>37</v>
      </c>
      <c r="D1421" s="63" t="s">
        <v>90</v>
      </c>
      <c r="E1421" s="63" t="s">
        <v>104</v>
      </c>
      <c r="F1421" s="63" t="s">
        <v>105</v>
      </c>
      <c r="G1421" s="63" t="s">
        <v>101</v>
      </c>
      <c r="H1421" s="63" t="s">
        <v>94</v>
      </c>
      <c r="I1421" s="63" t="s">
        <v>106</v>
      </c>
      <c r="J1421" s="63">
        <v>129</v>
      </c>
      <c r="K1421" s="63">
        <v>526.24</v>
      </c>
    </row>
    <row r="1422" spans="1:11" ht="18" customHeight="1" x14ac:dyDescent="0.3">
      <c r="A1422" s="63" t="s">
        <v>96</v>
      </c>
      <c r="B1422" s="63">
        <v>2021</v>
      </c>
      <c r="C1422" s="63" t="s">
        <v>37</v>
      </c>
      <c r="D1422" s="63" t="s">
        <v>90</v>
      </c>
      <c r="E1422" s="63" t="s">
        <v>104</v>
      </c>
      <c r="F1422" s="63" t="s">
        <v>105</v>
      </c>
      <c r="G1422" s="63" t="s">
        <v>101</v>
      </c>
      <c r="H1422" s="63" t="s">
        <v>94</v>
      </c>
      <c r="I1422" s="63" t="s">
        <v>106</v>
      </c>
      <c r="J1422" s="63">
        <v>297</v>
      </c>
      <c r="K1422" s="63">
        <v>424.71</v>
      </c>
    </row>
    <row r="1423" spans="1:11" ht="18" customHeight="1" x14ac:dyDescent="0.3">
      <c r="A1423" s="63" t="s">
        <v>98</v>
      </c>
      <c r="B1423" s="63">
        <v>2021</v>
      </c>
      <c r="C1423" s="63" t="s">
        <v>37</v>
      </c>
      <c r="D1423" s="63" t="s">
        <v>90</v>
      </c>
      <c r="E1423" s="63" t="s">
        <v>104</v>
      </c>
      <c r="F1423" s="63" t="s">
        <v>105</v>
      </c>
      <c r="G1423" s="63" t="s">
        <v>101</v>
      </c>
      <c r="H1423" s="63" t="s">
        <v>94</v>
      </c>
      <c r="I1423" s="63" t="s">
        <v>106</v>
      </c>
      <c r="J1423" s="63">
        <v>325</v>
      </c>
      <c r="K1423" s="63">
        <v>464.75</v>
      </c>
    </row>
    <row r="1424" spans="1:11" ht="18" customHeight="1" x14ac:dyDescent="0.3">
      <c r="A1424" s="63" t="s">
        <v>89</v>
      </c>
      <c r="B1424" s="63">
        <v>2021</v>
      </c>
      <c r="C1424" s="63" t="s">
        <v>37</v>
      </c>
      <c r="D1424" s="63" t="s">
        <v>90</v>
      </c>
      <c r="E1424" s="63" t="s">
        <v>104</v>
      </c>
      <c r="F1424" s="63" t="s">
        <v>105</v>
      </c>
      <c r="G1424" s="63" t="s">
        <v>101</v>
      </c>
      <c r="H1424" s="63" t="s">
        <v>94</v>
      </c>
      <c r="I1424" s="63" t="s">
        <v>106</v>
      </c>
      <c r="J1424" s="63">
        <v>127</v>
      </c>
      <c r="K1424" s="63">
        <v>181.61</v>
      </c>
    </row>
    <row r="1425" spans="1:11" ht="18" customHeight="1" x14ac:dyDescent="0.3">
      <c r="A1425" s="63" t="s">
        <v>96</v>
      </c>
      <c r="B1425" s="63">
        <v>2021</v>
      </c>
      <c r="C1425" s="63" t="s">
        <v>37</v>
      </c>
      <c r="D1425" s="63" t="s">
        <v>90</v>
      </c>
      <c r="E1425" s="63" t="s">
        <v>104</v>
      </c>
      <c r="F1425" s="63" t="s">
        <v>105</v>
      </c>
      <c r="G1425" s="63" t="s">
        <v>101</v>
      </c>
      <c r="H1425" s="63" t="s">
        <v>94</v>
      </c>
      <c r="I1425" s="63" t="s">
        <v>106</v>
      </c>
      <c r="J1425" s="63">
        <v>301</v>
      </c>
      <c r="K1425" s="63">
        <v>430.43</v>
      </c>
    </row>
    <row r="1426" spans="1:11" ht="18" customHeight="1" x14ac:dyDescent="0.3">
      <c r="A1426" s="63" t="s">
        <v>89</v>
      </c>
      <c r="B1426" s="63">
        <v>2021</v>
      </c>
      <c r="C1426" s="63" t="s">
        <v>37</v>
      </c>
      <c r="D1426" s="63" t="s">
        <v>90</v>
      </c>
      <c r="E1426" s="63" t="s">
        <v>104</v>
      </c>
      <c r="F1426" s="63" t="s">
        <v>105</v>
      </c>
      <c r="G1426" s="63" t="s">
        <v>101</v>
      </c>
      <c r="H1426" s="63" t="s">
        <v>94</v>
      </c>
      <c r="I1426" s="63" t="s">
        <v>106</v>
      </c>
      <c r="J1426" s="63">
        <v>834</v>
      </c>
      <c r="K1426" s="63">
        <v>1192.6199999999999</v>
      </c>
    </row>
    <row r="1427" spans="1:11" ht="18" customHeight="1" x14ac:dyDescent="0.3">
      <c r="A1427" s="63" t="s">
        <v>96</v>
      </c>
      <c r="B1427" s="63">
        <v>2021</v>
      </c>
      <c r="C1427" s="63" t="s">
        <v>37</v>
      </c>
      <c r="D1427" s="63" t="s">
        <v>90</v>
      </c>
      <c r="E1427" s="63" t="s">
        <v>104</v>
      </c>
      <c r="F1427" s="63" t="s">
        <v>105</v>
      </c>
      <c r="G1427" s="63" t="s">
        <v>101</v>
      </c>
      <c r="H1427" s="63" t="s">
        <v>94</v>
      </c>
      <c r="I1427" s="63" t="s">
        <v>106</v>
      </c>
      <c r="J1427" s="63">
        <v>868</v>
      </c>
      <c r="K1427" s="63">
        <v>1241.24</v>
      </c>
    </row>
    <row r="1428" spans="1:11" ht="18" customHeight="1" x14ac:dyDescent="0.3">
      <c r="A1428" s="63" t="s">
        <v>96</v>
      </c>
      <c r="B1428" s="63">
        <v>2021</v>
      </c>
      <c r="C1428" s="63" t="s">
        <v>37</v>
      </c>
      <c r="D1428" s="63" t="s">
        <v>90</v>
      </c>
      <c r="E1428" s="63" t="s">
        <v>104</v>
      </c>
      <c r="F1428" s="63" t="s">
        <v>105</v>
      </c>
      <c r="G1428" s="63" t="s">
        <v>101</v>
      </c>
      <c r="H1428" s="63" t="s">
        <v>94</v>
      </c>
      <c r="I1428" s="63" t="s">
        <v>106</v>
      </c>
      <c r="J1428" s="63">
        <v>299</v>
      </c>
      <c r="K1428" s="63">
        <v>427.57</v>
      </c>
    </row>
    <row r="1429" spans="1:11" ht="18" customHeight="1" x14ac:dyDescent="0.3">
      <c r="A1429" s="63" t="s">
        <v>100</v>
      </c>
      <c r="B1429" s="63">
        <v>2021</v>
      </c>
      <c r="C1429" s="63" t="s">
        <v>36</v>
      </c>
      <c r="D1429" s="63" t="s">
        <v>90</v>
      </c>
      <c r="E1429" s="63" t="s">
        <v>104</v>
      </c>
      <c r="F1429" s="63" t="s">
        <v>105</v>
      </c>
      <c r="G1429" s="63" t="s">
        <v>101</v>
      </c>
      <c r="H1429" s="63" t="s">
        <v>94</v>
      </c>
      <c r="I1429" s="63" t="s">
        <v>106</v>
      </c>
      <c r="J1429" s="63">
        <v>332</v>
      </c>
      <c r="K1429" s="63">
        <v>474.76</v>
      </c>
    </row>
    <row r="1430" spans="1:11" ht="18" customHeight="1" x14ac:dyDescent="0.3">
      <c r="A1430" s="63" t="s">
        <v>89</v>
      </c>
      <c r="B1430" s="63">
        <v>2021</v>
      </c>
      <c r="C1430" s="63" t="s">
        <v>36</v>
      </c>
      <c r="D1430" s="63" t="s">
        <v>90</v>
      </c>
      <c r="E1430" s="63" t="s">
        <v>104</v>
      </c>
      <c r="F1430" s="63" t="s">
        <v>105</v>
      </c>
      <c r="G1430" s="63" t="s">
        <v>101</v>
      </c>
      <c r="H1430" s="63" t="s">
        <v>94</v>
      </c>
      <c r="I1430" s="63" t="s">
        <v>106</v>
      </c>
      <c r="J1430" s="63">
        <v>134</v>
      </c>
      <c r="K1430" s="63">
        <v>191.62</v>
      </c>
    </row>
    <row r="1431" spans="1:11" ht="18" customHeight="1" x14ac:dyDescent="0.3">
      <c r="A1431" s="63" t="s">
        <v>99</v>
      </c>
      <c r="B1431" s="63">
        <v>2021</v>
      </c>
      <c r="C1431" s="63" t="s">
        <v>36</v>
      </c>
      <c r="D1431" s="63" t="s">
        <v>90</v>
      </c>
      <c r="E1431" s="63" t="s">
        <v>104</v>
      </c>
      <c r="F1431" s="63" t="s">
        <v>105</v>
      </c>
      <c r="G1431" s="63" t="s">
        <v>101</v>
      </c>
      <c r="H1431" s="63" t="s">
        <v>94</v>
      </c>
      <c r="I1431" s="63" t="s">
        <v>106</v>
      </c>
      <c r="J1431" s="63">
        <v>334</v>
      </c>
      <c r="K1431" s="63">
        <v>477.62</v>
      </c>
    </row>
    <row r="1432" spans="1:11" ht="18" customHeight="1" x14ac:dyDescent="0.3">
      <c r="A1432" s="63" t="s">
        <v>89</v>
      </c>
      <c r="B1432" s="63">
        <v>2021</v>
      </c>
      <c r="C1432" s="63" t="s">
        <v>36</v>
      </c>
      <c r="D1432" s="63" t="s">
        <v>90</v>
      </c>
      <c r="E1432" s="63" t="s">
        <v>104</v>
      </c>
      <c r="F1432" s="63" t="s">
        <v>105</v>
      </c>
      <c r="G1432" s="63" t="s">
        <v>101</v>
      </c>
      <c r="H1432" s="63" t="s">
        <v>94</v>
      </c>
      <c r="I1432" s="63" t="s">
        <v>106</v>
      </c>
      <c r="J1432" s="63">
        <v>130</v>
      </c>
      <c r="K1432" s="63">
        <v>185.9</v>
      </c>
    </row>
    <row r="1433" spans="1:11" ht="18" customHeight="1" x14ac:dyDescent="0.3">
      <c r="A1433" s="63" t="s">
        <v>96</v>
      </c>
      <c r="B1433" s="63">
        <v>2021</v>
      </c>
      <c r="C1433" s="63" t="s">
        <v>36</v>
      </c>
      <c r="D1433" s="63" t="s">
        <v>90</v>
      </c>
      <c r="E1433" s="63" t="s">
        <v>104</v>
      </c>
      <c r="F1433" s="63" t="s">
        <v>105</v>
      </c>
      <c r="G1433" s="63" t="s">
        <v>101</v>
      </c>
      <c r="H1433" s="63" t="s">
        <v>94</v>
      </c>
      <c r="I1433" s="63" t="s">
        <v>106</v>
      </c>
      <c r="J1433" s="63">
        <v>304</v>
      </c>
      <c r="K1433" s="63">
        <v>434.72</v>
      </c>
    </row>
    <row r="1434" spans="1:11" ht="18" customHeight="1" x14ac:dyDescent="0.3">
      <c r="A1434" s="63" t="s">
        <v>98</v>
      </c>
      <c r="B1434" s="63">
        <v>2021</v>
      </c>
      <c r="C1434" s="63" t="s">
        <v>36</v>
      </c>
      <c r="D1434" s="63" t="s">
        <v>90</v>
      </c>
      <c r="E1434" s="63" t="s">
        <v>104</v>
      </c>
      <c r="F1434" s="63" t="s">
        <v>105</v>
      </c>
      <c r="G1434" s="63" t="s">
        <v>101</v>
      </c>
      <c r="H1434" s="63" t="s">
        <v>94</v>
      </c>
      <c r="I1434" s="63" t="s">
        <v>106</v>
      </c>
      <c r="J1434" s="63">
        <v>825</v>
      </c>
      <c r="K1434" s="63">
        <v>1179.75</v>
      </c>
    </row>
    <row r="1435" spans="1:11" ht="18" customHeight="1" x14ac:dyDescent="0.3">
      <c r="A1435" s="63" t="s">
        <v>96</v>
      </c>
      <c r="B1435" s="63">
        <v>2021</v>
      </c>
      <c r="C1435" s="63" t="s">
        <v>36</v>
      </c>
      <c r="D1435" s="63" t="s">
        <v>90</v>
      </c>
      <c r="E1435" s="63" t="s">
        <v>104</v>
      </c>
      <c r="F1435" s="63" t="s">
        <v>105</v>
      </c>
      <c r="G1435" s="63" t="s">
        <v>101</v>
      </c>
      <c r="H1435" s="63" t="s">
        <v>94</v>
      </c>
      <c r="I1435" s="63" t="s">
        <v>106</v>
      </c>
      <c r="J1435" s="63">
        <v>858</v>
      </c>
      <c r="K1435" s="63">
        <v>1226.94</v>
      </c>
    </row>
    <row r="1436" spans="1:11" ht="18" customHeight="1" x14ac:dyDescent="0.3">
      <c r="A1436" s="63" t="s">
        <v>89</v>
      </c>
      <c r="B1436" s="63">
        <v>2021</v>
      </c>
      <c r="C1436" s="63" t="s">
        <v>36</v>
      </c>
      <c r="D1436" s="63" t="s">
        <v>90</v>
      </c>
      <c r="E1436" s="63" t="s">
        <v>104</v>
      </c>
      <c r="F1436" s="63" t="s">
        <v>105</v>
      </c>
      <c r="G1436" s="63" t="s">
        <v>101</v>
      </c>
      <c r="H1436" s="63" t="s">
        <v>94</v>
      </c>
      <c r="I1436" s="63" t="s">
        <v>106</v>
      </c>
      <c r="J1436" s="63">
        <v>911</v>
      </c>
      <c r="K1436" s="63">
        <v>1302.73</v>
      </c>
    </row>
    <row r="1437" spans="1:11" ht="18" customHeight="1" x14ac:dyDescent="0.3">
      <c r="A1437" s="63" t="s">
        <v>89</v>
      </c>
      <c r="B1437" s="63">
        <v>2021</v>
      </c>
      <c r="C1437" s="63" t="s">
        <v>36</v>
      </c>
      <c r="D1437" s="63" t="s">
        <v>90</v>
      </c>
      <c r="E1437" s="63" t="s">
        <v>104</v>
      </c>
      <c r="F1437" s="63" t="s">
        <v>105</v>
      </c>
      <c r="G1437" s="63" t="s">
        <v>101</v>
      </c>
      <c r="H1437" s="63" t="s">
        <v>94</v>
      </c>
      <c r="I1437" s="63" t="s">
        <v>106</v>
      </c>
      <c r="J1437" s="63">
        <v>864</v>
      </c>
      <c r="K1437" s="63">
        <v>526.24</v>
      </c>
    </row>
    <row r="1438" spans="1:11" ht="18" customHeight="1" x14ac:dyDescent="0.3">
      <c r="A1438" s="63" t="s">
        <v>96</v>
      </c>
      <c r="B1438" s="63">
        <v>2021</v>
      </c>
      <c r="C1438" s="63" t="s">
        <v>36</v>
      </c>
      <c r="D1438" s="63" t="s">
        <v>90</v>
      </c>
      <c r="E1438" s="63" t="s">
        <v>104</v>
      </c>
      <c r="F1438" s="63" t="s">
        <v>105</v>
      </c>
      <c r="G1438" s="63" t="s">
        <v>101</v>
      </c>
      <c r="H1438" s="63" t="s">
        <v>94</v>
      </c>
      <c r="I1438" s="63" t="s">
        <v>106</v>
      </c>
      <c r="J1438" s="63">
        <v>135</v>
      </c>
      <c r="K1438" s="63">
        <v>526.24</v>
      </c>
    </row>
    <row r="1439" spans="1:11" ht="18" customHeight="1" x14ac:dyDescent="0.3">
      <c r="A1439" s="63" t="s">
        <v>98</v>
      </c>
      <c r="B1439" s="63">
        <v>2021</v>
      </c>
      <c r="C1439" s="63" t="s">
        <v>36</v>
      </c>
      <c r="D1439" s="63" t="s">
        <v>90</v>
      </c>
      <c r="E1439" s="63" t="s">
        <v>104</v>
      </c>
      <c r="F1439" s="63" t="s">
        <v>105</v>
      </c>
      <c r="G1439" s="63" t="s">
        <v>101</v>
      </c>
      <c r="H1439" s="63" t="s">
        <v>94</v>
      </c>
      <c r="I1439" s="63" t="s">
        <v>106</v>
      </c>
      <c r="J1439" s="63">
        <v>303</v>
      </c>
      <c r="K1439" s="63">
        <v>433.28999999999996</v>
      </c>
    </row>
    <row r="1440" spans="1:11" ht="18" customHeight="1" x14ac:dyDescent="0.3">
      <c r="A1440" s="63" t="s">
        <v>96</v>
      </c>
      <c r="B1440" s="63">
        <v>2021</v>
      </c>
      <c r="C1440" s="63" t="s">
        <v>36</v>
      </c>
      <c r="D1440" s="63" t="s">
        <v>90</v>
      </c>
      <c r="E1440" s="63" t="s">
        <v>104</v>
      </c>
      <c r="F1440" s="63" t="s">
        <v>105</v>
      </c>
      <c r="G1440" s="63" t="s">
        <v>101</v>
      </c>
      <c r="H1440" s="63" t="s">
        <v>94</v>
      </c>
      <c r="I1440" s="63" t="s">
        <v>106</v>
      </c>
      <c r="J1440" s="63">
        <v>331</v>
      </c>
      <c r="K1440" s="63">
        <v>473.33</v>
      </c>
    </row>
    <row r="1441" spans="1:11" ht="18" customHeight="1" x14ac:dyDescent="0.3">
      <c r="A1441" s="63" t="s">
        <v>96</v>
      </c>
      <c r="B1441" s="63">
        <v>2021</v>
      </c>
      <c r="C1441" s="63" t="s">
        <v>36</v>
      </c>
      <c r="D1441" s="63" t="s">
        <v>90</v>
      </c>
      <c r="E1441" s="63" t="s">
        <v>104</v>
      </c>
      <c r="F1441" s="63" t="s">
        <v>105</v>
      </c>
      <c r="G1441" s="63" t="s">
        <v>101</v>
      </c>
      <c r="H1441" s="63" t="s">
        <v>94</v>
      </c>
      <c r="I1441" s="63" t="s">
        <v>106</v>
      </c>
      <c r="J1441" s="63">
        <v>133</v>
      </c>
      <c r="K1441" s="63">
        <v>190.19</v>
      </c>
    </row>
    <row r="1442" spans="1:11" ht="18" customHeight="1" x14ac:dyDescent="0.3">
      <c r="A1442" s="63" t="s">
        <v>99</v>
      </c>
      <c r="B1442" s="63">
        <v>2021</v>
      </c>
      <c r="C1442" s="63" t="s">
        <v>36</v>
      </c>
      <c r="D1442" s="63" t="s">
        <v>90</v>
      </c>
      <c r="E1442" s="63" t="s">
        <v>104</v>
      </c>
      <c r="F1442" s="63" t="s">
        <v>105</v>
      </c>
      <c r="G1442" s="63" t="s">
        <v>101</v>
      </c>
      <c r="H1442" s="63" t="s">
        <v>94</v>
      </c>
      <c r="I1442" s="63" t="s">
        <v>106</v>
      </c>
      <c r="J1442" s="63">
        <v>307</v>
      </c>
      <c r="K1442" s="63">
        <v>439.01</v>
      </c>
    </row>
    <row r="1443" spans="1:11" ht="18" customHeight="1" x14ac:dyDescent="0.3">
      <c r="A1443" s="63" t="s">
        <v>89</v>
      </c>
      <c r="B1443" s="63">
        <v>2021</v>
      </c>
      <c r="C1443" s="63" t="s">
        <v>36</v>
      </c>
      <c r="D1443" s="63" t="s">
        <v>90</v>
      </c>
      <c r="E1443" s="63" t="s">
        <v>104</v>
      </c>
      <c r="F1443" s="63" t="s">
        <v>105</v>
      </c>
      <c r="G1443" s="63" t="s">
        <v>101</v>
      </c>
      <c r="H1443" s="63" t="s">
        <v>94</v>
      </c>
      <c r="I1443" s="63" t="s">
        <v>106</v>
      </c>
      <c r="J1443" s="63">
        <v>867</v>
      </c>
      <c r="K1443" s="63">
        <v>1239.81</v>
      </c>
    </row>
    <row r="1444" spans="1:11" ht="18" customHeight="1" x14ac:dyDescent="0.3">
      <c r="A1444" s="63" t="s">
        <v>100</v>
      </c>
      <c r="B1444" s="63">
        <v>2021</v>
      </c>
      <c r="C1444" s="63" t="s">
        <v>36</v>
      </c>
      <c r="D1444" s="63" t="s">
        <v>90</v>
      </c>
      <c r="E1444" s="63" t="s">
        <v>104</v>
      </c>
      <c r="F1444" s="63" t="s">
        <v>105</v>
      </c>
      <c r="G1444" s="63" t="s">
        <v>101</v>
      </c>
      <c r="H1444" s="63" t="s">
        <v>94</v>
      </c>
      <c r="I1444" s="63" t="s">
        <v>106</v>
      </c>
      <c r="J1444" s="63">
        <v>305</v>
      </c>
      <c r="K1444" s="63">
        <v>436.15</v>
      </c>
    </row>
    <row r="1445" spans="1:11" ht="18" customHeight="1" x14ac:dyDescent="0.3">
      <c r="A1445" s="63" t="s">
        <v>100</v>
      </c>
      <c r="B1445" s="63">
        <v>2021</v>
      </c>
      <c r="C1445" s="63" t="s">
        <v>32</v>
      </c>
      <c r="D1445" s="63" t="s">
        <v>90</v>
      </c>
      <c r="E1445" s="63" t="s">
        <v>104</v>
      </c>
      <c r="F1445" s="63" t="s">
        <v>105</v>
      </c>
      <c r="G1445" s="63" t="s">
        <v>101</v>
      </c>
      <c r="H1445" s="63" t="s">
        <v>94</v>
      </c>
      <c r="I1445" s="63" t="s">
        <v>106</v>
      </c>
      <c r="J1445" s="63">
        <v>350</v>
      </c>
      <c r="K1445" s="63">
        <v>500.5</v>
      </c>
    </row>
    <row r="1446" spans="1:11" ht="18" customHeight="1" x14ac:dyDescent="0.3">
      <c r="A1446" s="63" t="s">
        <v>96</v>
      </c>
      <c r="B1446" s="63">
        <v>2021</v>
      </c>
      <c r="C1446" s="63" t="s">
        <v>32</v>
      </c>
      <c r="D1446" s="63" t="s">
        <v>90</v>
      </c>
      <c r="E1446" s="63" t="s">
        <v>104</v>
      </c>
      <c r="F1446" s="63" t="s">
        <v>105</v>
      </c>
      <c r="G1446" s="63" t="s">
        <v>101</v>
      </c>
      <c r="H1446" s="63" t="s">
        <v>94</v>
      </c>
      <c r="I1446" s="63" t="s">
        <v>106</v>
      </c>
      <c r="J1446" s="63">
        <v>146</v>
      </c>
      <c r="K1446" s="63">
        <v>208.78</v>
      </c>
    </row>
    <row r="1447" spans="1:11" ht="18" customHeight="1" x14ac:dyDescent="0.3">
      <c r="A1447" s="63" t="s">
        <v>98</v>
      </c>
      <c r="B1447" s="63">
        <v>2021</v>
      </c>
      <c r="C1447" s="63" t="s">
        <v>32</v>
      </c>
      <c r="D1447" s="63" t="s">
        <v>90</v>
      </c>
      <c r="E1447" s="63" t="s">
        <v>104</v>
      </c>
      <c r="F1447" s="63" t="s">
        <v>105</v>
      </c>
      <c r="G1447" s="63" t="s">
        <v>101</v>
      </c>
      <c r="H1447" s="63" t="s">
        <v>94</v>
      </c>
      <c r="I1447" s="63" t="s">
        <v>106</v>
      </c>
      <c r="J1447" s="63">
        <v>320</v>
      </c>
      <c r="K1447" s="63">
        <v>457.6</v>
      </c>
    </row>
    <row r="1448" spans="1:11" ht="18" customHeight="1" x14ac:dyDescent="0.3">
      <c r="A1448" s="63" t="s">
        <v>89</v>
      </c>
      <c r="B1448" s="63">
        <v>2021</v>
      </c>
      <c r="C1448" s="63" t="s">
        <v>32</v>
      </c>
      <c r="D1448" s="63" t="s">
        <v>90</v>
      </c>
      <c r="E1448" s="63" t="s">
        <v>104</v>
      </c>
      <c r="F1448" s="63" t="s">
        <v>105</v>
      </c>
      <c r="G1448" s="63" t="s">
        <v>101</v>
      </c>
      <c r="H1448" s="63" t="s">
        <v>94</v>
      </c>
      <c r="I1448" s="63" t="s">
        <v>106</v>
      </c>
      <c r="J1448" s="63">
        <v>346</v>
      </c>
      <c r="K1448" s="63">
        <v>494.78</v>
      </c>
    </row>
    <row r="1449" spans="1:11" ht="18" customHeight="1" x14ac:dyDescent="0.3">
      <c r="A1449" s="63" t="s">
        <v>89</v>
      </c>
      <c r="B1449" s="63">
        <v>2021</v>
      </c>
      <c r="C1449" s="63" t="s">
        <v>32</v>
      </c>
      <c r="D1449" s="63" t="s">
        <v>90</v>
      </c>
      <c r="E1449" s="63" t="s">
        <v>104</v>
      </c>
      <c r="F1449" s="63" t="s">
        <v>105</v>
      </c>
      <c r="G1449" s="63" t="s">
        <v>101</v>
      </c>
      <c r="H1449" s="63" t="s">
        <v>94</v>
      </c>
      <c r="I1449" s="63" t="s">
        <v>106</v>
      </c>
      <c r="J1449" s="63">
        <v>148</v>
      </c>
      <c r="K1449" s="63">
        <v>211.64</v>
      </c>
    </row>
    <row r="1450" spans="1:11" ht="18" customHeight="1" x14ac:dyDescent="0.3">
      <c r="A1450" s="63" t="s">
        <v>96</v>
      </c>
      <c r="B1450" s="63">
        <v>2021</v>
      </c>
      <c r="C1450" s="63" t="s">
        <v>32</v>
      </c>
      <c r="D1450" s="63" t="s">
        <v>90</v>
      </c>
      <c r="E1450" s="63" t="s">
        <v>104</v>
      </c>
      <c r="F1450" s="63" t="s">
        <v>105</v>
      </c>
      <c r="G1450" s="63" t="s">
        <v>101</v>
      </c>
      <c r="H1450" s="63" t="s">
        <v>94</v>
      </c>
      <c r="I1450" s="63" t="s">
        <v>106</v>
      </c>
      <c r="J1450" s="63">
        <v>322</v>
      </c>
      <c r="K1450" s="63">
        <v>460.46000000000004</v>
      </c>
    </row>
    <row r="1451" spans="1:11" ht="18" customHeight="1" x14ac:dyDescent="0.3">
      <c r="A1451" s="63" t="s">
        <v>96</v>
      </c>
      <c r="B1451" s="63">
        <v>2021</v>
      </c>
      <c r="C1451" s="63" t="s">
        <v>32</v>
      </c>
      <c r="D1451" s="63" t="s">
        <v>90</v>
      </c>
      <c r="E1451" s="63" t="s">
        <v>104</v>
      </c>
      <c r="F1451" s="63" t="s">
        <v>105</v>
      </c>
      <c r="G1451" s="63" t="s">
        <v>101</v>
      </c>
      <c r="H1451" s="63" t="s">
        <v>103</v>
      </c>
      <c r="I1451" s="63" t="s">
        <v>106</v>
      </c>
      <c r="J1451" s="63">
        <v>822</v>
      </c>
      <c r="K1451" s="63">
        <v>1175.46</v>
      </c>
    </row>
    <row r="1452" spans="1:11" ht="18" customHeight="1" x14ac:dyDescent="0.3">
      <c r="A1452" s="63" t="s">
        <v>96</v>
      </c>
      <c r="B1452" s="63">
        <v>2021</v>
      </c>
      <c r="C1452" s="63" t="s">
        <v>32</v>
      </c>
      <c r="D1452" s="63" t="s">
        <v>90</v>
      </c>
      <c r="E1452" s="63" t="s">
        <v>104</v>
      </c>
      <c r="F1452" s="63" t="s">
        <v>105</v>
      </c>
      <c r="G1452" s="63" t="s">
        <v>101</v>
      </c>
      <c r="H1452" s="63" t="s">
        <v>103</v>
      </c>
      <c r="I1452" s="63" t="s">
        <v>106</v>
      </c>
      <c r="J1452" s="63">
        <v>855</v>
      </c>
      <c r="K1452" s="63">
        <v>1222.6500000000001</v>
      </c>
    </row>
    <row r="1453" spans="1:11" ht="18" customHeight="1" x14ac:dyDescent="0.3">
      <c r="A1453" s="63" t="s">
        <v>99</v>
      </c>
      <c r="B1453" s="63">
        <v>2021</v>
      </c>
      <c r="C1453" s="63" t="s">
        <v>32</v>
      </c>
      <c r="D1453" s="63" t="s">
        <v>90</v>
      </c>
      <c r="E1453" s="63" t="s">
        <v>104</v>
      </c>
      <c r="F1453" s="63" t="s">
        <v>105</v>
      </c>
      <c r="G1453" s="63" t="s">
        <v>101</v>
      </c>
      <c r="H1453" s="63" t="s">
        <v>103</v>
      </c>
      <c r="I1453" s="63" t="s">
        <v>106</v>
      </c>
      <c r="J1453" s="63">
        <v>147</v>
      </c>
      <c r="K1453" s="63">
        <v>526.24</v>
      </c>
    </row>
    <row r="1454" spans="1:11" ht="18" customHeight="1" x14ac:dyDescent="0.3">
      <c r="A1454" s="63" t="s">
        <v>96</v>
      </c>
      <c r="B1454" s="63">
        <v>2021</v>
      </c>
      <c r="C1454" s="63" t="s">
        <v>32</v>
      </c>
      <c r="D1454" s="63" t="s">
        <v>90</v>
      </c>
      <c r="E1454" s="63" t="s">
        <v>104</v>
      </c>
      <c r="F1454" s="63" t="s">
        <v>105</v>
      </c>
      <c r="G1454" s="63" t="s">
        <v>101</v>
      </c>
      <c r="H1454" s="63" t="s">
        <v>103</v>
      </c>
      <c r="I1454" s="63" t="s">
        <v>106</v>
      </c>
      <c r="J1454" s="63">
        <v>321</v>
      </c>
      <c r="K1454" s="63">
        <v>459.03</v>
      </c>
    </row>
    <row r="1455" spans="1:11" ht="18" customHeight="1" x14ac:dyDescent="0.3">
      <c r="A1455" s="63" t="s">
        <v>96</v>
      </c>
      <c r="B1455" s="63">
        <v>2021</v>
      </c>
      <c r="C1455" s="63" t="s">
        <v>32</v>
      </c>
      <c r="D1455" s="63" t="s">
        <v>90</v>
      </c>
      <c r="E1455" s="63" t="s">
        <v>104</v>
      </c>
      <c r="F1455" s="63" t="s">
        <v>105</v>
      </c>
      <c r="G1455" s="63" t="s">
        <v>101</v>
      </c>
      <c r="H1455" s="63" t="s">
        <v>103</v>
      </c>
      <c r="I1455" s="63" t="s">
        <v>106</v>
      </c>
      <c r="J1455" s="63">
        <v>349</v>
      </c>
      <c r="K1455" s="63">
        <v>499.07</v>
      </c>
    </row>
    <row r="1456" spans="1:11" ht="18" customHeight="1" x14ac:dyDescent="0.3">
      <c r="A1456" s="63" t="s">
        <v>96</v>
      </c>
      <c r="B1456" s="63">
        <v>2021</v>
      </c>
      <c r="C1456" s="63" t="s">
        <v>32</v>
      </c>
      <c r="D1456" s="63" t="s">
        <v>90</v>
      </c>
      <c r="E1456" s="63" t="s">
        <v>104</v>
      </c>
      <c r="F1456" s="63" t="s">
        <v>105</v>
      </c>
      <c r="G1456" s="63" t="s">
        <v>101</v>
      </c>
      <c r="H1456" s="63" t="s">
        <v>103</v>
      </c>
      <c r="I1456" s="63" t="s">
        <v>106</v>
      </c>
      <c r="J1456" s="63">
        <v>151</v>
      </c>
      <c r="K1456" s="63">
        <v>215.93</v>
      </c>
    </row>
    <row r="1457" spans="1:11" ht="18" customHeight="1" x14ac:dyDescent="0.3">
      <c r="A1457" s="63" t="s">
        <v>89</v>
      </c>
      <c r="B1457" s="63">
        <v>2021</v>
      </c>
      <c r="C1457" s="63" t="s">
        <v>32</v>
      </c>
      <c r="D1457" s="63" t="s">
        <v>90</v>
      </c>
      <c r="E1457" s="63" t="s">
        <v>104</v>
      </c>
      <c r="F1457" s="63" t="s">
        <v>105</v>
      </c>
      <c r="G1457" s="63" t="s">
        <v>101</v>
      </c>
      <c r="H1457" s="63" t="s">
        <v>103</v>
      </c>
      <c r="I1457" s="63" t="s">
        <v>106</v>
      </c>
      <c r="J1457" s="63">
        <v>319</v>
      </c>
      <c r="K1457" s="63">
        <v>456.16999999999996</v>
      </c>
    </row>
    <row r="1458" spans="1:11" ht="18" customHeight="1" x14ac:dyDescent="0.3">
      <c r="A1458" s="63" t="s">
        <v>98</v>
      </c>
      <c r="B1458" s="63">
        <v>2021</v>
      </c>
      <c r="C1458" s="63" t="s">
        <v>32</v>
      </c>
      <c r="D1458" s="63" t="s">
        <v>90</v>
      </c>
      <c r="E1458" s="63" t="s">
        <v>104</v>
      </c>
      <c r="F1458" s="63" t="s">
        <v>105</v>
      </c>
      <c r="G1458" s="63" t="s">
        <v>101</v>
      </c>
      <c r="H1458" s="63" t="s">
        <v>103</v>
      </c>
      <c r="I1458" s="63" t="s">
        <v>106</v>
      </c>
      <c r="J1458" s="63">
        <v>831</v>
      </c>
      <c r="K1458" s="63">
        <v>1188.33</v>
      </c>
    </row>
    <row r="1459" spans="1:11" ht="18" customHeight="1" x14ac:dyDescent="0.3">
      <c r="A1459" s="63" t="s">
        <v>96</v>
      </c>
      <c r="B1459" s="63">
        <v>2021</v>
      </c>
      <c r="C1459" s="63" t="s">
        <v>32</v>
      </c>
      <c r="D1459" s="63" t="s">
        <v>90</v>
      </c>
      <c r="E1459" s="63" t="s">
        <v>104</v>
      </c>
      <c r="F1459" s="63" t="s">
        <v>105</v>
      </c>
      <c r="G1459" s="63" t="s">
        <v>101</v>
      </c>
      <c r="H1459" s="63" t="s">
        <v>103</v>
      </c>
      <c r="I1459" s="63" t="s">
        <v>106</v>
      </c>
      <c r="J1459" s="63">
        <v>864</v>
      </c>
      <c r="K1459" s="63">
        <v>1235.52</v>
      </c>
    </row>
    <row r="1460" spans="1:11" ht="18" customHeight="1" x14ac:dyDescent="0.3">
      <c r="A1460" s="63" t="s">
        <v>100</v>
      </c>
      <c r="B1460" s="63">
        <v>2021</v>
      </c>
      <c r="C1460" s="63" t="s">
        <v>32</v>
      </c>
      <c r="D1460" s="63" t="s">
        <v>90</v>
      </c>
      <c r="E1460" s="63" t="s">
        <v>104</v>
      </c>
      <c r="F1460" s="63" t="s">
        <v>105</v>
      </c>
      <c r="G1460" s="63" t="s">
        <v>101</v>
      </c>
      <c r="H1460" s="63" t="s">
        <v>103</v>
      </c>
      <c r="I1460" s="63" t="s">
        <v>106</v>
      </c>
      <c r="J1460" s="63">
        <v>323</v>
      </c>
      <c r="K1460" s="63">
        <v>461.89</v>
      </c>
    </row>
    <row r="1461" spans="1:11" ht="18" customHeight="1" x14ac:dyDescent="0.3">
      <c r="A1461" s="63" t="s">
        <v>96</v>
      </c>
      <c r="B1461" s="63">
        <v>2021</v>
      </c>
      <c r="C1461" s="63" t="s">
        <v>35</v>
      </c>
      <c r="D1461" s="63" t="s">
        <v>90</v>
      </c>
      <c r="E1461" s="63" t="s">
        <v>104</v>
      </c>
      <c r="F1461" s="63" t="s">
        <v>105</v>
      </c>
      <c r="G1461" s="63" t="s">
        <v>101</v>
      </c>
      <c r="H1461" s="63" t="s">
        <v>103</v>
      </c>
      <c r="I1461" s="63" t="s">
        <v>106</v>
      </c>
      <c r="J1461" s="63">
        <v>338</v>
      </c>
      <c r="K1461" s="63">
        <v>483.34000000000003</v>
      </c>
    </row>
    <row r="1462" spans="1:11" ht="18" customHeight="1" x14ac:dyDescent="0.3">
      <c r="A1462" s="63" t="s">
        <v>89</v>
      </c>
      <c r="B1462" s="63">
        <v>2021</v>
      </c>
      <c r="C1462" s="63" t="s">
        <v>35</v>
      </c>
      <c r="D1462" s="63" t="s">
        <v>90</v>
      </c>
      <c r="E1462" s="63" t="s">
        <v>104</v>
      </c>
      <c r="F1462" s="63" t="s">
        <v>105</v>
      </c>
      <c r="G1462" s="63" t="s">
        <v>101</v>
      </c>
      <c r="H1462" s="63" t="s">
        <v>103</v>
      </c>
      <c r="I1462" s="63" t="s">
        <v>106</v>
      </c>
      <c r="J1462" s="63">
        <v>140</v>
      </c>
      <c r="K1462" s="63">
        <v>200.2</v>
      </c>
    </row>
    <row r="1463" spans="1:11" ht="18" customHeight="1" x14ac:dyDescent="0.3">
      <c r="A1463" s="63" t="s">
        <v>89</v>
      </c>
      <c r="B1463" s="63">
        <v>2021</v>
      </c>
      <c r="C1463" s="63" t="s">
        <v>35</v>
      </c>
      <c r="D1463" s="63" t="s">
        <v>90</v>
      </c>
      <c r="E1463" s="63" t="s">
        <v>104</v>
      </c>
      <c r="F1463" s="63" t="s">
        <v>105</v>
      </c>
      <c r="G1463" s="63" t="s">
        <v>101</v>
      </c>
      <c r="H1463" s="63" t="s">
        <v>103</v>
      </c>
      <c r="I1463" s="63" t="s">
        <v>106</v>
      </c>
      <c r="J1463" s="63">
        <v>308</v>
      </c>
      <c r="K1463" s="63">
        <v>440.44</v>
      </c>
    </row>
    <row r="1464" spans="1:11" ht="18" customHeight="1" x14ac:dyDescent="0.3">
      <c r="A1464" s="63" t="s">
        <v>89</v>
      </c>
      <c r="B1464" s="63">
        <v>2021</v>
      </c>
      <c r="C1464" s="63" t="s">
        <v>35</v>
      </c>
      <c r="D1464" s="63" t="s">
        <v>90</v>
      </c>
      <c r="E1464" s="63" t="s">
        <v>104</v>
      </c>
      <c r="F1464" s="63" t="s">
        <v>105</v>
      </c>
      <c r="G1464" s="63" t="s">
        <v>101</v>
      </c>
      <c r="H1464" s="63" t="s">
        <v>103</v>
      </c>
      <c r="I1464" s="63" t="s">
        <v>106</v>
      </c>
      <c r="J1464" s="63">
        <v>136</v>
      </c>
      <c r="K1464" s="63">
        <v>194.48</v>
      </c>
    </row>
    <row r="1465" spans="1:11" ht="18" customHeight="1" x14ac:dyDescent="0.3">
      <c r="A1465" s="63" t="s">
        <v>98</v>
      </c>
      <c r="B1465" s="63">
        <v>2021</v>
      </c>
      <c r="C1465" s="63" t="s">
        <v>35</v>
      </c>
      <c r="D1465" s="63" t="s">
        <v>90</v>
      </c>
      <c r="E1465" s="63" t="s">
        <v>104</v>
      </c>
      <c r="F1465" s="63" t="s">
        <v>105</v>
      </c>
      <c r="G1465" s="63" t="s">
        <v>101</v>
      </c>
      <c r="H1465" s="63" t="s">
        <v>103</v>
      </c>
      <c r="I1465" s="63" t="s">
        <v>106</v>
      </c>
      <c r="J1465" s="63">
        <v>310</v>
      </c>
      <c r="K1465" s="63">
        <v>443.3</v>
      </c>
    </row>
    <row r="1466" spans="1:11" ht="18" customHeight="1" x14ac:dyDescent="0.3">
      <c r="A1466" s="63" t="s">
        <v>98</v>
      </c>
      <c r="B1466" s="63">
        <v>2021</v>
      </c>
      <c r="C1466" s="63" t="s">
        <v>35</v>
      </c>
      <c r="D1466" s="63" t="s">
        <v>90</v>
      </c>
      <c r="E1466" s="63" t="s">
        <v>104</v>
      </c>
      <c r="F1466" s="63" t="s">
        <v>105</v>
      </c>
      <c r="G1466" s="63" t="s">
        <v>101</v>
      </c>
      <c r="H1466" s="63" t="s">
        <v>103</v>
      </c>
      <c r="I1466" s="63" t="s">
        <v>106</v>
      </c>
      <c r="J1466" s="63">
        <v>824</v>
      </c>
      <c r="K1466" s="63">
        <v>1178.32</v>
      </c>
    </row>
    <row r="1467" spans="1:11" ht="18" customHeight="1" x14ac:dyDescent="0.3">
      <c r="A1467" s="63" t="s">
        <v>89</v>
      </c>
      <c r="B1467" s="63">
        <v>2021</v>
      </c>
      <c r="C1467" s="63" t="s">
        <v>35</v>
      </c>
      <c r="D1467" s="63" t="s">
        <v>90</v>
      </c>
      <c r="E1467" s="63" t="s">
        <v>104</v>
      </c>
      <c r="F1467" s="63" t="s">
        <v>105</v>
      </c>
      <c r="G1467" s="63" t="s">
        <v>101</v>
      </c>
      <c r="H1467" s="63" t="s">
        <v>103</v>
      </c>
      <c r="I1467" s="63" t="s">
        <v>106</v>
      </c>
      <c r="J1467" s="63">
        <v>857</v>
      </c>
      <c r="K1467" s="63">
        <v>1225.51</v>
      </c>
    </row>
    <row r="1468" spans="1:11" ht="18" customHeight="1" x14ac:dyDescent="0.3">
      <c r="A1468" s="63" t="s">
        <v>96</v>
      </c>
      <c r="B1468" s="63">
        <v>2021</v>
      </c>
      <c r="C1468" s="63" t="s">
        <v>35</v>
      </c>
      <c r="D1468" s="63" t="s">
        <v>90</v>
      </c>
      <c r="E1468" s="63" t="s">
        <v>104</v>
      </c>
      <c r="F1468" s="63" t="s">
        <v>105</v>
      </c>
      <c r="G1468" s="63" t="s">
        <v>101</v>
      </c>
      <c r="H1468" s="63" t="s">
        <v>103</v>
      </c>
      <c r="I1468" s="63" t="s">
        <v>106</v>
      </c>
      <c r="J1468" s="63">
        <v>910</v>
      </c>
      <c r="K1468" s="63">
        <v>1301.3</v>
      </c>
    </row>
    <row r="1469" spans="1:11" ht="18" customHeight="1" x14ac:dyDescent="0.3">
      <c r="A1469" s="63" t="s">
        <v>96</v>
      </c>
      <c r="B1469" s="63">
        <v>2021</v>
      </c>
      <c r="C1469" s="63" t="s">
        <v>35</v>
      </c>
      <c r="D1469" s="63" t="s">
        <v>90</v>
      </c>
      <c r="E1469" s="63" t="s">
        <v>104</v>
      </c>
      <c r="F1469" s="63" t="s">
        <v>105</v>
      </c>
      <c r="G1469" s="63" t="s">
        <v>101</v>
      </c>
      <c r="H1469" s="63" t="s">
        <v>103</v>
      </c>
      <c r="I1469" s="63" t="s">
        <v>106</v>
      </c>
      <c r="J1469" s="63">
        <v>863</v>
      </c>
      <c r="K1469" s="63">
        <v>526.24</v>
      </c>
    </row>
    <row r="1470" spans="1:11" ht="18" customHeight="1" x14ac:dyDescent="0.3">
      <c r="A1470" s="63" t="s">
        <v>98</v>
      </c>
      <c r="B1470" s="63">
        <v>2021</v>
      </c>
      <c r="C1470" s="63" t="s">
        <v>35</v>
      </c>
      <c r="D1470" s="63" t="s">
        <v>90</v>
      </c>
      <c r="E1470" s="63" t="s">
        <v>104</v>
      </c>
      <c r="F1470" s="63" t="s">
        <v>105</v>
      </c>
      <c r="G1470" s="63" t="s">
        <v>101</v>
      </c>
      <c r="H1470" s="63" t="s">
        <v>103</v>
      </c>
      <c r="I1470" s="63" t="s">
        <v>106</v>
      </c>
      <c r="J1470" s="63">
        <v>309</v>
      </c>
      <c r="K1470" s="63">
        <v>441.87</v>
      </c>
    </row>
    <row r="1471" spans="1:11" ht="18" customHeight="1" x14ac:dyDescent="0.3">
      <c r="A1471" s="63" t="s">
        <v>98</v>
      </c>
      <c r="B1471" s="63">
        <v>2021</v>
      </c>
      <c r="C1471" s="63" t="s">
        <v>35</v>
      </c>
      <c r="D1471" s="63" t="s">
        <v>90</v>
      </c>
      <c r="E1471" s="63" t="s">
        <v>104</v>
      </c>
      <c r="F1471" s="63" t="s">
        <v>105</v>
      </c>
      <c r="G1471" s="63" t="s">
        <v>101</v>
      </c>
      <c r="H1471" s="63" t="s">
        <v>103</v>
      </c>
      <c r="I1471" s="63" t="s">
        <v>106</v>
      </c>
      <c r="J1471" s="63">
        <v>337</v>
      </c>
      <c r="K1471" s="63">
        <v>481.90999999999997</v>
      </c>
    </row>
    <row r="1472" spans="1:11" ht="18" customHeight="1" x14ac:dyDescent="0.3">
      <c r="A1472" s="63" t="s">
        <v>99</v>
      </c>
      <c r="B1472" s="63">
        <v>2021</v>
      </c>
      <c r="C1472" s="63" t="s">
        <v>35</v>
      </c>
      <c r="D1472" s="63" t="s">
        <v>90</v>
      </c>
      <c r="E1472" s="63" t="s">
        <v>104</v>
      </c>
      <c r="F1472" s="63" t="s">
        <v>105</v>
      </c>
      <c r="G1472" s="63" t="s">
        <v>101</v>
      </c>
      <c r="H1472" s="63" t="s">
        <v>103</v>
      </c>
      <c r="I1472" s="63" t="s">
        <v>106</v>
      </c>
      <c r="J1472" s="63">
        <v>139</v>
      </c>
      <c r="K1472" s="63">
        <v>198.76999999999998</v>
      </c>
    </row>
    <row r="1473" spans="1:11" ht="18" customHeight="1" x14ac:dyDescent="0.3">
      <c r="A1473" s="63" t="s">
        <v>89</v>
      </c>
      <c r="B1473" s="63">
        <v>2021</v>
      </c>
      <c r="C1473" s="63" t="s">
        <v>35</v>
      </c>
      <c r="D1473" s="63" t="s">
        <v>90</v>
      </c>
      <c r="E1473" s="63" t="s">
        <v>104</v>
      </c>
      <c r="F1473" s="63" t="s">
        <v>105</v>
      </c>
      <c r="G1473" s="63" t="s">
        <v>101</v>
      </c>
      <c r="H1473" s="63" t="s">
        <v>103</v>
      </c>
      <c r="I1473" s="63" t="s">
        <v>106</v>
      </c>
      <c r="J1473" s="63">
        <v>833</v>
      </c>
      <c r="K1473" s="63">
        <v>1191.19</v>
      </c>
    </row>
    <row r="1474" spans="1:11" ht="18" customHeight="1" x14ac:dyDescent="0.3">
      <c r="A1474" s="63" t="s">
        <v>96</v>
      </c>
      <c r="B1474" s="63">
        <v>2021</v>
      </c>
      <c r="C1474" s="63" t="s">
        <v>35</v>
      </c>
      <c r="D1474" s="63" t="s">
        <v>90</v>
      </c>
      <c r="E1474" s="63" t="s">
        <v>104</v>
      </c>
      <c r="F1474" s="63" t="s">
        <v>105</v>
      </c>
      <c r="G1474" s="63" t="s">
        <v>101</v>
      </c>
      <c r="H1474" s="63" t="s">
        <v>103</v>
      </c>
      <c r="I1474" s="63" t="s">
        <v>106</v>
      </c>
      <c r="J1474" s="63">
        <v>866</v>
      </c>
      <c r="K1474" s="63">
        <v>1238.3800000000001</v>
      </c>
    </row>
    <row r="1475" spans="1:11" ht="18" customHeight="1" x14ac:dyDescent="0.3">
      <c r="A1475" s="63" t="s">
        <v>96</v>
      </c>
      <c r="B1475" s="63">
        <v>2021</v>
      </c>
      <c r="C1475" s="63" t="s">
        <v>35</v>
      </c>
      <c r="D1475" s="63" t="s">
        <v>90</v>
      </c>
      <c r="E1475" s="63" t="s">
        <v>104</v>
      </c>
      <c r="F1475" s="63" t="s">
        <v>105</v>
      </c>
      <c r="G1475" s="63" t="s">
        <v>101</v>
      </c>
      <c r="H1475" s="63" t="s">
        <v>103</v>
      </c>
      <c r="I1475" s="63" t="s">
        <v>106</v>
      </c>
      <c r="J1475" s="63">
        <v>311</v>
      </c>
      <c r="K1475" s="63">
        <v>444.73</v>
      </c>
    </row>
    <row r="1476" spans="1:11" ht="18" customHeight="1" x14ac:dyDescent="0.3">
      <c r="A1476" s="63" t="s">
        <v>96</v>
      </c>
      <c r="B1476" s="63">
        <v>2021</v>
      </c>
      <c r="C1476" s="63" t="s">
        <v>41</v>
      </c>
      <c r="D1476" s="63" t="s">
        <v>102</v>
      </c>
      <c r="E1476" s="63" t="s">
        <v>104</v>
      </c>
      <c r="F1476" s="63" t="s">
        <v>105</v>
      </c>
      <c r="G1476" s="63" t="s">
        <v>101</v>
      </c>
      <c r="H1476" s="63" t="s">
        <v>103</v>
      </c>
      <c r="I1476" s="63" t="s">
        <v>106</v>
      </c>
      <c r="J1476" s="63">
        <v>350</v>
      </c>
      <c r="K1476" s="63">
        <v>500.5</v>
      </c>
    </row>
    <row r="1477" spans="1:11" ht="18" customHeight="1" x14ac:dyDescent="0.3">
      <c r="A1477" s="63" t="s">
        <v>89</v>
      </c>
      <c r="B1477" s="63">
        <v>2021</v>
      </c>
      <c r="C1477" s="63" t="s">
        <v>41</v>
      </c>
      <c r="D1477" s="63" t="s">
        <v>102</v>
      </c>
      <c r="E1477" s="63" t="s">
        <v>104</v>
      </c>
      <c r="F1477" s="63" t="s">
        <v>105</v>
      </c>
      <c r="G1477" s="63" t="s">
        <v>101</v>
      </c>
      <c r="H1477" s="63" t="s">
        <v>103</v>
      </c>
      <c r="I1477" s="63" t="s">
        <v>106</v>
      </c>
      <c r="J1477" s="63">
        <v>304</v>
      </c>
      <c r="K1477" s="63">
        <v>434.72</v>
      </c>
    </row>
    <row r="1478" spans="1:11" ht="18" customHeight="1" x14ac:dyDescent="0.3">
      <c r="A1478" s="63" t="s">
        <v>89</v>
      </c>
      <c r="B1478" s="63">
        <v>2021</v>
      </c>
      <c r="C1478" s="63" t="s">
        <v>41</v>
      </c>
      <c r="D1478" s="63" t="s">
        <v>102</v>
      </c>
      <c r="E1478" s="63" t="s">
        <v>104</v>
      </c>
      <c r="F1478" s="63" t="s">
        <v>105</v>
      </c>
      <c r="G1478" s="63" t="s">
        <v>101</v>
      </c>
      <c r="H1478" s="63" t="s">
        <v>103</v>
      </c>
      <c r="I1478" s="63" t="s">
        <v>106</v>
      </c>
      <c r="J1478" s="63">
        <v>352</v>
      </c>
      <c r="K1478" s="63">
        <v>503.36</v>
      </c>
    </row>
    <row r="1479" spans="1:11" ht="18" customHeight="1" x14ac:dyDescent="0.3">
      <c r="A1479" s="63" t="s">
        <v>89</v>
      </c>
      <c r="B1479" s="63">
        <v>2021</v>
      </c>
      <c r="C1479" s="63" t="s">
        <v>41</v>
      </c>
      <c r="D1479" s="63" t="s">
        <v>102</v>
      </c>
      <c r="E1479" s="63" t="s">
        <v>104</v>
      </c>
      <c r="F1479" s="63" t="s">
        <v>105</v>
      </c>
      <c r="G1479" s="63" t="s">
        <v>101</v>
      </c>
      <c r="H1479" s="63" t="s">
        <v>103</v>
      </c>
      <c r="I1479" s="63" t="s">
        <v>106</v>
      </c>
      <c r="J1479" s="63">
        <v>829</v>
      </c>
      <c r="K1479" s="63">
        <v>1185.47</v>
      </c>
    </row>
    <row r="1480" spans="1:11" ht="18" customHeight="1" x14ac:dyDescent="0.3">
      <c r="A1480" s="63" t="s">
        <v>96</v>
      </c>
      <c r="B1480" s="63">
        <v>2021</v>
      </c>
      <c r="C1480" s="63" t="s">
        <v>41</v>
      </c>
      <c r="D1480" s="63" t="s">
        <v>102</v>
      </c>
      <c r="E1480" s="63" t="s">
        <v>104</v>
      </c>
      <c r="F1480" s="63" t="s">
        <v>105</v>
      </c>
      <c r="G1480" s="63" t="s">
        <v>101</v>
      </c>
      <c r="H1480" s="63" t="s">
        <v>103</v>
      </c>
      <c r="I1480" s="63" t="s">
        <v>106</v>
      </c>
      <c r="J1480" s="63">
        <v>862</v>
      </c>
      <c r="K1480" s="63">
        <v>1232.6599999999999</v>
      </c>
    </row>
    <row r="1481" spans="1:11" ht="18" customHeight="1" x14ac:dyDescent="0.3">
      <c r="A1481" s="63" t="s">
        <v>89</v>
      </c>
      <c r="B1481" s="63">
        <v>2021</v>
      </c>
      <c r="C1481" s="63" t="s">
        <v>41</v>
      </c>
      <c r="D1481" s="63" t="s">
        <v>102</v>
      </c>
      <c r="E1481" s="63" t="s">
        <v>104</v>
      </c>
      <c r="F1481" s="63" t="s">
        <v>105</v>
      </c>
      <c r="G1481" s="63" t="s">
        <v>101</v>
      </c>
      <c r="H1481" s="63" t="s">
        <v>103</v>
      </c>
      <c r="I1481" s="63" t="s">
        <v>106</v>
      </c>
      <c r="J1481" s="63">
        <v>918</v>
      </c>
      <c r="K1481" s="63">
        <v>1312.74</v>
      </c>
    </row>
    <row r="1482" spans="1:11" ht="18" customHeight="1" x14ac:dyDescent="0.3">
      <c r="A1482" s="63" t="s">
        <v>89</v>
      </c>
      <c r="B1482" s="63">
        <v>2021</v>
      </c>
      <c r="C1482" s="63" t="s">
        <v>41</v>
      </c>
      <c r="D1482" s="63" t="s">
        <v>102</v>
      </c>
      <c r="E1482" s="63" t="s">
        <v>104</v>
      </c>
      <c r="F1482" s="63" t="s">
        <v>105</v>
      </c>
      <c r="G1482" s="63" t="s">
        <v>101</v>
      </c>
      <c r="H1482" s="63" t="s">
        <v>103</v>
      </c>
      <c r="I1482" s="63" t="s">
        <v>106</v>
      </c>
      <c r="J1482" s="63">
        <v>919</v>
      </c>
      <c r="K1482" s="63">
        <v>1314.17</v>
      </c>
    </row>
    <row r="1483" spans="1:11" ht="18" customHeight="1" x14ac:dyDescent="0.3">
      <c r="A1483" s="63" t="s">
        <v>96</v>
      </c>
      <c r="B1483" s="63">
        <v>2021</v>
      </c>
      <c r="C1483" s="63" t="s">
        <v>41</v>
      </c>
      <c r="D1483" s="63" t="s">
        <v>102</v>
      </c>
      <c r="E1483" s="63" t="s">
        <v>104</v>
      </c>
      <c r="F1483" s="63" t="s">
        <v>105</v>
      </c>
      <c r="G1483" s="63" t="s">
        <v>101</v>
      </c>
      <c r="H1483" s="63" t="s">
        <v>103</v>
      </c>
      <c r="I1483" s="63" t="s">
        <v>106</v>
      </c>
      <c r="J1483" s="63">
        <v>920</v>
      </c>
      <c r="K1483" s="63">
        <v>1315.6</v>
      </c>
    </row>
    <row r="1484" spans="1:11" ht="18" customHeight="1" x14ac:dyDescent="0.3">
      <c r="A1484" s="63" t="s">
        <v>96</v>
      </c>
      <c r="B1484" s="63">
        <v>2021</v>
      </c>
      <c r="C1484" s="63" t="s">
        <v>41</v>
      </c>
      <c r="D1484" s="63" t="s">
        <v>102</v>
      </c>
      <c r="E1484" s="63" t="s">
        <v>104</v>
      </c>
      <c r="F1484" s="63" t="s">
        <v>105</v>
      </c>
      <c r="G1484" s="63" t="s">
        <v>101</v>
      </c>
      <c r="H1484" s="63" t="s">
        <v>103</v>
      </c>
      <c r="I1484" s="63" t="s">
        <v>106</v>
      </c>
      <c r="J1484" s="63">
        <v>869</v>
      </c>
      <c r="K1484" s="63">
        <v>526.24</v>
      </c>
    </row>
    <row r="1485" spans="1:11" ht="18" customHeight="1" x14ac:dyDescent="0.3">
      <c r="A1485" s="63" t="s">
        <v>96</v>
      </c>
      <c r="B1485" s="63">
        <v>2021</v>
      </c>
      <c r="C1485" s="63" t="s">
        <v>41</v>
      </c>
      <c r="D1485" s="63" t="s">
        <v>102</v>
      </c>
      <c r="E1485" s="63" t="s">
        <v>104</v>
      </c>
      <c r="F1485" s="63" t="s">
        <v>105</v>
      </c>
      <c r="G1485" s="63" t="s">
        <v>101</v>
      </c>
      <c r="H1485" s="63" t="s">
        <v>103</v>
      </c>
      <c r="I1485" s="63" t="s">
        <v>106</v>
      </c>
      <c r="J1485" s="63">
        <v>351</v>
      </c>
      <c r="K1485" s="63">
        <v>501.93</v>
      </c>
    </row>
    <row r="1486" spans="1:11" ht="18" customHeight="1" x14ac:dyDescent="0.3">
      <c r="A1486" s="63" t="s">
        <v>89</v>
      </c>
      <c r="B1486" s="63">
        <v>2021</v>
      </c>
      <c r="C1486" s="63" t="s">
        <v>41</v>
      </c>
      <c r="D1486" s="63" t="s">
        <v>102</v>
      </c>
      <c r="E1486" s="63" t="s">
        <v>104</v>
      </c>
      <c r="F1486" s="63" t="s">
        <v>105</v>
      </c>
      <c r="G1486" s="63" t="s">
        <v>101</v>
      </c>
      <c r="H1486" s="63" t="s">
        <v>103</v>
      </c>
      <c r="I1486" s="63" t="s">
        <v>106</v>
      </c>
      <c r="J1486" s="63">
        <v>261</v>
      </c>
      <c r="K1486" s="63">
        <v>373.23</v>
      </c>
    </row>
    <row r="1487" spans="1:11" ht="18" customHeight="1" x14ac:dyDescent="0.3">
      <c r="A1487" s="63" t="s">
        <v>89</v>
      </c>
      <c r="B1487" s="63">
        <v>2021</v>
      </c>
      <c r="C1487" s="63" t="s">
        <v>41</v>
      </c>
      <c r="D1487" s="63" t="s">
        <v>102</v>
      </c>
      <c r="E1487" s="63" t="s">
        <v>104</v>
      </c>
      <c r="F1487" s="63" t="s">
        <v>105</v>
      </c>
      <c r="G1487" s="63" t="s">
        <v>101</v>
      </c>
      <c r="H1487" s="63" t="s">
        <v>103</v>
      </c>
      <c r="I1487" s="63" t="s">
        <v>106</v>
      </c>
      <c r="J1487" s="63">
        <v>255</v>
      </c>
      <c r="K1487" s="63">
        <v>364.65</v>
      </c>
    </row>
    <row r="1488" spans="1:11" ht="18" customHeight="1" x14ac:dyDescent="0.3">
      <c r="A1488" s="63" t="s">
        <v>89</v>
      </c>
      <c r="B1488" s="63">
        <v>2021</v>
      </c>
      <c r="C1488" s="63" t="s">
        <v>41</v>
      </c>
      <c r="D1488" s="63" t="s">
        <v>102</v>
      </c>
      <c r="E1488" s="63" t="s">
        <v>104</v>
      </c>
      <c r="F1488" s="63" t="s">
        <v>105</v>
      </c>
      <c r="G1488" s="63" t="s">
        <v>101</v>
      </c>
      <c r="H1488" s="63" t="s">
        <v>103</v>
      </c>
      <c r="I1488" s="63" t="s">
        <v>106</v>
      </c>
      <c r="J1488" s="63">
        <v>307</v>
      </c>
      <c r="K1488" s="63">
        <v>439.01</v>
      </c>
    </row>
    <row r="1489" spans="1:11" ht="18" customHeight="1" x14ac:dyDescent="0.3">
      <c r="A1489" s="63" t="s">
        <v>89</v>
      </c>
      <c r="B1489" s="63">
        <v>2021</v>
      </c>
      <c r="C1489" s="63" t="s">
        <v>41</v>
      </c>
      <c r="D1489" s="63" t="s">
        <v>102</v>
      </c>
      <c r="E1489" s="63" t="s">
        <v>104</v>
      </c>
      <c r="F1489" s="63" t="s">
        <v>105</v>
      </c>
      <c r="G1489" s="63" t="s">
        <v>101</v>
      </c>
      <c r="H1489" s="63" t="s">
        <v>103</v>
      </c>
      <c r="I1489" s="63" t="s">
        <v>106</v>
      </c>
      <c r="J1489" s="63">
        <v>838</v>
      </c>
      <c r="K1489" s="63">
        <v>1198.3399999999999</v>
      </c>
    </row>
    <row r="1490" spans="1:11" ht="18" customHeight="1" x14ac:dyDescent="0.3">
      <c r="A1490" s="63" t="s">
        <v>96</v>
      </c>
      <c r="B1490" s="63">
        <v>2021</v>
      </c>
      <c r="C1490" s="63" t="s">
        <v>41</v>
      </c>
      <c r="D1490" s="63" t="s">
        <v>102</v>
      </c>
      <c r="E1490" s="63" t="s">
        <v>104</v>
      </c>
      <c r="F1490" s="63" t="s">
        <v>105</v>
      </c>
      <c r="G1490" s="63" t="s">
        <v>101</v>
      </c>
      <c r="H1490" s="63" t="s">
        <v>103</v>
      </c>
      <c r="I1490" s="63" t="s">
        <v>106</v>
      </c>
      <c r="J1490" s="63">
        <v>871</v>
      </c>
      <c r="K1490" s="63">
        <v>1245.53</v>
      </c>
    </row>
    <row r="1491" spans="1:11" ht="18" customHeight="1" x14ac:dyDescent="0.3">
      <c r="A1491" s="63" t="s">
        <v>96</v>
      </c>
      <c r="B1491" s="63">
        <v>2021</v>
      </c>
      <c r="C1491" s="63" t="s">
        <v>40</v>
      </c>
      <c r="D1491" s="63" t="s">
        <v>102</v>
      </c>
      <c r="E1491" s="63" t="s">
        <v>104</v>
      </c>
      <c r="F1491" s="63" t="s">
        <v>105</v>
      </c>
      <c r="G1491" s="63" t="s">
        <v>101</v>
      </c>
      <c r="H1491" s="63" t="s">
        <v>103</v>
      </c>
      <c r="I1491" s="63" t="s">
        <v>106</v>
      </c>
      <c r="J1491" s="63">
        <v>308</v>
      </c>
      <c r="K1491" s="63">
        <v>440.44</v>
      </c>
    </row>
    <row r="1492" spans="1:11" ht="18" customHeight="1" x14ac:dyDescent="0.3">
      <c r="A1492" s="63" t="s">
        <v>100</v>
      </c>
      <c r="B1492" s="63">
        <v>2021</v>
      </c>
      <c r="C1492" s="63" t="s">
        <v>40</v>
      </c>
      <c r="D1492" s="63" t="s">
        <v>102</v>
      </c>
      <c r="E1492" s="63" t="s">
        <v>104</v>
      </c>
      <c r="F1492" s="63" t="s">
        <v>105</v>
      </c>
      <c r="G1492" s="63" t="s">
        <v>101</v>
      </c>
      <c r="H1492" s="63" t="s">
        <v>103</v>
      </c>
      <c r="I1492" s="63" t="s">
        <v>106</v>
      </c>
      <c r="J1492" s="63">
        <v>356</v>
      </c>
      <c r="K1492" s="63">
        <v>509.08</v>
      </c>
    </row>
    <row r="1493" spans="1:11" ht="18" customHeight="1" x14ac:dyDescent="0.3">
      <c r="A1493" s="63" t="s">
        <v>96</v>
      </c>
      <c r="B1493" s="63">
        <v>2021</v>
      </c>
      <c r="C1493" s="63" t="s">
        <v>40</v>
      </c>
      <c r="D1493" s="63" t="s">
        <v>102</v>
      </c>
      <c r="E1493" s="63" t="s">
        <v>104</v>
      </c>
      <c r="F1493" s="63" t="s">
        <v>105</v>
      </c>
      <c r="G1493" s="63" t="s">
        <v>101</v>
      </c>
      <c r="H1493" s="63" t="s">
        <v>103</v>
      </c>
      <c r="I1493" s="63" t="s">
        <v>106</v>
      </c>
      <c r="J1493" s="63">
        <v>310</v>
      </c>
      <c r="K1493" s="63">
        <v>443.3</v>
      </c>
    </row>
    <row r="1494" spans="1:11" ht="18" customHeight="1" x14ac:dyDescent="0.3">
      <c r="A1494" s="63" t="s">
        <v>89</v>
      </c>
      <c r="B1494" s="63">
        <v>2021</v>
      </c>
      <c r="C1494" s="63" t="s">
        <v>40</v>
      </c>
      <c r="D1494" s="63" t="s">
        <v>102</v>
      </c>
      <c r="E1494" s="63" t="s">
        <v>104</v>
      </c>
      <c r="F1494" s="63" t="s">
        <v>105</v>
      </c>
      <c r="G1494" s="63" t="s">
        <v>101</v>
      </c>
      <c r="H1494" s="63" t="s">
        <v>103</v>
      </c>
      <c r="I1494" s="63" t="s">
        <v>106</v>
      </c>
      <c r="J1494" s="63">
        <v>358</v>
      </c>
      <c r="K1494" s="63">
        <v>511.94</v>
      </c>
    </row>
    <row r="1495" spans="1:11" ht="18" customHeight="1" x14ac:dyDescent="0.3">
      <c r="A1495" s="63" t="s">
        <v>89</v>
      </c>
      <c r="B1495" s="63">
        <v>2021</v>
      </c>
      <c r="C1495" s="63" t="s">
        <v>40</v>
      </c>
      <c r="D1495" s="63" t="s">
        <v>102</v>
      </c>
      <c r="E1495" s="63" t="s">
        <v>104</v>
      </c>
      <c r="F1495" s="63" t="s">
        <v>105</v>
      </c>
      <c r="G1495" s="63" t="s">
        <v>101</v>
      </c>
      <c r="H1495" s="63" t="s">
        <v>103</v>
      </c>
      <c r="I1495" s="63" t="s">
        <v>106</v>
      </c>
      <c r="J1495" s="63">
        <v>828</v>
      </c>
      <c r="K1495" s="63">
        <v>1184.04</v>
      </c>
    </row>
    <row r="1496" spans="1:11" ht="18" customHeight="1" x14ac:dyDescent="0.3">
      <c r="A1496" s="63" t="s">
        <v>99</v>
      </c>
      <c r="B1496" s="63">
        <v>2021</v>
      </c>
      <c r="C1496" s="63" t="s">
        <v>40</v>
      </c>
      <c r="D1496" s="63" t="s">
        <v>102</v>
      </c>
      <c r="E1496" s="63" t="s">
        <v>104</v>
      </c>
      <c r="F1496" s="63" t="s">
        <v>105</v>
      </c>
      <c r="G1496" s="63" t="s">
        <v>101</v>
      </c>
      <c r="H1496" s="63" t="s">
        <v>103</v>
      </c>
      <c r="I1496" s="63" t="s">
        <v>106</v>
      </c>
      <c r="J1496" s="63">
        <v>915</v>
      </c>
      <c r="K1496" s="63">
        <v>1308.45</v>
      </c>
    </row>
    <row r="1497" spans="1:11" ht="18" customHeight="1" x14ac:dyDescent="0.3">
      <c r="A1497" s="63" t="s">
        <v>96</v>
      </c>
      <c r="B1497" s="63">
        <v>2021</v>
      </c>
      <c r="C1497" s="63" t="s">
        <v>40</v>
      </c>
      <c r="D1497" s="63" t="s">
        <v>102</v>
      </c>
      <c r="E1497" s="63" t="s">
        <v>104</v>
      </c>
      <c r="F1497" s="63" t="s">
        <v>105</v>
      </c>
      <c r="G1497" s="63" t="s">
        <v>101</v>
      </c>
      <c r="H1497" s="63" t="s">
        <v>103</v>
      </c>
      <c r="I1497" s="63" t="s">
        <v>106</v>
      </c>
      <c r="J1497" s="63">
        <v>916</v>
      </c>
      <c r="K1497" s="63">
        <v>1309.8800000000001</v>
      </c>
    </row>
    <row r="1498" spans="1:11" ht="18" customHeight="1" x14ac:dyDescent="0.3">
      <c r="A1498" s="63" t="s">
        <v>96</v>
      </c>
      <c r="B1498" s="63">
        <v>2021</v>
      </c>
      <c r="C1498" s="63" t="s">
        <v>40</v>
      </c>
      <c r="D1498" s="63" t="s">
        <v>102</v>
      </c>
      <c r="E1498" s="63" t="s">
        <v>104</v>
      </c>
      <c r="F1498" s="63" t="s">
        <v>105</v>
      </c>
      <c r="G1498" s="63" t="s">
        <v>101</v>
      </c>
      <c r="H1498" s="63" t="s">
        <v>103</v>
      </c>
      <c r="I1498" s="63" t="s">
        <v>106</v>
      </c>
      <c r="J1498" s="63">
        <v>917</v>
      </c>
      <c r="K1498" s="63">
        <v>1311.31</v>
      </c>
    </row>
    <row r="1499" spans="1:11" ht="18" customHeight="1" x14ac:dyDescent="0.3">
      <c r="A1499" s="63" t="s">
        <v>96</v>
      </c>
      <c r="B1499" s="63">
        <v>2021</v>
      </c>
      <c r="C1499" s="63" t="s">
        <v>40</v>
      </c>
      <c r="D1499" s="63" t="s">
        <v>102</v>
      </c>
      <c r="E1499" s="63" t="s">
        <v>104</v>
      </c>
      <c r="F1499" s="63" t="s">
        <v>105</v>
      </c>
      <c r="G1499" s="63" t="s">
        <v>101</v>
      </c>
      <c r="H1499" s="63" t="s">
        <v>103</v>
      </c>
      <c r="I1499" s="63" t="s">
        <v>106</v>
      </c>
      <c r="J1499" s="63">
        <v>868</v>
      </c>
      <c r="K1499" s="63">
        <v>526.24</v>
      </c>
    </row>
    <row r="1500" spans="1:11" ht="18" customHeight="1" x14ac:dyDescent="0.3">
      <c r="A1500" s="63" t="s">
        <v>98</v>
      </c>
      <c r="B1500" s="63">
        <v>2021</v>
      </c>
      <c r="C1500" s="63" t="s">
        <v>40</v>
      </c>
      <c r="D1500" s="63" t="s">
        <v>102</v>
      </c>
      <c r="E1500" s="63" t="s">
        <v>104</v>
      </c>
      <c r="F1500" s="63" t="s">
        <v>105</v>
      </c>
      <c r="G1500" s="63" t="s">
        <v>101</v>
      </c>
      <c r="H1500" s="63" t="s">
        <v>103</v>
      </c>
      <c r="I1500" s="63" t="s">
        <v>106</v>
      </c>
      <c r="J1500" s="63">
        <v>357</v>
      </c>
      <c r="K1500" s="63">
        <v>526.24</v>
      </c>
    </row>
    <row r="1501" spans="1:11" ht="18" customHeight="1" x14ac:dyDescent="0.3">
      <c r="A1501" s="63" t="s">
        <v>89</v>
      </c>
      <c r="B1501" s="63">
        <v>2021</v>
      </c>
      <c r="C1501" s="63" t="s">
        <v>40</v>
      </c>
      <c r="D1501" s="63" t="s">
        <v>102</v>
      </c>
      <c r="E1501" s="63" t="s">
        <v>104</v>
      </c>
      <c r="F1501" s="63" t="s">
        <v>105</v>
      </c>
      <c r="G1501" s="63" t="s">
        <v>101</v>
      </c>
      <c r="H1501" s="63" t="s">
        <v>103</v>
      </c>
      <c r="I1501" s="63" t="s">
        <v>106</v>
      </c>
      <c r="J1501" s="63">
        <v>279</v>
      </c>
      <c r="K1501" s="63">
        <v>398.97</v>
      </c>
    </row>
    <row r="1502" spans="1:11" ht="18" customHeight="1" x14ac:dyDescent="0.3">
      <c r="A1502" s="63" t="s">
        <v>96</v>
      </c>
      <c r="B1502" s="63">
        <v>2021</v>
      </c>
      <c r="C1502" s="63" t="s">
        <v>40</v>
      </c>
      <c r="D1502" s="63" t="s">
        <v>102</v>
      </c>
      <c r="E1502" s="63" t="s">
        <v>104</v>
      </c>
      <c r="F1502" s="63" t="s">
        <v>105</v>
      </c>
      <c r="G1502" s="63" t="s">
        <v>101</v>
      </c>
      <c r="H1502" s="63" t="s">
        <v>103</v>
      </c>
      <c r="I1502" s="63" t="s">
        <v>106</v>
      </c>
      <c r="J1502" s="63">
        <v>273</v>
      </c>
      <c r="K1502" s="63">
        <v>390.39</v>
      </c>
    </row>
    <row r="1503" spans="1:11" ht="18" customHeight="1" x14ac:dyDescent="0.3">
      <c r="A1503" s="63" t="s">
        <v>96</v>
      </c>
      <c r="B1503" s="63">
        <v>2021</v>
      </c>
      <c r="C1503" s="63" t="s">
        <v>40</v>
      </c>
      <c r="D1503" s="63" t="s">
        <v>102</v>
      </c>
      <c r="E1503" s="63" t="s">
        <v>104</v>
      </c>
      <c r="F1503" s="63" t="s">
        <v>105</v>
      </c>
      <c r="G1503" s="63" t="s">
        <v>101</v>
      </c>
      <c r="H1503" s="63" t="s">
        <v>103</v>
      </c>
      <c r="I1503" s="63" t="s">
        <v>106</v>
      </c>
      <c r="J1503" s="63">
        <v>267</v>
      </c>
      <c r="K1503" s="63">
        <v>381.81</v>
      </c>
    </row>
    <row r="1504" spans="1:11" ht="18" customHeight="1" x14ac:dyDescent="0.3">
      <c r="A1504" s="63" t="s">
        <v>99</v>
      </c>
      <c r="B1504" s="63">
        <v>2021</v>
      </c>
      <c r="C1504" s="63" t="s">
        <v>40</v>
      </c>
      <c r="D1504" s="63" t="s">
        <v>102</v>
      </c>
      <c r="E1504" s="63" t="s">
        <v>104</v>
      </c>
      <c r="F1504" s="63" t="s">
        <v>105</v>
      </c>
      <c r="G1504" s="63" t="s">
        <v>101</v>
      </c>
      <c r="H1504" s="63" t="s">
        <v>103</v>
      </c>
      <c r="I1504" s="63" t="s">
        <v>106</v>
      </c>
      <c r="J1504" s="63">
        <v>313</v>
      </c>
      <c r="K1504" s="63">
        <v>447.59000000000003</v>
      </c>
    </row>
    <row r="1505" spans="1:11" ht="18" customHeight="1" x14ac:dyDescent="0.3">
      <c r="A1505" s="63" t="s">
        <v>89</v>
      </c>
      <c r="B1505" s="63">
        <v>2021</v>
      </c>
      <c r="C1505" s="63" t="s">
        <v>40</v>
      </c>
      <c r="D1505" s="63" t="s">
        <v>102</v>
      </c>
      <c r="E1505" s="63" t="s">
        <v>104</v>
      </c>
      <c r="F1505" s="63" t="s">
        <v>105</v>
      </c>
      <c r="G1505" s="63" t="s">
        <v>101</v>
      </c>
      <c r="H1505" s="63" t="s">
        <v>103</v>
      </c>
      <c r="I1505" s="63" t="s">
        <v>106</v>
      </c>
      <c r="J1505" s="63">
        <v>355</v>
      </c>
      <c r="K1505" s="63">
        <v>507.65</v>
      </c>
    </row>
    <row r="1506" spans="1:11" ht="18" customHeight="1" x14ac:dyDescent="0.3">
      <c r="A1506" s="63" t="s">
        <v>96</v>
      </c>
      <c r="B1506" s="63">
        <v>2021</v>
      </c>
      <c r="C1506" s="63" t="s">
        <v>40</v>
      </c>
      <c r="D1506" s="63" t="s">
        <v>102</v>
      </c>
      <c r="E1506" s="63" t="s">
        <v>104</v>
      </c>
      <c r="F1506" s="63" t="s">
        <v>105</v>
      </c>
      <c r="G1506" s="63" t="s">
        <v>101</v>
      </c>
      <c r="H1506" s="63" t="s">
        <v>103</v>
      </c>
      <c r="I1506" s="63" t="s">
        <v>106</v>
      </c>
      <c r="J1506" s="63">
        <v>837</v>
      </c>
      <c r="K1506" s="63">
        <v>1196.9099999999999</v>
      </c>
    </row>
    <row r="1507" spans="1:11" ht="18" customHeight="1" x14ac:dyDescent="0.3">
      <c r="A1507" s="63" t="s">
        <v>96</v>
      </c>
      <c r="B1507" s="63">
        <v>2021</v>
      </c>
      <c r="C1507" s="63" t="s">
        <v>40</v>
      </c>
      <c r="D1507" s="63" t="s">
        <v>102</v>
      </c>
      <c r="E1507" s="63" t="s">
        <v>104</v>
      </c>
      <c r="F1507" s="63" t="s">
        <v>105</v>
      </c>
      <c r="G1507" s="63" t="s">
        <v>101</v>
      </c>
      <c r="H1507" s="63" t="s">
        <v>103</v>
      </c>
      <c r="I1507" s="63" t="s">
        <v>106</v>
      </c>
      <c r="J1507" s="63">
        <v>870</v>
      </c>
      <c r="K1507" s="63">
        <v>1244.0999999999999</v>
      </c>
    </row>
    <row r="1508" spans="1:11" ht="18" customHeight="1" x14ac:dyDescent="0.3">
      <c r="A1508" s="63" t="s">
        <v>89</v>
      </c>
      <c r="B1508" s="63">
        <v>2021</v>
      </c>
      <c r="C1508" s="63" t="s">
        <v>39</v>
      </c>
      <c r="D1508" s="63" t="s">
        <v>102</v>
      </c>
      <c r="E1508" s="63" t="s">
        <v>104</v>
      </c>
      <c r="F1508" s="63" t="s">
        <v>105</v>
      </c>
      <c r="G1508" s="63" t="s">
        <v>101</v>
      </c>
      <c r="H1508" s="63" t="s">
        <v>103</v>
      </c>
      <c r="I1508" s="63" t="s">
        <v>106</v>
      </c>
      <c r="J1508" s="63">
        <v>314</v>
      </c>
      <c r="K1508" s="63">
        <v>449.02</v>
      </c>
    </row>
    <row r="1509" spans="1:11" ht="18" customHeight="1" x14ac:dyDescent="0.3">
      <c r="A1509" s="63" t="s">
        <v>98</v>
      </c>
      <c r="B1509" s="63">
        <v>2021</v>
      </c>
      <c r="C1509" s="63" t="s">
        <v>39</v>
      </c>
      <c r="D1509" s="63" t="s">
        <v>102</v>
      </c>
      <c r="E1509" s="63" t="s">
        <v>104</v>
      </c>
      <c r="F1509" s="63" t="s">
        <v>105</v>
      </c>
      <c r="G1509" s="63" t="s">
        <v>101</v>
      </c>
      <c r="H1509" s="63" t="s">
        <v>103</v>
      </c>
      <c r="I1509" s="63" t="s">
        <v>106</v>
      </c>
      <c r="J1509" s="63">
        <v>362</v>
      </c>
      <c r="K1509" s="63">
        <v>517.66</v>
      </c>
    </row>
    <row r="1510" spans="1:11" ht="18" customHeight="1" x14ac:dyDescent="0.3">
      <c r="A1510" s="63" t="s">
        <v>89</v>
      </c>
      <c r="B1510" s="63">
        <v>2021</v>
      </c>
      <c r="C1510" s="63" t="s">
        <v>39</v>
      </c>
      <c r="D1510" s="63" t="s">
        <v>102</v>
      </c>
      <c r="E1510" s="63" t="s">
        <v>104</v>
      </c>
      <c r="F1510" s="63" t="s">
        <v>105</v>
      </c>
      <c r="G1510" s="63" t="s">
        <v>101</v>
      </c>
      <c r="H1510" s="63" t="s">
        <v>103</v>
      </c>
      <c r="I1510" s="63" t="s">
        <v>106</v>
      </c>
      <c r="J1510" s="63">
        <v>290</v>
      </c>
      <c r="K1510" s="63">
        <v>414.7</v>
      </c>
    </row>
    <row r="1511" spans="1:11" ht="18" customHeight="1" x14ac:dyDescent="0.3">
      <c r="A1511" s="63" t="s">
        <v>89</v>
      </c>
      <c r="B1511" s="63">
        <v>2021</v>
      </c>
      <c r="C1511" s="63" t="s">
        <v>39</v>
      </c>
      <c r="D1511" s="63" t="s">
        <v>102</v>
      </c>
      <c r="E1511" s="63" t="s">
        <v>104</v>
      </c>
      <c r="F1511" s="63" t="s">
        <v>105</v>
      </c>
      <c r="G1511" s="63" t="s">
        <v>101</v>
      </c>
      <c r="H1511" s="63" t="s">
        <v>103</v>
      </c>
      <c r="I1511" s="63" t="s">
        <v>106</v>
      </c>
      <c r="J1511" s="63">
        <v>316</v>
      </c>
      <c r="K1511" s="63">
        <v>451.88</v>
      </c>
    </row>
    <row r="1512" spans="1:11" ht="18" customHeight="1" x14ac:dyDescent="0.3">
      <c r="A1512" s="63" t="s">
        <v>96</v>
      </c>
      <c r="B1512" s="63">
        <v>2021</v>
      </c>
      <c r="C1512" s="63" t="s">
        <v>39</v>
      </c>
      <c r="D1512" s="63" t="s">
        <v>102</v>
      </c>
      <c r="E1512" s="63" t="s">
        <v>104</v>
      </c>
      <c r="F1512" s="63" t="s">
        <v>105</v>
      </c>
      <c r="G1512" s="63" t="s">
        <v>101</v>
      </c>
      <c r="H1512" s="63" t="s">
        <v>103</v>
      </c>
      <c r="I1512" s="63" t="s">
        <v>106</v>
      </c>
      <c r="J1512" s="63">
        <v>364</v>
      </c>
      <c r="K1512" s="63">
        <v>520.52</v>
      </c>
    </row>
    <row r="1513" spans="1:11" ht="18" customHeight="1" x14ac:dyDescent="0.3">
      <c r="A1513" s="63" t="s">
        <v>96</v>
      </c>
      <c r="B1513" s="63">
        <v>2021</v>
      </c>
      <c r="C1513" s="63" t="s">
        <v>39</v>
      </c>
      <c r="D1513" s="63" t="s">
        <v>102</v>
      </c>
      <c r="E1513" s="63" t="s">
        <v>104</v>
      </c>
      <c r="F1513" s="63" t="s">
        <v>105</v>
      </c>
      <c r="G1513" s="63" t="s">
        <v>101</v>
      </c>
      <c r="H1513" s="63" t="s">
        <v>103</v>
      </c>
      <c r="I1513" s="63" t="s">
        <v>106</v>
      </c>
      <c r="J1513" s="63">
        <v>827</v>
      </c>
      <c r="K1513" s="63">
        <v>1182.6100000000001</v>
      </c>
    </row>
    <row r="1514" spans="1:11" ht="18" customHeight="1" x14ac:dyDescent="0.3">
      <c r="A1514" s="63" t="s">
        <v>89</v>
      </c>
      <c r="B1514" s="63">
        <v>2021</v>
      </c>
      <c r="C1514" s="63" t="s">
        <v>39</v>
      </c>
      <c r="D1514" s="63" t="s">
        <v>102</v>
      </c>
      <c r="E1514" s="63" t="s">
        <v>104</v>
      </c>
      <c r="F1514" s="63" t="s">
        <v>105</v>
      </c>
      <c r="G1514" s="63" t="s">
        <v>101</v>
      </c>
      <c r="H1514" s="63" t="s">
        <v>103</v>
      </c>
      <c r="I1514" s="63" t="s">
        <v>106</v>
      </c>
      <c r="J1514" s="63">
        <v>861</v>
      </c>
      <c r="K1514" s="63">
        <v>1231.23</v>
      </c>
    </row>
    <row r="1515" spans="1:11" ht="18" customHeight="1" x14ac:dyDescent="0.3">
      <c r="A1515" s="63" t="s">
        <v>89</v>
      </c>
      <c r="B1515" s="63">
        <v>2021</v>
      </c>
      <c r="C1515" s="63" t="s">
        <v>39</v>
      </c>
      <c r="D1515" s="63" t="s">
        <v>102</v>
      </c>
      <c r="E1515" s="63" t="s">
        <v>104</v>
      </c>
      <c r="F1515" s="63" t="s">
        <v>105</v>
      </c>
      <c r="G1515" s="63" t="s">
        <v>101</v>
      </c>
      <c r="H1515" s="63" t="s">
        <v>103</v>
      </c>
      <c r="I1515" s="63" t="s">
        <v>106</v>
      </c>
      <c r="J1515" s="63">
        <v>914</v>
      </c>
      <c r="K1515" s="63">
        <v>1307.02</v>
      </c>
    </row>
    <row r="1516" spans="1:11" ht="18" customHeight="1" x14ac:dyDescent="0.3">
      <c r="A1516" s="63" t="s">
        <v>89</v>
      </c>
      <c r="B1516" s="63">
        <v>2021</v>
      </c>
      <c r="C1516" s="63" t="s">
        <v>39</v>
      </c>
      <c r="D1516" s="63" t="s">
        <v>102</v>
      </c>
      <c r="E1516" s="63" t="s">
        <v>104</v>
      </c>
      <c r="F1516" s="63" t="s">
        <v>105</v>
      </c>
      <c r="G1516" s="63" t="s">
        <v>101</v>
      </c>
      <c r="H1516" s="63" t="s">
        <v>103</v>
      </c>
      <c r="I1516" s="63" t="s">
        <v>106</v>
      </c>
      <c r="J1516" s="63">
        <v>867</v>
      </c>
      <c r="K1516" s="63">
        <v>526.24</v>
      </c>
    </row>
    <row r="1517" spans="1:11" ht="18" customHeight="1" x14ac:dyDescent="0.3">
      <c r="A1517" s="63" t="s">
        <v>96</v>
      </c>
      <c r="B1517" s="63">
        <v>2021</v>
      </c>
      <c r="C1517" s="63" t="s">
        <v>39</v>
      </c>
      <c r="D1517" s="63" t="s">
        <v>102</v>
      </c>
      <c r="E1517" s="63" t="s">
        <v>104</v>
      </c>
      <c r="F1517" s="63" t="s">
        <v>105</v>
      </c>
      <c r="G1517" s="63" t="s">
        <v>101</v>
      </c>
      <c r="H1517" s="63" t="s">
        <v>103</v>
      </c>
      <c r="I1517" s="63" t="s">
        <v>106</v>
      </c>
      <c r="J1517" s="63">
        <v>363</v>
      </c>
      <c r="K1517" s="63">
        <v>526.24</v>
      </c>
    </row>
    <row r="1518" spans="1:11" ht="18" customHeight="1" x14ac:dyDescent="0.3">
      <c r="A1518" s="63" t="s">
        <v>96</v>
      </c>
      <c r="B1518" s="63">
        <v>2021</v>
      </c>
      <c r="C1518" s="63" t="s">
        <v>39</v>
      </c>
      <c r="D1518" s="63" t="s">
        <v>102</v>
      </c>
      <c r="E1518" s="63" t="s">
        <v>104</v>
      </c>
      <c r="F1518" s="63" t="s">
        <v>105</v>
      </c>
      <c r="G1518" s="63" t="s">
        <v>101</v>
      </c>
      <c r="H1518" s="63" t="s">
        <v>103</v>
      </c>
      <c r="I1518" s="63" t="s">
        <v>106</v>
      </c>
      <c r="J1518" s="63">
        <v>291</v>
      </c>
      <c r="K1518" s="63">
        <v>416.13</v>
      </c>
    </row>
    <row r="1519" spans="1:11" ht="18" customHeight="1" x14ac:dyDescent="0.3">
      <c r="A1519" s="63" t="s">
        <v>89</v>
      </c>
      <c r="B1519" s="63">
        <v>2021</v>
      </c>
      <c r="C1519" s="63" t="s">
        <v>39</v>
      </c>
      <c r="D1519" s="63" t="s">
        <v>102</v>
      </c>
      <c r="E1519" s="63" t="s">
        <v>104</v>
      </c>
      <c r="F1519" s="63" t="s">
        <v>105</v>
      </c>
      <c r="G1519" s="63" t="s">
        <v>101</v>
      </c>
      <c r="H1519" s="63" t="s">
        <v>103</v>
      </c>
      <c r="I1519" s="63" t="s">
        <v>106</v>
      </c>
      <c r="J1519" s="63">
        <v>285</v>
      </c>
      <c r="K1519" s="63">
        <v>407.55</v>
      </c>
    </row>
    <row r="1520" spans="1:11" ht="18" customHeight="1" x14ac:dyDescent="0.3">
      <c r="A1520" s="63" t="s">
        <v>89</v>
      </c>
      <c r="B1520" s="63">
        <v>2021</v>
      </c>
      <c r="C1520" s="63" t="s">
        <v>39</v>
      </c>
      <c r="D1520" s="63" t="s">
        <v>102</v>
      </c>
      <c r="E1520" s="63" t="s">
        <v>104</v>
      </c>
      <c r="F1520" s="63" t="s">
        <v>105</v>
      </c>
      <c r="G1520" s="63" t="s">
        <v>101</v>
      </c>
      <c r="H1520" s="63" t="s">
        <v>103</v>
      </c>
      <c r="I1520" s="63" t="s">
        <v>106</v>
      </c>
      <c r="J1520" s="63">
        <v>361</v>
      </c>
      <c r="K1520" s="63">
        <v>516.23</v>
      </c>
    </row>
    <row r="1521" spans="1:11" ht="18" customHeight="1" x14ac:dyDescent="0.3">
      <c r="A1521" s="63" t="s">
        <v>89</v>
      </c>
      <c r="B1521" s="63">
        <v>2021</v>
      </c>
      <c r="C1521" s="63" t="s">
        <v>39</v>
      </c>
      <c r="D1521" s="63" t="s">
        <v>102</v>
      </c>
      <c r="E1521" s="63" t="s">
        <v>104</v>
      </c>
      <c r="F1521" s="63" t="s">
        <v>105</v>
      </c>
      <c r="G1521" s="63" t="s">
        <v>101</v>
      </c>
      <c r="H1521" s="63" t="s">
        <v>103</v>
      </c>
      <c r="I1521" s="63" t="s">
        <v>106</v>
      </c>
      <c r="J1521" s="63">
        <v>289</v>
      </c>
      <c r="K1521" s="63">
        <v>413.27</v>
      </c>
    </row>
    <row r="1522" spans="1:11" ht="18" customHeight="1" x14ac:dyDescent="0.3">
      <c r="A1522" s="63" t="s">
        <v>89</v>
      </c>
      <c r="B1522" s="63">
        <v>2021</v>
      </c>
      <c r="C1522" s="63" t="s">
        <v>39</v>
      </c>
      <c r="D1522" s="63" t="s">
        <v>102</v>
      </c>
      <c r="E1522" s="63" t="s">
        <v>104</v>
      </c>
      <c r="F1522" s="63" t="s">
        <v>105</v>
      </c>
      <c r="G1522" s="63" t="s">
        <v>101</v>
      </c>
      <c r="H1522" s="63" t="s">
        <v>103</v>
      </c>
      <c r="I1522" s="63" t="s">
        <v>106</v>
      </c>
      <c r="J1522" s="63">
        <v>836</v>
      </c>
      <c r="K1522" s="63">
        <v>1195.48</v>
      </c>
    </row>
    <row r="1523" spans="1:11" ht="18" customHeight="1" x14ac:dyDescent="0.3">
      <c r="A1523" s="63" t="s">
        <v>89</v>
      </c>
      <c r="B1523" s="63">
        <v>2021</v>
      </c>
      <c r="C1523" s="63" t="s">
        <v>39</v>
      </c>
      <c r="D1523" s="63" t="s">
        <v>102</v>
      </c>
      <c r="E1523" s="63" t="s">
        <v>104</v>
      </c>
      <c r="F1523" s="63" t="s">
        <v>105</v>
      </c>
      <c r="G1523" s="63" t="s">
        <v>101</v>
      </c>
      <c r="H1523" s="63" t="s">
        <v>103</v>
      </c>
      <c r="I1523" s="63" t="s">
        <v>106</v>
      </c>
      <c r="J1523" s="63">
        <v>869</v>
      </c>
      <c r="K1523" s="63">
        <v>1242.67</v>
      </c>
    </row>
    <row r="1524" spans="1:11" ht="18" customHeight="1" x14ac:dyDescent="0.3">
      <c r="A1524" s="63" t="s">
        <v>98</v>
      </c>
      <c r="B1524" s="63">
        <v>2021</v>
      </c>
      <c r="C1524" s="63" t="s">
        <v>38</v>
      </c>
      <c r="D1524" s="63" t="s">
        <v>90</v>
      </c>
      <c r="E1524" s="63" t="s">
        <v>104</v>
      </c>
      <c r="F1524" s="63" t="s">
        <v>105</v>
      </c>
      <c r="G1524" s="63" t="s">
        <v>93</v>
      </c>
      <c r="H1524" s="63" t="s">
        <v>103</v>
      </c>
      <c r="I1524" s="63" t="s">
        <v>95</v>
      </c>
      <c r="J1524" s="63">
        <v>340</v>
      </c>
      <c r="K1524" s="63">
        <v>486.2</v>
      </c>
    </row>
    <row r="1525" spans="1:11" ht="18" customHeight="1" x14ac:dyDescent="0.3">
      <c r="A1525" s="63" t="s">
        <v>96</v>
      </c>
      <c r="B1525" s="63">
        <v>2021</v>
      </c>
      <c r="C1525" s="63" t="s">
        <v>38</v>
      </c>
      <c r="D1525" s="63" t="s">
        <v>90</v>
      </c>
      <c r="E1525" s="63" t="s">
        <v>104</v>
      </c>
      <c r="F1525" s="63" t="s">
        <v>105</v>
      </c>
      <c r="G1525" s="63" t="s">
        <v>93</v>
      </c>
      <c r="H1525" s="63" t="s">
        <v>103</v>
      </c>
      <c r="I1525" s="63" t="s">
        <v>95</v>
      </c>
      <c r="J1525" s="63">
        <v>334</v>
      </c>
      <c r="K1525" s="63">
        <v>477.62</v>
      </c>
    </row>
    <row r="1526" spans="1:11" ht="18" customHeight="1" x14ac:dyDescent="0.3">
      <c r="A1526" s="63" t="s">
        <v>96</v>
      </c>
      <c r="B1526" s="63">
        <v>2021</v>
      </c>
      <c r="C1526" s="63" t="s">
        <v>38</v>
      </c>
      <c r="D1526" s="63" t="s">
        <v>90</v>
      </c>
      <c r="E1526" s="63" t="s">
        <v>104</v>
      </c>
      <c r="F1526" s="63" t="s">
        <v>105</v>
      </c>
      <c r="G1526" s="63" t="s">
        <v>93</v>
      </c>
      <c r="H1526" s="63" t="s">
        <v>103</v>
      </c>
      <c r="I1526" s="63" t="s">
        <v>95</v>
      </c>
      <c r="J1526" s="63">
        <v>337</v>
      </c>
      <c r="K1526" s="63">
        <v>481.90999999999997</v>
      </c>
    </row>
    <row r="1527" spans="1:11" ht="18" customHeight="1" x14ac:dyDescent="0.3">
      <c r="A1527" s="63" t="s">
        <v>98</v>
      </c>
      <c r="B1527" s="63">
        <v>2021</v>
      </c>
      <c r="C1527" s="63" t="s">
        <v>38</v>
      </c>
      <c r="D1527" s="63" t="s">
        <v>90</v>
      </c>
      <c r="E1527" s="63" t="s">
        <v>104</v>
      </c>
      <c r="F1527" s="63" t="s">
        <v>105</v>
      </c>
      <c r="G1527" s="63" t="s">
        <v>93</v>
      </c>
      <c r="H1527" s="63" t="s">
        <v>103</v>
      </c>
      <c r="I1527" s="63" t="s">
        <v>95</v>
      </c>
      <c r="J1527" s="63">
        <v>331</v>
      </c>
      <c r="K1527" s="63">
        <v>473.33</v>
      </c>
    </row>
    <row r="1528" spans="1:11" ht="18" customHeight="1" x14ac:dyDescent="0.3">
      <c r="A1528" s="63" t="s">
        <v>89</v>
      </c>
      <c r="B1528" s="63">
        <v>2021</v>
      </c>
      <c r="C1528" s="63" t="s">
        <v>39</v>
      </c>
      <c r="D1528" s="63" t="s">
        <v>90</v>
      </c>
      <c r="E1528" s="63" t="s">
        <v>104</v>
      </c>
      <c r="F1528" s="63" t="s">
        <v>105</v>
      </c>
      <c r="G1528" s="63" t="s">
        <v>93</v>
      </c>
      <c r="H1528" s="63" t="s">
        <v>103</v>
      </c>
      <c r="I1528" s="63" t="s">
        <v>95</v>
      </c>
      <c r="J1528" s="63">
        <v>328</v>
      </c>
      <c r="K1528" s="63">
        <v>469.03999999999996</v>
      </c>
    </row>
    <row r="1529" spans="1:11" ht="18" customHeight="1" x14ac:dyDescent="0.3">
      <c r="A1529" s="63" t="s">
        <v>96</v>
      </c>
      <c r="B1529" s="63">
        <v>2021</v>
      </c>
      <c r="C1529" s="63" t="s">
        <v>39</v>
      </c>
      <c r="D1529" s="63" t="s">
        <v>90</v>
      </c>
      <c r="E1529" s="63" t="s">
        <v>104</v>
      </c>
      <c r="F1529" s="63" t="s">
        <v>105</v>
      </c>
      <c r="G1529" s="63" t="s">
        <v>93</v>
      </c>
      <c r="H1529" s="63" t="s">
        <v>103</v>
      </c>
      <c r="I1529" s="63" t="s">
        <v>95</v>
      </c>
      <c r="J1529" s="63">
        <v>322</v>
      </c>
      <c r="K1529" s="63">
        <v>460.46000000000004</v>
      </c>
    </row>
    <row r="1530" spans="1:11" ht="18" customHeight="1" x14ac:dyDescent="0.3">
      <c r="A1530" s="63" t="s">
        <v>89</v>
      </c>
      <c r="B1530" s="63">
        <v>2021</v>
      </c>
      <c r="C1530" s="63" t="s">
        <v>39</v>
      </c>
      <c r="D1530" s="63" t="s">
        <v>90</v>
      </c>
      <c r="E1530" s="63" t="s">
        <v>104</v>
      </c>
      <c r="F1530" s="63" t="s">
        <v>105</v>
      </c>
      <c r="G1530" s="63" t="s">
        <v>93</v>
      </c>
      <c r="H1530" s="63" t="s">
        <v>103</v>
      </c>
      <c r="I1530" s="63" t="s">
        <v>95</v>
      </c>
      <c r="J1530" s="63">
        <v>316</v>
      </c>
      <c r="K1530" s="63">
        <v>451.88</v>
      </c>
    </row>
    <row r="1531" spans="1:11" ht="18" customHeight="1" x14ac:dyDescent="0.3">
      <c r="A1531" s="63" t="s">
        <v>96</v>
      </c>
      <c r="B1531" s="63">
        <v>2021</v>
      </c>
      <c r="C1531" s="63" t="s">
        <v>39</v>
      </c>
      <c r="D1531" s="63" t="s">
        <v>90</v>
      </c>
      <c r="E1531" s="63" t="s">
        <v>104</v>
      </c>
      <c r="F1531" s="63" t="s">
        <v>105</v>
      </c>
      <c r="G1531" s="63" t="s">
        <v>93</v>
      </c>
      <c r="H1531" s="63" t="s">
        <v>103</v>
      </c>
      <c r="I1531" s="63" t="s">
        <v>95</v>
      </c>
      <c r="J1531" s="63">
        <v>325</v>
      </c>
      <c r="K1531" s="63">
        <v>464.75</v>
      </c>
    </row>
    <row r="1532" spans="1:11" ht="18" customHeight="1" x14ac:dyDescent="0.3">
      <c r="A1532" s="63" t="s">
        <v>98</v>
      </c>
      <c r="B1532" s="63">
        <v>2021</v>
      </c>
      <c r="C1532" s="63" t="s">
        <v>39</v>
      </c>
      <c r="D1532" s="63" t="s">
        <v>90</v>
      </c>
      <c r="E1532" s="63" t="s">
        <v>104</v>
      </c>
      <c r="F1532" s="63" t="s">
        <v>105</v>
      </c>
      <c r="G1532" s="63" t="s">
        <v>93</v>
      </c>
      <c r="H1532" s="63" t="s">
        <v>103</v>
      </c>
      <c r="I1532" s="63" t="s">
        <v>95</v>
      </c>
      <c r="J1532" s="63">
        <v>319</v>
      </c>
      <c r="K1532" s="63">
        <v>456.16999999999996</v>
      </c>
    </row>
    <row r="1533" spans="1:11" ht="18" customHeight="1" x14ac:dyDescent="0.3">
      <c r="A1533" s="63" t="s">
        <v>89</v>
      </c>
      <c r="B1533" s="63">
        <v>2021</v>
      </c>
      <c r="C1533" s="63" t="s">
        <v>39</v>
      </c>
      <c r="D1533" s="63" t="s">
        <v>90</v>
      </c>
      <c r="E1533" s="63" t="s">
        <v>104</v>
      </c>
      <c r="F1533" s="63" t="s">
        <v>105</v>
      </c>
      <c r="G1533" s="63" t="s">
        <v>93</v>
      </c>
      <c r="H1533" s="63" t="s">
        <v>103</v>
      </c>
      <c r="I1533" s="63" t="s">
        <v>95</v>
      </c>
      <c r="J1533" s="63">
        <v>313</v>
      </c>
      <c r="K1533" s="63">
        <v>447.59000000000003</v>
      </c>
    </row>
    <row r="1534" spans="1:11" ht="18" customHeight="1" x14ac:dyDescent="0.3">
      <c r="A1534" s="63" t="s">
        <v>98</v>
      </c>
      <c r="B1534" s="63">
        <v>2022</v>
      </c>
      <c r="C1534" s="63" t="s">
        <v>34</v>
      </c>
      <c r="D1534" s="63" t="s">
        <v>90</v>
      </c>
      <c r="E1534" s="63" t="s">
        <v>91</v>
      </c>
      <c r="F1534" s="63" t="s">
        <v>92</v>
      </c>
      <c r="G1534" s="63" t="s">
        <v>101</v>
      </c>
      <c r="H1534" s="63" t="s">
        <v>94</v>
      </c>
      <c r="I1534" s="63" t="s">
        <v>95</v>
      </c>
      <c r="J1534" s="63">
        <v>212</v>
      </c>
      <c r="K1534" s="63">
        <v>303.15999999999997</v>
      </c>
    </row>
    <row r="1535" spans="1:11" ht="18" customHeight="1" x14ac:dyDescent="0.3">
      <c r="A1535" s="63" t="s">
        <v>96</v>
      </c>
      <c r="B1535" s="63">
        <v>2022</v>
      </c>
      <c r="C1535" s="63" t="s">
        <v>34</v>
      </c>
      <c r="D1535" s="63" t="s">
        <v>90</v>
      </c>
      <c r="E1535" s="63" t="s">
        <v>91</v>
      </c>
      <c r="F1535" s="63" t="s">
        <v>92</v>
      </c>
      <c r="G1535" s="63" t="s">
        <v>101</v>
      </c>
      <c r="H1535" s="63" t="s">
        <v>94</v>
      </c>
      <c r="I1535" s="63" t="s">
        <v>95</v>
      </c>
      <c r="J1535" s="63">
        <v>206</v>
      </c>
      <c r="K1535" s="63">
        <v>294.58</v>
      </c>
    </row>
    <row r="1536" spans="1:11" ht="18" customHeight="1" x14ac:dyDescent="0.3">
      <c r="A1536" s="63" t="s">
        <v>98</v>
      </c>
      <c r="B1536" s="63">
        <v>2022</v>
      </c>
      <c r="C1536" s="63" t="s">
        <v>34</v>
      </c>
      <c r="D1536" s="63" t="s">
        <v>90</v>
      </c>
      <c r="E1536" s="63" t="s">
        <v>91</v>
      </c>
      <c r="F1536" s="63" t="s">
        <v>92</v>
      </c>
      <c r="G1536" s="63" t="s">
        <v>101</v>
      </c>
      <c r="H1536" s="63" t="s">
        <v>94</v>
      </c>
      <c r="I1536" s="63" t="s">
        <v>97</v>
      </c>
      <c r="J1536" s="63">
        <v>216</v>
      </c>
      <c r="K1536" s="63">
        <v>308.88</v>
      </c>
    </row>
    <row r="1537" spans="1:11" ht="18" customHeight="1" x14ac:dyDescent="0.3">
      <c r="A1537" s="63" t="s">
        <v>96</v>
      </c>
      <c r="B1537" s="63">
        <v>2022</v>
      </c>
      <c r="C1537" s="63" t="s">
        <v>34</v>
      </c>
      <c r="D1537" s="63" t="s">
        <v>90</v>
      </c>
      <c r="E1537" s="63" t="s">
        <v>91</v>
      </c>
      <c r="F1537" s="63" t="s">
        <v>92</v>
      </c>
      <c r="G1537" s="63" t="s">
        <v>101</v>
      </c>
      <c r="H1537" s="63" t="s">
        <v>94</v>
      </c>
      <c r="I1537" s="63" t="s">
        <v>97</v>
      </c>
      <c r="J1537" s="63">
        <v>210</v>
      </c>
      <c r="K1537" s="63">
        <v>300.3</v>
      </c>
    </row>
    <row r="1538" spans="1:11" ht="18" customHeight="1" x14ac:dyDescent="0.3">
      <c r="A1538" s="63" t="s">
        <v>98</v>
      </c>
      <c r="B1538" s="63">
        <v>2022</v>
      </c>
      <c r="C1538" s="63" t="s">
        <v>34</v>
      </c>
      <c r="D1538" s="63" t="s">
        <v>90</v>
      </c>
      <c r="E1538" s="63" t="s">
        <v>91</v>
      </c>
      <c r="F1538" s="63" t="s">
        <v>92</v>
      </c>
      <c r="G1538" s="63" t="s">
        <v>101</v>
      </c>
      <c r="H1538" s="63" t="s">
        <v>94</v>
      </c>
      <c r="I1538" s="63" t="s">
        <v>97</v>
      </c>
      <c r="J1538" s="63">
        <v>204</v>
      </c>
      <c r="K1538" s="63">
        <v>291.72000000000003</v>
      </c>
    </row>
    <row r="1539" spans="1:11" ht="18" customHeight="1" x14ac:dyDescent="0.3">
      <c r="A1539" s="63" t="s">
        <v>98</v>
      </c>
      <c r="B1539" s="63">
        <v>2022</v>
      </c>
      <c r="C1539" s="63" t="s">
        <v>34</v>
      </c>
      <c r="D1539" s="63" t="s">
        <v>90</v>
      </c>
      <c r="E1539" s="63" t="s">
        <v>91</v>
      </c>
      <c r="F1539" s="63" t="s">
        <v>92</v>
      </c>
      <c r="G1539" s="63" t="s">
        <v>101</v>
      </c>
      <c r="H1539" s="63" t="s">
        <v>94</v>
      </c>
      <c r="I1539" s="63" t="s">
        <v>97</v>
      </c>
      <c r="J1539" s="63">
        <v>213</v>
      </c>
      <c r="K1539" s="63">
        <v>304.59000000000003</v>
      </c>
    </row>
    <row r="1540" spans="1:11" ht="18" customHeight="1" x14ac:dyDescent="0.3">
      <c r="A1540" s="63" t="s">
        <v>89</v>
      </c>
      <c r="B1540" s="63">
        <v>2022</v>
      </c>
      <c r="C1540" s="63" t="s">
        <v>34</v>
      </c>
      <c r="D1540" s="63" t="s">
        <v>90</v>
      </c>
      <c r="E1540" s="63" t="s">
        <v>91</v>
      </c>
      <c r="F1540" s="63" t="s">
        <v>92</v>
      </c>
      <c r="G1540" s="63" t="s">
        <v>101</v>
      </c>
      <c r="H1540" s="63" t="s">
        <v>94</v>
      </c>
      <c r="I1540" s="63" t="s">
        <v>97</v>
      </c>
      <c r="J1540" s="63">
        <v>207</v>
      </c>
      <c r="K1540" s="63">
        <v>296.01</v>
      </c>
    </row>
    <row r="1541" spans="1:11" ht="18" customHeight="1" x14ac:dyDescent="0.3">
      <c r="A1541" s="63" t="s">
        <v>96</v>
      </c>
      <c r="B1541" s="63">
        <v>2022</v>
      </c>
      <c r="C1541" s="63" t="s">
        <v>34</v>
      </c>
      <c r="D1541" s="63" t="s">
        <v>90</v>
      </c>
      <c r="E1541" s="63" t="s">
        <v>91</v>
      </c>
      <c r="F1541" s="63" t="s">
        <v>92</v>
      </c>
      <c r="G1541" s="63" t="s">
        <v>101</v>
      </c>
      <c r="H1541" s="63" t="s">
        <v>94</v>
      </c>
      <c r="I1541" s="63" t="s">
        <v>97</v>
      </c>
      <c r="J1541" s="63">
        <v>201</v>
      </c>
      <c r="K1541" s="63">
        <v>287.43</v>
      </c>
    </row>
    <row r="1542" spans="1:11" ht="18" customHeight="1" x14ac:dyDescent="0.3">
      <c r="A1542" s="63" t="s">
        <v>96</v>
      </c>
      <c r="B1542" s="63">
        <v>2022</v>
      </c>
      <c r="C1542" s="63" t="s">
        <v>34</v>
      </c>
      <c r="D1542" s="63" t="s">
        <v>90</v>
      </c>
      <c r="E1542" s="63" t="s">
        <v>91</v>
      </c>
      <c r="F1542" s="63" t="s">
        <v>92</v>
      </c>
      <c r="G1542" s="63" t="s">
        <v>101</v>
      </c>
      <c r="H1542" s="63" t="s">
        <v>94</v>
      </c>
      <c r="I1542" s="63" t="s">
        <v>95</v>
      </c>
      <c r="J1542" s="63">
        <v>215</v>
      </c>
      <c r="K1542" s="63">
        <v>307.45</v>
      </c>
    </row>
    <row r="1543" spans="1:11" ht="18" customHeight="1" x14ac:dyDescent="0.3">
      <c r="A1543" s="63" t="s">
        <v>96</v>
      </c>
      <c r="B1543" s="63">
        <v>2022</v>
      </c>
      <c r="C1543" s="63" t="s">
        <v>34</v>
      </c>
      <c r="D1543" s="63" t="s">
        <v>90</v>
      </c>
      <c r="E1543" s="63" t="s">
        <v>91</v>
      </c>
      <c r="F1543" s="63" t="s">
        <v>92</v>
      </c>
      <c r="G1543" s="63" t="s">
        <v>101</v>
      </c>
      <c r="H1543" s="63" t="s">
        <v>94</v>
      </c>
      <c r="I1543" s="63" t="s">
        <v>95</v>
      </c>
      <c r="J1543" s="63">
        <v>209</v>
      </c>
      <c r="K1543" s="63">
        <v>298.87</v>
      </c>
    </row>
    <row r="1544" spans="1:11" ht="18" customHeight="1" x14ac:dyDescent="0.3">
      <c r="A1544" s="63" t="s">
        <v>99</v>
      </c>
      <c r="B1544" s="63">
        <v>2022</v>
      </c>
      <c r="C1544" s="63" t="s">
        <v>34</v>
      </c>
      <c r="D1544" s="63" t="s">
        <v>90</v>
      </c>
      <c r="E1544" s="63" t="s">
        <v>91</v>
      </c>
      <c r="F1544" s="63" t="s">
        <v>92</v>
      </c>
      <c r="G1544" s="63" t="s">
        <v>101</v>
      </c>
      <c r="H1544" s="63" t="s">
        <v>94</v>
      </c>
      <c r="I1544" s="63" t="s">
        <v>95</v>
      </c>
      <c r="J1544" s="63">
        <v>203</v>
      </c>
      <c r="K1544" s="63">
        <v>290.28999999999996</v>
      </c>
    </row>
    <row r="1545" spans="1:11" ht="18" customHeight="1" x14ac:dyDescent="0.3">
      <c r="A1545" s="63" t="s">
        <v>96</v>
      </c>
      <c r="B1545" s="63">
        <v>2022</v>
      </c>
      <c r="C1545" s="63" t="s">
        <v>38</v>
      </c>
      <c r="D1545" s="63" t="s">
        <v>90</v>
      </c>
      <c r="E1545" s="63" t="s">
        <v>91</v>
      </c>
      <c r="F1545" s="63" t="s">
        <v>92</v>
      </c>
      <c r="G1545" s="63" t="s">
        <v>101</v>
      </c>
      <c r="H1545" s="63" t="s">
        <v>94</v>
      </c>
      <c r="I1545" s="63" t="s">
        <v>97</v>
      </c>
      <c r="J1545" s="63">
        <v>158</v>
      </c>
      <c r="K1545" s="63">
        <v>225.94</v>
      </c>
    </row>
    <row r="1546" spans="1:11" ht="18" customHeight="1" x14ac:dyDescent="0.3">
      <c r="A1546" s="63" t="s">
        <v>96</v>
      </c>
      <c r="B1546" s="63">
        <v>2022</v>
      </c>
      <c r="C1546" s="63" t="s">
        <v>38</v>
      </c>
      <c r="D1546" s="63" t="s">
        <v>90</v>
      </c>
      <c r="E1546" s="63" t="s">
        <v>91</v>
      </c>
      <c r="F1546" s="63" t="s">
        <v>92</v>
      </c>
      <c r="G1546" s="63" t="s">
        <v>101</v>
      </c>
      <c r="H1546" s="63" t="s">
        <v>94</v>
      </c>
      <c r="I1546" s="63" t="s">
        <v>97</v>
      </c>
      <c r="J1546" s="63">
        <v>160</v>
      </c>
      <c r="K1546" s="63">
        <v>228.8</v>
      </c>
    </row>
    <row r="1547" spans="1:11" ht="18" customHeight="1" x14ac:dyDescent="0.3">
      <c r="A1547" s="63" t="s">
        <v>100</v>
      </c>
      <c r="B1547" s="63">
        <v>2022</v>
      </c>
      <c r="C1547" s="63" t="s">
        <v>38</v>
      </c>
      <c r="D1547" s="63" t="s">
        <v>90</v>
      </c>
      <c r="E1547" s="63" t="s">
        <v>91</v>
      </c>
      <c r="F1547" s="63" t="s">
        <v>92</v>
      </c>
      <c r="G1547" s="63" t="s">
        <v>101</v>
      </c>
      <c r="H1547" s="63" t="s">
        <v>94</v>
      </c>
      <c r="I1547" s="63" t="s">
        <v>97</v>
      </c>
      <c r="J1547" s="63">
        <v>162</v>
      </c>
      <c r="K1547" s="63">
        <v>231.66</v>
      </c>
    </row>
    <row r="1548" spans="1:11" ht="18" customHeight="1" x14ac:dyDescent="0.3">
      <c r="A1548" s="63" t="s">
        <v>89</v>
      </c>
      <c r="B1548" s="63">
        <v>2022</v>
      </c>
      <c r="C1548" s="63" t="s">
        <v>38</v>
      </c>
      <c r="D1548" s="63" t="s">
        <v>90</v>
      </c>
      <c r="E1548" s="63" t="s">
        <v>91</v>
      </c>
      <c r="F1548" s="63" t="s">
        <v>92</v>
      </c>
      <c r="G1548" s="63" t="s">
        <v>101</v>
      </c>
      <c r="H1548" s="63" t="s">
        <v>94</v>
      </c>
      <c r="I1548" s="63" t="s">
        <v>97</v>
      </c>
      <c r="J1548" s="63">
        <v>159</v>
      </c>
      <c r="K1548" s="63">
        <v>227.37</v>
      </c>
    </row>
    <row r="1549" spans="1:11" ht="18" customHeight="1" x14ac:dyDescent="0.3">
      <c r="A1549" s="63" t="s">
        <v>96</v>
      </c>
      <c r="B1549" s="63">
        <v>2022</v>
      </c>
      <c r="C1549" s="63" t="s">
        <v>38</v>
      </c>
      <c r="D1549" s="63" t="s">
        <v>90</v>
      </c>
      <c r="E1549" s="63" t="s">
        <v>91</v>
      </c>
      <c r="F1549" s="63" t="s">
        <v>92</v>
      </c>
      <c r="G1549" s="63" t="s">
        <v>101</v>
      </c>
      <c r="H1549" s="63" t="s">
        <v>94</v>
      </c>
      <c r="I1549" s="63" t="s">
        <v>97</v>
      </c>
      <c r="J1549" s="63">
        <v>161</v>
      </c>
      <c r="K1549" s="63">
        <v>230.23000000000002</v>
      </c>
    </row>
    <row r="1550" spans="1:11" ht="18" customHeight="1" x14ac:dyDescent="0.3">
      <c r="A1550" s="63" t="s">
        <v>99</v>
      </c>
      <c r="B1550" s="63">
        <v>2022</v>
      </c>
      <c r="C1550" s="63" t="s">
        <v>31</v>
      </c>
      <c r="D1550" s="63" t="s">
        <v>90</v>
      </c>
      <c r="E1550" s="63" t="s">
        <v>91</v>
      </c>
      <c r="F1550" s="63" t="s">
        <v>92</v>
      </c>
      <c r="G1550" s="63" t="s">
        <v>101</v>
      </c>
      <c r="H1550" s="63" t="s">
        <v>94</v>
      </c>
      <c r="I1550" s="63" t="s">
        <v>95</v>
      </c>
      <c r="J1550" s="63">
        <v>248</v>
      </c>
      <c r="K1550" s="63">
        <v>354.64</v>
      </c>
    </row>
    <row r="1551" spans="1:11" ht="18" customHeight="1" x14ac:dyDescent="0.3">
      <c r="A1551" s="63" t="s">
        <v>96</v>
      </c>
      <c r="B1551" s="63">
        <v>2022</v>
      </c>
      <c r="C1551" s="63" t="s">
        <v>31</v>
      </c>
      <c r="D1551" s="63" t="s">
        <v>90</v>
      </c>
      <c r="E1551" s="63" t="s">
        <v>91</v>
      </c>
      <c r="F1551" s="63" t="s">
        <v>92</v>
      </c>
      <c r="G1551" s="63" t="s">
        <v>101</v>
      </c>
      <c r="H1551" s="63" t="s">
        <v>94</v>
      </c>
      <c r="I1551" s="63" t="s">
        <v>95</v>
      </c>
      <c r="J1551" s="63">
        <v>242</v>
      </c>
      <c r="K1551" s="63">
        <v>346.06</v>
      </c>
    </row>
    <row r="1552" spans="1:11" ht="18" customHeight="1" x14ac:dyDescent="0.3">
      <c r="A1552" s="63" t="s">
        <v>98</v>
      </c>
      <c r="B1552" s="63">
        <v>2022</v>
      </c>
      <c r="C1552" s="63" t="s">
        <v>31</v>
      </c>
      <c r="D1552" s="63" t="s">
        <v>90</v>
      </c>
      <c r="E1552" s="63" t="s">
        <v>91</v>
      </c>
      <c r="F1552" s="63" t="s">
        <v>92</v>
      </c>
      <c r="G1552" s="63" t="s">
        <v>101</v>
      </c>
      <c r="H1552" s="63" t="s">
        <v>94</v>
      </c>
      <c r="I1552" s="63" t="s">
        <v>95</v>
      </c>
      <c r="J1552" s="63">
        <v>236</v>
      </c>
      <c r="K1552" s="63">
        <v>337.48</v>
      </c>
    </row>
    <row r="1553" spans="1:11" ht="18" customHeight="1" x14ac:dyDescent="0.3">
      <c r="A1553" s="63" t="s">
        <v>98</v>
      </c>
      <c r="B1553" s="63">
        <v>2022</v>
      </c>
      <c r="C1553" s="63" t="s">
        <v>31</v>
      </c>
      <c r="D1553" s="63" t="s">
        <v>90</v>
      </c>
      <c r="E1553" s="63" t="s">
        <v>91</v>
      </c>
      <c r="F1553" s="63" t="s">
        <v>92</v>
      </c>
      <c r="G1553" s="63" t="s">
        <v>101</v>
      </c>
      <c r="H1553" s="63" t="s">
        <v>94</v>
      </c>
      <c r="I1553" s="63" t="s">
        <v>97</v>
      </c>
      <c r="J1553" s="63">
        <v>246</v>
      </c>
      <c r="K1553" s="63">
        <v>351.78</v>
      </c>
    </row>
    <row r="1554" spans="1:11" ht="18" customHeight="1" x14ac:dyDescent="0.3">
      <c r="A1554" s="63" t="s">
        <v>89</v>
      </c>
      <c r="B1554" s="63">
        <v>2022</v>
      </c>
      <c r="C1554" s="63" t="s">
        <v>31</v>
      </c>
      <c r="D1554" s="63" t="s">
        <v>90</v>
      </c>
      <c r="E1554" s="63" t="s">
        <v>91</v>
      </c>
      <c r="F1554" s="63" t="s">
        <v>92</v>
      </c>
      <c r="G1554" s="63" t="s">
        <v>101</v>
      </c>
      <c r="H1554" s="63" t="s">
        <v>94</v>
      </c>
      <c r="I1554" s="63" t="s">
        <v>97</v>
      </c>
      <c r="J1554" s="63">
        <v>240</v>
      </c>
      <c r="K1554" s="63">
        <v>343.2</v>
      </c>
    </row>
    <row r="1555" spans="1:11" ht="18" customHeight="1" x14ac:dyDescent="0.3">
      <c r="A1555" s="63" t="s">
        <v>98</v>
      </c>
      <c r="B1555" s="63">
        <v>2022</v>
      </c>
      <c r="C1555" s="63" t="s">
        <v>31</v>
      </c>
      <c r="D1555" s="63" t="s">
        <v>90</v>
      </c>
      <c r="E1555" s="63" t="s">
        <v>91</v>
      </c>
      <c r="F1555" s="63" t="s">
        <v>92</v>
      </c>
      <c r="G1555" s="63" t="s">
        <v>101</v>
      </c>
      <c r="H1555" s="63" t="s">
        <v>94</v>
      </c>
      <c r="I1555" s="63" t="s">
        <v>97</v>
      </c>
      <c r="J1555" s="63">
        <v>234</v>
      </c>
      <c r="K1555" s="63">
        <v>334.62</v>
      </c>
    </row>
    <row r="1556" spans="1:11" ht="18" customHeight="1" x14ac:dyDescent="0.3">
      <c r="A1556" s="63" t="s">
        <v>89</v>
      </c>
      <c r="B1556" s="63">
        <v>2022</v>
      </c>
      <c r="C1556" s="63" t="s">
        <v>31</v>
      </c>
      <c r="D1556" s="63" t="s">
        <v>90</v>
      </c>
      <c r="E1556" s="63" t="s">
        <v>91</v>
      </c>
      <c r="F1556" s="63" t="s">
        <v>92</v>
      </c>
      <c r="G1556" s="63" t="s">
        <v>101</v>
      </c>
      <c r="H1556" s="63" t="s">
        <v>94</v>
      </c>
      <c r="I1556" s="63" t="s">
        <v>97</v>
      </c>
      <c r="J1556" s="63">
        <v>243</v>
      </c>
      <c r="K1556" s="63">
        <v>347.49</v>
      </c>
    </row>
    <row r="1557" spans="1:11" ht="18" customHeight="1" x14ac:dyDescent="0.3">
      <c r="A1557" s="63" t="s">
        <v>96</v>
      </c>
      <c r="B1557" s="63">
        <v>2022</v>
      </c>
      <c r="C1557" s="63" t="s">
        <v>31</v>
      </c>
      <c r="D1557" s="63" t="s">
        <v>90</v>
      </c>
      <c r="E1557" s="63" t="s">
        <v>91</v>
      </c>
      <c r="F1557" s="63" t="s">
        <v>92</v>
      </c>
      <c r="G1557" s="63" t="s">
        <v>101</v>
      </c>
      <c r="H1557" s="63" t="s">
        <v>94</v>
      </c>
      <c r="I1557" s="63" t="s">
        <v>97</v>
      </c>
      <c r="J1557" s="63">
        <v>237</v>
      </c>
      <c r="K1557" s="63">
        <v>338.90999999999997</v>
      </c>
    </row>
    <row r="1558" spans="1:11" ht="18" customHeight="1" x14ac:dyDescent="0.3">
      <c r="A1558" s="63" t="s">
        <v>98</v>
      </c>
      <c r="B1558" s="63">
        <v>2022</v>
      </c>
      <c r="C1558" s="63" t="s">
        <v>31</v>
      </c>
      <c r="D1558" s="63" t="s">
        <v>90</v>
      </c>
      <c r="E1558" s="63" t="s">
        <v>91</v>
      </c>
      <c r="F1558" s="63" t="s">
        <v>92</v>
      </c>
      <c r="G1558" s="63" t="s">
        <v>101</v>
      </c>
      <c r="H1558" s="63" t="s">
        <v>94</v>
      </c>
      <c r="I1558" s="63" t="s">
        <v>95</v>
      </c>
      <c r="J1558" s="63">
        <v>245</v>
      </c>
      <c r="K1558" s="63">
        <v>350.35</v>
      </c>
    </row>
    <row r="1559" spans="1:11" ht="18" customHeight="1" x14ac:dyDescent="0.3">
      <c r="A1559" s="63" t="s">
        <v>96</v>
      </c>
      <c r="B1559" s="63">
        <v>2022</v>
      </c>
      <c r="C1559" s="63" t="s">
        <v>31</v>
      </c>
      <c r="D1559" s="63" t="s">
        <v>90</v>
      </c>
      <c r="E1559" s="63" t="s">
        <v>91</v>
      </c>
      <c r="F1559" s="63" t="s">
        <v>92</v>
      </c>
      <c r="G1559" s="63" t="s">
        <v>101</v>
      </c>
      <c r="H1559" s="63" t="s">
        <v>94</v>
      </c>
      <c r="I1559" s="63" t="s">
        <v>95</v>
      </c>
      <c r="J1559" s="63">
        <v>239</v>
      </c>
      <c r="K1559" s="63">
        <v>341.77</v>
      </c>
    </row>
    <row r="1560" spans="1:11" ht="18" customHeight="1" x14ac:dyDescent="0.3">
      <c r="A1560" s="63" t="s">
        <v>96</v>
      </c>
      <c r="B1560" s="63">
        <v>2022</v>
      </c>
      <c r="C1560" s="63" t="s">
        <v>31</v>
      </c>
      <c r="D1560" s="63" t="s">
        <v>90</v>
      </c>
      <c r="E1560" s="63" t="s">
        <v>91</v>
      </c>
      <c r="F1560" s="63" t="s">
        <v>92</v>
      </c>
      <c r="G1560" s="63" t="s">
        <v>101</v>
      </c>
      <c r="H1560" s="63" t="s">
        <v>94</v>
      </c>
      <c r="I1560" s="63" t="s">
        <v>95</v>
      </c>
      <c r="J1560" s="63">
        <v>233</v>
      </c>
      <c r="K1560" s="63">
        <v>333.19</v>
      </c>
    </row>
    <row r="1561" spans="1:11" ht="18" customHeight="1" x14ac:dyDescent="0.3">
      <c r="A1561" s="63" t="s">
        <v>96</v>
      </c>
      <c r="B1561" s="63">
        <v>2022</v>
      </c>
      <c r="C1561" s="63" t="s">
        <v>9</v>
      </c>
      <c r="D1561" s="63" t="s">
        <v>90</v>
      </c>
      <c r="E1561" s="63" t="s">
        <v>91</v>
      </c>
      <c r="F1561" s="63" t="s">
        <v>92</v>
      </c>
      <c r="G1561" s="63" t="s">
        <v>101</v>
      </c>
      <c r="H1561" s="63" t="s">
        <v>94</v>
      </c>
      <c r="I1561" s="63" t="s">
        <v>95</v>
      </c>
      <c r="J1561" s="63">
        <v>260</v>
      </c>
      <c r="K1561" s="63">
        <v>371.8</v>
      </c>
    </row>
    <row r="1562" spans="1:11" ht="18" customHeight="1" x14ac:dyDescent="0.3">
      <c r="A1562" s="63" t="s">
        <v>98</v>
      </c>
      <c r="B1562" s="63">
        <v>2022</v>
      </c>
      <c r="C1562" s="63" t="s">
        <v>9</v>
      </c>
      <c r="D1562" s="63" t="s">
        <v>90</v>
      </c>
      <c r="E1562" s="63" t="s">
        <v>91</v>
      </c>
      <c r="F1562" s="63" t="s">
        <v>92</v>
      </c>
      <c r="G1562" s="63" t="s">
        <v>101</v>
      </c>
      <c r="H1562" s="63" t="s">
        <v>94</v>
      </c>
      <c r="I1562" s="63" t="s">
        <v>95</v>
      </c>
      <c r="J1562" s="63">
        <v>254</v>
      </c>
      <c r="K1562" s="63">
        <v>363.22</v>
      </c>
    </row>
    <row r="1563" spans="1:11" ht="18" customHeight="1" x14ac:dyDescent="0.3">
      <c r="A1563" s="63" t="s">
        <v>89</v>
      </c>
      <c r="B1563" s="63">
        <v>2022</v>
      </c>
      <c r="C1563" s="63" t="s">
        <v>9</v>
      </c>
      <c r="D1563" s="63" t="s">
        <v>90</v>
      </c>
      <c r="E1563" s="63" t="s">
        <v>91</v>
      </c>
      <c r="F1563" s="63" t="s">
        <v>92</v>
      </c>
      <c r="G1563" s="63" t="s">
        <v>101</v>
      </c>
      <c r="H1563" s="63" t="s">
        <v>94</v>
      </c>
      <c r="I1563" s="63" t="s">
        <v>95</v>
      </c>
      <c r="J1563" s="63">
        <v>264</v>
      </c>
      <c r="K1563" s="63">
        <v>526.24</v>
      </c>
    </row>
    <row r="1564" spans="1:11" ht="18" customHeight="1" x14ac:dyDescent="0.3">
      <c r="A1564" s="63" t="s">
        <v>98</v>
      </c>
      <c r="B1564" s="63">
        <v>2022</v>
      </c>
      <c r="C1564" s="63" t="s">
        <v>9</v>
      </c>
      <c r="D1564" s="63" t="s">
        <v>90</v>
      </c>
      <c r="E1564" s="63" t="s">
        <v>91</v>
      </c>
      <c r="F1564" s="63" t="s">
        <v>92</v>
      </c>
      <c r="G1564" s="63" t="s">
        <v>101</v>
      </c>
      <c r="H1564" s="63" t="s">
        <v>94</v>
      </c>
      <c r="I1564" s="63" t="s">
        <v>97</v>
      </c>
      <c r="J1564" s="63">
        <v>258</v>
      </c>
      <c r="K1564" s="63">
        <v>526.24</v>
      </c>
    </row>
    <row r="1565" spans="1:11" ht="18" customHeight="1" x14ac:dyDescent="0.3">
      <c r="A1565" s="63" t="s">
        <v>96</v>
      </c>
      <c r="B1565" s="63">
        <v>2022</v>
      </c>
      <c r="C1565" s="63" t="s">
        <v>9</v>
      </c>
      <c r="D1565" s="63" t="s">
        <v>90</v>
      </c>
      <c r="E1565" s="63" t="s">
        <v>91</v>
      </c>
      <c r="F1565" s="63" t="s">
        <v>92</v>
      </c>
      <c r="G1565" s="63" t="s">
        <v>101</v>
      </c>
      <c r="H1565" s="63" t="s">
        <v>94</v>
      </c>
      <c r="I1565" s="63" t="s">
        <v>97</v>
      </c>
      <c r="J1565" s="63">
        <v>252</v>
      </c>
      <c r="K1565" s="63">
        <v>360.36</v>
      </c>
    </row>
    <row r="1566" spans="1:11" ht="18" customHeight="1" x14ac:dyDescent="0.3">
      <c r="A1566" s="63" t="s">
        <v>89</v>
      </c>
      <c r="B1566" s="63">
        <v>2022</v>
      </c>
      <c r="C1566" s="63" t="s">
        <v>9</v>
      </c>
      <c r="D1566" s="63" t="s">
        <v>90</v>
      </c>
      <c r="E1566" s="63" t="s">
        <v>91</v>
      </c>
      <c r="F1566" s="63" t="s">
        <v>92</v>
      </c>
      <c r="G1566" s="63" t="s">
        <v>101</v>
      </c>
      <c r="H1566" s="63" t="s">
        <v>94</v>
      </c>
      <c r="I1566" s="63" t="s">
        <v>95</v>
      </c>
      <c r="J1566" s="63">
        <v>261</v>
      </c>
      <c r="K1566" s="63">
        <v>373.23</v>
      </c>
    </row>
    <row r="1567" spans="1:11" ht="18" customHeight="1" x14ac:dyDescent="0.3">
      <c r="A1567" s="63" t="s">
        <v>96</v>
      </c>
      <c r="B1567" s="63">
        <v>2022</v>
      </c>
      <c r="C1567" s="63" t="s">
        <v>9</v>
      </c>
      <c r="D1567" s="63" t="s">
        <v>90</v>
      </c>
      <c r="E1567" s="63" t="s">
        <v>91</v>
      </c>
      <c r="F1567" s="63" t="s">
        <v>92</v>
      </c>
      <c r="G1567" s="63" t="s">
        <v>101</v>
      </c>
      <c r="H1567" s="63" t="s">
        <v>94</v>
      </c>
      <c r="I1567" s="63" t="s">
        <v>97</v>
      </c>
      <c r="J1567" s="63">
        <v>255</v>
      </c>
      <c r="K1567" s="63">
        <v>364.65</v>
      </c>
    </row>
    <row r="1568" spans="1:11" ht="18" customHeight="1" x14ac:dyDescent="0.3">
      <c r="A1568" s="63" t="s">
        <v>89</v>
      </c>
      <c r="B1568" s="63">
        <v>2022</v>
      </c>
      <c r="C1568" s="63" t="s">
        <v>9</v>
      </c>
      <c r="D1568" s="63" t="s">
        <v>90</v>
      </c>
      <c r="E1568" s="63" t="s">
        <v>91</v>
      </c>
      <c r="F1568" s="63" t="s">
        <v>92</v>
      </c>
      <c r="G1568" s="63" t="s">
        <v>101</v>
      </c>
      <c r="H1568" s="63" t="s">
        <v>94</v>
      </c>
      <c r="I1568" s="63" t="s">
        <v>97</v>
      </c>
      <c r="J1568" s="63">
        <v>249</v>
      </c>
      <c r="K1568" s="63">
        <v>356.07</v>
      </c>
    </row>
    <row r="1569" spans="1:11" ht="18" customHeight="1" x14ac:dyDescent="0.3">
      <c r="A1569" s="63" t="s">
        <v>99</v>
      </c>
      <c r="B1569" s="63">
        <v>2022</v>
      </c>
      <c r="C1569" s="63" t="s">
        <v>9</v>
      </c>
      <c r="D1569" s="63" t="s">
        <v>90</v>
      </c>
      <c r="E1569" s="63" t="s">
        <v>91</v>
      </c>
      <c r="F1569" s="63" t="s">
        <v>92</v>
      </c>
      <c r="G1569" s="63" t="s">
        <v>101</v>
      </c>
      <c r="H1569" s="63" t="s">
        <v>94</v>
      </c>
      <c r="I1569" s="63" t="s">
        <v>95</v>
      </c>
      <c r="J1569" s="63">
        <v>263</v>
      </c>
      <c r="K1569" s="63">
        <v>376.09000000000003</v>
      </c>
    </row>
    <row r="1570" spans="1:11" ht="18" customHeight="1" x14ac:dyDescent="0.3">
      <c r="A1570" s="63" t="s">
        <v>96</v>
      </c>
      <c r="B1570" s="63">
        <v>2022</v>
      </c>
      <c r="C1570" s="63" t="s">
        <v>9</v>
      </c>
      <c r="D1570" s="63" t="s">
        <v>90</v>
      </c>
      <c r="E1570" s="63" t="s">
        <v>91</v>
      </c>
      <c r="F1570" s="63" t="s">
        <v>92</v>
      </c>
      <c r="G1570" s="63" t="s">
        <v>101</v>
      </c>
      <c r="H1570" s="63" t="s">
        <v>94</v>
      </c>
      <c r="I1570" s="63" t="s">
        <v>95</v>
      </c>
      <c r="J1570" s="63">
        <v>257</v>
      </c>
      <c r="K1570" s="63">
        <v>367.51</v>
      </c>
    </row>
    <row r="1571" spans="1:11" ht="18" customHeight="1" x14ac:dyDescent="0.3">
      <c r="A1571" s="63" t="s">
        <v>89</v>
      </c>
      <c r="B1571" s="63">
        <v>2022</v>
      </c>
      <c r="C1571" s="63" t="s">
        <v>9</v>
      </c>
      <c r="D1571" s="63" t="s">
        <v>90</v>
      </c>
      <c r="E1571" s="63" t="s">
        <v>91</v>
      </c>
      <c r="F1571" s="63" t="s">
        <v>92</v>
      </c>
      <c r="G1571" s="63" t="s">
        <v>101</v>
      </c>
      <c r="H1571" s="63" t="s">
        <v>94</v>
      </c>
      <c r="I1571" s="63" t="s">
        <v>95</v>
      </c>
      <c r="J1571" s="63">
        <v>251</v>
      </c>
      <c r="K1571" s="63">
        <v>358.93</v>
      </c>
    </row>
    <row r="1572" spans="1:11" ht="18" customHeight="1" x14ac:dyDescent="0.3">
      <c r="A1572" s="63" t="s">
        <v>100</v>
      </c>
      <c r="B1572" s="63">
        <v>2022</v>
      </c>
      <c r="C1572" s="63" t="s">
        <v>37</v>
      </c>
      <c r="D1572" s="63" t="s">
        <v>90</v>
      </c>
      <c r="E1572" s="63" t="s">
        <v>91</v>
      </c>
      <c r="F1572" s="63" t="s">
        <v>92</v>
      </c>
      <c r="G1572" s="63" t="s">
        <v>101</v>
      </c>
      <c r="H1572" s="63" t="s">
        <v>94</v>
      </c>
      <c r="I1572" s="63" t="s">
        <v>97</v>
      </c>
      <c r="J1572" s="63">
        <v>164</v>
      </c>
      <c r="K1572" s="63">
        <v>234.51999999999998</v>
      </c>
    </row>
    <row r="1573" spans="1:11" ht="18" customHeight="1" x14ac:dyDescent="0.3">
      <c r="A1573" s="63" t="s">
        <v>96</v>
      </c>
      <c r="B1573" s="63">
        <v>2022</v>
      </c>
      <c r="C1573" s="63" t="s">
        <v>37</v>
      </c>
      <c r="D1573" s="63" t="s">
        <v>90</v>
      </c>
      <c r="E1573" s="63" t="s">
        <v>91</v>
      </c>
      <c r="F1573" s="63" t="s">
        <v>92</v>
      </c>
      <c r="G1573" s="63" t="s">
        <v>101</v>
      </c>
      <c r="H1573" s="63" t="s">
        <v>94</v>
      </c>
      <c r="I1573" s="63" t="s">
        <v>97</v>
      </c>
      <c r="J1573" s="63">
        <v>166</v>
      </c>
      <c r="K1573" s="63">
        <v>237.38</v>
      </c>
    </row>
    <row r="1574" spans="1:11" ht="18" customHeight="1" x14ac:dyDescent="0.3">
      <c r="A1574" s="63" t="s">
        <v>96</v>
      </c>
      <c r="B1574" s="63">
        <v>2022</v>
      </c>
      <c r="C1574" s="63" t="s">
        <v>37</v>
      </c>
      <c r="D1574" s="63" t="s">
        <v>90</v>
      </c>
      <c r="E1574" s="63" t="s">
        <v>91</v>
      </c>
      <c r="F1574" s="63" t="s">
        <v>92</v>
      </c>
      <c r="G1574" s="63" t="s">
        <v>101</v>
      </c>
      <c r="H1574" s="63" t="s">
        <v>94</v>
      </c>
      <c r="I1574" s="63" t="s">
        <v>97</v>
      </c>
      <c r="J1574" s="63">
        <v>168</v>
      </c>
      <c r="K1574" s="63">
        <v>240.24</v>
      </c>
    </row>
    <row r="1575" spans="1:11" ht="18" customHeight="1" x14ac:dyDescent="0.3">
      <c r="A1575" s="63" t="s">
        <v>98</v>
      </c>
      <c r="B1575" s="63">
        <v>2022</v>
      </c>
      <c r="C1575" s="63" t="s">
        <v>37</v>
      </c>
      <c r="D1575" s="63" t="s">
        <v>90</v>
      </c>
      <c r="E1575" s="63" t="s">
        <v>91</v>
      </c>
      <c r="F1575" s="63" t="s">
        <v>92</v>
      </c>
      <c r="G1575" s="63" t="s">
        <v>101</v>
      </c>
      <c r="H1575" s="63" t="s">
        <v>94</v>
      </c>
      <c r="I1575" s="63" t="s">
        <v>97</v>
      </c>
      <c r="J1575" s="63">
        <v>165</v>
      </c>
      <c r="K1575" s="63">
        <v>235.95</v>
      </c>
    </row>
    <row r="1576" spans="1:11" ht="18" customHeight="1" x14ac:dyDescent="0.3">
      <c r="A1576" s="63" t="s">
        <v>96</v>
      </c>
      <c r="B1576" s="63">
        <v>2022</v>
      </c>
      <c r="C1576" s="63" t="s">
        <v>37</v>
      </c>
      <c r="D1576" s="63" t="s">
        <v>90</v>
      </c>
      <c r="E1576" s="63" t="s">
        <v>91</v>
      </c>
      <c r="F1576" s="63" t="s">
        <v>92</v>
      </c>
      <c r="G1576" s="63" t="s">
        <v>101</v>
      </c>
      <c r="H1576" s="63" t="s">
        <v>94</v>
      </c>
      <c r="I1576" s="63" t="s">
        <v>97</v>
      </c>
      <c r="J1576" s="63">
        <v>163</v>
      </c>
      <c r="K1576" s="63">
        <v>233.09</v>
      </c>
    </row>
    <row r="1577" spans="1:11" ht="18" customHeight="1" x14ac:dyDescent="0.3">
      <c r="A1577" s="63" t="s">
        <v>100</v>
      </c>
      <c r="B1577" s="63">
        <v>2022</v>
      </c>
      <c r="C1577" s="63" t="s">
        <v>37</v>
      </c>
      <c r="D1577" s="63" t="s">
        <v>90</v>
      </c>
      <c r="E1577" s="63" t="s">
        <v>91</v>
      </c>
      <c r="F1577" s="63" t="s">
        <v>92</v>
      </c>
      <c r="G1577" s="63" t="s">
        <v>101</v>
      </c>
      <c r="H1577" s="63" t="s">
        <v>94</v>
      </c>
      <c r="I1577" s="63" t="s">
        <v>97</v>
      </c>
      <c r="J1577" s="63">
        <v>167</v>
      </c>
      <c r="K1577" s="63">
        <v>238.81</v>
      </c>
    </row>
    <row r="1578" spans="1:11" ht="18" customHeight="1" x14ac:dyDescent="0.3">
      <c r="A1578" s="63" t="s">
        <v>96</v>
      </c>
      <c r="B1578" s="63">
        <v>2022</v>
      </c>
      <c r="C1578" s="63" t="s">
        <v>36</v>
      </c>
      <c r="D1578" s="63" t="s">
        <v>90</v>
      </c>
      <c r="E1578" s="63" t="s">
        <v>91</v>
      </c>
      <c r="F1578" s="63" t="s">
        <v>92</v>
      </c>
      <c r="G1578" s="63" t="s">
        <v>101</v>
      </c>
      <c r="H1578" s="63" t="s">
        <v>94</v>
      </c>
      <c r="I1578" s="63" t="s">
        <v>95</v>
      </c>
      <c r="J1578" s="63">
        <v>182</v>
      </c>
      <c r="K1578" s="63">
        <v>260.26</v>
      </c>
    </row>
    <row r="1579" spans="1:11" ht="18" customHeight="1" x14ac:dyDescent="0.3">
      <c r="A1579" s="63" t="s">
        <v>96</v>
      </c>
      <c r="B1579" s="63">
        <v>2022</v>
      </c>
      <c r="C1579" s="63" t="s">
        <v>36</v>
      </c>
      <c r="D1579" s="63" t="s">
        <v>90</v>
      </c>
      <c r="E1579" s="63" t="s">
        <v>91</v>
      </c>
      <c r="F1579" s="63" t="s">
        <v>92</v>
      </c>
      <c r="G1579" s="63" t="s">
        <v>101</v>
      </c>
      <c r="H1579" s="63" t="s">
        <v>94</v>
      </c>
      <c r="I1579" s="63" t="s">
        <v>95</v>
      </c>
      <c r="J1579" s="63">
        <v>176</v>
      </c>
      <c r="K1579" s="63">
        <v>251.68</v>
      </c>
    </row>
    <row r="1580" spans="1:11" ht="18" customHeight="1" x14ac:dyDescent="0.3">
      <c r="A1580" s="63" t="s">
        <v>96</v>
      </c>
      <c r="B1580" s="63">
        <v>2022</v>
      </c>
      <c r="C1580" s="63" t="s">
        <v>36</v>
      </c>
      <c r="D1580" s="63" t="s">
        <v>90</v>
      </c>
      <c r="E1580" s="63" t="s">
        <v>91</v>
      </c>
      <c r="F1580" s="63" t="s">
        <v>92</v>
      </c>
      <c r="G1580" s="63" t="s">
        <v>101</v>
      </c>
      <c r="H1580" s="63" t="s">
        <v>94</v>
      </c>
      <c r="I1580" s="63" t="s">
        <v>95</v>
      </c>
      <c r="J1580" s="63">
        <v>170</v>
      </c>
      <c r="K1580" s="63">
        <v>243.1</v>
      </c>
    </row>
    <row r="1581" spans="1:11" ht="18" customHeight="1" x14ac:dyDescent="0.3">
      <c r="A1581" s="63" t="s">
        <v>96</v>
      </c>
      <c r="B1581" s="63">
        <v>2022</v>
      </c>
      <c r="C1581" s="63" t="s">
        <v>36</v>
      </c>
      <c r="D1581" s="63" t="s">
        <v>90</v>
      </c>
      <c r="E1581" s="63" t="s">
        <v>91</v>
      </c>
      <c r="F1581" s="63" t="s">
        <v>92</v>
      </c>
      <c r="G1581" s="63" t="s">
        <v>101</v>
      </c>
      <c r="H1581" s="63" t="s">
        <v>94</v>
      </c>
      <c r="I1581" s="63" t="s">
        <v>97</v>
      </c>
      <c r="J1581" s="63">
        <v>180</v>
      </c>
      <c r="K1581" s="63">
        <v>257.39999999999998</v>
      </c>
    </row>
    <row r="1582" spans="1:11" ht="18" customHeight="1" x14ac:dyDescent="0.3">
      <c r="A1582" s="63" t="s">
        <v>89</v>
      </c>
      <c r="B1582" s="63">
        <v>2022</v>
      </c>
      <c r="C1582" s="63" t="s">
        <v>36</v>
      </c>
      <c r="D1582" s="63" t="s">
        <v>90</v>
      </c>
      <c r="E1582" s="63" t="s">
        <v>91</v>
      </c>
      <c r="F1582" s="63" t="s">
        <v>92</v>
      </c>
      <c r="G1582" s="63" t="s">
        <v>101</v>
      </c>
      <c r="H1582" s="63" t="s">
        <v>94</v>
      </c>
      <c r="I1582" s="63" t="s">
        <v>97</v>
      </c>
      <c r="J1582" s="63">
        <v>174</v>
      </c>
      <c r="K1582" s="63">
        <v>248.82</v>
      </c>
    </row>
    <row r="1583" spans="1:11" ht="18" customHeight="1" x14ac:dyDescent="0.3">
      <c r="A1583" s="63" t="s">
        <v>89</v>
      </c>
      <c r="B1583" s="63">
        <v>2022</v>
      </c>
      <c r="C1583" s="63" t="s">
        <v>36</v>
      </c>
      <c r="D1583" s="63" t="s">
        <v>90</v>
      </c>
      <c r="E1583" s="63" t="s">
        <v>91</v>
      </c>
      <c r="F1583" s="63" t="s">
        <v>92</v>
      </c>
      <c r="G1583" s="63" t="s">
        <v>101</v>
      </c>
      <c r="H1583" s="63" t="s">
        <v>94</v>
      </c>
      <c r="I1583" s="63" t="s">
        <v>97</v>
      </c>
      <c r="J1583" s="63">
        <v>183</v>
      </c>
      <c r="K1583" s="63">
        <v>261.69</v>
      </c>
    </row>
    <row r="1584" spans="1:11" ht="18" customHeight="1" x14ac:dyDescent="0.3">
      <c r="A1584" s="63" t="s">
        <v>96</v>
      </c>
      <c r="B1584" s="63">
        <v>2022</v>
      </c>
      <c r="C1584" s="63" t="s">
        <v>36</v>
      </c>
      <c r="D1584" s="63" t="s">
        <v>90</v>
      </c>
      <c r="E1584" s="63" t="s">
        <v>91</v>
      </c>
      <c r="F1584" s="63" t="s">
        <v>92</v>
      </c>
      <c r="G1584" s="63" t="s">
        <v>101</v>
      </c>
      <c r="H1584" s="63" t="s">
        <v>94</v>
      </c>
      <c r="I1584" s="63" t="s">
        <v>97</v>
      </c>
      <c r="J1584" s="63">
        <v>177</v>
      </c>
      <c r="K1584" s="63">
        <v>253.11</v>
      </c>
    </row>
    <row r="1585" spans="1:11" ht="18" customHeight="1" x14ac:dyDescent="0.3">
      <c r="A1585" s="63" t="s">
        <v>96</v>
      </c>
      <c r="B1585" s="63">
        <v>2022</v>
      </c>
      <c r="C1585" s="63" t="s">
        <v>36</v>
      </c>
      <c r="D1585" s="63" t="s">
        <v>90</v>
      </c>
      <c r="E1585" s="63" t="s">
        <v>91</v>
      </c>
      <c r="F1585" s="63" t="s">
        <v>92</v>
      </c>
      <c r="G1585" s="63" t="s">
        <v>101</v>
      </c>
      <c r="H1585" s="63" t="s">
        <v>94</v>
      </c>
      <c r="I1585" s="63" t="s">
        <v>97</v>
      </c>
      <c r="J1585" s="63">
        <v>171</v>
      </c>
      <c r="K1585" s="63">
        <v>244.53</v>
      </c>
    </row>
    <row r="1586" spans="1:11" ht="18" customHeight="1" x14ac:dyDescent="0.3">
      <c r="A1586" s="63" t="s">
        <v>99</v>
      </c>
      <c r="B1586" s="63">
        <v>2022</v>
      </c>
      <c r="C1586" s="63" t="s">
        <v>36</v>
      </c>
      <c r="D1586" s="63" t="s">
        <v>90</v>
      </c>
      <c r="E1586" s="63" t="s">
        <v>91</v>
      </c>
      <c r="F1586" s="63" t="s">
        <v>92</v>
      </c>
      <c r="G1586" s="63" t="s">
        <v>101</v>
      </c>
      <c r="H1586" s="63" t="s">
        <v>94</v>
      </c>
      <c r="I1586" s="63" t="s">
        <v>95</v>
      </c>
      <c r="J1586" s="63">
        <v>179</v>
      </c>
      <c r="K1586" s="63">
        <v>255.97</v>
      </c>
    </row>
    <row r="1587" spans="1:11" ht="18" customHeight="1" x14ac:dyDescent="0.3">
      <c r="A1587" s="63" t="s">
        <v>89</v>
      </c>
      <c r="B1587" s="63">
        <v>2022</v>
      </c>
      <c r="C1587" s="63" t="s">
        <v>36</v>
      </c>
      <c r="D1587" s="63" t="s">
        <v>90</v>
      </c>
      <c r="E1587" s="63" t="s">
        <v>91</v>
      </c>
      <c r="F1587" s="63" t="s">
        <v>92</v>
      </c>
      <c r="G1587" s="63" t="s">
        <v>101</v>
      </c>
      <c r="H1587" s="63" t="s">
        <v>94</v>
      </c>
      <c r="I1587" s="63" t="s">
        <v>95</v>
      </c>
      <c r="J1587" s="63">
        <v>173</v>
      </c>
      <c r="K1587" s="63">
        <v>247.39</v>
      </c>
    </row>
    <row r="1588" spans="1:11" ht="18" customHeight="1" x14ac:dyDescent="0.3">
      <c r="A1588" s="63" t="s">
        <v>89</v>
      </c>
      <c r="B1588" s="63">
        <v>2022</v>
      </c>
      <c r="C1588" s="63" t="s">
        <v>32</v>
      </c>
      <c r="D1588" s="63" t="s">
        <v>90</v>
      </c>
      <c r="E1588" s="63" t="s">
        <v>91</v>
      </c>
      <c r="F1588" s="63" t="s">
        <v>92</v>
      </c>
      <c r="G1588" s="63" t="s">
        <v>101</v>
      </c>
      <c r="H1588" s="63" t="s">
        <v>94</v>
      </c>
      <c r="I1588" s="63" t="s">
        <v>95</v>
      </c>
      <c r="J1588" s="63">
        <v>230</v>
      </c>
      <c r="K1588" s="63">
        <v>328.9</v>
      </c>
    </row>
    <row r="1589" spans="1:11" ht="18" customHeight="1" x14ac:dyDescent="0.3">
      <c r="A1589" s="63" t="s">
        <v>96</v>
      </c>
      <c r="B1589" s="63">
        <v>2022</v>
      </c>
      <c r="C1589" s="63" t="s">
        <v>32</v>
      </c>
      <c r="D1589" s="63" t="s">
        <v>90</v>
      </c>
      <c r="E1589" s="63" t="s">
        <v>91</v>
      </c>
      <c r="F1589" s="63" t="s">
        <v>92</v>
      </c>
      <c r="G1589" s="63" t="s">
        <v>101</v>
      </c>
      <c r="H1589" s="63" t="s">
        <v>94</v>
      </c>
      <c r="I1589" s="63" t="s">
        <v>95</v>
      </c>
      <c r="J1589" s="63">
        <v>224</v>
      </c>
      <c r="K1589" s="63">
        <v>320.32</v>
      </c>
    </row>
    <row r="1590" spans="1:11" ht="18" customHeight="1" x14ac:dyDescent="0.3">
      <c r="A1590" s="63" t="s">
        <v>99</v>
      </c>
      <c r="B1590" s="63">
        <v>2022</v>
      </c>
      <c r="C1590" s="63" t="s">
        <v>32</v>
      </c>
      <c r="D1590" s="63" t="s">
        <v>90</v>
      </c>
      <c r="E1590" s="63" t="s">
        <v>91</v>
      </c>
      <c r="F1590" s="63" t="s">
        <v>92</v>
      </c>
      <c r="G1590" s="63" t="s">
        <v>101</v>
      </c>
      <c r="H1590" s="63" t="s">
        <v>94</v>
      </c>
      <c r="I1590" s="63" t="s">
        <v>95</v>
      </c>
      <c r="J1590" s="63">
        <v>218</v>
      </c>
      <c r="K1590" s="63">
        <v>311.74</v>
      </c>
    </row>
    <row r="1591" spans="1:11" ht="18" customHeight="1" x14ac:dyDescent="0.3">
      <c r="A1591" s="63" t="s">
        <v>96</v>
      </c>
      <c r="B1591" s="63">
        <v>2022</v>
      </c>
      <c r="C1591" s="63" t="s">
        <v>32</v>
      </c>
      <c r="D1591" s="63" t="s">
        <v>90</v>
      </c>
      <c r="E1591" s="63" t="s">
        <v>91</v>
      </c>
      <c r="F1591" s="63" t="s">
        <v>92</v>
      </c>
      <c r="G1591" s="63" t="s">
        <v>101</v>
      </c>
      <c r="H1591" s="63" t="s">
        <v>94</v>
      </c>
      <c r="I1591" s="63" t="s">
        <v>97</v>
      </c>
      <c r="J1591" s="63">
        <v>228</v>
      </c>
      <c r="K1591" s="63">
        <v>326.03999999999996</v>
      </c>
    </row>
    <row r="1592" spans="1:11" ht="18" customHeight="1" x14ac:dyDescent="0.3">
      <c r="A1592" s="63" t="s">
        <v>96</v>
      </c>
      <c r="B1592" s="63">
        <v>2022</v>
      </c>
      <c r="C1592" s="63" t="s">
        <v>32</v>
      </c>
      <c r="D1592" s="63" t="s">
        <v>90</v>
      </c>
      <c r="E1592" s="63" t="s">
        <v>91</v>
      </c>
      <c r="F1592" s="63" t="s">
        <v>92</v>
      </c>
      <c r="G1592" s="63" t="s">
        <v>101</v>
      </c>
      <c r="H1592" s="63" t="s">
        <v>94</v>
      </c>
      <c r="I1592" s="63" t="s">
        <v>97</v>
      </c>
      <c r="J1592" s="63">
        <v>222</v>
      </c>
      <c r="K1592" s="63">
        <v>317.45999999999998</v>
      </c>
    </row>
    <row r="1593" spans="1:11" ht="18" customHeight="1" x14ac:dyDescent="0.3">
      <c r="A1593" s="63" t="s">
        <v>99</v>
      </c>
      <c r="B1593" s="63">
        <v>2022</v>
      </c>
      <c r="C1593" s="63" t="s">
        <v>32</v>
      </c>
      <c r="D1593" s="63" t="s">
        <v>90</v>
      </c>
      <c r="E1593" s="63" t="s">
        <v>91</v>
      </c>
      <c r="F1593" s="63" t="s">
        <v>92</v>
      </c>
      <c r="G1593" s="63" t="s">
        <v>101</v>
      </c>
      <c r="H1593" s="63" t="s">
        <v>94</v>
      </c>
      <c r="I1593" s="63" t="s">
        <v>97</v>
      </c>
      <c r="J1593" s="63">
        <v>231</v>
      </c>
      <c r="K1593" s="63">
        <v>330.33</v>
      </c>
    </row>
    <row r="1594" spans="1:11" ht="18" customHeight="1" x14ac:dyDescent="0.3">
      <c r="A1594" s="63" t="s">
        <v>98</v>
      </c>
      <c r="B1594" s="63">
        <v>2022</v>
      </c>
      <c r="C1594" s="63" t="s">
        <v>32</v>
      </c>
      <c r="D1594" s="63" t="s">
        <v>90</v>
      </c>
      <c r="E1594" s="63" t="s">
        <v>91</v>
      </c>
      <c r="F1594" s="63" t="s">
        <v>92</v>
      </c>
      <c r="G1594" s="63" t="s">
        <v>101</v>
      </c>
      <c r="H1594" s="63" t="s">
        <v>94</v>
      </c>
      <c r="I1594" s="63" t="s">
        <v>97</v>
      </c>
      <c r="J1594" s="63">
        <v>225</v>
      </c>
      <c r="K1594" s="63">
        <v>321.75</v>
      </c>
    </row>
    <row r="1595" spans="1:11" ht="18" customHeight="1" x14ac:dyDescent="0.3">
      <c r="A1595" s="63" t="s">
        <v>100</v>
      </c>
      <c r="B1595" s="63">
        <v>2022</v>
      </c>
      <c r="C1595" s="63" t="s">
        <v>32</v>
      </c>
      <c r="D1595" s="63" t="s">
        <v>90</v>
      </c>
      <c r="E1595" s="63" t="s">
        <v>91</v>
      </c>
      <c r="F1595" s="63" t="s">
        <v>92</v>
      </c>
      <c r="G1595" s="63" t="s">
        <v>101</v>
      </c>
      <c r="H1595" s="63" t="s">
        <v>94</v>
      </c>
      <c r="I1595" s="63" t="s">
        <v>97</v>
      </c>
      <c r="J1595" s="63">
        <v>219</v>
      </c>
      <c r="K1595" s="63">
        <v>526.24</v>
      </c>
    </row>
    <row r="1596" spans="1:11" ht="18" customHeight="1" x14ac:dyDescent="0.3">
      <c r="A1596" s="63" t="s">
        <v>89</v>
      </c>
      <c r="B1596" s="63">
        <v>2022</v>
      </c>
      <c r="C1596" s="63" t="s">
        <v>32</v>
      </c>
      <c r="D1596" s="63" t="s">
        <v>90</v>
      </c>
      <c r="E1596" s="63" t="s">
        <v>91</v>
      </c>
      <c r="F1596" s="63" t="s">
        <v>92</v>
      </c>
      <c r="G1596" s="63" t="s">
        <v>101</v>
      </c>
      <c r="H1596" s="63" t="s">
        <v>94</v>
      </c>
      <c r="I1596" s="63" t="s">
        <v>95</v>
      </c>
      <c r="J1596" s="63">
        <v>227</v>
      </c>
      <c r="K1596" s="63">
        <v>324.61</v>
      </c>
    </row>
    <row r="1597" spans="1:11" ht="18" customHeight="1" x14ac:dyDescent="0.3">
      <c r="A1597" s="63" t="s">
        <v>89</v>
      </c>
      <c r="B1597" s="63">
        <v>2022</v>
      </c>
      <c r="C1597" s="63" t="s">
        <v>32</v>
      </c>
      <c r="D1597" s="63" t="s">
        <v>90</v>
      </c>
      <c r="E1597" s="63" t="s">
        <v>91</v>
      </c>
      <c r="F1597" s="63" t="s">
        <v>92</v>
      </c>
      <c r="G1597" s="63" t="s">
        <v>101</v>
      </c>
      <c r="H1597" s="63" t="s">
        <v>94</v>
      </c>
      <c r="I1597" s="63" t="s">
        <v>95</v>
      </c>
      <c r="J1597" s="63">
        <v>221</v>
      </c>
      <c r="K1597" s="63">
        <v>316.02999999999997</v>
      </c>
    </row>
    <row r="1598" spans="1:11" ht="18" customHeight="1" x14ac:dyDescent="0.3">
      <c r="A1598" s="63" t="s">
        <v>89</v>
      </c>
      <c r="B1598" s="63">
        <v>2022</v>
      </c>
      <c r="C1598" s="63" t="s">
        <v>35</v>
      </c>
      <c r="D1598" s="63" t="s">
        <v>90</v>
      </c>
      <c r="E1598" s="63" t="s">
        <v>91</v>
      </c>
      <c r="F1598" s="63" t="s">
        <v>92</v>
      </c>
      <c r="G1598" s="63" t="s">
        <v>101</v>
      </c>
      <c r="H1598" s="63" t="s">
        <v>94</v>
      </c>
      <c r="I1598" s="63" t="s">
        <v>95</v>
      </c>
      <c r="J1598" s="63">
        <v>200</v>
      </c>
      <c r="K1598" s="63">
        <v>286</v>
      </c>
    </row>
    <row r="1599" spans="1:11" ht="18" customHeight="1" x14ac:dyDescent="0.3">
      <c r="A1599" s="63" t="s">
        <v>96</v>
      </c>
      <c r="B1599" s="63">
        <v>2022</v>
      </c>
      <c r="C1599" s="63" t="s">
        <v>35</v>
      </c>
      <c r="D1599" s="63" t="s">
        <v>90</v>
      </c>
      <c r="E1599" s="63" t="s">
        <v>91</v>
      </c>
      <c r="F1599" s="63" t="s">
        <v>92</v>
      </c>
      <c r="G1599" s="63" t="s">
        <v>101</v>
      </c>
      <c r="H1599" s="63" t="s">
        <v>94</v>
      </c>
      <c r="I1599" s="63" t="s">
        <v>95</v>
      </c>
      <c r="J1599" s="63">
        <v>194</v>
      </c>
      <c r="K1599" s="63">
        <v>277.42</v>
      </c>
    </row>
    <row r="1600" spans="1:11" ht="18" customHeight="1" x14ac:dyDescent="0.3">
      <c r="A1600" s="63" t="s">
        <v>96</v>
      </c>
      <c r="B1600" s="63">
        <v>2022</v>
      </c>
      <c r="C1600" s="63" t="s">
        <v>35</v>
      </c>
      <c r="D1600" s="63" t="s">
        <v>90</v>
      </c>
      <c r="E1600" s="63" t="s">
        <v>91</v>
      </c>
      <c r="F1600" s="63" t="s">
        <v>92</v>
      </c>
      <c r="G1600" s="63" t="s">
        <v>101</v>
      </c>
      <c r="H1600" s="63" t="s">
        <v>94</v>
      </c>
      <c r="I1600" s="63" t="s">
        <v>95</v>
      </c>
      <c r="J1600" s="63">
        <v>188</v>
      </c>
      <c r="K1600" s="63">
        <v>268.84000000000003</v>
      </c>
    </row>
    <row r="1601" spans="1:11" ht="18" customHeight="1" x14ac:dyDescent="0.3">
      <c r="A1601" s="63" t="s">
        <v>96</v>
      </c>
      <c r="B1601" s="63">
        <v>2022</v>
      </c>
      <c r="C1601" s="63" t="s">
        <v>35</v>
      </c>
      <c r="D1601" s="63" t="s">
        <v>90</v>
      </c>
      <c r="E1601" s="63" t="s">
        <v>91</v>
      </c>
      <c r="F1601" s="63" t="s">
        <v>92</v>
      </c>
      <c r="G1601" s="63" t="s">
        <v>101</v>
      </c>
      <c r="H1601" s="63" t="s">
        <v>94</v>
      </c>
      <c r="I1601" s="63" t="s">
        <v>97</v>
      </c>
      <c r="J1601" s="63">
        <v>198</v>
      </c>
      <c r="K1601" s="63">
        <v>283.14</v>
      </c>
    </row>
    <row r="1602" spans="1:11" ht="18" customHeight="1" x14ac:dyDescent="0.3">
      <c r="A1602" s="63" t="s">
        <v>96</v>
      </c>
      <c r="B1602" s="63">
        <v>2022</v>
      </c>
      <c r="C1602" s="63" t="s">
        <v>35</v>
      </c>
      <c r="D1602" s="63" t="s">
        <v>90</v>
      </c>
      <c r="E1602" s="63" t="s">
        <v>91</v>
      </c>
      <c r="F1602" s="63" t="s">
        <v>92</v>
      </c>
      <c r="G1602" s="63" t="s">
        <v>101</v>
      </c>
      <c r="H1602" s="63" t="s">
        <v>94</v>
      </c>
      <c r="I1602" s="63" t="s">
        <v>97</v>
      </c>
      <c r="J1602" s="63">
        <v>192</v>
      </c>
      <c r="K1602" s="63">
        <v>274.56</v>
      </c>
    </row>
    <row r="1603" spans="1:11" ht="18" customHeight="1" x14ac:dyDescent="0.3">
      <c r="A1603" s="63" t="s">
        <v>96</v>
      </c>
      <c r="B1603" s="63">
        <v>2022</v>
      </c>
      <c r="C1603" s="63" t="s">
        <v>35</v>
      </c>
      <c r="D1603" s="63" t="s">
        <v>90</v>
      </c>
      <c r="E1603" s="63" t="s">
        <v>91</v>
      </c>
      <c r="F1603" s="63" t="s">
        <v>92</v>
      </c>
      <c r="G1603" s="63" t="s">
        <v>101</v>
      </c>
      <c r="H1603" s="63" t="s">
        <v>94</v>
      </c>
      <c r="I1603" s="63" t="s">
        <v>97</v>
      </c>
      <c r="J1603" s="63">
        <v>186</v>
      </c>
      <c r="K1603" s="63">
        <v>265.98</v>
      </c>
    </row>
    <row r="1604" spans="1:11" ht="18" customHeight="1" x14ac:dyDescent="0.3">
      <c r="A1604" s="63" t="s">
        <v>89</v>
      </c>
      <c r="B1604" s="63">
        <v>2022</v>
      </c>
      <c r="C1604" s="63" t="s">
        <v>35</v>
      </c>
      <c r="D1604" s="63" t="s">
        <v>90</v>
      </c>
      <c r="E1604" s="63" t="s">
        <v>91</v>
      </c>
      <c r="F1604" s="63" t="s">
        <v>92</v>
      </c>
      <c r="G1604" s="63" t="s">
        <v>101</v>
      </c>
      <c r="H1604" s="63" t="s">
        <v>94</v>
      </c>
      <c r="I1604" s="63" t="s">
        <v>97</v>
      </c>
      <c r="J1604" s="63">
        <v>195</v>
      </c>
      <c r="K1604" s="63">
        <v>278.85000000000002</v>
      </c>
    </row>
    <row r="1605" spans="1:11" ht="18" customHeight="1" x14ac:dyDescent="0.3">
      <c r="A1605" s="63" t="s">
        <v>98</v>
      </c>
      <c r="B1605" s="63">
        <v>2022</v>
      </c>
      <c r="C1605" s="63" t="s">
        <v>35</v>
      </c>
      <c r="D1605" s="63" t="s">
        <v>90</v>
      </c>
      <c r="E1605" s="63" t="s">
        <v>91</v>
      </c>
      <c r="F1605" s="63" t="s">
        <v>92</v>
      </c>
      <c r="G1605" s="63" t="s">
        <v>101</v>
      </c>
      <c r="H1605" s="63" t="s">
        <v>94</v>
      </c>
      <c r="I1605" s="63" t="s">
        <v>97</v>
      </c>
      <c r="J1605" s="63">
        <v>189</v>
      </c>
      <c r="K1605" s="63">
        <v>270.27</v>
      </c>
    </row>
    <row r="1606" spans="1:11" ht="18" customHeight="1" x14ac:dyDescent="0.3">
      <c r="A1606" s="63" t="s">
        <v>98</v>
      </c>
      <c r="B1606" s="63">
        <v>2022</v>
      </c>
      <c r="C1606" s="63" t="s">
        <v>35</v>
      </c>
      <c r="D1606" s="63" t="s">
        <v>90</v>
      </c>
      <c r="E1606" s="63" t="s">
        <v>91</v>
      </c>
      <c r="F1606" s="63" t="s">
        <v>92</v>
      </c>
      <c r="G1606" s="63" t="s">
        <v>101</v>
      </c>
      <c r="H1606" s="63" t="s">
        <v>94</v>
      </c>
      <c r="I1606" s="63" t="s">
        <v>95</v>
      </c>
      <c r="J1606" s="63">
        <v>197</v>
      </c>
      <c r="K1606" s="63">
        <v>281.70999999999998</v>
      </c>
    </row>
    <row r="1607" spans="1:11" ht="18" customHeight="1" x14ac:dyDescent="0.3">
      <c r="A1607" s="63" t="s">
        <v>98</v>
      </c>
      <c r="B1607" s="63">
        <v>2022</v>
      </c>
      <c r="C1607" s="63" t="s">
        <v>35</v>
      </c>
      <c r="D1607" s="63" t="s">
        <v>90</v>
      </c>
      <c r="E1607" s="63" t="s">
        <v>91</v>
      </c>
      <c r="F1607" s="63" t="s">
        <v>92</v>
      </c>
      <c r="G1607" s="63" t="s">
        <v>101</v>
      </c>
      <c r="H1607" s="63" t="s">
        <v>94</v>
      </c>
      <c r="I1607" s="63" t="s">
        <v>95</v>
      </c>
      <c r="J1607" s="63">
        <v>191</v>
      </c>
      <c r="K1607" s="63">
        <v>273.13</v>
      </c>
    </row>
    <row r="1608" spans="1:11" ht="18" customHeight="1" x14ac:dyDescent="0.3">
      <c r="A1608" s="63" t="s">
        <v>98</v>
      </c>
      <c r="B1608" s="63">
        <v>2022</v>
      </c>
      <c r="C1608" s="63" t="s">
        <v>35</v>
      </c>
      <c r="D1608" s="63" t="s">
        <v>90</v>
      </c>
      <c r="E1608" s="63" t="s">
        <v>91</v>
      </c>
      <c r="F1608" s="63" t="s">
        <v>92</v>
      </c>
      <c r="G1608" s="63" t="s">
        <v>101</v>
      </c>
      <c r="H1608" s="63" t="s">
        <v>94</v>
      </c>
      <c r="I1608" s="63" t="s">
        <v>95</v>
      </c>
      <c r="J1608" s="63">
        <v>185</v>
      </c>
      <c r="K1608" s="63">
        <v>264.55</v>
      </c>
    </row>
    <row r="1609" spans="1:11" ht="18" customHeight="1" x14ac:dyDescent="0.3">
      <c r="A1609" s="63" t="s">
        <v>89</v>
      </c>
      <c r="B1609" s="63">
        <v>2022</v>
      </c>
      <c r="C1609" s="63" t="s">
        <v>39</v>
      </c>
      <c r="D1609" s="63" t="s">
        <v>90</v>
      </c>
      <c r="E1609" s="63" t="s">
        <v>91</v>
      </c>
      <c r="F1609" s="63" t="s">
        <v>92</v>
      </c>
      <c r="G1609" s="63" t="s">
        <v>101</v>
      </c>
      <c r="H1609" s="63" t="s">
        <v>94</v>
      </c>
      <c r="I1609" s="63" t="s">
        <v>97</v>
      </c>
      <c r="J1609" s="63">
        <v>154</v>
      </c>
      <c r="K1609" s="63">
        <v>220.22</v>
      </c>
    </row>
    <row r="1610" spans="1:11" ht="18" customHeight="1" x14ac:dyDescent="0.3">
      <c r="A1610" s="63" t="s">
        <v>96</v>
      </c>
      <c r="B1610" s="63">
        <v>2022</v>
      </c>
      <c r="C1610" s="63" t="s">
        <v>39</v>
      </c>
      <c r="D1610" s="63" t="s">
        <v>90</v>
      </c>
      <c r="E1610" s="63" t="s">
        <v>91</v>
      </c>
      <c r="F1610" s="63" t="s">
        <v>92</v>
      </c>
      <c r="G1610" s="63" t="s">
        <v>101</v>
      </c>
      <c r="H1610" s="63" t="s">
        <v>94</v>
      </c>
      <c r="I1610" s="63" t="s">
        <v>97</v>
      </c>
      <c r="J1610" s="63">
        <v>156</v>
      </c>
      <c r="K1610" s="63">
        <v>223.07999999999998</v>
      </c>
    </row>
    <row r="1611" spans="1:11" ht="18" customHeight="1" x14ac:dyDescent="0.3">
      <c r="A1611" s="63" t="s">
        <v>96</v>
      </c>
      <c r="B1611" s="63">
        <v>2022</v>
      </c>
      <c r="C1611" s="63" t="s">
        <v>39</v>
      </c>
      <c r="D1611" s="63" t="s">
        <v>90</v>
      </c>
      <c r="E1611" s="63" t="s">
        <v>91</v>
      </c>
      <c r="F1611" s="63" t="s">
        <v>92</v>
      </c>
      <c r="G1611" s="63" t="s">
        <v>101</v>
      </c>
      <c r="H1611" s="63" t="s">
        <v>94</v>
      </c>
      <c r="I1611" s="63" t="s">
        <v>97</v>
      </c>
      <c r="J1611" s="63">
        <v>153</v>
      </c>
      <c r="K1611" s="63">
        <v>218.79</v>
      </c>
    </row>
    <row r="1612" spans="1:11" ht="18" customHeight="1" x14ac:dyDescent="0.3">
      <c r="A1612" s="63" t="s">
        <v>89</v>
      </c>
      <c r="B1612" s="63">
        <v>2022</v>
      </c>
      <c r="C1612" s="63" t="s">
        <v>39</v>
      </c>
      <c r="D1612" s="63" t="s">
        <v>90</v>
      </c>
      <c r="E1612" s="63" t="s">
        <v>91</v>
      </c>
      <c r="F1612" s="63" t="s">
        <v>92</v>
      </c>
      <c r="G1612" s="63" t="s">
        <v>101</v>
      </c>
      <c r="H1612" s="63" t="s">
        <v>94</v>
      </c>
      <c r="I1612" s="63" t="s">
        <v>97</v>
      </c>
      <c r="J1612" s="63">
        <v>157</v>
      </c>
      <c r="K1612" s="63">
        <v>224.51</v>
      </c>
    </row>
    <row r="1613" spans="1:11" ht="18" customHeight="1" x14ac:dyDescent="0.3">
      <c r="A1613" s="63" t="s">
        <v>99</v>
      </c>
      <c r="B1613" s="63">
        <v>2022</v>
      </c>
      <c r="C1613" s="63" t="s">
        <v>39</v>
      </c>
      <c r="D1613" s="63" t="s">
        <v>90</v>
      </c>
      <c r="E1613" s="63" t="s">
        <v>91</v>
      </c>
      <c r="F1613" s="63" t="s">
        <v>92</v>
      </c>
      <c r="G1613" s="63" t="s">
        <v>101</v>
      </c>
      <c r="H1613" s="63" t="s">
        <v>94</v>
      </c>
      <c r="I1613" s="63" t="s">
        <v>97</v>
      </c>
      <c r="J1613" s="63">
        <v>155</v>
      </c>
      <c r="K1613" s="63">
        <v>221.65</v>
      </c>
    </row>
    <row r="1614" spans="1:11" ht="18" customHeight="1" x14ac:dyDescent="0.3">
      <c r="A1614" s="63" t="s">
        <v>89</v>
      </c>
      <c r="B1614" s="63">
        <v>2022</v>
      </c>
      <c r="C1614" s="63" t="s">
        <v>39</v>
      </c>
      <c r="D1614" s="63" t="s">
        <v>90</v>
      </c>
      <c r="E1614" s="63" t="s">
        <v>91</v>
      </c>
      <c r="F1614" s="63" t="s">
        <v>92</v>
      </c>
      <c r="G1614" s="63" t="s">
        <v>101</v>
      </c>
      <c r="H1614" s="63" t="s">
        <v>94</v>
      </c>
      <c r="I1614" s="63" t="s">
        <v>95</v>
      </c>
      <c r="J1614" s="63">
        <v>341</v>
      </c>
      <c r="K1614" s="63">
        <v>487.63</v>
      </c>
    </row>
    <row r="1615" spans="1:11" ht="18" customHeight="1" x14ac:dyDescent="0.3">
      <c r="A1615" s="63" t="s">
        <v>89</v>
      </c>
      <c r="B1615" s="63">
        <v>2022</v>
      </c>
      <c r="C1615" s="63" t="s">
        <v>38</v>
      </c>
      <c r="D1615" s="63" t="s">
        <v>102</v>
      </c>
      <c r="E1615" s="63" t="s">
        <v>91</v>
      </c>
      <c r="F1615" s="63" t="s">
        <v>92</v>
      </c>
      <c r="G1615" s="63" t="s">
        <v>101</v>
      </c>
      <c r="H1615" s="63" t="s">
        <v>94</v>
      </c>
      <c r="I1615" s="63" t="s">
        <v>95</v>
      </c>
      <c r="J1615" s="63">
        <v>254</v>
      </c>
      <c r="K1615" s="63">
        <v>363.22</v>
      </c>
    </row>
    <row r="1616" spans="1:11" ht="18" customHeight="1" x14ac:dyDescent="0.3">
      <c r="A1616" s="63" t="s">
        <v>96</v>
      </c>
      <c r="B1616" s="63">
        <v>2022</v>
      </c>
      <c r="C1616" s="63" t="s">
        <v>38</v>
      </c>
      <c r="D1616" s="63" t="s">
        <v>102</v>
      </c>
      <c r="E1616" s="63" t="s">
        <v>91</v>
      </c>
      <c r="F1616" s="63" t="s">
        <v>92</v>
      </c>
      <c r="G1616" s="63" t="s">
        <v>101</v>
      </c>
      <c r="H1616" s="63" t="s">
        <v>94</v>
      </c>
      <c r="I1616" s="63" t="s">
        <v>95</v>
      </c>
      <c r="J1616" s="63">
        <v>256</v>
      </c>
      <c r="K1616" s="63">
        <v>366.08</v>
      </c>
    </row>
    <row r="1617" spans="1:11" ht="18" customHeight="1" x14ac:dyDescent="0.3">
      <c r="A1617" s="63" t="s">
        <v>96</v>
      </c>
      <c r="B1617" s="63">
        <v>2022</v>
      </c>
      <c r="C1617" s="63" t="s">
        <v>38</v>
      </c>
      <c r="D1617" s="63" t="s">
        <v>102</v>
      </c>
      <c r="E1617" s="63" t="s">
        <v>91</v>
      </c>
      <c r="F1617" s="63" t="s">
        <v>92</v>
      </c>
      <c r="G1617" s="63" t="s">
        <v>101</v>
      </c>
      <c r="H1617" s="63" t="s">
        <v>94</v>
      </c>
      <c r="I1617" s="63" t="s">
        <v>95</v>
      </c>
      <c r="J1617" s="63">
        <v>961</v>
      </c>
      <c r="K1617" s="63">
        <v>1374.23</v>
      </c>
    </row>
    <row r="1618" spans="1:11" ht="18" customHeight="1" x14ac:dyDescent="0.3">
      <c r="A1618" s="63" t="s">
        <v>96</v>
      </c>
      <c r="B1618" s="63">
        <v>2022</v>
      </c>
      <c r="C1618" s="63" t="s">
        <v>38</v>
      </c>
      <c r="D1618" s="63" t="s">
        <v>102</v>
      </c>
      <c r="E1618" s="63" t="s">
        <v>91</v>
      </c>
      <c r="F1618" s="63" t="s">
        <v>92</v>
      </c>
      <c r="G1618" s="63" t="s">
        <v>101</v>
      </c>
      <c r="H1618" s="63" t="s">
        <v>94</v>
      </c>
      <c r="I1618" s="63" t="s">
        <v>95</v>
      </c>
      <c r="J1618" s="63">
        <v>255</v>
      </c>
      <c r="K1618" s="63">
        <v>364.65</v>
      </c>
    </row>
    <row r="1619" spans="1:11" ht="18" customHeight="1" x14ac:dyDescent="0.3">
      <c r="A1619" s="63" t="s">
        <v>98</v>
      </c>
      <c r="B1619" s="63">
        <v>2022</v>
      </c>
      <c r="C1619" s="63" t="s">
        <v>38</v>
      </c>
      <c r="D1619" s="63" t="s">
        <v>102</v>
      </c>
      <c r="E1619" s="63" t="s">
        <v>91</v>
      </c>
      <c r="F1619" s="63" t="s">
        <v>92</v>
      </c>
      <c r="G1619" s="63" t="s">
        <v>101</v>
      </c>
      <c r="H1619" s="63" t="s">
        <v>94</v>
      </c>
      <c r="I1619" s="63" t="s">
        <v>95</v>
      </c>
      <c r="J1619" s="63">
        <v>253</v>
      </c>
      <c r="K1619" s="63">
        <v>361.78999999999996</v>
      </c>
    </row>
    <row r="1620" spans="1:11" ht="18" customHeight="1" x14ac:dyDescent="0.3">
      <c r="A1620" s="63" t="s">
        <v>98</v>
      </c>
      <c r="B1620" s="63">
        <v>2022</v>
      </c>
      <c r="C1620" s="63" t="s">
        <v>38</v>
      </c>
      <c r="D1620" s="63" t="s">
        <v>102</v>
      </c>
      <c r="E1620" s="63" t="s">
        <v>91</v>
      </c>
      <c r="F1620" s="63" t="s">
        <v>92</v>
      </c>
      <c r="G1620" s="63" t="s">
        <v>101</v>
      </c>
      <c r="H1620" s="63" t="s">
        <v>94</v>
      </c>
      <c r="I1620" s="63" t="s">
        <v>95</v>
      </c>
      <c r="J1620" s="63">
        <v>251</v>
      </c>
      <c r="K1620" s="63">
        <v>358.93</v>
      </c>
    </row>
    <row r="1621" spans="1:11" ht="18" customHeight="1" x14ac:dyDescent="0.3">
      <c r="A1621" s="63" t="s">
        <v>96</v>
      </c>
      <c r="B1621" s="63">
        <v>2022</v>
      </c>
      <c r="C1621" s="63" t="s">
        <v>37</v>
      </c>
      <c r="D1621" s="63" t="s">
        <v>102</v>
      </c>
      <c r="E1621" s="63" t="s">
        <v>91</v>
      </c>
      <c r="F1621" s="63" t="s">
        <v>92</v>
      </c>
      <c r="G1621" s="63" t="s">
        <v>101</v>
      </c>
      <c r="H1621" s="63" t="s">
        <v>94</v>
      </c>
      <c r="I1621" s="63" t="s">
        <v>95</v>
      </c>
      <c r="J1621" s="63">
        <v>260</v>
      </c>
      <c r="K1621" s="63">
        <v>371.8</v>
      </c>
    </row>
    <row r="1622" spans="1:11" ht="18" customHeight="1" x14ac:dyDescent="0.3">
      <c r="A1622" s="63" t="s">
        <v>96</v>
      </c>
      <c r="B1622" s="63">
        <v>2022</v>
      </c>
      <c r="C1622" s="63" t="s">
        <v>37</v>
      </c>
      <c r="D1622" s="63" t="s">
        <v>102</v>
      </c>
      <c r="E1622" s="63" t="s">
        <v>91</v>
      </c>
      <c r="F1622" s="63" t="s">
        <v>92</v>
      </c>
      <c r="G1622" s="63" t="s">
        <v>101</v>
      </c>
      <c r="H1622" s="63" t="s">
        <v>94</v>
      </c>
      <c r="I1622" s="63" t="s">
        <v>95</v>
      </c>
      <c r="J1622" s="63">
        <v>960</v>
      </c>
      <c r="K1622" s="63">
        <v>1372.8</v>
      </c>
    </row>
    <row r="1623" spans="1:11" ht="18" customHeight="1" x14ac:dyDescent="0.3">
      <c r="A1623" s="63" t="s">
        <v>99</v>
      </c>
      <c r="B1623" s="63">
        <v>2022</v>
      </c>
      <c r="C1623" s="63" t="s">
        <v>37</v>
      </c>
      <c r="D1623" s="63" t="s">
        <v>102</v>
      </c>
      <c r="E1623" s="63" t="s">
        <v>91</v>
      </c>
      <c r="F1623" s="63" t="s">
        <v>92</v>
      </c>
      <c r="G1623" s="63" t="s">
        <v>101</v>
      </c>
      <c r="H1623" s="63" t="s">
        <v>94</v>
      </c>
      <c r="I1623" s="63" t="s">
        <v>95</v>
      </c>
      <c r="J1623" s="63">
        <v>261</v>
      </c>
      <c r="K1623" s="63">
        <v>373.23</v>
      </c>
    </row>
    <row r="1624" spans="1:11" ht="18" customHeight="1" x14ac:dyDescent="0.3">
      <c r="A1624" s="63" t="s">
        <v>96</v>
      </c>
      <c r="B1624" s="63">
        <v>2022</v>
      </c>
      <c r="C1624" s="63" t="s">
        <v>37</v>
      </c>
      <c r="D1624" s="63" t="s">
        <v>102</v>
      </c>
      <c r="E1624" s="63" t="s">
        <v>91</v>
      </c>
      <c r="F1624" s="63" t="s">
        <v>92</v>
      </c>
      <c r="G1624" s="63" t="s">
        <v>101</v>
      </c>
      <c r="H1624" s="63" t="s">
        <v>94</v>
      </c>
      <c r="I1624" s="63" t="s">
        <v>95</v>
      </c>
      <c r="J1624" s="63">
        <v>259</v>
      </c>
      <c r="K1624" s="63">
        <v>370.37</v>
      </c>
    </row>
    <row r="1625" spans="1:11" ht="18" customHeight="1" x14ac:dyDescent="0.3">
      <c r="A1625" s="63" t="s">
        <v>96</v>
      </c>
      <c r="B1625" s="63">
        <v>2022</v>
      </c>
      <c r="C1625" s="63" t="s">
        <v>37</v>
      </c>
      <c r="D1625" s="63" t="s">
        <v>102</v>
      </c>
      <c r="E1625" s="63" t="s">
        <v>91</v>
      </c>
      <c r="F1625" s="63" t="s">
        <v>92</v>
      </c>
      <c r="G1625" s="63" t="s">
        <v>101</v>
      </c>
      <c r="H1625" s="63" t="s">
        <v>94</v>
      </c>
      <c r="I1625" s="63" t="s">
        <v>95</v>
      </c>
      <c r="J1625" s="63">
        <v>257</v>
      </c>
      <c r="K1625" s="63">
        <v>367.51</v>
      </c>
    </row>
    <row r="1626" spans="1:11" ht="18" customHeight="1" x14ac:dyDescent="0.3">
      <c r="A1626" s="63" t="s">
        <v>89</v>
      </c>
      <c r="B1626" s="63">
        <v>2022</v>
      </c>
      <c r="C1626" s="63" t="s">
        <v>39</v>
      </c>
      <c r="D1626" s="63" t="s">
        <v>102</v>
      </c>
      <c r="E1626" s="63" t="s">
        <v>91</v>
      </c>
      <c r="F1626" s="63" t="s">
        <v>92</v>
      </c>
      <c r="G1626" s="63" t="s">
        <v>101</v>
      </c>
      <c r="H1626" s="63" t="s">
        <v>94</v>
      </c>
      <c r="I1626" s="63" t="s">
        <v>95</v>
      </c>
      <c r="J1626" s="63">
        <v>248</v>
      </c>
      <c r="K1626" s="63">
        <v>354.64</v>
      </c>
    </row>
    <row r="1627" spans="1:11" ht="18" customHeight="1" x14ac:dyDescent="0.3">
      <c r="A1627" s="63" t="s">
        <v>98</v>
      </c>
      <c r="B1627" s="63">
        <v>2022</v>
      </c>
      <c r="C1627" s="63" t="s">
        <v>39</v>
      </c>
      <c r="D1627" s="63" t="s">
        <v>102</v>
      </c>
      <c r="E1627" s="63" t="s">
        <v>91</v>
      </c>
      <c r="F1627" s="63" t="s">
        <v>92</v>
      </c>
      <c r="G1627" s="63" t="s">
        <v>101</v>
      </c>
      <c r="H1627" s="63" t="s">
        <v>94</v>
      </c>
      <c r="I1627" s="63" t="s">
        <v>95</v>
      </c>
      <c r="J1627" s="63">
        <v>250</v>
      </c>
      <c r="K1627" s="63">
        <v>526.24</v>
      </c>
    </row>
    <row r="1628" spans="1:11" ht="18" customHeight="1" x14ac:dyDescent="0.3">
      <c r="A1628" s="63" t="s">
        <v>96</v>
      </c>
      <c r="B1628" s="63">
        <v>2022</v>
      </c>
      <c r="C1628" s="63" t="s">
        <v>39</v>
      </c>
      <c r="D1628" s="63" t="s">
        <v>102</v>
      </c>
      <c r="E1628" s="63" t="s">
        <v>91</v>
      </c>
      <c r="F1628" s="63" t="s">
        <v>92</v>
      </c>
      <c r="G1628" s="63" t="s">
        <v>101</v>
      </c>
      <c r="H1628" s="63" t="s">
        <v>94</v>
      </c>
      <c r="I1628" s="63" t="s">
        <v>95</v>
      </c>
      <c r="J1628" s="63">
        <v>249</v>
      </c>
      <c r="K1628" s="63">
        <v>356.07</v>
      </c>
    </row>
    <row r="1629" spans="1:11" ht="18" customHeight="1" x14ac:dyDescent="0.3">
      <c r="A1629" s="63" t="s">
        <v>89</v>
      </c>
      <c r="B1629" s="63">
        <v>2022</v>
      </c>
      <c r="C1629" s="63" t="s">
        <v>39</v>
      </c>
      <c r="D1629" s="63" t="s">
        <v>102</v>
      </c>
      <c r="E1629" s="63" t="s">
        <v>91</v>
      </c>
      <c r="F1629" s="63" t="s">
        <v>92</v>
      </c>
      <c r="G1629" s="63" t="s">
        <v>101</v>
      </c>
      <c r="H1629" s="63" t="s">
        <v>94</v>
      </c>
      <c r="I1629" s="63" t="s">
        <v>95</v>
      </c>
      <c r="J1629" s="63">
        <v>247</v>
      </c>
      <c r="K1629" s="63">
        <v>353.21</v>
      </c>
    </row>
    <row r="1630" spans="1:11" ht="18" customHeight="1" x14ac:dyDescent="0.3">
      <c r="A1630" s="63" t="s">
        <v>89</v>
      </c>
      <c r="B1630" s="63">
        <v>2022</v>
      </c>
      <c r="C1630" s="63" t="s">
        <v>34</v>
      </c>
      <c r="D1630" s="63" t="s">
        <v>90</v>
      </c>
      <c r="E1630" s="63" t="s">
        <v>91</v>
      </c>
      <c r="F1630" s="63" t="s">
        <v>92</v>
      </c>
      <c r="G1630" s="63" t="s">
        <v>93</v>
      </c>
      <c r="H1630" s="63" t="s">
        <v>94</v>
      </c>
      <c r="I1630" s="63" t="s">
        <v>97</v>
      </c>
      <c r="J1630" s="63">
        <v>356</v>
      </c>
      <c r="K1630" s="63">
        <v>484.15999999999997</v>
      </c>
    </row>
    <row r="1631" spans="1:11" ht="18" customHeight="1" x14ac:dyDescent="0.3">
      <c r="A1631" s="63" t="s">
        <v>96</v>
      </c>
      <c r="B1631" s="63">
        <v>2022</v>
      </c>
      <c r="C1631" s="63" t="s">
        <v>34</v>
      </c>
      <c r="D1631" s="63" t="s">
        <v>90</v>
      </c>
      <c r="E1631" s="63" t="s">
        <v>91</v>
      </c>
      <c r="F1631" s="63" t="s">
        <v>92</v>
      </c>
      <c r="G1631" s="63" t="s">
        <v>93</v>
      </c>
      <c r="H1631" s="63" t="s">
        <v>94</v>
      </c>
      <c r="I1631" s="63" t="s">
        <v>97</v>
      </c>
      <c r="J1631" s="63">
        <v>152</v>
      </c>
      <c r="K1631" s="63">
        <v>217.36</v>
      </c>
    </row>
    <row r="1632" spans="1:11" ht="18" customHeight="1" x14ac:dyDescent="0.3">
      <c r="A1632" s="63" t="s">
        <v>98</v>
      </c>
      <c r="B1632" s="63">
        <v>2022</v>
      </c>
      <c r="C1632" s="63" t="s">
        <v>34</v>
      </c>
      <c r="D1632" s="63" t="s">
        <v>90</v>
      </c>
      <c r="E1632" s="63" t="s">
        <v>104</v>
      </c>
      <c r="F1632" s="63" t="s">
        <v>92</v>
      </c>
      <c r="G1632" s="63" t="s">
        <v>93</v>
      </c>
      <c r="H1632" s="63" t="s">
        <v>94</v>
      </c>
      <c r="I1632" s="63" t="s">
        <v>97</v>
      </c>
      <c r="J1632" s="63">
        <v>352</v>
      </c>
      <c r="K1632" s="63">
        <v>503.36</v>
      </c>
    </row>
    <row r="1633" spans="1:11" ht="18" customHeight="1" x14ac:dyDescent="0.3">
      <c r="A1633" s="63" t="s">
        <v>89</v>
      </c>
      <c r="B1633" s="63">
        <v>2022</v>
      </c>
      <c r="C1633" s="63" t="s">
        <v>34</v>
      </c>
      <c r="D1633" s="63" t="s">
        <v>90</v>
      </c>
      <c r="E1633" s="63" t="s">
        <v>104</v>
      </c>
      <c r="F1633" s="63" t="s">
        <v>92</v>
      </c>
      <c r="G1633" s="63" t="s">
        <v>93</v>
      </c>
      <c r="H1633" s="63" t="s">
        <v>94</v>
      </c>
      <c r="I1633" s="63" t="s">
        <v>97</v>
      </c>
      <c r="J1633" s="63">
        <v>154</v>
      </c>
      <c r="K1633" s="63">
        <v>220.22</v>
      </c>
    </row>
    <row r="1634" spans="1:11" ht="18" customHeight="1" x14ac:dyDescent="0.3">
      <c r="A1634" s="63" t="s">
        <v>100</v>
      </c>
      <c r="B1634" s="63">
        <v>2022</v>
      </c>
      <c r="C1634" s="63" t="s">
        <v>34</v>
      </c>
      <c r="D1634" s="63" t="s">
        <v>90</v>
      </c>
      <c r="E1634" s="63" t="s">
        <v>104</v>
      </c>
      <c r="F1634" s="63" t="s">
        <v>92</v>
      </c>
      <c r="G1634" s="63" t="s">
        <v>93</v>
      </c>
      <c r="H1634" s="63" t="s">
        <v>94</v>
      </c>
      <c r="I1634" s="63" t="s">
        <v>97</v>
      </c>
      <c r="J1634" s="63">
        <v>698</v>
      </c>
      <c r="K1634" s="63">
        <v>998.14</v>
      </c>
    </row>
    <row r="1635" spans="1:11" ht="18" customHeight="1" x14ac:dyDescent="0.3">
      <c r="A1635" s="63" t="s">
        <v>98</v>
      </c>
      <c r="B1635" s="63">
        <v>2022</v>
      </c>
      <c r="C1635" s="63" t="s">
        <v>34</v>
      </c>
      <c r="D1635" s="63" t="s">
        <v>90</v>
      </c>
      <c r="E1635" s="63" t="s">
        <v>104</v>
      </c>
      <c r="F1635" s="63" t="s">
        <v>92</v>
      </c>
      <c r="G1635" s="63" t="s">
        <v>93</v>
      </c>
      <c r="H1635" s="63" t="s">
        <v>94</v>
      </c>
      <c r="I1635" s="63" t="s">
        <v>97</v>
      </c>
      <c r="J1635" s="63">
        <v>731</v>
      </c>
      <c r="K1635" s="63">
        <v>1045.33</v>
      </c>
    </row>
    <row r="1636" spans="1:11" ht="18" customHeight="1" x14ac:dyDescent="0.3">
      <c r="A1636" s="63" t="s">
        <v>98</v>
      </c>
      <c r="B1636" s="63">
        <v>2022</v>
      </c>
      <c r="C1636" s="63" t="s">
        <v>34</v>
      </c>
      <c r="D1636" s="63" t="s">
        <v>90</v>
      </c>
      <c r="E1636" s="63" t="s">
        <v>104</v>
      </c>
      <c r="F1636" s="63" t="s">
        <v>92</v>
      </c>
      <c r="G1636" s="63" t="s">
        <v>93</v>
      </c>
      <c r="H1636" s="63" t="s">
        <v>94</v>
      </c>
      <c r="I1636" s="63" t="s">
        <v>97</v>
      </c>
      <c r="J1636" s="63">
        <v>771</v>
      </c>
      <c r="K1636" s="63">
        <v>526.24</v>
      </c>
    </row>
    <row r="1637" spans="1:11" ht="18" customHeight="1" x14ac:dyDescent="0.3">
      <c r="A1637" s="63" t="s">
        <v>98</v>
      </c>
      <c r="B1637" s="63">
        <v>2022</v>
      </c>
      <c r="C1637" s="63" t="s">
        <v>34</v>
      </c>
      <c r="D1637" s="63" t="s">
        <v>90</v>
      </c>
      <c r="E1637" s="63" t="s">
        <v>104</v>
      </c>
      <c r="F1637" s="63" t="s">
        <v>92</v>
      </c>
      <c r="G1637" s="63" t="s">
        <v>93</v>
      </c>
      <c r="H1637" s="63" t="s">
        <v>94</v>
      </c>
      <c r="I1637" s="63" t="s">
        <v>97</v>
      </c>
      <c r="J1637" s="63">
        <v>355</v>
      </c>
      <c r="K1637" s="63">
        <v>507.65</v>
      </c>
    </row>
    <row r="1638" spans="1:11" ht="18" customHeight="1" x14ac:dyDescent="0.3">
      <c r="A1638" s="63" t="s">
        <v>98</v>
      </c>
      <c r="B1638" s="63">
        <v>2022</v>
      </c>
      <c r="C1638" s="63" t="s">
        <v>34</v>
      </c>
      <c r="D1638" s="63" t="s">
        <v>90</v>
      </c>
      <c r="E1638" s="63" t="s">
        <v>104</v>
      </c>
      <c r="F1638" s="63" t="s">
        <v>92</v>
      </c>
      <c r="G1638" s="63" t="s">
        <v>93</v>
      </c>
      <c r="H1638" s="63" t="s">
        <v>94</v>
      </c>
      <c r="I1638" s="63" t="s">
        <v>97</v>
      </c>
      <c r="J1638" s="63">
        <v>157</v>
      </c>
      <c r="K1638" s="63">
        <v>224.51</v>
      </c>
    </row>
    <row r="1639" spans="1:11" ht="18" customHeight="1" x14ac:dyDescent="0.3">
      <c r="A1639" s="63" t="s">
        <v>96</v>
      </c>
      <c r="B1639" s="63">
        <v>2022</v>
      </c>
      <c r="C1639" s="63" t="s">
        <v>34</v>
      </c>
      <c r="D1639" s="63" t="s">
        <v>90</v>
      </c>
      <c r="E1639" s="63" t="s">
        <v>104</v>
      </c>
      <c r="F1639" s="63" t="s">
        <v>92</v>
      </c>
      <c r="G1639" s="63" t="s">
        <v>93</v>
      </c>
      <c r="H1639" s="63" t="s">
        <v>94</v>
      </c>
      <c r="I1639" s="63" t="s">
        <v>97</v>
      </c>
      <c r="J1639" s="63">
        <v>353</v>
      </c>
      <c r="K1639" s="63">
        <v>504.78999999999996</v>
      </c>
    </row>
    <row r="1640" spans="1:11" ht="18" customHeight="1" x14ac:dyDescent="0.3">
      <c r="A1640" s="63" t="s">
        <v>96</v>
      </c>
      <c r="B1640" s="63">
        <v>2022</v>
      </c>
      <c r="C1640" s="63" t="s">
        <v>34</v>
      </c>
      <c r="D1640" s="63" t="s">
        <v>90</v>
      </c>
      <c r="E1640" s="63" t="s">
        <v>104</v>
      </c>
      <c r="F1640" s="63" t="s">
        <v>92</v>
      </c>
      <c r="G1640" s="63" t="s">
        <v>93</v>
      </c>
      <c r="H1640" s="63" t="s">
        <v>94</v>
      </c>
      <c r="I1640" s="63" t="s">
        <v>97</v>
      </c>
      <c r="J1640" s="63">
        <v>155</v>
      </c>
      <c r="K1640" s="63">
        <v>221.65</v>
      </c>
    </row>
    <row r="1641" spans="1:11" ht="18" customHeight="1" x14ac:dyDescent="0.3">
      <c r="A1641" s="63" t="s">
        <v>96</v>
      </c>
      <c r="B1641" s="63">
        <v>2022</v>
      </c>
      <c r="C1641" s="63" t="s">
        <v>38</v>
      </c>
      <c r="D1641" s="63" t="s">
        <v>90</v>
      </c>
      <c r="E1641" s="63" t="s">
        <v>104</v>
      </c>
      <c r="F1641" s="63" t="s">
        <v>92</v>
      </c>
      <c r="G1641" s="63" t="s">
        <v>93</v>
      </c>
      <c r="H1641" s="63" t="s">
        <v>94</v>
      </c>
      <c r="I1641" s="63" t="s">
        <v>97</v>
      </c>
      <c r="J1641" s="63">
        <v>332</v>
      </c>
      <c r="K1641" s="63">
        <v>451.52</v>
      </c>
    </row>
    <row r="1642" spans="1:11" ht="18" customHeight="1" x14ac:dyDescent="0.3">
      <c r="A1642" s="63" t="s">
        <v>96</v>
      </c>
      <c r="B1642" s="63">
        <v>2022</v>
      </c>
      <c r="C1642" s="63" t="s">
        <v>38</v>
      </c>
      <c r="D1642" s="63" t="s">
        <v>90</v>
      </c>
      <c r="E1642" s="63" t="s">
        <v>104</v>
      </c>
      <c r="F1642" s="63" t="s">
        <v>92</v>
      </c>
      <c r="G1642" s="63" t="s">
        <v>93</v>
      </c>
      <c r="H1642" s="63" t="s">
        <v>94</v>
      </c>
      <c r="I1642" s="63" t="s">
        <v>97</v>
      </c>
      <c r="J1642" s="63">
        <v>134</v>
      </c>
      <c r="K1642" s="63">
        <v>191.62</v>
      </c>
    </row>
    <row r="1643" spans="1:11" ht="18" customHeight="1" x14ac:dyDescent="0.3">
      <c r="A1643" s="63" t="s">
        <v>89</v>
      </c>
      <c r="B1643" s="63">
        <v>2022</v>
      </c>
      <c r="C1643" s="63" t="s">
        <v>38</v>
      </c>
      <c r="D1643" s="63" t="s">
        <v>90</v>
      </c>
      <c r="E1643" s="63" t="s">
        <v>104</v>
      </c>
      <c r="F1643" s="63" t="s">
        <v>92</v>
      </c>
      <c r="G1643" s="63" t="s">
        <v>93</v>
      </c>
      <c r="H1643" s="63" t="s">
        <v>94</v>
      </c>
      <c r="I1643" s="63" t="s">
        <v>97</v>
      </c>
      <c r="J1643" s="63">
        <v>334</v>
      </c>
      <c r="K1643" s="63">
        <v>477.62</v>
      </c>
    </row>
    <row r="1644" spans="1:11" ht="18" customHeight="1" x14ac:dyDescent="0.3">
      <c r="A1644" s="63" t="s">
        <v>96</v>
      </c>
      <c r="B1644" s="63">
        <v>2022</v>
      </c>
      <c r="C1644" s="63" t="s">
        <v>38</v>
      </c>
      <c r="D1644" s="63" t="s">
        <v>90</v>
      </c>
      <c r="E1644" s="63" t="s">
        <v>104</v>
      </c>
      <c r="F1644" s="63" t="s">
        <v>92</v>
      </c>
      <c r="G1644" s="63" t="s">
        <v>93</v>
      </c>
      <c r="H1644" s="63" t="s">
        <v>94</v>
      </c>
      <c r="I1644" s="63" t="s">
        <v>97</v>
      </c>
      <c r="J1644" s="63">
        <v>702</v>
      </c>
      <c r="K1644" s="63">
        <v>1003.86</v>
      </c>
    </row>
    <row r="1645" spans="1:11" ht="18" customHeight="1" x14ac:dyDescent="0.3">
      <c r="A1645" s="63" t="s">
        <v>89</v>
      </c>
      <c r="B1645" s="63">
        <v>2022</v>
      </c>
      <c r="C1645" s="63" t="s">
        <v>38</v>
      </c>
      <c r="D1645" s="63" t="s">
        <v>90</v>
      </c>
      <c r="E1645" s="63" t="s">
        <v>104</v>
      </c>
      <c r="F1645" s="63" t="s">
        <v>92</v>
      </c>
      <c r="G1645" s="63" t="s">
        <v>93</v>
      </c>
      <c r="H1645" s="63" t="s">
        <v>94</v>
      </c>
      <c r="I1645" s="63" t="s">
        <v>97</v>
      </c>
      <c r="J1645" s="63">
        <v>735</v>
      </c>
      <c r="K1645" s="63">
        <v>1051.05</v>
      </c>
    </row>
    <row r="1646" spans="1:11" ht="18" customHeight="1" x14ac:dyDescent="0.3">
      <c r="A1646" s="63" t="s">
        <v>96</v>
      </c>
      <c r="B1646" s="63">
        <v>2022</v>
      </c>
      <c r="C1646" s="63" t="s">
        <v>38</v>
      </c>
      <c r="D1646" s="63" t="s">
        <v>90</v>
      </c>
      <c r="E1646" s="63" t="s">
        <v>104</v>
      </c>
      <c r="F1646" s="63" t="s">
        <v>92</v>
      </c>
      <c r="G1646" s="63" t="s">
        <v>93</v>
      </c>
      <c r="H1646" s="63" t="s">
        <v>94</v>
      </c>
      <c r="I1646" s="63" t="s">
        <v>97</v>
      </c>
      <c r="J1646" s="63">
        <v>333</v>
      </c>
      <c r="K1646" s="63">
        <v>526.24</v>
      </c>
    </row>
    <row r="1647" spans="1:11" ht="18" customHeight="1" x14ac:dyDescent="0.3">
      <c r="A1647" s="63" t="s">
        <v>100</v>
      </c>
      <c r="B1647" s="63">
        <v>2022</v>
      </c>
      <c r="C1647" s="63" t="s">
        <v>38</v>
      </c>
      <c r="D1647" s="63" t="s">
        <v>90</v>
      </c>
      <c r="E1647" s="63" t="s">
        <v>104</v>
      </c>
      <c r="F1647" s="63" t="s">
        <v>92</v>
      </c>
      <c r="G1647" s="63" t="s">
        <v>93</v>
      </c>
      <c r="H1647" s="63" t="s">
        <v>94</v>
      </c>
      <c r="I1647" s="63" t="s">
        <v>97</v>
      </c>
      <c r="J1647" s="63">
        <v>774</v>
      </c>
      <c r="K1647" s="63">
        <v>526.24</v>
      </c>
    </row>
    <row r="1648" spans="1:11" ht="18" customHeight="1" x14ac:dyDescent="0.3">
      <c r="A1648" s="63" t="s">
        <v>96</v>
      </c>
      <c r="B1648" s="63">
        <v>2022</v>
      </c>
      <c r="C1648" s="63" t="s">
        <v>38</v>
      </c>
      <c r="D1648" s="63" t="s">
        <v>90</v>
      </c>
      <c r="E1648" s="63" t="s">
        <v>104</v>
      </c>
      <c r="F1648" s="63" t="s">
        <v>92</v>
      </c>
      <c r="G1648" s="63" t="s">
        <v>93</v>
      </c>
      <c r="H1648" s="63" t="s">
        <v>94</v>
      </c>
      <c r="I1648" s="63" t="s">
        <v>97</v>
      </c>
      <c r="J1648" s="63">
        <v>331</v>
      </c>
      <c r="K1648" s="63">
        <v>473.33</v>
      </c>
    </row>
    <row r="1649" spans="1:11" ht="18" customHeight="1" x14ac:dyDescent="0.3">
      <c r="A1649" s="63" t="s">
        <v>96</v>
      </c>
      <c r="B1649" s="63">
        <v>2022</v>
      </c>
      <c r="C1649" s="63" t="s">
        <v>38</v>
      </c>
      <c r="D1649" s="63" t="s">
        <v>90</v>
      </c>
      <c r="E1649" s="63" t="s">
        <v>104</v>
      </c>
      <c r="F1649" s="63" t="s">
        <v>92</v>
      </c>
      <c r="G1649" s="63" t="s">
        <v>93</v>
      </c>
      <c r="H1649" s="63" t="s">
        <v>94</v>
      </c>
      <c r="I1649" s="63" t="s">
        <v>97</v>
      </c>
      <c r="J1649" s="63">
        <v>133</v>
      </c>
      <c r="K1649" s="63">
        <v>190.19</v>
      </c>
    </row>
    <row r="1650" spans="1:11" ht="18" customHeight="1" x14ac:dyDescent="0.3">
      <c r="A1650" s="63" t="s">
        <v>99</v>
      </c>
      <c r="B1650" s="63">
        <v>2022</v>
      </c>
      <c r="C1650" s="63" t="s">
        <v>38</v>
      </c>
      <c r="D1650" s="63" t="s">
        <v>90</v>
      </c>
      <c r="E1650" s="63" t="s">
        <v>104</v>
      </c>
      <c r="F1650" s="63" t="s">
        <v>92</v>
      </c>
      <c r="G1650" s="63" t="s">
        <v>93</v>
      </c>
      <c r="H1650" s="63" t="s">
        <v>94</v>
      </c>
      <c r="I1650" s="63" t="s">
        <v>97</v>
      </c>
      <c r="J1650" s="63">
        <v>335</v>
      </c>
      <c r="K1650" s="63">
        <v>479.05</v>
      </c>
    </row>
    <row r="1651" spans="1:11" ht="18" customHeight="1" x14ac:dyDescent="0.3">
      <c r="A1651" s="63" t="s">
        <v>96</v>
      </c>
      <c r="B1651" s="63">
        <v>2022</v>
      </c>
      <c r="C1651" s="63" t="s">
        <v>38</v>
      </c>
      <c r="D1651" s="63" t="s">
        <v>90</v>
      </c>
      <c r="E1651" s="63" t="s">
        <v>104</v>
      </c>
      <c r="F1651" s="63" t="s">
        <v>92</v>
      </c>
      <c r="G1651" s="63" t="s">
        <v>93</v>
      </c>
      <c r="H1651" s="63" t="s">
        <v>94</v>
      </c>
      <c r="I1651" s="63" t="s">
        <v>97</v>
      </c>
      <c r="J1651" s="63">
        <v>131</v>
      </c>
      <c r="K1651" s="63">
        <v>187.32999999999998</v>
      </c>
    </row>
    <row r="1652" spans="1:11" ht="18" customHeight="1" x14ac:dyDescent="0.3">
      <c r="A1652" s="63" t="s">
        <v>99</v>
      </c>
      <c r="B1652" s="63">
        <v>2022</v>
      </c>
      <c r="C1652" s="63" t="s">
        <v>42</v>
      </c>
      <c r="D1652" s="63" t="s">
        <v>90</v>
      </c>
      <c r="E1652" s="63" t="s">
        <v>104</v>
      </c>
      <c r="F1652" s="63" t="s">
        <v>92</v>
      </c>
      <c r="G1652" s="63" t="s">
        <v>93</v>
      </c>
      <c r="H1652" s="63" t="s">
        <v>94</v>
      </c>
      <c r="I1652" s="63" t="s">
        <v>97</v>
      </c>
      <c r="J1652" s="63">
        <v>140</v>
      </c>
      <c r="K1652" s="63">
        <v>200.2</v>
      </c>
    </row>
    <row r="1653" spans="1:11" ht="18" customHeight="1" x14ac:dyDescent="0.3">
      <c r="A1653" s="63" t="s">
        <v>96</v>
      </c>
      <c r="B1653" s="63">
        <v>2022</v>
      </c>
      <c r="C1653" s="63" t="s">
        <v>42</v>
      </c>
      <c r="D1653" s="63" t="s">
        <v>90</v>
      </c>
      <c r="E1653" s="63" t="s">
        <v>104</v>
      </c>
      <c r="F1653" s="63" t="s">
        <v>92</v>
      </c>
      <c r="G1653" s="63" t="s">
        <v>93</v>
      </c>
      <c r="H1653" s="63" t="s">
        <v>94</v>
      </c>
      <c r="I1653" s="63" t="s">
        <v>97</v>
      </c>
      <c r="J1653" s="63">
        <v>356</v>
      </c>
      <c r="K1653" s="63">
        <v>509.08</v>
      </c>
    </row>
    <row r="1654" spans="1:11" ht="18" customHeight="1" x14ac:dyDescent="0.3">
      <c r="A1654" s="63" t="s">
        <v>96</v>
      </c>
      <c r="B1654" s="63">
        <v>2022</v>
      </c>
      <c r="C1654" s="63" t="s">
        <v>42</v>
      </c>
      <c r="D1654" s="63" t="s">
        <v>90</v>
      </c>
      <c r="E1654" s="63" t="s">
        <v>104</v>
      </c>
      <c r="F1654" s="63" t="s">
        <v>92</v>
      </c>
      <c r="G1654" s="63" t="s">
        <v>93</v>
      </c>
      <c r="H1654" s="63" t="s">
        <v>94</v>
      </c>
      <c r="I1654" s="63" t="s">
        <v>97</v>
      </c>
      <c r="J1654" s="63">
        <v>310</v>
      </c>
      <c r="K1654" s="63">
        <v>443.3</v>
      </c>
    </row>
    <row r="1655" spans="1:11" ht="18" customHeight="1" x14ac:dyDescent="0.3">
      <c r="A1655" s="63" t="s">
        <v>89</v>
      </c>
      <c r="B1655" s="63">
        <v>2022</v>
      </c>
      <c r="C1655" s="63" t="s">
        <v>42</v>
      </c>
      <c r="D1655" s="63" t="s">
        <v>90</v>
      </c>
      <c r="E1655" s="63" t="s">
        <v>104</v>
      </c>
      <c r="F1655" s="63" t="s">
        <v>92</v>
      </c>
      <c r="G1655" s="63" t="s">
        <v>93</v>
      </c>
      <c r="H1655" s="63" t="s">
        <v>94</v>
      </c>
      <c r="I1655" s="63" t="s">
        <v>97</v>
      </c>
      <c r="J1655" s="63">
        <v>358</v>
      </c>
      <c r="K1655" s="63">
        <v>511.94</v>
      </c>
    </row>
    <row r="1656" spans="1:11" ht="18" customHeight="1" x14ac:dyDescent="0.3">
      <c r="A1656" s="63" t="s">
        <v>100</v>
      </c>
      <c r="B1656" s="63">
        <v>2022</v>
      </c>
      <c r="C1656" s="63" t="s">
        <v>42</v>
      </c>
      <c r="D1656" s="63" t="s">
        <v>90</v>
      </c>
      <c r="E1656" s="63" t="s">
        <v>104</v>
      </c>
      <c r="F1656" s="63" t="s">
        <v>92</v>
      </c>
      <c r="G1656" s="63" t="s">
        <v>93</v>
      </c>
      <c r="H1656" s="63" t="s">
        <v>94</v>
      </c>
      <c r="I1656" s="63" t="s">
        <v>97</v>
      </c>
      <c r="J1656" s="63">
        <v>138</v>
      </c>
      <c r="K1656" s="63">
        <v>197.34</v>
      </c>
    </row>
    <row r="1657" spans="1:11" ht="18" customHeight="1" x14ac:dyDescent="0.3">
      <c r="A1657" s="63" t="s">
        <v>98</v>
      </c>
      <c r="B1657" s="63">
        <v>2022</v>
      </c>
      <c r="C1657" s="63" t="s">
        <v>42</v>
      </c>
      <c r="D1657" s="63" t="s">
        <v>90</v>
      </c>
      <c r="E1657" s="63" t="s">
        <v>104</v>
      </c>
      <c r="F1657" s="63" t="s">
        <v>92</v>
      </c>
      <c r="G1657" s="63" t="s">
        <v>93</v>
      </c>
      <c r="H1657" s="63" t="s">
        <v>94</v>
      </c>
      <c r="I1657" s="63" t="s">
        <v>97</v>
      </c>
      <c r="J1657" s="63">
        <v>705</v>
      </c>
      <c r="K1657" s="63">
        <v>1008.15</v>
      </c>
    </row>
    <row r="1658" spans="1:11" ht="18" customHeight="1" x14ac:dyDescent="0.3">
      <c r="A1658" s="63" t="s">
        <v>89</v>
      </c>
      <c r="B1658" s="63">
        <v>2022</v>
      </c>
      <c r="C1658" s="63" t="s">
        <v>42</v>
      </c>
      <c r="D1658" s="63" t="s">
        <v>90</v>
      </c>
      <c r="E1658" s="63" t="s">
        <v>104</v>
      </c>
      <c r="F1658" s="63" t="s">
        <v>92</v>
      </c>
      <c r="G1658" s="63" t="s">
        <v>93</v>
      </c>
      <c r="H1658" s="63" t="s">
        <v>94</v>
      </c>
      <c r="I1658" s="63" t="s">
        <v>97</v>
      </c>
      <c r="J1658" s="63">
        <v>738</v>
      </c>
      <c r="K1658" s="63">
        <v>1055.3399999999999</v>
      </c>
    </row>
    <row r="1659" spans="1:11" ht="18" customHeight="1" x14ac:dyDescent="0.3">
      <c r="A1659" s="63" t="s">
        <v>89</v>
      </c>
      <c r="B1659" s="63">
        <v>2022</v>
      </c>
      <c r="C1659" s="63" t="s">
        <v>42</v>
      </c>
      <c r="D1659" s="63" t="s">
        <v>90</v>
      </c>
      <c r="E1659" s="63" t="s">
        <v>104</v>
      </c>
      <c r="F1659" s="63" t="s">
        <v>92</v>
      </c>
      <c r="G1659" s="63" t="s">
        <v>93</v>
      </c>
      <c r="H1659" s="63" t="s">
        <v>94</v>
      </c>
      <c r="I1659" s="63" t="s">
        <v>97</v>
      </c>
      <c r="J1659" s="63">
        <v>141</v>
      </c>
      <c r="K1659" s="63">
        <v>201.63</v>
      </c>
    </row>
    <row r="1660" spans="1:11" ht="18" customHeight="1" x14ac:dyDescent="0.3">
      <c r="A1660" s="63" t="s">
        <v>98</v>
      </c>
      <c r="B1660" s="63">
        <v>2022</v>
      </c>
      <c r="C1660" s="63" t="s">
        <v>42</v>
      </c>
      <c r="D1660" s="63" t="s">
        <v>90</v>
      </c>
      <c r="E1660" s="63" t="s">
        <v>104</v>
      </c>
      <c r="F1660" s="63" t="s">
        <v>92</v>
      </c>
      <c r="G1660" s="63" t="s">
        <v>93</v>
      </c>
      <c r="H1660" s="63" t="s">
        <v>94</v>
      </c>
      <c r="I1660" s="63" t="s">
        <v>97</v>
      </c>
      <c r="J1660" s="63">
        <v>309</v>
      </c>
      <c r="K1660" s="63">
        <v>526.24</v>
      </c>
    </row>
    <row r="1661" spans="1:11" ht="18" customHeight="1" x14ac:dyDescent="0.3">
      <c r="A1661" s="63" t="s">
        <v>100</v>
      </c>
      <c r="B1661" s="63">
        <v>2022</v>
      </c>
      <c r="C1661" s="63" t="s">
        <v>42</v>
      </c>
      <c r="D1661" s="63" t="s">
        <v>90</v>
      </c>
      <c r="E1661" s="63" t="s">
        <v>104</v>
      </c>
      <c r="F1661" s="63" t="s">
        <v>92</v>
      </c>
      <c r="G1661" s="63" t="s">
        <v>93</v>
      </c>
      <c r="H1661" s="63" t="s">
        <v>94</v>
      </c>
      <c r="I1661" s="63" t="s">
        <v>97</v>
      </c>
      <c r="J1661" s="63">
        <v>778</v>
      </c>
      <c r="K1661" s="63">
        <v>526.24</v>
      </c>
    </row>
    <row r="1662" spans="1:11" ht="18" customHeight="1" x14ac:dyDescent="0.3">
      <c r="A1662" s="63" t="s">
        <v>89</v>
      </c>
      <c r="B1662" s="63">
        <v>2022</v>
      </c>
      <c r="C1662" s="63" t="s">
        <v>42</v>
      </c>
      <c r="D1662" s="63" t="s">
        <v>90</v>
      </c>
      <c r="E1662" s="63" t="s">
        <v>104</v>
      </c>
      <c r="F1662" s="63" t="s">
        <v>92</v>
      </c>
      <c r="G1662" s="63" t="s">
        <v>93</v>
      </c>
      <c r="H1662" s="63" t="s">
        <v>94</v>
      </c>
      <c r="I1662" s="63" t="s">
        <v>97</v>
      </c>
      <c r="J1662" s="63">
        <v>139</v>
      </c>
      <c r="K1662" s="63">
        <v>198.76999999999998</v>
      </c>
    </row>
    <row r="1663" spans="1:11" ht="18" customHeight="1" x14ac:dyDescent="0.3">
      <c r="A1663" s="63" t="s">
        <v>96</v>
      </c>
      <c r="B1663" s="63">
        <v>2022</v>
      </c>
      <c r="C1663" s="63" t="s">
        <v>42</v>
      </c>
      <c r="D1663" s="63" t="s">
        <v>90</v>
      </c>
      <c r="E1663" s="63" t="s">
        <v>104</v>
      </c>
      <c r="F1663" s="63" t="s">
        <v>92</v>
      </c>
      <c r="G1663" s="63" t="s">
        <v>93</v>
      </c>
      <c r="H1663" s="63" t="s">
        <v>94</v>
      </c>
      <c r="I1663" s="63" t="s">
        <v>97</v>
      </c>
      <c r="J1663" s="63">
        <v>313</v>
      </c>
      <c r="K1663" s="63">
        <v>447.59000000000003</v>
      </c>
    </row>
    <row r="1664" spans="1:11" ht="18" customHeight="1" x14ac:dyDescent="0.3">
      <c r="A1664" s="63" t="s">
        <v>96</v>
      </c>
      <c r="B1664" s="63">
        <v>2022</v>
      </c>
      <c r="C1664" s="63" t="s">
        <v>42</v>
      </c>
      <c r="D1664" s="63" t="s">
        <v>90</v>
      </c>
      <c r="E1664" s="63" t="s">
        <v>104</v>
      </c>
      <c r="F1664" s="63" t="s">
        <v>92</v>
      </c>
      <c r="G1664" s="63" t="s">
        <v>93</v>
      </c>
      <c r="H1664" s="63" t="s">
        <v>94</v>
      </c>
      <c r="I1664" s="63" t="s">
        <v>97</v>
      </c>
      <c r="J1664" s="63">
        <v>137</v>
      </c>
      <c r="K1664" s="63">
        <v>195.91</v>
      </c>
    </row>
    <row r="1665" spans="1:11" ht="18" customHeight="1" x14ac:dyDescent="0.3">
      <c r="A1665" s="63" t="s">
        <v>89</v>
      </c>
      <c r="B1665" s="63">
        <v>2022</v>
      </c>
      <c r="C1665" s="63" t="s">
        <v>42</v>
      </c>
      <c r="D1665" s="63" t="s">
        <v>90</v>
      </c>
      <c r="E1665" s="63" t="s">
        <v>104</v>
      </c>
      <c r="F1665" s="63" t="s">
        <v>92</v>
      </c>
      <c r="G1665" s="63" t="s">
        <v>93</v>
      </c>
      <c r="H1665" s="63" t="s">
        <v>94</v>
      </c>
      <c r="I1665" s="63" t="s">
        <v>97</v>
      </c>
      <c r="J1665" s="63">
        <v>311</v>
      </c>
      <c r="K1665" s="63">
        <v>444.73</v>
      </c>
    </row>
    <row r="1666" spans="1:11" ht="18" customHeight="1" x14ac:dyDescent="0.3">
      <c r="A1666" s="63" t="s">
        <v>99</v>
      </c>
      <c r="B1666" s="63">
        <v>2022</v>
      </c>
      <c r="C1666" s="63" t="s">
        <v>42</v>
      </c>
      <c r="D1666" s="63" t="s">
        <v>90</v>
      </c>
      <c r="E1666" s="63" t="s">
        <v>104</v>
      </c>
      <c r="F1666" s="63" t="s">
        <v>92</v>
      </c>
      <c r="G1666" s="63" t="s">
        <v>93</v>
      </c>
      <c r="H1666" s="63" t="s">
        <v>94</v>
      </c>
      <c r="I1666" s="63" t="s">
        <v>97</v>
      </c>
      <c r="J1666" s="63">
        <v>747</v>
      </c>
      <c r="K1666" s="63">
        <v>1068.21</v>
      </c>
    </row>
    <row r="1667" spans="1:11" ht="18" customHeight="1" x14ac:dyDescent="0.3">
      <c r="A1667" s="63" t="s">
        <v>89</v>
      </c>
      <c r="B1667" s="63">
        <v>2022</v>
      </c>
      <c r="C1667" s="63" t="s">
        <v>31</v>
      </c>
      <c r="D1667" s="63" t="s">
        <v>90</v>
      </c>
      <c r="E1667" s="63" t="s">
        <v>104</v>
      </c>
      <c r="F1667" s="63" t="s">
        <v>92</v>
      </c>
      <c r="G1667" s="63" t="s">
        <v>93</v>
      </c>
      <c r="H1667" s="63" t="s">
        <v>94</v>
      </c>
      <c r="I1667" s="63" t="s">
        <v>97</v>
      </c>
      <c r="J1667" s="63">
        <v>362</v>
      </c>
      <c r="K1667" s="63">
        <v>492.32</v>
      </c>
    </row>
    <row r="1668" spans="1:11" ht="18" customHeight="1" x14ac:dyDescent="0.3">
      <c r="A1668" s="63" t="s">
        <v>96</v>
      </c>
      <c r="B1668" s="63">
        <v>2022</v>
      </c>
      <c r="C1668" s="63" t="s">
        <v>31</v>
      </c>
      <c r="D1668" s="63" t="s">
        <v>90</v>
      </c>
      <c r="E1668" s="63" t="s">
        <v>104</v>
      </c>
      <c r="F1668" s="63" t="s">
        <v>92</v>
      </c>
      <c r="G1668" s="63" t="s">
        <v>93</v>
      </c>
      <c r="H1668" s="63" t="s">
        <v>94</v>
      </c>
      <c r="I1668" s="63" t="s">
        <v>97</v>
      </c>
      <c r="J1668" s="63">
        <v>164</v>
      </c>
      <c r="K1668" s="63">
        <v>234.51999999999998</v>
      </c>
    </row>
    <row r="1669" spans="1:11" ht="18" customHeight="1" x14ac:dyDescent="0.3">
      <c r="A1669" s="63" t="s">
        <v>98</v>
      </c>
      <c r="B1669" s="63">
        <v>2022</v>
      </c>
      <c r="C1669" s="63" t="s">
        <v>31</v>
      </c>
      <c r="D1669" s="63" t="s">
        <v>90</v>
      </c>
      <c r="E1669" s="63" t="s">
        <v>104</v>
      </c>
      <c r="F1669" s="63" t="s">
        <v>92</v>
      </c>
      <c r="G1669" s="63" t="s">
        <v>93</v>
      </c>
      <c r="H1669" s="63" t="s">
        <v>94</v>
      </c>
      <c r="I1669" s="63" t="s">
        <v>97</v>
      </c>
      <c r="J1669" s="63">
        <v>364</v>
      </c>
      <c r="K1669" s="63">
        <v>520.52</v>
      </c>
    </row>
    <row r="1670" spans="1:11" ht="18" customHeight="1" x14ac:dyDescent="0.3">
      <c r="A1670" s="63" t="s">
        <v>89</v>
      </c>
      <c r="B1670" s="63">
        <v>2022</v>
      </c>
      <c r="C1670" s="63" t="s">
        <v>31</v>
      </c>
      <c r="D1670" s="63" t="s">
        <v>90</v>
      </c>
      <c r="E1670" s="63" t="s">
        <v>104</v>
      </c>
      <c r="F1670" s="63" t="s">
        <v>92</v>
      </c>
      <c r="G1670" s="63" t="s">
        <v>93</v>
      </c>
      <c r="H1670" s="63" t="s">
        <v>94</v>
      </c>
      <c r="I1670" s="63" t="s">
        <v>97</v>
      </c>
      <c r="J1670" s="63">
        <v>166</v>
      </c>
      <c r="K1670" s="63">
        <v>237.38</v>
      </c>
    </row>
    <row r="1671" spans="1:11" ht="18" customHeight="1" x14ac:dyDescent="0.3">
      <c r="A1671" s="63" t="s">
        <v>89</v>
      </c>
      <c r="B1671" s="63">
        <v>2022</v>
      </c>
      <c r="C1671" s="63" t="s">
        <v>31</v>
      </c>
      <c r="D1671" s="63" t="s">
        <v>90</v>
      </c>
      <c r="E1671" s="63" t="s">
        <v>104</v>
      </c>
      <c r="F1671" s="63" t="s">
        <v>92</v>
      </c>
      <c r="G1671" s="63" t="s">
        <v>93</v>
      </c>
      <c r="H1671" s="63" t="s">
        <v>94</v>
      </c>
      <c r="I1671" s="63" t="s">
        <v>97</v>
      </c>
      <c r="J1671" s="63">
        <v>696</v>
      </c>
      <c r="K1671" s="63">
        <v>995.28</v>
      </c>
    </row>
    <row r="1672" spans="1:11" ht="18" customHeight="1" x14ac:dyDescent="0.3">
      <c r="A1672" s="63" t="s">
        <v>98</v>
      </c>
      <c r="B1672" s="63">
        <v>2022</v>
      </c>
      <c r="C1672" s="63" t="s">
        <v>31</v>
      </c>
      <c r="D1672" s="63" t="s">
        <v>90</v>
      </c>
      <c r="E1672" s="63" t="s">
        <v>104</v>
      </c>
      <c r="F1672" s="63" t="s">
        <v>92</v>
      </c>
      <c r="G1672" s="63" t="s">
        <v>93</v>
      </c>
      <c r="H1672" s="63" t="s">
        <v>94</v>
      </c>
      <c r="I1672" s="63" t="s">
        <v>97</v>
      </c>
      <c r="J1672" s="63">
        <v>363</v>
      </c>
      <c r="K1672" s="63">
        <v>519.09</v>
      </c>
    </row>
    <row r="1673" spans="1:11" ht="18" customHeight="1" x14ac:dyDescent="0.3">
      <c r="A1673" s="63" t="s">
        <v>89</v>
      </c>
      <c r="B1673" s="63">
        <v>2022</v>
      </c>
      <c r="C1673" s="63" t="s">
        <v>31</v>
      </c>
      <c r="D1673" s="63" t="s">
        <v>90</v>
      </c>
      <c r="E1673" s="63" t="s">
        <v>104</v>
      </c>
      <c r="F1673" s="63" t="s">
        <v>92</v>
      </c>
      <c r="G1673" s="63" t="s">
        <v>93</v>
      </c>
      <c r="H1673" s="63" t="s">
        <v>94</v>
      </c>
      <c r="I1673" s="63" t="s">
        <v>97</v>
      </c>
      <c r="J1673" s="63">
        <v>769</v>
      </c>
      <c r="K1673" s="63">
        <v>526.24</v>
      </c>
    </row>
    <row r="1674" spans="1:11" ht="18" customHeight="1" x14ac:dyDescent="0.3">
      <c r="A1674" s="63" t="s">
        <v>89</v>
      </c>
      <c r="B1674" s="63">
        <v>2022</v>
      </c>
      <c r="C1674" s="63" t="s">
        <v>31</v>
      </c>
      <c r="D1674" s="63" t="s">
        <v>90</v>
      </c>
      <c r="E1674" s="63" t="s">
        <v>104</v>
      </c>
      <c r="F1674" s="63" t="s">
        <v>92</v>
      </c>
      <c r="G1674" s="63" t="s">
        <v>93</v>
      </c>
      <c r="H1674" s="63" t="s">
        <v>94</v>
      </c>
      <c r="I1674" s="63" t="s">
        <v>97</v>
      </c>
      <c r="J1674" s="63">
        <v>367</v>
      </c>
      <c r="K1674" s="63">
        <v>524.80999999999995</v>
      </c>
    </row>
    <row r="1675" spans="1:11" ht="18" customHeight="1" x14ac:dyDescent="0.3">
      <c r="A1675" s="63" t="s">
        <v>98</v>
      </c>
      <c r="B1675" s="63">
        <v>2022</v>
      </c>
      <c r="C1675" s="63" t="s">
        <v>31</v>
      </c>
      <c r="D1675" s="63" t="s">
        <v>90</v>
      </c>
      <c r="E1675" s="63" t="s">
        <v>104</v>
      </c>
      <c r="F1675" s="63" t="s">
        <v>92</v>
      </c>
      <c r="G1675" s="63" t="s">
        <v>93</v>
      </c>
      <c r="H1675" s="63" t="s">
        <v>94</v>
      </c>
      <c r="I1675" s="63" t="s">
        <v>97</v>
      </c>
      <c r="J1675" s="63">
        <v>163</v>
      </c>
      <c r="K1675" s="63">
        <v>233.09</v>
      </c>
    </row>
    <row r="1676" spans="1:11" ht="18" customHeight="1" x14ac:dyDescent="0.3">
      <c r="A1676" s="63" t="s">
        <v>96</v>
      </c>
      <c r="B1676" s="63">
        <v>2022</v>
      </c>
      <c r="C1676" s="63" t="s">
        <v>31</v>
      </c>
      <c r="D1676" s="63" t="s">
        <v>90</v>
      </c>
      <c r="E1676" s="63" t="s">
        <v>104</v>
      </c>
      <c r="F1676" s="63" t="s">
        <v>92</v>
      </c>
      <c r="G1676" s="63" t="s">
        <v>93</v>
      </c>
      <c r="H1676" s="63" t="s">
        <v>94</v>
      </c>
      <c r="I1676" s="63" t="s">
        <v>97</v>
      </c>
      <c r="J1676" s="63">
        <v>365</v>
      </c>
      <c r="K1676" s="63">
        <v>521.95000000000005</v>
      </c>
    </row>
    <row r="1677" spans="1:11" ht="18" customHeight="1" x14ac:dyDescent="0.3">
      <c r="A1677" s="63" t="s">
        <v>98</v>
      </c>
      <c r="B1677" s="63">
        <v>2022</v>
      </c>
      <c r="C1677" s="63" t="s">
        <v>31</v>
      </c>
      <c r="D1677" s="63" t="s">
        <v>90</v>
      </c>
      <c r="E1677" s="63" t="s">
        <v>104</v>
      </c>
      <c r="F1677" s="63" t="s">
        <v>92</v>
      </c>
      <c r="G1677" s="63" t="s">
        <v>93</v>
      </c>
      <c r="H1677" s="63" t="s">
        <v>94</v>
      </c>
      <c r="I1677" s="63" t="s">
        <v>97</v>
      </c>
      <c r="J1677" s="63">
        <v>167</v>
      </c>
      <c r="K1677" s="63">
        <v>238.81</v>
      </c>
    </row>
    <row r="1678" spans="1:11" ht="18" customHeight="1" x14ac:dyDescent="0.3">
      <c r="A1678" s="63" t="s">
        <v>89</v>
      </c>
      <c r="B1678" s="63">
        <v>2022</v>
      </c>
      <c r="C1678" s="63" t="s">
        <v>9</v>
      </c>
      <c r="D1678" s="63" t="s">
        <v>90</v>
      </c>
      <c r="E1678" s="63" t="s">
        <v>104</v>
      </c>
      <c r="F1678" s="63" t="s">
        <v>92</v>
      </c>
      <c r="G1678" s="63" t="s">
        <v>93</v>
      </c>
      <c r="H1678" s="63" t="s">
        <v>94</v>
      </c>
      <c r="I1678" s="63" t="s">
        <v>97</v>
      </c>
      <c r="J1678" s="63">
        <v>368</v>
      </c>
      <c r="K1678" s="63">
        <v>500.48</v>
      </c>
    </row>
    <row r="1679" spans="1:11" ht="18" customHeight="1" x14ac:dyDescent="0.3">
      <c r="A1679" s="63" t="s">
        <v>96</v>
      </c>
      <c r="B1679" s="63">
        <v>2022</v>
      </c>
      <c r="C1679" s="63" t="s">
        <v>9</v>
      </c>
      <c r="D1679" s="63" t="s">
        <v>90</v>
      </c>
      <c r="E1679" s="63" t="s">
        <v>104</v>
      </c>
      <c r="F1679" s="63" t="s">
        <v>92</v>
      </c>
      <c r="G1679" s="63" t="s">
        <v>93</v>
      </c>
      <c r="H1679" s="63" t="s">
        <v>94</v>
      </c>
      <c r="I1679" s="63" t="s">
        <v>97</v>
      </c>
      <c r="J1679" s="63">
        <v>170</v>
      </c>
      <c r="K1679" s="63">
        <v>243.1</v>
      </c>
    </row>
    <row r="1680" spans="1:11" ht="18" customHeight="1" x14ac:dyDescent="0.3">
      <c r="A1680" s="63" t="s">
        <v>96</v>
      </c>
      <c r="B1680" s="63">
        <v>2022</v>
      </c>
      <c r="C1680" s="63" t="s">
        <v>9</v>
      </c>
      <c r="D1680" s="63" t="s">
        <v>90</v>
      </c>
      <c r="E1680" s="63" t="s">
        <v>104</v>
      </c>
      <c r="F1680" s="63" t="s">
        <v>92</v>
      </c>
      <c r="G1680" s="63" t="s">
        <v>93</v>
      </c>
      <c r="H1680" s="63" t="s">
        <v>94</v>
      </c>
      <c r="I1680" s="63" t="s">
        <v>97</v>
      </c>
      <c r="J1680" s="63">
        <v>370</v>
      </c>
      <c r="K1680" s="63">
        <v>529.1</v>
      </c>
    </row>
    <row r="1681" spans="1:11" ht="18" customHeight="1" x14ac:dyDescent="0.3">
      <c r="A1681" s="63" t="s">
        <v>89</v>
      </c>
      <c r="B1681" s="63">
        <v>2022</v>
      </c>
      <c r="C1681" s="63" t="s">
        <v>9</v>
      </c>
      <c r="D1681" s="63" t="s">
        <v>90</v>
      </c>
      <c r="E1681" s="63" t="s">
        <v>104</v>
      </c>
      <c r="F1681" s="63" t="s">
        <v>92</v>
      </c>
      <c r="G1681" s="63" t="s">
        <v>93</v>
      </c>
      <c r="H1681" s="63" t="s">
        <v>94</v>
      </c>
      <c r="I1681" s="63" t="s">
        <v>97</v>
      </c>
      <c r="J1681" s="63">
        <v>172</v>
      </c>
      <c r="K1681" s="63">
        <v>245.95999999999998</v>
      </c>
    </row>
    <row r="1682" spans="1:11" ht="18" customHeight="1" x14ac:dyDescent="0.3">
      <c r="A1682" s="63" t="s">
        <v>96</v>
      </c>
      <c r="B1682" s="63">
        <v>2022</v>
      </c>
      <c r="C1682" s="63" t="s">
        <v>9</v>
      </c>
      <c r="D1682" s="63" t="s">
        <v>90</v>
      </c>
      <c r="E1682" s="63" t="s">
        <v>104</v>
      </c>
      <c r="F1682" s="63" t="s">
        <v>92</v>
      </c>
      <c r="G1682" s="63" t="s">
        <v>93</v>
      </c>
      <c r="H1682" s="63" t="s">
        <v>94</v>
      </c>
      <c r="I1682" s="63" t="s">
        <v>97</v>
      </c>
      <c r="J1682" s="63">
        <v>695</v>
      </c>
      <c r="K1682" s="63">
        <v>993.85</v>
      </c>
    </row>
    <row r="1683" spans="1:11" ht="18" customHeight="1" x14ac:dyDescent="0.3">
      <c r="A1683" s="63" t="s">
        <v>89</v>
      </c>
      <c r="B1683" s="63">
        <v>2022</v>
      </c>
      <c r="C1683" s="63" t="s">
        <v>9</v>
      </c>
      <c r="D1683" s="63" t="s">
        <v>90</v>
      </c>
      <c r="E1683" s="63" t="s">
        <v>104</v>
      </c>
      <c r="F1683" s="63" t="s">
        <v>92</v>
      </c>
      <c r="G1683" s="63" t="s">
        <v>93</v>
      </c>
      <c r="H1683" s="63" t="s">
        <v>94</v>
      </c>
      <c r="I1683" s="63" t="s">
        <v>97</v>
      </c>
      <c r="J1683" s="63">
        <v>729</v>
      </c>
      <c r="K1683" s="63">
        <v>1042.47</v>
      </c>
    </row>
    <row r="1684" spans="1:11" ht="18" customHeight="1" x14ac:dyDescent="0.3">
      <c r="A1684" s="63" t="s">
        <v>89</v>
      </c>
      <c r="B1684" s="63">
        <v>2022</v>
      </c>
      <c r="C1684" s="63" t="s">
        <v>9</v>
      </c>
      <c r="D1684" s="63" t="s">
        <v>90</v>
      </c>
      <c r="E1684" s="63" t="s">
        <v>104</v>
      </c>
      <c r="F1684" s="63" t="s">
        <v>92</v>
      </c>
      <c r="G1684" s="63" t="s">
        <v>93</v>
      </c>
      <c r="H1684" s="63" t="s">
        <v>94</v>
      </c>
      <c r="I1684" s="63" t="s">
        <v>97</v>
      </c>
      <c r="J1684" s="63">
        <v>369</v>
      </c>
      <c r="K1684" s="63">
        <v>527.66999999999996</v>
      </c>
    </row>
    <row r="1685" spans="1:11" ht="18" customHeight="1" x14ac:dyDescent="0.3">
      <c r="A1685" s="63" t="s">
        <v>98</v>
      </c>
      <c r="B1685" s="63">
        <v>2022</v>
      </c>
      <c r="C1685" s="63" t="s">
        <v>9</v>
      </c>
      <c r="D1685" s="63" t="s">
        <v>90</v>
      </c>
      <c r="E1685" s="63" t="s">
        <v>104</v>
      </c>
      <c r="F1685" s="63" t="s">
        <v>92</v>
      </c>
      <c r="G1685" s="63" t="s">
        <v>93</v>
      </c>
      <c r="H1685" s="63" t="s">
        <v>94</v>
      </c>
      <c r="I1685" s="63" t="s">
        <v>97</v>
      </c>
      <c r="J1685" s="63">
        <v>768</v>
      </c>
      <c r="K1685" s="63">
        <v>526.24</v>
      </c>
    </row>
    <row r="1686" spans="1:11" ht="18" customHeight="1" x14ac:dyDescent="0.3">
      <c r="A1686" s="63" t="s">
        <v>96</v>
      </c>
      <c r="B1686" s="63">
        <v>2022</v>
      </c>
      <c r="C1686" s="63" t="s">
        <v>9</v>
      </c>
      <c r="D1686" s="63" t="s">
        <v>90</v>
      </c>
      <c r="E1686" s="63" t="s">
        <v>104</v>
      </c>
      <c r="F1686" s="63" t="s">
        <v>92</v>
      </c>
      <c r="G1686" s="63" t="s">
        <v>93</v>
      </c>
      <c r="H1686" s="63" t="s">
        <v>94</v>
      </c>
      <c r="I1686" s="63" t="s">
        <v>97</v>
      </c>
      <c r="J1686" s="63">
        <v>169</v>
      </c>
      <c r="K1686" s="63">
        <v>241.67000000000002</v>
      </c>
    </row>
    <row r="1687" spans="1:11" ht="18" customHeight="1" x14ac:dyDescent="0.3">
      <c r="A1687" s="63" t="s">
        <v>96</v>
      </c>
      <c r="B1687" s="63">
        <v>2022</v>
      </c>
      <c r="C1687" s="63" t="s">
        <v>9</v>
      </c>
      <c r="D1687" s="63" t="s">
        <v>90</v>
      </c>
      <c r="E1687" s="63" t="s">
        <v>104</v>
      </c>
      <c r="F1687" s="63" t="s">
        <v>92</v>
      </c>
      <c r="G1687" s="63" t="s">
        <v>93</v>
      </c>
      <c r="H1687" s="63" t="s">
        <v>94</v>
      </c>
      <c r="I1687" s="63" t="s">
        <v>97</v>
      </c>
      <c r="J1687" s="63">
        <v>371</v>
      </c>
      <c r="K1687" s="63">
        <v>530.53</v>
      </c>
    </row>
    <row r="1688" spans="1:11" ht="18" customHeight="1" x14ac:dyDescent="0.3">
      <c r="A1688" s="63" t="s">
        <v>89</v>
      </c>
      <c r="B1688" s="63">
        <v>2022</v>
      </c>
      <c r="C1688" s="63" t="s">
        <v>9</v>
      </c>
      <c r="D1688" s="63" t="s">
        <v>90</v>
      </c>
      <c r="E1688" s="63" t="s">
        <v>104</v>
      </c>
      <c r="F1688" s="63" t="s">
        <v>92</v>
      </c>
      <c r="G1688" s="63" t="s">
        <v>93</v>
      </c>
      <c r="H1688" s="63" t="s">
        <v>94</v>
      </c>
      <c r="I1688" s="63" t="s">
        <v>97</v>
      </c>
      <c r="J1688" s="63">
        <v>173</v>
      </c>
      <c r="K1688" s="63">
        <v>247.39</v>
      </c>
    </row>
    <row r="1689" spans="1:11" ht="18" customHeight="1" x14ac:dyDescent="0.3">
      <c r="A1689" s="63" t="s">
        <v>89</v>
      </c>
      <c r="B1689" s="63">
        <v>2022</v>
      </c>
      <c r="C1689" s="63" t="s">
        <v>37</v>
      </c>
      <c r="D1689" s="63" t="s">
        <v>90</v>
      </c>
      <c r="E1689" s="63" t="s">
        <v>104</v>
      </c>
      <c r="F1689" s="63" t="s">
        <v>92</v>
      </c>
      <c r="G1689" s="63" t="s">
        <v>93</v>
      </c>
      <c r="H1689" s="63" t="s">
        <v>94</v>
      </c>
      <c r="I1689" s="63" t="s">
        <v>97</v>
      </c>
      <c r="J1689" s="63">
        <v>338</v>
      </c>
      <c r="K1689" s="63">
        <v>459.68</v>
      </c>
    </row>
    <row r="1690" spans="1:11" ht="18" customHeight="1" x14ac:dyDescent="0.3">
      <c r="A1690" s="63" t="s">
        <v>100</v>
      </c>
      <c r="B1690" s="63">
        <v>2022</v>
      </c>
      <c r="C1690" s="63" t="s">
        <v>37</v>
      </c>
      <c r="D1690" s="63" t="s">
        <v>90</v>
      </c>
      <c r="E1690" s="63" t="s">
        <v>104</v>
      </c>
      <c r="F1690" s="63" t="s">
        <v>92</v>
      </c>
      <c r="G1690" s="63" t="s">
        <v>93</v>
      </c>
      <c r="H1690" s="63" t="s">
        <v>94</v>
      </c>
      <c r="I1690" s="63" t="s">
        <v>97</v>
      </c>
      <c r="J1690" s="63">
        <v>140</v>
      </c>
      <c r="K1690" s="63">
        <v>200.2</v>
      </c>
    </row>
    <row r="1691" spans="1:11" ht="18" customHeight="1" x14ac:dyDescent="0.3">
      <c r="A1691" s="63" t="s">
        <v>96</v>
      </c>
      <c r="B1691" s="63">
        <v>2022</v>
      </c>
      <c r="C1691" s="63" t="s">
        <v>37</v>
      </c>
      <c r="D1691" s="63" t="s">
        <v>90</v>
      </c>
      <c r="E1691" s="63" t="s">
        <v>104</v>
      </c>
      <c r="F1691" s="63" t="s">
        <v>92</v>
      </c>
      <c r="G1691" s="63" t="s">
        <v>93</v>
      </c>
      <c r="H1691" s="63" t="s">
        <v>94</v>
      </c>
      <c r="I1691" s="63" t="s">
        <v>97</v>
      </c>
      <c r="J1691" s="63">
        <v>340</v>
      </c>
      <c r="K1691" s="63">
        <v>486.2</v>
      </c>
    </row>
    <row r="1692" spans="1:11" ht="18" customHeight="1" x14ac:dyDescent="0.3">
      <c r="A1692" s="63" t="s">
        <v>96</v>
      </c>
      <c r="B1692" s="63">
        <v>2022</v>
      </c>
      <c r="C1692" s="63" t="s">
        <v>37</v>
      </c>
      <c r="D1692" s="63" t="s">
        <v>90</v>
      </c>
      <c r="E1692" s="63" t="s">
        <v>104</v>
      </c>
      <c r="F1692" s="63" t="s">
        <v>92</v>
      </c>
      <c r="G1692" s="63" t="s">
        <v>93</v>
      </c>
      <c r="H1692" s="63" t="s">
        <v>94</v>
      </c>
      <c r="I1692" s="63" t="s">
        <v>97</v>
      </c>
      <c r="J1692" s="63">
        <v>136</v>
      </c>
      <c r="K1692" s="63">
        <v>194.48</v>
      </c>
    </row>
    <row r="1693" spans="1:11" ht="18" customHeight="1" x14ac:dyDescent="0.3">
      <c r="A1693" s="63" t="s">
        <v>89</v>
      </c>
      <c r="B1693" s="63">
        <v>2022</v>
      </c>
      <c r="C1693" s="63" t="s">
        <v>37</v>
      </c>
      <c r="D1693" s="63" t="s">
        <v>90</v>
      </c>
      <c r="E1693" s="63" t="s">
        <v>104</v>
      </c>
      <c r="F1693" s="63" t="s">
        <v>92</v>
      </c>
      <c r="G1693" s="63" t="s">
        <v>93</v>
      </c>
      <c r="H1693" s="63" t="s">
        <v>94</v>
      </c>
      <c r="I1693" s="63" t="s">
        <v>97</v>
      </c>
      <c r="J1693" s="63">
        <v>701</v>
      </c>
      <c r="K1693" s="63">
        <v>1002.4300000000001</v>
      </c>
    </row>
    <row r="1694" spans="1:11" ht="18" customHeight="1" x14ac:dyDescent="0.3">
      <c r="A1694" s="63" t="s">
        <v>98</v>
      </c>
      <c r="B1694" s="63">
        <v>2022</v>
      </c>
      <c r="C1694" s="63" t="s">
        <v>37</v>
      </c>
      <c r="D1694" s="63" t="s">
        <v>90</v>
      </c>
      <c r="E1694" s="63" t="s">
        <v>104</v>
      </c>
      <c r="F1694" s="63" t="s">
        <v>92</v>
      </c>
      <c r="G1694" s="63" t="s">
        <v>93</v>
      </c>
      <c r="H1694" s="63" t="s">
        <v>94</v>
      </c>
      <c r="I1694" s="63" t="s">
        <v>97</v>
      </c>
      <c r="J1694" s="63">
        <v>734</v>
      </c>
      <c r="K1694" s="63">
        <v>1049.6199999999999</v>
      </c>
    </row>
    <row r="1695" spans="1:11" ht="18" customHeight="1" x14ac:dyDescent="0.3">
      <c r="A1695" s="63" t="s">
        <v>89</v>
      </c>
      <c r="B1695" s="63">
        <v>2022</v>
      </c>
      <c r="C1695" s="63" t="s">
        <v>37</v>
      </c>
      <c r="D1695" s="63" t="s">
        <v>90</v>
      </c>
      <c r="E1695" s="63" t="s">
        <v>104</v>
      </c>
      <c r="F1695" s="63" t="s">
        <v>92</v>
      </c>
      <c r="G1695" s="63" t="s">
        <v>93</v>
      </c>
      <c r="H1695" s="63" t="s">
        <v>94</v>
      </c>
      <c r="I1695" s="63" t="s">
        <v>97</v>
      </c>
      <c r="J1695" s="63">
        <v>339</v>
      </c>
      <c r="K1695" s="63">
        <v>526.24</v>
      </c>
    </row>
    <row r="1696" spans="1:11" ht="18" customHeight="1" x14ac:dyDescent="0.3">
      <c r="A1696" s="63" t="s">
        <v>96</v>
      </c>
      <c r="B1696" s="63">
        <v>2022</v>
      </c>
      <c r="C1696" s="63" t="s">
        <v>37</v>
      </c>
      <c r="D1696" s="63" t="s">
        <v>90</v>
      </c>
      <c r="E1696" s="63" t="s">
        <v>104</v>
      </c>
      <c r="F1696" s="63" t="s">
        <v>92</v>
      </c>
      <c r="G1696" s="63" t="s">
        <v>93</v>
      </c>
      <c r="H1696" s="63" t="s">
        <v>94</v>
      </c>
      <c r="I1696" s="63" t="s">
        <v>97</v>
      </c>
      <c r="J1696" s="63">
        <v>773</v>
      </c>
      <c r="K1696" s="63">
        <v>526.24</v>
      </c>
    </row>
    <row r="1697" spans="1:11" ht="18" customHeight="1" x14ac:dyDescent="0.3">
      <c r="A1697" s="63" t="s">
        <v>89</v>
      </c>
      <c r="B1697" s="63">
        <v>2022</v>
      </c>
      <c r="C1697" s="63" t="s">
        <v>37</v>
      </c>
      <c r="D1697" s="63" t="s">
        <v>90</v>
      </c>
      <c r="E1697" s="63" t="s">
        <v>104</v>
      </c>
      <c r="F1697" s="63" t="s">
        <v>92</v>
      </c>
      <c r="G1697" s="63" t="s">
        <v>93</v>
      </c>
      <c r="H1697" s="63" t="s">
        <v>94</v>
      </c>
      <c r="I1697" s="63" t="s">
        <v>97</v>
      </c>
      <c r="J1697" s="63">
        <v>337</v>
      </c>
      <c r="K1697" s="63">
        <v>481.90999999999997</v>
      </c>
    </row>
    <row r="1698" spans="1:11" ht="18" customHeight="1" x14ac:dyDescent="0.3">
      <c r="A1698" s="63" t="s">
        <v>96</v>
      </c>
      <c r="B1698" s="63">
        <v>2022</v>
      </c>
      <c r="C1698" s="63" t="s">
        <v>37</v>
      </c>
      <c r="D1698" s="63" t="s">
        <v>90</v>
      </c>
      <c r="E1698" s="63" t="s">
        <v>104</v>
      </c>
      <c r="F1698" s="63" t="s">
        <v>92</v>
      </c>
      <c r="G1698" s="63" t="s">
        <v>93</v>
      </c>
      <c r="H1698" s="63" t="s">
        <v>94</v>
      </c>
      <c r="I1698" s="63" t="s">
        <v>97</v>
      </c>
      <c r="J1698" s="63">
        <v>139</v>
      </c>
      <c r="K1698" s="63">
        <v>198.76999999999998</v>
      </c>
    </row>
    <row r="1699" spans="1:11" ht="18" customHeight="1" x14ac:dyDescent="0.3">
      <c r="A1699" s="63" t="s">
        <v>100</v>
      </c>
      <c r="B1699" s="63">
        <v>2022</v>
      </c>
      <c r="C1699" s="63" t="s">
        <v>37</v>
      </c>
      <c r="D1699" s="63" t="s">
        <v>90</v>
      </c>
      <c r="E1699" s="63" t="s">
        <v>104</v>
      </c>
      <c r="F1699" s="63" t="s">
        <v>92</v>
      </c>
      <c r="G1699" s="63" t="s">
        <v>93</v>
      </c>
      <c r="H1699" s="63" t="s">
        <v>94</v>
      </c>
      <c r="I1699" s="63" t="s">
        <v>97</v>
      </c>
      <c r="J1699" s="63">
        <v>137</v>
      </c>
      <c r="K1699" s="63">
        <v>195.91</v>
      </c>
    </row>
    <row r="1700" spans="1:11" ht="18" customHeight="1" x14ac:dyDescent="0.3">
      <c r="A1700" s="63" t="s">
        <v>100</v>
      </c>
      <c r="B1700" s="63">
        <v>2022</v>
      </c>
      <c r="C1700" s="63" t="s">
        <v>36</v>
      </c>
      <c r="D1700" s="63" t="s">
        <v>90</v>
      </c>
      <c r="E1700" s="63" t="s">
        <v>104</v>
      </c>
      <c r="F1700" s="63" t="s">
        <v>92</v>
      </c>
      <c r="G1700" s="63" t="s">
        <v>93</v>
      </c>
      <c r="H1700" s="63" t="s">
        <v>94</v>
      </c>
      <c r="I1700" s="63" t="s">
        <v>97</v>
      </c>
      <c r="J1700" s="63">
        <v>344</v>
      </c>
      <c r="K1700" s="63">
        <v>467.84</v>
      </c>
    </row>
    <row r="1701" spans="1:11" ht="18" customHeight="1" x14ac:dyDescent="0.3">
      <c r="A1701" s="63" t="s">
        <v>89</v>
      </c>
      <c r="B1701" s="63">
        <v>2022</v>
      </c>
      <c r="C1701" s="63" t="s">
        <v>36</v>
      </c>
      <c r="D1701" s="63" t="s">
        <v>90</v>
      </c>
      <c r="E1701" s="63" t="s">
        <v>104</v>
      </c>
      <c r="F1701" s="63" t="s">
        <v>92</v>
      </c>
      <c r="G1701" s="63" t="s">
        <v>93</v>
      </c>
      <c r="H1701" s="63" t="s">
        <v>94</v>
      </c>
      <c r="I1701" s="63" t="s">
        <v>97</v>
      </c>
      <c r="J1701" s="63">
        <v>146</v>
      </c>
      <c r="K1701" s="63">
        <v>208.78</v>
      </c>
    </row>
    <row r="1702" spans="1:11" ht="18" customHeight="1" x14ac:dyDescent="0.3">
      <c r="A1702" s="63" t="s">
        <v>96</v>
      </c>
      <c r="B1702" s="63">
        <v>2022</v>
      </c>
      <c r="C1702" s="63" t="s">
        <v>36</v>
      </c>
      <c r="D1702" s="63" t="s">
        <v>90</v>
      </c>
      <c r="E1702" s="63" t="s">
        <v>104</v>
      </c>
      <c r="F1702" s="63" t="s">
        <v>92</v>
      </c>
      <c r="G1702" s="63" t="s">
        <v>93</v>
      </c>
      <c r="H1702" s="63" t="s">
        <v>94</v>
      </c>
      <c r="I1702" s="63" t="s">
        <v>97</v>
      </c>
      <c r="J1702" s="63">
        <v>142</v>
      </c>
      <c r="K1702" s="63">
        <v>203.06</v>
      </c>
    </row>
    <row r="1703" spans="1:11" ht="18" customHeight="1" x14ac:dyDescent="0.3">
      <c r="A1703" s="63" t="s">
        <v>89</v>
      </c>
      <c r="B1703" s="63">
        <v>2022</v>
      </c>
      <c r="C1703" s="63" t="s">
        <v>36</v>
      </c>
      <c r="D1703" s="63" t="s">
        <v>90</v>
      </c>
      <c r="E1703" s="63" t="s">
        <v>104</v>
      </c>
      <c r="F1703" s="63" t="s">
        <v>92</v>
      </c>
      <c r="G1703" s="63" t="s">
        <v>93</v>
      </c>
      <c r="H1703" s="63" t="s">
        <v>94</v>
      </c>
      <c r="I1703" s="63" t="s">
        <v>97</v>
      </c>
      <c r="J1703" s="63">
        <v>700</v>
      </c>
      <c r="K1703" s="63">
        <v>1001</v>
      </c>
    </row>
    <row r="1704" spans="1:11" ht="18" customHeight="1" x14ac:dyDescent="0.3">
      <c r="A1704" s="63" t="s">
        <v>96</v>
      </c>
      <c r="B1704" s="63">
        <v>2022</v>
      </c>
      <c r="C1704" s="63" t="s">
        <v>36</v>
      </c>
      <c r="D1704" s="63" t="s">
        <v>90</v>
      </c>
      <c r="E1704" s="63" t="s">
        <v>104</v>
      </c>
      <c r="F1704" s="63" t="s">
        <v>92</v>
      </c>
      <c r="G1704" s="63" t="s">
        <v>93</v>
      </c>
      <c r="H1704" s="63" t="s">
        <v>94</v>
      </c>
      <c r="I1704" s="63" t="s">
        <v>97</v>
      </c>
      <c r="J1704" s="63">
        <v>733</v>
      </c>
      <c r="K1704" s="63">
        <v>1048.19</v>
      </c>
    </row>
    <row r="1705" spans="1:11" ht="18" customHeight="1" x14ac:dyDescent="0.3">
      <c r="A1705" s="63" t="s">
        <v>96</v>
      </c>
      <c r="B1705" s="63">
        <v>2022</v>
      </c>
      <c r="C1705" s="63" t="s">
        <v>36</v>
      </c>
      <c r="D1705" s="63" t="s">
        <v>90</v>
      </c>
      <c r="E1705" s="63" t="s">
        <v>104</v>
      </c>
      <c r="F1705" s="63" t="s">
        <v>92</v>
      </c>
      <c r="G1705" s="63" t="s">
        <v>93</v>
      </c>
      <c r="H1705" s="63" t="s">
        <v>94</v>
      </c>
      <c r="I1705" s="63" t="s">
        <v>97</v>
      </c>
      <c r="J1705" s="63">
        <v>345</v>
      </c>
      <c r="K1705" s="63">
        <v>526.24</v>
      </c>
    </row>
    <row r="1706" spans="1:11" ht="18" customHeight="1" x14ac:dyDescent="0.3">
      <c r="A1706" s="63" t="s">
        <v>96</v>
      </c>
      <c r="B1706" s="63">
        <v>2022</v>
      </c>
      <c r="C1706" s="63" t="s">
        <v>36</v>
      </c>
      <c r="D1706" s="63" t="s">
        <v>90</v>
      </c>
      <c r="E1706" s="63" t="s">
        <v>104</v>
      </c>
      <c r="F1706" s="63" t="s">
        <v>92</v>
      </c>
      <c r="G1706" s="63" t="s">
        <v>93</v>
      </c>
      <c r="H1706" s="63" t="s">
        <v>94</v>
      </c>
      <c r="I1706" s="63" t="s">
        <v>97</v>
      </c>
      <c r="J1706" s="63">
        <v>343</v>
      </c>
      <c r="K1706" s="63">
        <v>490.49</v>
      </c>
    </row>
    <row r="1707" spans="1:11" ht="18" customHeight="1" x14ac:dyDescent="0.3">
      <c r="A1707" s="63" t="s">
        <v>96</v>
      </c>
      <c r="B1707" s="63">
        <v>2022</v>
      </c>
      <c r="C1707" s="63" t="s">
        <v>36</v>
      </c>
      <c r="D1707" s="63" t="s">
        <v>90</v>
      </c>
      <c r="E1707" s="63" t="s">
        <v>104</v>
      </c>
      <c r="F1707" s="63" t="s">
        <v>92</v>
      </c>
      <c r="G1707" s="63" t="s">
        <v>93</v>
      </c>
      <c r="H1707" s="63" t="s">
        <v>94</v>
      </c>
      <c r="I1707" s="63" t="s">
        <v>97</v>
      </c>
      <c r="J1707" s="63">
        <v>145</v>
      </c>
      <c r="K1707" s="63">
        <v>207.35</v>
      </c>
    </row>
    <row r="1708" spans="1:11" ht="18" customHeight="1" x14ac:dyDescent="0.3">
      <c r="A1708" s="63" t="s">
        <v>96</v>
      </c>
      <c r="B1708" s="63">
        <v>2022</v>
      </c>
      <c r="C1708" s="63" t="s">
        <v>36</v>
      </c>
      <c r="D1708" s="63" t="s">
        <v>90</v>
      </c>
      <c r="E1708" s="63" t="s">
        <v>104</v>
      </c>
      <c r="F1708" s="63" t="s">
        <v>92</v>
      </c>
      <c r="G1708" s="63" t="s">
        <v>93</v>
      </c>
      <c r="H1708" s="63" t="s">
        <v>94</v>
      </c>
      <c r="I1708" s="63" t="s">
        <v>97</v>
      </c>
      <c r="J1708" s="63">
        <v>341</v>
      </c>
      <c r="K1708" s="63">
        <v>487.63</v>
      </c>
    </row>
    <row r="1709" spans="1:11" ht="18" customHeight="1" x14ac:dyDescent="0.3">
      <c r="A1709" s="63" t="s">
        <v>89</v>
      </c>
      <c r="B1709" s="63">
        <v>2022</v>
      </c>
      <c r="C1709" s="63" t="s">
        <v>36</v>
      </c>
      <c r="D1709" s="63" t="s">
        <v>90</v>
      </c>
      <c r="E1709" s="63" t="s">
        <v>104</v>
      </c>
      <c r="F1709" s="63" t="s">
        <v>92</v>
      </c>
      <c r="G1709" s="63" t="s">
        <v>93</v>
      </c>
      <c r="H1709" s="63" t="s">
        <v>94</v>
      </c>
      <c r="I1709" s="63" t="s">
        <v>97</v>
      </c>
      <c r="J1709" s="63">
        <v>143</v>
      </c>
      <c r="K1709" s="63">
        <v>204.49</v>
      </c>
    </row>
    <row r="1710" spans="1:11" ht="18" customHeight="1" x14ac:dyDescent="0.3">
      <c r="A1710" s="63" t="s">
        <v>100</v>
      </c>
      <c r="B1710" s="63">
        <v>2022</v>
      </c>
      <c r="C1710" s="63" t="s">
        <v>32</v>
      </c>
      <c r="D1710" s="63" t="s">
        <v>90</v>
      </c>
      <c r="E1710" s="63" t="s">
        <v>104</v>
      </c>
      <c r="F1710" s="63" t="s">
        <v>92</v>
      </c>
      <c r="G1710" s="63" t="s">
        <v>93</v>
      </c>
      <c r="H1710" s="63" t="s">
        <v>94</v>
      </c>
      <c r="I1710" s="63" t="s">
        <v>97</v>
      </c>
      <c r="J1710" s="63">
        <v>158</v>
      </c>
      <c r="K1710" s="63">
        <v>225.94</v>
      </c>
    </row>
    <row r="1711" spans="1:11" ht="18" customHeight="1" x14ac:dyDescent="0.3">
      <c r="A1711" s="63" t="s">
        <v>98</v>
      </c>
      <c r="B1711" s="63">
        <v>2022</v>
      </c>
      <c r="C1711" s="63" t="s">
        <v>32</v>
      </c>
      <c r="D1711" s="63" t="s">
        <v>90</v>
      </c>
      <c r="E1711" s="63" t="s">
        <v>104</v>
      </c>
      <c r="F1711" s="63" t="s">
        <v>92</v>
      </c>
      <c r="G1711" s="63" t="s">
        <v>93</v>
      </c>
      <c r="H1711" s="63" t="s">
        <v>94</v>
      </c>
      <c r="I1711" s="63" t="s">
        <v>97</v>
      </c>
      <c r="J1711" s="63">
        <v>358</v>
      </c>
      <c r="K1711" s="63">
        <v>511.94</v>
      </c>
    </row>
    <row r="1712" spans="1:11" ht="18" customHeight="1" x14ac:dyDescent="0.3">
      <c r="A1712" s="63" t="s">
        <v>98</v>
      </c>
      <c r="B1712" s="63">
        <v>2022</v>
      </c>
      <c r="C1712" s="63" t="s">
        <v>32</v>
      </c>
      <c r="D1712" s="63" t="s">
        <v>90</v>
      </c>
      <c r="E1712" s="63" t="s">
        <v>104</v>
      </c>
      <c r="F1712" s="63" t="s">
        <v>92</v>
      </c>
      <c r="G1712" s="63" t="s">
        <v>93</v>
      </c>
      <c r="H1712" s="63" t="s">
        <v>94</v>
      </c>
      <c r="I1712" s="63" t="s">
        <v>97</v>
      </c>
      <c r="J1712" s="63">
        <v>160</v>
      </c>
      <c r="K1712" s="63">
        <v>228.8</v>
      </c>
    </row>
    <row r="1713" spans="1:11" ht="18" customHeight="1" x14ac:dyDescent="0.3">
      <c r="A1713" s="63" t="s">
        <v>99</v>
      </c>
      <c r="B1713" s="63">
        <v>2022</v>
      </c>
      <c r="C1713" s="63" t="s">
        <v>32</v>
      </c>
      <c r="D1713" s="63" t="s">
        <v>90</v>
      </c>
      <c r="E1713" s="63" t="s">
        <v>104</v>
      </c>
      <c r="F1713" s="63" t="s">
        <v>92</v>
      </c>
      <c r="G1713" s="63" t="s">
        <v>93</v>
      </c>
      <c r="H1713" s="63" t="s">
        <v>94</v>
      </c>
      <c r="I1713" s="63" t="s">
        <v>97</v>
      </c>
      <c r="J1713" s="63">
        <v>697</v>
      </c>
      <c r="K1713" s="63">
        <v>996.71</v>
      </c>
    </row>
    <row r="1714" spans="1:11" ht="18" customHeight="1" x14ac:dyDescent="0.3">
      <c r="A1714" s="63" t="s">
        <v>99</v>
      </c>
      <c r="B1714" s="63">
        <v>2022</v>
      </c>
      <c r="C1714" s="63" t="s">
        <v>32</v>
      </c>
      <c r="D1714" s="63" t="s">
        <v>90</v>
      </c>
      <c r="E1714" s="63" t="s">
        <v>104</v>
      </c>
      <c r="F1714" s="63" t="s">
        <v>92</v>
      </c>
      <c r="G1714" s="63" t="s">
        <v>93</v>
      </c>
      <c r="H1714" s="63" t="s">
        <v>94</v>
      </c>
      <c r="I1714" s="63" t="s">
        <v>97</v>
      </c>
      <c r="J1714" s="63">
        <v>730</v>
      </c>
      <c r="K1714" s="63">
        <v>1043.9000000000001</v>
      </c>
    </row>
    <row r="1715" spans="1:11" ht="18" customHeight="1" x14ac:dyDescent="0.3">
      <c r="A1715" s="63" t="s">
        <v>89</v>
      </c>
      <c r="B1715" s="63">
        <v>2022</v>
      </c>
      <c r="C1715" s="63" t="s">
        <v>32</v>
      </c>
      <c r="D1715" s="63" t="s">
        <v>90</v>
      </c>
      <c r="E1715" s="63" t="s">
        <v>104</v>
      </c>
      <c r="F1715" s="63" t="s">
        <v>92</v>
      </c>
      <c r="G1715" s="63" t="s">
        <v>93</v>
      </c>
      <c r="H1715" s="63" t="s">
        <v>94</v>
      </c>
      <c r="I1715" s="63" t="s">
        <v>97</v>
      </c>
      <c r="J1715" s="63">
        <v>357</v>
      </c>
      <c r="K1715" s="63">
        <v>510.51</v>
      </c>
    </row>
    <row r="1716" spans="1:11" ht="18" customHeight="1" x14ac:dyDescent="0.3">
      <c r="A1716" s="63" t="s">
        <v>96</v>
      </c>
      <c r="B1716" s="63">
        <v>2022</v>
      </c>
      <c r="C1716" s="63" t="s">
        <v>32</v>
      </c>
      <c r="D1716" s="63" t="s">
        <v>90</v>
      </c>
      <c r="E1716" s="63" t="s">
        <v>104</v>
      </c>
      <c r="F1716" s="63" t="s">
        <v>92</v>
      </c>
      <c r="G1716" s="63" t="s">
        <v>93</v>
      </c>
      <c r="H1716" s="63" t="s">
        <v>94</v>
      </c>
      <c r="I1716" s="63" t="s">
        <v>97</v>
      </c>
      <c r="J1716" s="63">
        <v>770</v>
      </c>
      <c r="K1716" s="63">
        <v>526.24</v>
      </c>
    </row>
    <row r="1717" spans="1:11" ht="18" customHeight="1" x14ac:dyDescent="0.3">
      <c r="A1717" s="63" t="s">
        <v>96</v>
      </c>
      <c r="B1717" s="63">
        <v>2022</v>
      </c>
      <c r="C1717" s="63" t="s">
        <v>32</v>
      </c>
      <c r="D1717" s="63" t="s">
        <v>90</v>
      </c>
      <c r="E1717" s="63" t="s">
        <v>104</v>
      </c>
      <c r="F1717" s="63" t="s">
        <v>92</v>
      </c>
      <c r="G1717" s="63" t="s">
        <v>93</v>
      </c>
      <c r="H1717" s="63" t="s">
        <v>94</v>
      </c>
      <c r="I1717" s="63" t="s">
        <v>97</v>
      </c>
      <c r="J1717" s="63">
        <v>361</v>
      </c>
      <c r="K1717" s="63">
        <v>516.23</v>
      </c>
    </row>
    <row r="1718" spans="1:11" ht="18" customHeight="1" x14ac:dyDescent="0.3">
      <c r="A1718" s="63" t="s">
        <v>96</v>
      </c>
      <c r="B1718" s="63">
        <v>2022</v>
      </c>
      <c r="C1718" s="63" t="s">
        <v>32</v>
      </c>
      <c r="D1718" s="63" t="s">
        <v>90</v>
      </c>
      <c r="E1718" s="63" t="s">
        <v>104</v>
      </c>
      <c r="F1718" s="63" t="s">
        <v>92</v>
      </c>
      <c r="G1718" s="63" t="s">
        <v>93</v>
      </c>
      <c r="H1718" s="63" t="s">
        <v>94</v>
      </c>
      <c r="I1718" s="63" t="s">
        <v>97</v>
      </c>
      <c r="J1718" s="63">
        <v>359</v>
      </c>
      <c r="K1718" s="63">
        <v>513.37</v>
      </c>
    </row>
    <row r="1719" spans="1:11" ht="18" customHeight="1" x14ac:dyDescent="0.3">
      <c r="A1719" s="63" t="s">
        <v>96</v>
      </c>
      <c r="B1719" s="63">
        <v>2022</v>
      </c>
      <c r="C1719" s="63" t="s">
        <v>32</v>
      </c>
      <c r="D1719" s="63" t="s">
        <v>90</v>
      </c>
      <c r="E1719" s="63" t="s">
        <v>104</v>
      </c>
      <c r="F1719" s="63" t="s">
        <v>92</v>
      </c>
      <c r="G1719" s="63" t="s">
        <v>93</v>
      </c>
      <c r="H1719" s="63" t="s">
        <v>94</v>
      </c>
      <c r="I1719" s="63" t="s">
        <v>97</v>
      </c>
      <c r="J1719" s="63">
        <v>161</v>
      </c>
      <c r="K1719" s="63">
        <v>230.23000000000002</v>
      </c>
    </row>
    <row r="1720" spans="1:11" ht="18" customHeight="1" x14ac:dyDescent="0.3">
      <c r="A1720" s="63" t="s">
        <v>96</v>
      </c>
      <c r="B1720" s="63">
        <v>2022</v>
      </c>
      <c r="C1720" s="63" t="s">
        <v>35</v>
      </c>
      <c r="D1720" s="63" t="s">
        <v>90</v>
      </c>
      <c r="E1720" s="63" t="s">
        <v>104</v>
      </c>
      <c r="F1720" s="63" t="s">
        <v>92</v>
      </c>
      <c r="G1720" s="63" t="s">
        <v>93</v>
      </c>
      <c r="H1720" s="63" t="s">
        <v>94</v>
      </c>
      <c r="I1720" s="63" t="s">
        <v>97</v>
      </c>
      <c r="J1720" s="63">
        <v>350</v>
      </c>
      <c r="K1720" s="63">
        <v>476</v>
      </c>
    </row>
    <row r="1721" spans="1:11" ht="18" customHeight="1" x14ac:dyDescent="0.3">
      <c r="A1721" s="63" t="s">
        <v>96</v>
      </c>
      <c r="B1721" s="63">
        <v>2022</v>
      </c>
      <c r="C1721" s="63" t="s">
        <v>35</v>
      </c>
      <c r="D1721" s="63" t="s">
        <v>90</v>
      </c>
      <c r="E1721" s="63" t="s">
        <v>104</v>
      </c>
      <c r="F1721" s="63" t="s">
        <v>92</v>
      </c>
      <c r="G1721" s="63" t="s">
        <v>93</v>
      </c>
      <c r="H1721" s="63" t="s">
        <v>94</v>
      </c>
      <c r="I1721" s="63" t="s">
        <v>97</v>
      </c>
      <c r="J1721" s="63">
        <v>346</v>
      </c>
      <c r="K1721" s="63">
        <v>494.78</v>
      </c>
    </row>
    <row r="1722" spans="1:11" ht="18" customHeight="1" x14ac:dyDescent="0.3">
      <c r="A1722" s="63" t="s">
        <v>98</v>
      </c>
      <c r="B1722" s="63">
        <v>2022</v>
      </c>
      <c r="C1722" s="63" t="s">
        <v>35</v>
      </c>
      <c r="D1722" s="63" t="s">
        <v>90</v>
      </c>
      <c r="E1722" s="63" t="s">
        <v>104</v>
      </c>
      <c r="F1722" s="63" t="s">
        <v>92</v>
      </c>
      <c r="G1722" s="63" t="s">
        <v>93</v>
      </c>
      <c r="H1722" s="63" t="s">
        <v>94</v>
      </c>
      <c r="I1722" s="63" t="s">
        <v>97</v>
      </c>
      <c r="J1722" s="63">
        <v>148</v>
      </c>
      <c r="K1722" s="63">
        <v>211.64</v>
      </c>
    </row>
    <row r="1723" spans="1:11" ht="18" customHeight="1" x14ac:dyDescent="0.3">
      <c r="A1723" s="63" t="s">
        <v>96</v>
      </c>
      <c r="B1723" s="63">
        <v>2022</v>
      </c>
      <c r="C1723" s="63" t="s">
        <v>35</v>
      </c>
      <c r="D1723" s="63" t="s">
        <v>90</v>
      </c>
      <c r="E1723" s="63" t="s">
        <v>104</v>
      </c>
      <c r="F1723" s="63" t="s">
        <v>92</v>
      </c>
      <c r="G1723" s="63" t="s">
        <v>93</v>
      </c>
      <c r="H1723" s="63" t="s">
        <v>94</v>
      </c>
      <c r="I1723" s="63" t="s">
        <v>97</v>
      </c>
      <c r="J1723" s="63">
        <v>699</v>
      </c>
      <c r="K1723" s="63">
        <v>999.56999999999994</v>
      </c>
    </row>
    <row r="1724" spans="1:11" ht="18" customHeight="1" x14ac:dyDescent="0.3">
      <c r="A1724" s="63" t="s">
        <v>89</v>
      </c>
      <c r="B1724" s="63">
        <v>2022</v>
      </c>
      <c r="C1724" s="63" t="s">
        <v>35</v>
      </c>
      <c r="D1724" s="63" t="s">
        <v>90</v>
      </c>
      <c r="E1724" s="63" t="s">
        <v>104</v>
      </c>
      <c r="F1724" s="63" t="s">
        <v>92</v>
      </c>
      <c r="G1724" s="63" t="s">
        <v>93</v>
      </c>
      <c r="H1724" s="63" t="s">
        <v>94</v>
      </c>
      <c r="I1724" s="63" t="s">
        <v>97</v>
      </c>
      <c r="J1724" s="63">
        <v>732</v>
      </c>
      <c r="K1724" s="63">
        <v>1046.76</v>
      </c>
    </row>
    <row r="1725" spans="1:11" ht="18" customHeight="1" x14ac:dyDescent="0.3">
      <c r="A1725" s="63" t="s">
        <v>89</v>
      </c>
      <c r="B1725" s="63">
        <v>2022</v>
      </c>
      <c r="C1725" s="63" t="s">
        <v>35</v>
      </c>
      <c r="D1725" s="63" t="s">
        <v>90</v>
      </c>
      <c r="E1725" s="63" t="s">
        <v>104</v>
      </c>
      <c r="F1725" s="63" t="s">
        <v>92</v>
      </c>
      <c r="G1725" s="63" t="s">
        <v>93</v>
      </c>
      <c r="H1725" s="63" t="s">
        <v>94</v>
      </c>
      <c r="I1725" s="63" t="s">
        <v>97</v>
      </c>
      <c r="J1725" s="63">
        <v>351</v>
      </c>
      <c r="K1725" s="63">
        <v>526.24</v>
      </c>
    </row>
    <row r="1726" spans="1:11" ht="18" customHeight="1" x14ac:dyDescent="0.3">
      <c r="A1726" s="63" t="s">
        <v>96</v>
      </c>
      <c r="B1726" s="63">
        <v>2022</v>
      </c>
      <c r="C1726" s="63" t="s">
        <v>35</v>
      </c>
      <c r="D1726" s="63" t="s">
        <v>90</v>
      </c>
      <c r="E1726" s="63" t="s">
        <v>104</v>
      </c>
      <c r="F1726" s="63" t="s">
        <v>92</v>
      </c>
      <c r="G1726" s="63" t="s">
        <v>93</v>
      </c>
      <c r="H1726" s="63" t="s">
        <v>94</v>
      </c>
      <c r="I1726" s="63" t="s">
        <v>97</v>
      </c>
      <c r="J1726" s="63">
        <v>772</v>
      </c>
      <c r="K1726" s="63">
        <v>526.24</v>
      </c>
    </row>
    <row r="1727" spans="1:11" ht="18" customHeight="1" x14ac:dyDescent="0.3">
      <c r="A1727" s="63" t="s">
        <v>98</v>
      </c>
      <c r="B1727" s="63">
        <v>2022</v>
      </c>
      <c r="C1727" s="63" t="s">
        <v>35</v>
      </c>
      <c r="D1727" s="63" t="s">
        <v>90</v>
      </c>
      <c r="E1727" s="63" t="s">
        <v>104</v>
      </c>
      <c r="F1727" s="63" t="s">
        <v>92</v>
      </c>
      <c r="G1727" s="63" t="s">
        <v>93</v>
      </c>
      <c r="H1727" s="63" t="s">
        <v>94</v>
      </c>
      <c r="I1727" s="63" t="s">
        <v>97</v>
      </c>
      <c r="J1727" s="63">
        <v>349</v>
      </c>
      <c r="K1727" s="63">
        <v>499.07</v>
      </c>
    </row>
    <row r="1728" spans="1:11" ht="18" customHeight="1" x14ac:dyDescent="0.3">
      <c r="A1728" s="63" t="s">
        <v>96</v>
      </c>
      <c r="B1728" s="63">
        <v>2022</v>
      </c>
      <c r="C1728" s="63" t="s">
        <v>35</v>
      </c>
      <c r="D1728" s="63" t="s">
        <v>90</v>
      </c>
      <c r="E1728" s="63" t="s">
        <v>104</v>
      </c>
      <c r="F1728" s="63" t="s">
        <v>92</v>
      </c>
      <c r="G1728" s="63" t="s">
        <v>93</v>
      </c>
      <c r="H1728" s="63" t="s">
        <v>94</v>
      </c>
      <c r="I1728" s="63" t="s">
        <v>97</v>
      </c>
      <c r="J1728" s="63">
        <v>151</v>
      </c>
      <c r="K1728" s="63">
        <v>215.93</v>
      </c>
    </row>
    <row r="1729" spans="1:11" ht="18" customHeight="1" x14ac:dyDescent="0.3">
      <c r="A1729" s="63" t="s">
        <v>98</v>
      </c>
      <c r="B1729" s="63">
        <v>2022</v>
      </c>
      <c r="C1729" s="63" t="s">
        <v>35</v>
      </c>
      <c r="D1729" s="63" t="s">
        <v>90</v>
      </c>
      <c r="E1729" s="63" t="s">
        <v>104</v>
      </c>
      <c r="F1729" s="63" t="s">
        <v>92</v>
      </c>
      <c r="G1729" s="63" t="s">
        <v>93</v>
      </c>
      <c r="H1729" s="63" t="s">
        <v>94</v>
      </c>
      <c r="I1729" s="63" t="s">
        <v>97</v>
      </c>
      <c r="J1729" s="63">
        <v>347</v>
      </c>
      <c r="K1729" s="63">
        <v>496.21000000000004</v>
      </c>
    </row>
    <row r="1730" spans="1:11" ht="18" customHeight="1" x14ac:dyDescent="0.3">
      <c r="A1730" s="63" t="s">
        <v>96</v>
      </c>
      <c r="B1730" s="63">
        <v>2022</v>
      </c>
      <c r="C1730" s="63" t="s">
        <v>35</v>
      </c>
      <c r="D1730" s="63" t="s">
        <v>90</v>
      </c>
      <c r="E1730" s="63" t="s">
        <v>104</v>
      </c>
      <c r="F1730" s="63" t="s">
        <v>92</v>
      </c>
      <c r="G1730" s="63" t="s">
        <v>93</v>
      </c>
      <c r="H1730" s="63" t="s">
        <v>94</v>
      </c>
      <c r="I1730" s="63" t="s">
        <v>97</v>
      </c>
      <c r="J1730" s="63">
        <v>149</v>
      </c>
      <c r="K1730" s="63">
        <v>213.07</v>
      </c>
    </row>
    <row r="1731" spans="1:11" ht="18" customHeight="1" x14ac:dyDescent="0.3">
      <c r="A1731" s="63" t="s">
        <v>98</v>
      </c>
      <c r="B1731" s="63">
        <v>2022</v>
      </c>
      <c r="C1731" s="63" t="s">
        <v>41</v>
      </c>
      <c r="D1731" s="63" t="s">
        <v>90</v>
      </c>
      <c r="E1731" s="63" t="s">
        <v>104</v>
      </c>
      <c r="F1731" s="63" t="s">
        <v>92</v>
      </c>
      <c r="G1731" s="63" t="s">
        <v>93</v>
      </c>
      <c r="H1731" s="63" t="s">
        <v>94</v>
      </c>
      <c r="I1731" s="63" t="s">
        <v>97</v>
      </c>
      <c r="J1731" s="63">
        <v>146</v>
      </c>
      <c r="K1731" s="63">
        <v>208.78</v>
      </c>
    </row>
    <row r="1732" spans="1:11" ht="18" customHeight="1" x14ac:dyDescent="0.3">
      <c r="A1732" s="63" t="s">
        <v>100</v>
      </c>
      <c r="B1732" s="63">
        <v>2022</v>
      </c>
      <c r="C1732" s="63" t="s">
        <v>41</v>
      </c>
      <c r="D1732" s="63" t="s">
        <v>90</v>
      </c>
      <c r="E1732" s="63" t="s">
        <v>104</v>
      </c>
      <c r="F1732" s="63" t="s">
        <v>92</v>
      </c>
      <c r="G1732" s="63" t="s">
        <v>93</v>
      </c>
      <c r="H1732" s="63" t="s">
        <v>94</v>
      </c>
      <c r="I1732" s="63" t="s">
        <v>97</v>
      </c>
      <c r="J1732" s="63">
        <v>314</v>
      </c>
      <c r="K1732" s="63">
        <v>449.02</v>
      </c>
    </row>
    <row r="1733" spans="1:11" ht="18" customHeight="1" x14ac:dyDescent="0.3">
      <c r="A1733" s="63" t="s">
        <v>89</v>
      </c>
      <c r="B1733" s="63">
        <v>2022</v>
      </c>
      <c r="C1733" s="63" t="s">
        <v>41</v>
      </c>
      <c r="D1733" s="63" t="s">
        <v>90</v>
      </c>
      <c r="E1733" s="63" t="s">
        <v>104</v>
      </c>
      <c r="F1733" s="63" t="s">
        <v>92</v>
      </c>
      <c r="G1733" s="63" t="s">
        <v>93</v>
      </c>
      <c r="H1733" s="63" t="s">
        <v>94</v>
      </c>
      <c r="I1733" s="63" t="s">
        <v>97</v>
      </c>
      <c r="J1733" s="63">
        <v>362</v>
      </c>
      <c r="K1733" s="63">
        <v>517.66</v>
      </c>
    </row>
    <row r="1734" spans="1:11" ht="18" customHeight="1" x14ac:dyDescent="0.3">
      <c r="A1734" s="63" t="s">
        <v>98</v>
      </c>
      <c r="B1734" s="63">
        <v>2022</v>
      </c>
      <c r="C1734" s="63" t="s">
        <v>41</v>
      </c>
      <c r="D1734" s="63" t="s">
        <v>90</v>
      </c>
      <c r="E1734" s="63" t="s">
        <v>104</v>
      </c>
      <c r="F1734" s="63" t="s">
        <v>92</v>
      </c>
      <c r="G1734" s="63" t="s">
        <v>93</v>
      </c>
      <c r="H1734" s="63" t="s">
        <v>94</v>
      </c>
      <c r="I1734" s="63" t="s">
        <v>97</v>
      </c>
      <c r="J1734" s="63">
        <v>142</v>
      </c>
      <c r="K1734" s="63">
        <v>203.06</v>
      </c>
    </row>
    <row r="1735" spans="1:11" ht="18" customHeight="1" x14ac:dyDescent="0.3">
      <c r="A1735" s="63" t="s">
        <v>89</v>
      </c>
      <c r="B1735" s="63">
        <v>2022</v>
      </c>
      <c r="C1735" s="63" t="s">
        <v>41</v>
      </c>
      <c r="D1735" s="63" t="s">
        <v>90</v>
      </c>
      <c r="E1735" s="63" t="s">
        <v>104</v>
      </c>
      <c r="F1735" s="63" t="s">
        <v>92</v>
      </c>
      <c r="G1735" s="63" t="s">
        <v>93</v>
      </c>
      <c r="H1735" s="63" t="s">
        <v>94</v>
      </c>
      <c r="I1735" s="63" t="s">
        <v>97</v>
      </c>
      <c r="J1735" s="63">
        <v>316</v>
      </c>
      <c r="K1735" s="63">
        <v>451.88</v>
      </c>
    </row>
    <row r="1736" spans="1:11" ht="18" customHeight="1" x14ac:dyDescent="0.3">
      <c r="A1736" s="63" t="s">
        <v>96</v>
      </c>
      <c r="B1736" s="63">
        <v>2022</v>
      </c>
      <c r="C1736" s="63" t="s">
        <v>41</v>
      </c>
      <c r="D1736" s="63" t="s">
        <v>90</v>
      </c>
      <c r="E1736" s="63" t="s">
        <v>104</v>
      </c>
      <c r="F1736" s="63" t="s">
        <v>92</v>
      </c>
      <c r="G1736" s="63" t="s">
        <v>93</v>
      </c>
      <c r="H1736" s="63" t="s">
        <v>94</v>
      </c>
      <c r="I1736" s="63" t="s">
        <v>97</v>
      </c>
      <c r="J1736" s="63">
        <v>364</v>
      </c>
      <c r="K1736" s="63">
        <v>520.52</v>
      </c>
    </row>
    <row r="1737" spans="1:11" ht="18" customHeight="1" x14ac:dyDescent="0.3">
      <c r="A1737" s="63" t="s">
        <v>89</v>
      </c>
      <c r="B1737" s="63">
        <v>2022</v>
      </c>
      <c r="C1737" s="63" t="s">
        <v>41</v>
      </c>
      <c r="D1737" s="63" t="s">
        <v>90</v>
      </c>
      <c r="E1737" s="63" t="s">
        <v>104</v>
      </c>
      <c r="F1737" s="63" t="s">
        <v>92</v>
      </c>
      <c r="G1737" s="63" t="s">
        <v>93</v>
      </c>
      <c r="H1737" s="63" t="s">
        <v>94</v>
      </c>
      <c r="I1737" s="63" t="s">
        <v>97</v>
      </c>
      <c r="J1737" s="63">
        <v>144</v>
      </c>
      <c r="K1737" s="63">
        <v>205.92000000000002</v>
      </c>
    </row>
    <row r="1738" spans="1:11" ht="18" customHeight="1" x14ac:dyDescent="0.3">
      <c r="A1738" s="63" t="s">
        <v>98</v>
      </c>
      <c r="B1738" s="63">
        <v>2022</v>
      </c>
      <c r="C1738" s="63" t="s">
        <v>41</v>
      </c>
      <c r="D1738" s="63" t="s">
        <v>90</v>
      </c>
      <c r="E1738" s="63" t="s">
        <v>104</v>
      </c>
      <c r="F1738" s="63" t="s">
        <v>92</v>
      </c>
      <c r="G1738" s="63" t="s">
        <v>93</v>
      </c>
      <c r="H1738" s="63" t="s">
        <v>94</v>
      </c>
      <c r="I1738" s="63" t="s">
        <v>97</v>
      </c>
      <c r="J1738" s="63">
        <v>704</v>
      </c>
      <c r="K1738" s="63">
        <v>1006.72</v>
      </c>
    </row>
    <row r="1739" spans="1:11" ht="18" customHeight="1" x14ac:dyDescent="0.3">
      <c r="A1739" s="63" t="s">
        <v>98</v>
      </c>
      <c r="B1739" s="63">
        <v>2022</v>
      </c>
      <c r="C1739" s="63" t="s">
        <v>41</v>
      </c>
      <c r="D1739" s="63" t="s">
        <v>90</v>
      </c>
      <c r="E1739" s="63" t="s">
        <v>104</v>
      </c>
      <c r="F1739" s="63" t="s">
        <v>92</v>
      </c>
      <c r="G1739" s="63" t="s">
        <v>93</v>
      </c>
      <c r="H1739" s="63" t="s">
        <v>94</v>
      </c>
      <c r="I1739" s="63" t="s">
        <v>97</v>
      </c>
      <c r="J1739" s="63">
        <v>315</v>
      </c>
      <c r="K1739" s="63">
        <v>526.24</v>
      </c>
    </row>
    <row r="1740" spans="1:11" ht="18" customHeight="1" x14ac:dyDescent="0.3">
      <c r="A1740" s="63" t="s">
        <v>89</v>
      </c>
      <c r="B1740" s="63">
        <v>2022</v>
      </c>
      <c r="C1740" s="63" t="s">
        <v>41</v>
      </c>
      <c r="D1740" s="63" t="s">
        <v>90</v>
      </c>
      <c r="E1740" s="63" t="s">
        <v>104</v>
      </c>
      <c r="F1740" s="63" t="s">
        <v>92</v>
      </c>
      <c r="G1740" s="63" t="s">
        <v>93</v>
      </c>
      <c r="H1740" s="63" t="s">
        <v>94</v>
      </c>
      <c r="I1740" s="63" t="s">
        <v>97</v>
      </c>
      <c r="J1740" s="63">
        <v>777</v>
      </c>
      <c r="K1740" s="63">
        <v>526.24</v>
      </c>
    </row>
    <row r="1741" spans="1:11" ht="18" customHeight="1" x14ac:dyDescent="0.3">
      <c r="A1741" s="63" t="s">
        <v>96</v>
      </c>
      <c r="B1741" s="63">
        <v>2022</v>
      </c>
      <c r="C1741" s="63" t="s">
        <v>41</v>
      </c>
      <c r="D1741" s="63" t="s">
        <v>90</v>
      </c>
      <c r="E1741" s="63" t="s">
        <v>104</v>
      </c>
      <c r="F1741" s="63" t="s">
        <v>92</v>
      </c>
      <c r="G1741" s="63" t="s">
        <v>93</v>
      </c>
      <c r="H1741" s="63" t="s">
        <v>94</v>
      </c>
      <c r="I1741" s="63" t="s">
        <v>97</v>
      </c>
      <c r="J1741" s="63">
        <v>145</v>
      </c>
      <c r="K1741" s="63">
        <v>207.35</v>
      </c>
    </row>
    <row r="1742" spans="1:11" ht="18" customHeight="1" x14ac:dyDescent="0.3">
      <c r="A1742" s="63" t="s">
        <v>96</v>
      </c>
      <c r="B1742" s="63">
        <v>2022</v>
      </c>
      <c r="C1742" s="63" t="s">
        <v>41</v>
      </c>
      <c r="D1742" s="63" t="s">
        <v>90</v>
      </c>
      <c r="E1742" s="63" t="s">
        <v>104</v>
      </c>
      <c r="F1742" s="63" t="s">
        <v>92</v>
      </c>
      <c r="G1742" s="63" t="s">
        <v>93</v>
      </c>
      <c r="H1742" s="63" t="s">
        <v>94</v>
      </c>
      <c r="I1742" s="63" t="s">
        <v>97</v>
      </c>
      <c r="J1742" s="63">
        <v>319</v>
      </c>
      <c r="K1742" s="63">
        <v>456.16999999999996</v>
      </c>
    </row>
    <row r="1743" spans="1:11" ht="18" customHeight="1" x14ac:dyDescent="0.3">
      <c r="A1743" s="63" t="s">
        <v>98</v>
      </c>
      <c r="B1743" s="63">
        <v>2022</v>
      </c>
      <c r="C1743" s="63" t="s">
        <v>41</v>
      </c>
      <c r="D1743" s="63" t="s">
        <v>90</v>
      </c>
      <c r="E1743" s="63" t="s">
        <v>104</v>
      </c>
      <c r="F1743" s="63" t="s">
        <v>92</v>
      </c>
      <c r="G1743" s="63" t="s">
        <v>93</v>
      </c>
      <c r="H1743" s="63" t="s">
        <v>94</v>
      </c>
      <c r="I1743" s="63" t="s">
        <v>97</v>
      </c>
      <c r="J1743" s="63">
        <v>361</v>
      </c>
      <c r="K1743" s="63">
        <v>516.23</v>
      </c>
    </row>
    <row r="1744" spans="1:11" ht="18" customHeight="1" x14ac:dyDescent="0.3">
      <c r="A1744" s="63" t="s">
        <v>89</v>
      </c>
      <c r="B1744" s="63">
        <v>2022</v>
      </c>
      <c r="C1744" s="63" t="s">
        <v>41</v>
      </c>
      <c r="D1744" s="63" t="s">
        <v>90</v>
      </c>
      <c r="E1744" s="63" t="s">
        <v>104</v>
      </c>
      <c r="F1744" s="63" t="s">
        <v>92</v>
      </c>
      <c r="G1744" s="63" t="s">
        <v>93</v>
      </c>
      <c r="H1744" s="63" t="s">
        <v>94</v>
      </c>
      <c r="I1744" s="63" t="s">
        <v>97</v>
      </c>
      <c r="J1744" s="63">
        <v>143</v>
      </c>
      <c r="K1744" s="63">
        <v>204.49</v>
      </c>
    </row>
    <row r="1745" spans="1:11" ht="18" customHeight="1" x14ac:dyDescent="0.3">
      <c r="A1745" s="63" t="s">
        <v>89</v>
      </c>
      <c r="B1745" s="63">
        <v>2022</v>
      </c>
      <c r="C1745" s="63" t="s">
        <v>41</v>
      </c>
      <c r="D1745" s="63" t="s">
        <v>90</v>
      </c>
      <c r="E1745" s="63" t="s">
        <v>104</v>
      </c>
      <c r="F1745" s="63" t="s">
        <v>92</v>
      </c>
      <c r="G1745" s="63" t="s">
        <v>93</v>
      </c>
      <c r="H1745" s="63" t="s">
        <v>94</v>
      </c>
      <c r="I1745" s="63" t="s">
        <v>97</v>
      </c>
      <c r="J1745" s="63">
        <v>317</v>
      </c>
      <c r="K1745" s="63">
        <v>453.31</v>
      </c>
    </row>
    <row r="1746" spans="1:11" ht="18" customHeight="1" x14ac:dyDescent="0.3">
      <c r="A1746" s="63" t="s">
        <v>98</v>
      </c>
      <c r="B1746" s="63">
        <v>2022</v>
      </c>
      <c r="C1746" s="63" t="s">
        <v>41</v>
      </c>
      <c r="D1746" s="63" t="s">
        <v>90</v>
      </c>
      <c r="E1746" s="63" t="s">
        <v>104</v>
      </c>
      <c r="F1746" s="63" t="s">
        <v>92</v>
      </c>
      <c r="G1746" s="63" t="s">
        <v>93</v>
      </c>
      <c r="H1746" s="63" t="s">
        <v>94</v>
      </c>
      <c r="I1746" s="63" t="s">
        <v>97</v>
      </c>
      <c r="J1746" s="63">
        <v>746</v>
      </c>
      <c r="K1746" s="63">
        <v>1066.78</v>
      </c>
    </row>
    <row r="1747" spans="1:11" ht="18" customHeight="1" x14ac:dyDescent="0.3">
      <c r="A1747" s="63" t="s">
        <v>96</v>
      </c>
      <c r="B1747" s="63">
        <v>2022</v>
      </c>
      <c r="C1747" s="63" t="s">
        <v>40</v>
      </c>
      <c r="D1747" s="63" t="s">
        <v>90</v>
      </c>
      <c r="E1747" s="63" t="s">
        <v>104</v>
      </c>
      <c r="F1747" s="63" t="s">
        <v>92</v>
      </c>
      <c r="G1747" s="63" t="s">
        <v>93</v>
      </c>
      <c r="H1747" s="63" t="s">
        <v>94</v>
      </c>
      <c r="I1747" s="63" t="s">
        <v>97</v>
      </c>
      <c r="J1747" s="63">
        <v>152</v>
      </c>
      <c r="K1747" s="63">
        <v>217.36</v>
      </c>
    </row>
    <row r="1748" spans="1:11" ht="18" customHeight="1" x14ac:dyDescent="0.3">
      <c r="A1748" s="63" t="s">
        <v>99</v>
      </c>
      <c r="B1748" s="63">
        <v>2022</v>
      </c>
      <c r="C1748" s="63" t="s">
        <v>40</v>
      </c>
      <c r="D1748" s="63" t="s">
        <v>90</v>
      </c>
      <c r="E1748" s="63" t="s">
        <v>104</v>
      </c>
      <c r="F1748" s="63" t="s">
        <v>92</v>
      </c>
      <c r="G1748" s="63" t="s">
        <v>93</v>
      </c>
      <c r="H1748" s="63" t="s">
        <v>94</v>
      </c>
      <c r="I1748" s="63" t="s">
        <v>97</v>
      </c>
      <c r="J1748" s="63">
        <v>320</v>
      </c>
      <c r="K1748" s="63">
        <v>457.6</v>
      </c>
    </row>
    <row r="1749" spans="1:11" ht="18" customHeight="1" x14ac:dyDescent="0.3">
      <c r="A1749" s="63" t="s">
        <v>98</v>
      </c>
      <c r="B1749" s="63">
        <v>2022</v>
      </c>
      <c r="C1749" s="63" t="s">
        <v>40</v>
      </c>
      <c r="D1749" s="63" t="s">
        <v>90</v>
      </c>
      <c r="E1749" s="63" t="s">
        <v>104</v>
      </c>
      <c r="F1749" s="63" t="s">
        <v>92</v>
      </c>
      <c r="G1749" s="63" t="s">
        <v>93</v>
      </c>
      <c r="H1749" s="63" t="s">
        <v>94</v>
      </c>
      <c r="I1749" s="63" t="s">
        <v>97</v>
      </c>
      <c r="J1749" s="63">
        <v>368</v>
      </c>
      <c r="K1749" s="63">
        <v>526.24</v>
      </c>
    </row>
    <row r="1750" spans="1:11" ht="18" customHeight="1" x14ac:dyDescent="0.3">
      <c r="A1750" s="63" t="s">
        <v>89</v>
      </c>
      <c r="B1750" s="63">
        <v>2022</v>
      </c>
      <c r="C1750" s="63" t="s">
        <v>40</v>
      </c>
      <c r="D1750" s="63" t="s">
        <v>90</v>
      </c>
      <c r="E1750" s="63" t="s">
        <v>104</v>
      </c>
      <c r="F1750" s="63" t="s">
        <v>92</v>
      </c>
      <c r="G1750" s="63" t="s">
        <v>93</v>
      </c>
      <c r="H1750" s="63" t="s">
        <v>94</v>
      </c>
      <c r="I1750" s="63" t="s">
        <v>97</v>
      </c>
      <c r="J1750" s="63">
        <v>148</v>
      </c>
      <c r="K1750" s="63">
        <v>211.64</v>
      </c>
    </row>
    <row r="1751" spans="1:11" ht="18" customHeight="1" x14ac:dyDescent="0.3">
      <c r="A1751" s="63" t="s">
        <v>89</v>
      </c>
      <c r="B1751" s="63">
        <v>2022</v>
      </c>
      <c r="C1751" s="63" t="s">
        <v>40</v>
      </c>
      <c r="D1751" s="63" t="s">
        <v>90</v>
      </c>
      <c r="E1751" s="63" t="s">
        <v>104</v>
      </c>
      <c r="F1751" s="63" t="s">
        <v>92</v>
      </c>
      <c r="G1751" s="63" t="s">
        <v>93</v>
      </c>
      <c r="H1751" s="63" t="s">
        <v>94</v>
      </c>
      <c r="I1751" s="63" t="s">
        <v>97</v>
      </c>
      <c r="J1751" s="63">
        <v>322</v>
      </c>
      <c r="K1751" s="63">
        <v>460.46000000000004</v>
      </c>
    </row>
    <row r="1752" spans="1:11" ht="18" customHeight="1" x14ac:dyDescent="0.3">
      <c r="A1752" s="63" t="s">
        <v>96</v>
      </c>
      <c r="B1752" s="63">
        <v>2022</v>
      </c>
      <c r="C1752" s="63" t="s">
        <v>40</v>
      </c>
      <c r="D1752" s="63" t="s">
        <v>90</v>
      </c>
      <c r="E1752" s="63" t="s">
        <v>104</v>
      </c>
      <c r="F1752" s="63" t="s">
        <v>92</v>
      </c>
      <c r="G1752" s="63" t="s">
        <v>93</v>
      </c>
      <c r="H1752" s="63" t="s">
        <v>94</v>
      </c>
      <c r="I1752" s="63" t="s">
        <v>97</v>
      </c>
      <c r="J1752" s="63">
        <v>370</v>
      </c>
      <c r="K1752" s="63">
        <v>529.1</v>
      </c>
    </row>
    <row r="1753" spans="1:11" ht="18" customHeight="1" x14ac:dyDescent="0.3">
      <c r="A1753" s="63" t="s">
        <v>89</v>
      </c>
      <c r="B1753" s="63">
        <v>2022</v>
      </c>
      <c r="C1753" s="63" t="s">
        <v>40</v>
      </c>
      <c r="D1753" s="63" t="s">
        <v>90</v>
      </c>
      <c r="E1753" s="63" t="s">
        <v>104</v>
      </c>
      <c r="F1753" s="63" t="s">
        <v>92</v>
      </c>
      <c r="G1753" s="63" t="s">
        <v>93</v>
      </c>
      <c r="H1753" s="63" t="s">
        <v>94</v>
      </c>
      <c r="I1753" s="63" t="s">
        <v>97</v>
      </c>
      <c r="J1753" s="63">
        <v>150</v>
      </c>
      <c r="K1753" s="63">
        <v>214.5</v>
      </c>
    </row>
    <row r="1754" spans="1:11" ht="18" customHeight="1" x14ac:dyDescent="0.3">
      <c r="A1754" s="63" t="s">
        <v>98</v>
      </c>
      <c r="B1754" s="63">
        <v>2022</v>
      </c>
      <c r="C1754" s="63" t="s">
        <v>40</v>
      </c>
      <c r="D1754" s="63" t="s">
        <v>90</v>
      </c>
      <c r="E1754" s="63" t="s">
        <v>104</v>
      </c>
      <c r="F1754" s="63" t="s">
        <v>92</v>
      </c>
      <c r="G1754" s="63" t="s">
        <v>93</v>
      </c>
      <c r="H1754" s="63" t="s">
        <v>94</v>
      </c>
      <c r="I1754" s="63" t="s">
        <v>97</v>
      </c>
      <c r="J1754" s="63">
        <v>703</v>
      </c>
      <c r="K1754" s="63">
        <v>1005.29</v>
      </c>
    </row>
    <row r="1755" spans="1:11" ht="18" customHeight="1" x14ac:dyDescent="0.3">
      <c r="A1755" s="63" t="s">
        <v>100</v>
      </c>
      <c r="B1755" s="63">
        <v>2022</v>
      </c>
      <c r="C1755" s="63" t="s">
        <v>40</v>
      </c>
      <c r="D1755" s="63" t="s">
        <v>90</v>
      </c>
      <c r="E1755" s="63" t="s">
        <v>104</v>
      </c>
      <c r="F1755" s="63" t="s">
        <v>92</v>
      </c>
      <c r="G1755" s="63" t="s">
        <v>93</v>
      </c>
      <c r="H1755" s="63" t="s">
        <v>94</v>
      </c>
      <c r="I1755" s="63" t="s">
        <v>97</v>
      </c>
      <c r="J1755" s="63">
        <v>737</v>
      </c>
      <c r="K1755" s="63">
        <v>1053.9099999999999</v>
      </c>
    </row>
    <row r="1756" spans="1:11" ht="18" customHeight="1" x14ac:dyDescent="0.3">
      <c r="A1756" s="63" t="s">
        <v>100</v>
      </c>
      <c r="B1756" s="63">
        <v>2022</v>
      </c>
      <c r="C1756" s="63" t="s">
        <v>40</v>
      </c>
      <c r="D1756" s="63" t="s">
        <v>90</v>
      </c>
      <c r="E1756" s="63" t="s">
        <v>104</v>
      </c>
      <c r="F1756" s="63" t="s">
        <v>92</v>
      </c>
      <c r="G1756" s="63" t="s">
        <v>93</v>
      </c>
      <c r="H1756" s="63" t="s">
        <v>94</v>
      </c>
      <c r="I1756" s="63" t="s">
        <v>97</v>
      </c>
      <c r="J1756" s="63">
        <v>147</v>
      </c>
      <c r="K1756" s="63">
        <v>210.21</v>
      </c>
    </row>
    <row r="1757" spans="1:11" ht="18" customHeight="1" x14ac:dyDescent="0.3">
      <c r="A1757" s="63" t="s">
        <v>96</v>
      </c>
      <c r="B1757" s="63">
        <v>2022</v>
      </c>
      <c r="C1757" s="63" t="s">
        <v>40</v>
      </c>
      <c r="D1757" s="63" t="s">
        <v>90</v>
      </c>
      <c r="E1757" s="63" t="s">
        <v>104</v>
      </c>
      <c r="F1757" s="63" t="s">
        <v>92</v>
      </c>
      <c r="G1757" s="63" t="s">
        <v>93</v>
      </c>
      <c r="H1757" s="63" t="s">
        <v>94</v>
      </c>
      <c r="I1757" s="63" t="s">
        <v>97</v>
      </c>
      <c r="J1757" s="63">
        <v>321</v>
      </c>
      <c r="K1757" s="63">
        <v>526.24</v>
      </c>
    </row>
    <row r="1758" spans="1:11" ht="18" customHeight="1" x14ac:dyDescent="0.3">
      <c r="A1758" s="63" t="s">
        <v>89</v>
      </c>
      <c r="B1758" s="63">
        <v>2022</v>
      </c>
      <c r="C1758" s="63" t="s">
        <v>40</v>
      </c>
      <c r="D1758" s="63" t="s">
        <v>90</v>
      </c>
      <c r="E1758" s="63" t="s">
        <v>104</v>
      </c>
      <c r="F1758" s="63" t="s">
        <v>92</v>
      </c>
      <c r="G1758" s="63" t="s">
        <v>93</v>
      </c>
      <c r="H1758" s="63" t="s">
        <v>94</v>
      </c>
      <c r="I1758" s="63" t="s">
        <v>97</v>
      </c>
      <c r="J1758" s="63">
        <v>776</v>
      </c>
      <c r="K1758" s="63">
        <v>526.24</v>
      </c>
    </row>
    <row r="1759" spans="1:11" ht="18" customHeight="1" x14ac:dyDescent="0.3">
      <c r="A1759" s="63" t="s">
        <v>96</v>
      </c>
      <c r="B1759" s="63">
        <v>2022</v>
      </c>
      <c r="C1759" s="63" t="s">
        <v>40</v>
      </c>
      <c r="D1759" s="63" t="s">
        <v>90</v>
      </c>
      <c r="E1759" s="63" t="s">
        <v>104</v>
      </c>
      <c r="F1759" s="63" t="s">
        <v>92</v>
      </c>
      <c r="G1759" s="63" t="s">
        <v>93</v>
      </c>
      <c r="H1759" s="63" t="s">
        <v>94</v>
      </c>
      <c r="I1759" s="63" t="s">
        <v>97</v>
      </c>
      <c r="J1759" s="63">
        <v>151</v>
      </c>
      <c r="K1759" s="63">
        <v>215.93</v>
      </c>
    </row>
    <row r="1760" spans="1:11" ht="18" customHeight="1" x14ac:dyDescent="0.3">
      <c r="A1760" s="63" t="s">
        <v>89</v>
      </c>
      <c r="B1760" s="63">
        <v>2022</v>
      </c>
      <c r="C1760" s="63" t="s">
        <v>40</v>
      </c>
      <c r="D1760" s="63" t="s">
        <v>90</v>
      </c>
      <c r="E1760" s="63" t="s">
        <v>104</v>
      </c>
      <c r="F1760" s="63" t="s">
        <v>92</v>
      </c>
      <c r="G1760" s="63" t="s">
        <v>93</v>
      </c>
      <c r="H1760" s="63" t="s">
        <v>94</v>
      </c>
      <c r="I1760" s="63" t="s">
        <v>97</v>
      </c>
      <c r="J1760" s="63">
        <v>367</v>
      </c>
      <c r="K1760" s="63">
        <v>524.80999999999995</v>
      </c>
    </row>
    <row r="1761" spans="1:11" ht="18" customHeight="1" x14ac:dyDescent="0.3">
      <c r="A1761" s="63" t="s">
        <v>98</v>
      </c>
      <c r="B1761" s="63">
        <v>2022</v>
      </c>
      <c r="C1761" s="63" t="s">
        <v>40</v>
      </c>
      <c r="D1761" s="63" t="s">
        <v>90</v>
      </c>
      <c r="E1761" s="63" t="s">
        <v>104</v>
      </c>
      <c r="F1761" s="63" t="s">
        <v>92</v>
      </c>
      <c r="G1761" s="63" t="s">
        <v>93</v>
      </c>
      <c r="H1761" s="63" t="s">
        <v>94</v>
      </c>
      <c r="I1761" s="63" t="s">
        <v>97</v>
      </c>
      <c r="J1761" s="63">
        <v>149</v>
      </c>
      <c r="K1761" s="63">
        <v>213.07</v>
      </c>
    </row>
    <row r="1762" spans="1:11" ht="18" customHeight="1" x14ac:dyDescent="0.3">
      <c r="A1762" s="63" t="s">
        <v>98</v>
      </c>
      <c r="B1762" s="63">
        <v>2022</v>
      </c>
      <c r="C1762" s="63" t="s">
        <v>40</v>
      </c>
      <c r="D1762" s="63" t="s">
        <v>90</v>
      </c>
      <c r="E1762" s="63" t="s">
        <v>104</v>
      </c>
      <c r="F1762" s="63" t="s">
        <v>92</v>
      </c>
      <c r="G1762" s="63" t="s">
        <v>93</v>
      </c>
      <c r="H1762" s="63" t="s">
        <v>94</v>
      </c>
      <c r="I1762" s="63" t="s">
        <v>97</v>
      </c>
      <c r="J1762" s="63">
        <v>323</v>
      </c>
      <c r="K1762" s="63">
        <v>461.89</v>
      </c>
    </row>
    <row r="1763" spans="1:11" ht="18" customHeight="1" x14ac:dyDescent="0.3">
      <c r="A1763" s="63" t="s">
        <v>96</v>
      </c>
      <c r="B1763" s="63">
        <v>2022</v>
      </c>
      <c r="C1763" s="63" t="s">
        <v>40</v>
      </c>
      <c r="D1763" s="63" t="s">
        <v>90</v>
      </c>
      <c r="E1763" s="63" t="s">
        <v>104</v>
      </c>
      <c r="F1763" s="63" t="s">
        <v>92</v>
      </c>
      <c r="G1763" s="63" t="s">
        <v>93</v>
      </c>
      <c r="H1763" s="63" t="s">
        <v>94</v>
      </c>
      <c r="I1763" s="63" t="s">
        <v>97</v>
      </c>
      <c r="J1763" s="63">
        <v>371</v>
      </c>
      <c r="K1763" s="63">
        <v>530.53</v>
      </c>
    </row>
    <row r="1764" spans="1:11" ht="18" customHeight="1" x14ac:dyDescent="0.3">
      <c r="A1764" s="63" t="s">
        <v>89</v>
      </c>
      <c r="B1764" s="63">
        <v>2022</v>
      </c>
      <c r="C1764" s="63" t="s">
        <v>39</v>
      </c>
      <c r="D1764" s="63" t="s">
        <v>90</v>
      </c>
      <c r="E1764" s="63" t="s">
        <v>104</v>
      </c>
      <c r="F1764" s="63" t="s">
        <v>92</v>
      </c>
      <c r="G1764" s="63" t="s">
        <v>93</v>
      </c>
      <c r="H1764" s="63" t="s">
        <v>94</v>
      </c>
      <c r="I1764" s="63" t="s">
        <v>97</v>
      </c>
      <c r="J1764" s="63">
        <v>326</v>
      </c>
      <c r="K1764" s="63">
        <v>443.36</v>
      </c>
    </row>
    <row r="1765" spans="1:11" ht="18" customHeight="1" x14ac:dyDescent="0.3">
      <c r="A1765" s="63" t="s">
        <v>99</v>
      </c>
      <c r="B1765" s="63">
        <v>2022</v>
      </c>
      <c r="C1765" s="63" t="s">
        <v>39</v>
      </c>
      <c r="D1765" s="63" t="s">
        <v>90</v>
      </c>
      <c r="E1765" s="63" t="s">
        <v>104</v>
      </c>
      <c r="F1765" s="63" t="s">
        <v>92</v>
      </c>
      <c r="G1765" s="63" t="s">
        <v>93</v>
      </c>
      <c r="H1765" s="63" t="s">
        <v>94</v>
      </c>
      <c r="I1765" s="63" t="s">
        <v>97</v>
      </c>
      <c r="J1765" s="63">
        <v>128</v>
      </c>
      <c r="K1765" s="63">
        <v>183.04</v>
      </c>
    </row>
    <row r="1766" spans="1:11" ht="18" customHeight="1" x14ac:dyDescent="0.3">
      <c r="A1766" s="63" t="s">
        <v>89</v>
      </c>
      <c r="B1766" s="63">
        <v>2022</v>
      </c>
      <c r="C1766" s="63" t="s">
        <v>39</v>
      </c>
      <c r="D1766" s="63" t="s">
        <v>90</v>
      </c>
      <c r="E1766" s="63" t="s">
        <v>104</v>
      </c>
      <c r="F1766" s="63" t="s">
        <v>92</v>
      </c>
      <c r="G1766" s="63" t="s">
        <v>93</v>
      </c>
      <c r="H1766" s="63" t="s">
        <v>94</v>
      </c>
      <c r="I1766" s="63" t="s">
        <v>97</v>
      </c>
      <c r="J1766" s="63">
        <v>328</v>
      </c>
      <c r="K1766" s="63">
        <v>469.03999999999996</v>
      </c>
    </row>
    <row r="1767" spans="1:11" ht="18" customHeight="1" x14ac:dyDescent="0.3">
      <c r="A1767" s="63" t="s">
        <v>89</v>
      </c>
      <c r="B1767" s="63">
        <v>2022</v>
      </c>
      <c r="C1767" s="63" t="s">
        <v>39</v>
      </c>
      <c r="D1767" s="63" t="s">
        <v>90</v>
      </c>
      <c r="E1767" s="63" t="s">
        <v>104</v>
      </c>
      <c r="F1767" s="63" t="s">
        <v>92</v>
      </c>
      <c r="G1767" s="63" t="s">
        <v>93</v>
      </c>
      <c r="H1767" s="63" t="s">
        <v>94</v>
      </c>
      <c r="I1767" s="63" t="s">
        <v>97</v>
      </c>
      <c r="J1767" s="63">
        <v>130</v>
      </c>
      <c r="K1767" s="63">
        <v>185.9</v>
      </c>
    </row>
    <row r="1768" spans="1:11" ht="18" customHeight="1" x14ac:dyDescent="0.3">
      <c r="A1768" s="63" t="s">
        <v>96</v>
      </c>
      <c r="B1768" s="63">
        <v>2022</v>
      </c>
      <c r="C1768" s="63" t="s">
        <v>39</v>
      </c>
      <c r="D1768" s="63" t="s">
        <v>90</v>
      </c>
      <c r="E1768" s="63" t="s">
        <v>104</v>
      </c>
      <c r="F1768" s="63" t="s">
        <v>92</v>
      </c>
      <c r="G1768" s="63" t="s">
        <v>93</v>
      </c>
      <c r="H1768" s="63" t="s">
        <v>94</v>
      </c>
      <c r="I1768" s="63" t="s">
        <v>97</v>
      </c>
      <c r="J1768" s="63">
        <v>736</v>
      </c>
      <c r="K1768" s="63">
        <v>1052.48</v>
      </c>
    </row>
    <row r="1769" spans="1:11" ht="18" customHeight="1" x14ac:dyDescent="0.3">
      <c r="A1769" s="63" t="s">
        <v>89</v>
      </c>
      <c r="B1769" s="63">
        <v>2022</v>
      </c>
      <c r="C1769" s="63" t="s">
        <v>39</v>
      </c>
      <c r="D1769" s="63" t="s">
        <v>90</v>
      </c>
      <c r="E1769" s="63" t="s">
        <v>104</v>
      </c>
      <c r="F1769" s="63" t="s">
        <v>92</v>
      </c>
      <c r="G1769" s="63" t="s">
        <v>93</v>
      </c>
      <c r="H1769" s="63" t="s">
        <v>94</v>
      </c>
      <c r="I1769" s="63" t="s">
        <v>97</v>
      </c>
      <c r="J1769" s="63">
        <v>327</v>
      </c>
      <c r="K1769" s="63">
        <v>526.24</v>
      </c>
    </row>
    <row r="1770" spans="1:11" ht="18" customHeight="1" x14ac:dyDescent="0.3">
      <c r="A1770" s="63" t="s">
        <v>96</v>
      </c>
      <c r="B1770" s="63">
        <v>2022</v>
      </c>
      <c r="C1770" s="63" t="s">
        <v>39</v>
      </c>
      <c r="D1770" s="63" t="s">
        <v>90</v>
      </c>
      <c r="E1770" s="63" t="s">
        <v>104</v>
      </c>
      <c r="F1770" s="63" t="s">
        <v>92</v>
      </c>
      <c r="G1770" s="63" t="s">
        <v>93</v>
      </c>
      <c r="H1770" s="63" t="s">
        <v>94</v>
      </c>
      <c r="I1770" s="63" t="s">
        <v>97</v>
      </c>
      <c r="J1770" s="63">
        <v>775</v>
      </c>
      <c r="K1770" s="63">
        <v>526.24</v>
      </c>
    </row>
    <row r="1771" spans="1:11" ht="18" customHeight="1" x14ac:dyDescent="0.3">
      <c r="A1771" s="63" t="s">
        <v>96</v>
      </c>
      <c r="B1771" s="63">
        <v>2022</v>
      </c>
      <c r="C1771" s="63" t="s">
        <v>39</v>
      </c>
      <c r="D1771" s="63" t="s">
        <v>90</v>
      </c>
      <c r="E1771" s="63" t="s">
        <v>104</v>
      </c>
      <c r="F1771" s="63" t="s">
        <v>92</v>
      </c>
      <c r="G1771" s="63" t="s">
        <v>93</v>
      </c>
      <c r="H1771" s="63" t="s">
        <v>94</v>
      </c>
      <c r="I1771" s="63" t="s">
        <v>97</v>
      </c>
      <c r="J1771" s="63">
        <v>325</v>
      </c>
      <c r="K1771" s="63">
        <v>464.75</v>
      </c>
    </row>
    <row r="1772" spans="1:11" ht="18" customHeight="1" x14ac:dyDescent="0.3">
      <c r="A1772" s="63" t="s">
        <v>89</v>
      </c>
      <c r="B1772" s="63">
        <v>2022</v>
      </c>
      <c r="C1772" s="63" t="s">
        <v>39</v>
      </c>
      <c r="D1772" s="63" t="s">
        <v>90</v>
      </c>
      <c r="E1772" s="63" t="s">
        <v>104</v>
      </c>
      <c r="F1772" s="63" t="s">
        <v>92</v>
      </c>
      <c r="G1772" s="63" t="s">
        <v>93</v>
      </c>
      <c r="H1772" s="63" t="s">
        <v>94</v>
      </c>
      <c r="I1772" s="63" t="s">
        <v>97</v>
      </c>
      <c r="J1772" s="63">
        <v>127</v>
      </c>
      <c r="K1772" s="63">
        <v>181.61</v>
      </c>
    </row>
    <row r="1773" spans="1:11" ht="18" customHeight="1" x14ac:dyDescent="0.3">
      <c r="A1773" s="63" t="s">
        <v>89</v>
      </c>
      <c r="B1773" s="63">
        <v>2022</v>
      </c>
      <c r="C1773" s="63" t="s">
        <v>39</v>
      </c>
      <c r="D1773" s="63" t="s">
        <v>90</v>
      </c>
      <c r="E1773" s="63" t="s">
        <v>104</v>
      </c>
      <c r="F1773" s="63" t="s">
        <v>92</v>
      </c>
      <c r="G1773" s="63" t="s">
        <v>93</v>
      </c>
      <c r="H1773" s="63" t="s">
        <v>94</v>
      </c>
      <c r="I1773" s="63" t="s">
        <v>97</v>
      </c>
      <c r="J1773" s="63">
        <v>329</v>
      </c>
      <c r="K1773" s="63">
        <v>470.47</v>
      </c>
    </row>
    <row r="1774" spans="1:11" ht="18" customHeight="1" x14ac:dyDescent="0.3">
      <c r="A1774" s="63" t="s">
        <v>98</v>
      </c>
      <c r="B1774" s="63">
        <v>2022</v>
      </c>
      <c r="C1774" s="63" t="s">
        <v>34</v>
      </c>
      <c r="D1774" s="63" t="s">
        <v>102</v>
      </c>
      <c r="E1774" s="63" t="s">
        <v>91</v>
      </c>
      <c r="F1774" s="63" t="s">
        <v>92</v>
      </c>
      <c r="G1774" s="63" t="s">
        <v>93</v>
      </c>
      <c r="H1774" s="63" t="s">
        <v>94</v>
      </c>
      <c r="I1774" s="63" t="s">
        <v>97</v>
      </c>
      <c r="J1774" s="63">
        <v>182</v>
      </c>
      <c r="K1774" s="63">
        <v>260.26</v>
      </c>
    </row>
    <row r="1775" spans="1:11" ht="18" customHeight="1" x14ac:dyDescent="0.3">
      <c r="A1775" s="63" t="s">
        <v>96</v>
      </c>
      <c r="B1775" s="63">
        <v>2022</v>
      </c>
      <c r="C1775" s="63" t="s">
        <v>34</v>
      </c>
      <c r="D1775" s="63" t="s">
        <v>102</v>
      </c>
      <c r="E1775" s="63" t="s">
        <v>91</v>
      </c>
      <c r="F1775" s="63" t="s">
        <v>92</v>
      </c>
      <c r="G1775" s="63" t="s">
        <v>93</v>
      </c>
      <c r="H1775" s="63" t="s">
        <v>94</v>
      </c>
      <c r="I1775" s="63" t="s">
        <v>97</v>
      </c>
      <c r="J1775" s="63">
        <v>176</v>
      </c>
      <c r="K1775" s="63">
        <v>251.68</v>
      </c>
    </row>
    <row r="1776" spans="1:11" ht="18" customHeight="1" x14ac:dyDescent="0.3">
      <c r="A1776" s="63" t="s">
        <v>89</v>
      </c>
      <c r="B1776" s="63">
        <v>2022</v>
      </c>
      <c r="C1776" s="63" t="s">
        <v>34</v>
      </c>
      <c r="D1776" s="63" t="s">
        <v>102</v>
      </c>
      <c r="E1776" s="63" t="s">
        <v>91</v>
      </c>
      <c r="F1776" s="63" t="s">
        <v>92</v>
      </c>
      <c r="G1776" s="63" t="s">
        <v>93</v>
      </c>
      <c r="H1776" s="63" t="s">
        <v>94</v>
      </c>
      <c r="I1776" s="63" t="s">
        <v>95</v>
      </c>
      <c r="J1776" s="63">
        <v>200</v>
      </c>
      <c r="K1776" s="63">
        <v>286</v>
      </c>
    </row>
    <row r="1777" spans="1:11" ht="18" customHeight="1" x14ac:dyDescent="0.3">
      <c r="A1777" s="63" t="s">
        <v>96</v>
      </c>
      <c r="B1777" s="63">
        <v>2022</v>
      </c>
      <c r="C1777" s="63" t="s">
        <v>34</v>
      </c>
      <c r="D1777" s="63" t="s">
        <v>102</v>
      </c>
      <c r="E1777" s="63" t="s">
        <v>91</v>
      </c>
      <c r="F1777" s="63" t="s">
        <v>92</v>
      </c>
      <c r="G1777" s="63" t="s">
        <v>93</v>
      </c>
      <c r="H1777" s="63" t="s">
        <v>94</v>
      </c>
      <c r="I1777" s="63" t="s">
        <v>95</v>
      </c>
      <c r="J1777" s="63">
        <v>248</v>
      </c>
      <c r="K1777" s="63">
        <v>354.64</v>
      </c>
    </row>
    <row r="1778" spans="1:11" ht="18" customHeight="1" x14ac:dyDescent="0.3">
      <c r="A1778" s="63" t="s">
        <v>89</v>
      </c>
      <c r="B1778" s="63">
        <v>2022</v>
      </c>
      <c r="C1778" s="63" t="s">
        <v>34</v>
      </c>
      <c r="D1778" s="63" t="s">
        <v>102</v>
      </c>
      <c r="E1778" s="63" t="s">
        <v>91</v>
      </c>
      <c r="F1778" s="63" t="s">
        <v>92</v>
      </c>
      <c r="G1778" s="63" t="s">
        <v>93</v>
      </c>
      <c r="H1778" s="63" t="s">
        <v>94</v>
      </c>
      <c r="I1778" s="63" t="s">
        <v>95</v>
      </c>
      <c r="J1778" s="63">
        <v>184</v>
      </c>
      <c r="K1778" s="63">
        <v>263.12</v>
      </c>
    </row>
    <row r="1779" spans="1:11" ht="18" customHeight="1" x14ac:dyDescent="0.3">
      <c r="A1779" s="63" t="s">
        <v>89</v>
      </c>
      <c r="B1779" s="63">
        <v>2022</v>
      </c>
      <c r="C1779" s="63" t="s">
        <v>34</v>
      </c>
      <c r="D1779" s="63" t="s">
        <v>102</v>
      </c>
      <c r="E1779" s="63" t="s">
        <v>91</v>
      </c>
      <c r="F1779" s="63" t="s">
        <v>92</v>
      </c>
      <c r="G1779" s="63" t="s">
        <v>93</v>
      </c>
      <c r="H1779" s="63" t="s">
        <v>94</v>
      </c>
      <c r="I1779" s="63" t="s">
        <v>95</v>
      </c>
      <c r="J1779" s="63">
        <v>178</v>
      </c>
      <c r="K1779" s="63">
        <v>254.54</v>
      </c>
    </row>
    <row r="1780" spans="1:11" ht="18" customHeight="1" x14ac:dyDescent="0.3">
      <c r="A1780" s="63" t="s">
        <v>96</v>
      </c>
      <c r="B1780" s="63">
        <v>2022</v>
      </c>
      <c r="C1780" s="63" t="s">
        <v>34</v>
      </c>
      <c r="D1780" s="63" t="s">
        <v>102</v>
      </c>
      <c r="E1780" s="63" t="s">
        <v>91</v>
      </c>
      <c r="F1780" s="63" t="s">
        <v>92</v>
      </c>
      <c r="G1780" s="63" t="s">
        <v>93</v>
      </c>
      <c r="H1780" s="63" t="s">
        <v>94</v>
      </c>
      <c r="I1780" s="63" t="s">
        <v>95</v>
      </c>
      <c r="J1780" s="63">
        <v>172</v>
      </c>
      <c r="K1780" s="63">
        <v>245.95999999999998</v>
      </c>
    </row>
    <row r="1781" spans="1:11" ht="18" customHeight="1" x14ac:dyDescent="0.3">
      <c r="A1781" s="63" t="s">
        <v>89</v>
      </c>
      <c r="B1781" s="63">
        <v>2022</v>
      </c>
      <c r="C1781" s="63" t="s">
        <v>34</v>
      </c>
      <c r="D1781" s="63" t="s">
        <v>102</v>
      </c>
      <c r="E1781" s="63" t="s">
        <v>91</v>
      </c>
      <c r="F1781" s="63" t="s">
        <v>92</v>
      </c>
      <c r="G1781" s="63" t="s">
        <v>93</v>
      </c>
      <c r="H1781" s="63" t="s">
        <v>94</v>
      </c>
      <c r="I1781" s="63" t="s">
        <v>95</v>
      </c>
      <c r="J1781" s="63">
        <v>202</v>
      </c>
      <c r="K1781" s="63">
        <v>526.24</v>
      </c>
    </row>
    <row r="1782" spans="1:11" ht="18" customHeight="1" x14ac:dyDescent="0.3">
      <c r="A1782" s="63" t="s">
        <v>96</v>
      </c>
      <c r="B1782" s="63">
        <v>2022</v>
      </c>
      <c r="C1782" s="63" t="s">
        <v>34</v>
      </c>
      <c r="D1782" s="63" t="s">
        <v>102</v>
      </c>
      <c r="E1782" s="63" t="s">
        <v>91</v>
      </c>
      <c r="F1782" s="63" t="s">
        <v>92</v>
      </c>
      <c r="G1782" s="63" t="s">
        <v>93</v>
      </c>
      <c r="H1782" s="63" t="s">
        <v>94</v>
      </c>
      <c r="I1782" s="63" t="s">
        <v>95</v>
      </c>
      <c r="J1782" s="63">
        <v>250</v>
      </c>
      <c r="K1782" s="63">
        <v>526.24</v>
      </c>
    </row>
    <row r="1783" spans="1:11" ht="18" customHeight="1" x14ac:dyDescent="0.3">
      <c r="A1783" s="63" t="s">
        <v>99</v>
      </c>
      <c r="B1783" s="63">
        <v>2022</v>
      </c>
      <c r="C1783" s="63" t="s">
        <v>34</v>
      </c>
      <c r="D1783" s="63" t="s">
        <v>102</v>
      </c>
      <c r="E1783" s="63" t="s">
        <v>91</v>
      </c>
      <c r="F1783" s="63" t="s">
        <v>92</v>
      </c>
      <c r="G1783" s="63" t="s">
        <v>93</v>
      </c>
      <c r="H1783" s="63" t="s">
        <v>94</v>
      </c>
      <c r="I1783" s="63" t="s">
        <v>95</v>
      </c>
      <c r="J1783" s="63">
        <v>246</v>
      </c>
      <c r="K1783" s="63">
        <v>351.78</v>
      </c>
    </row>
    <row r="1784" spans="1:11" ht="18" customHeight="1" x14ac:dyDescent="0.3">
      <c r="A1784" s="63" t="s">
        <v>89</v>
      </c>
      <c r="B1784" s="63">
        <v>2022</v>
      </c>
      <c r="C1784" s="63" t="s">
        <v>34</v>
      </c>
      <c r="D1784" s="63" t="s">
        <v>102</v>
      </c>
      <c r="E1784" s="63" t="s">
        <v>91</v>
      </c>
      <c r="F1784" s="63" t="s">
        <v>92</v>
      </c>
      <c r="G1784" s="63" t="s">
        <v>93</v>
      </c>
      <c r="H1784" s="63" t="s">
        <v>94</v>
      </c>
      <c r="I1784" s="63" t="s">
        <v>95</v>
      </c>
      <c r="J1784" s="63">
        <v>201</v>
      </c>
      <c r="K1784" s="63">
        <v>287.43</v>
      </c>
    </row>
    <row r="1785" spans="1:11" ht="18" customHeight="1" x14ac:dyDescent="0.3">
      <c r="A1785" s="63" t="s">
        <v>98</v>
      </c>
      <c r="B1785" s="63">
        <v>2022</v>
      </c>
      <c r="C1785" s="63" t="s">
        <v>34</v>
      </c>
      <c r="D1785" s="63" t="s">
        <v>102</v>
      </c>
      <c r="E1785" s="63" t="s">
        <v>91</v>
      </c>
      <c r="F1785" s="63" t="s">
        <v>92</v>
      </c>
      <c r="G1785" s="63" t="s">
        <v>93</v>
      </c>
      <c r="H1785" s="63" t="s">
        <v>94</v>
      </c>
      <c r="I1785" s="63" t="s">
        <v>95</v>
      </c>
      <c r="J1785" s="63">
        <v>249</v>
      </c>
      <c r="K1785" s="63">
        <v>356.07</v>
      </c>
    </row>
    <row r="1786" spans="1:11" ht="18" customHeight="1" x14ac:dyDescent="0.3">
      <c r="A1786" s="63" t="s">
        <v>89</v>
      </c>
      <c r="B1786" s="63">
        <v>2022</v>
      </c>
      <c r="C1786" s="63" t="s">
        <v>34</v>
      </c>
      <c r="D1786" s="63" t="s">
        <v>102</v>
      </c>
      <c r="E1786" s="63" t="s">
        <v>91</v>
      </c>
      <c r="F1786" s="63" t="s">
        <v>92</v>
      </c>
      <c r="G1786" s="63" t="s">
        <v>93</v>
      </c>
      <c r="H1786" s="63" t="s">
        <v>94</v>
      </c>
      <c r="I1786" s="63" t="s">
        <v>95</v>
      </c>
      <c r="J1786" s="63">
        <v>181</v>
      </c>
      <c r="K1786" s="63">
        <v>258.83</v>
      </c>
    </row>
    <row r="1787" spans="1:11" ht="18" customHeight="1" x14ac:dyDescent="0.3">
      <c r="A1787" s="63" t="s">
        <v>89</v>
      </c>
      <c r="B1787" s="63">
        <v>2022</v>
      </c>
      <c r="C1787" s="63" t="s">
        <v>34</v>
      </c>
      <c r="D1787" s="63" t="s">
        <v>102</v>
      </c>
      <c r="E1787" s="63" t="s">
        <v>91</v>
      </c>
      <c r="F1787" s="63" t="s">
        <v>92</v>
      </c>
      <c r="G1787" s="63" t="s">
        <v>93</v>
      </c>
      <c r="H1787" s="63" t="s">
        <v>94</v>
      </c>
      <c r="I1787" s="63" t="s">
        <v>95</v>
      </c>
      <c r="J1787" s="63">
        <v>175</v>
      </c>
      <c r="K1787" s="63">
        <v>250.25</v>
      </c>
    </row>
    <row r="1788" spans="1:11" ht="18" customHeight="1" x14ac:dyDescent="0.3">
      <c r="A1788" s="63" t="s">
        <v>96</v>
      </c>
      <c r="B1788" s="63">
        <v>2022</v>
      </c>
      <c r="C1788" s="63" t="s">
        <v>34</v>
      </c>
      <c r="D1788" s="63" t="s">
        <v>102</v>
      </c>
      <c r="E1788" s="63" t="s">
        <v>91</v>
      </c>
      <c r="F1788" s="63" t="s">
        <v>92</v>
      </c>
      <c r="G1788" s="63" t="s">
        <v>93</v>
      </c>
      <c r="H1788" s="63" t="s">
        <v>94</v>
      </c>
      <c r="I1788" s="63" t="s">
        <v>95</v>
      </c>
      <c r="J1788" s="63">
        <v>792</v>
      </c>
      <c r="K1788" s="63">
        <v>1132.56</v>
      </c>
    </row>
    <row r="1789" spans="1:11" ht="18" customHeight="1" x14ac:dyDescent="0.3">
      <c r="A1789" s="63" t="s">
        <v>96</v>
      </c>
      <c r="B1789" s="63">
        <v>2022</v>
      </c>
      <c r="C1789" s="63" t="s">
        <v>34</v>
      </c>
      <c r="D1789" s="63" t="s">
        <v>102</v>
      </c>
      <c r="E1789" s="63" t="s">
        <v>91</v>
      </c>
      <c r="F1789" s="63" t="s">
        <v>92</v>
      </c>
      <c r="G1789" s="63" t="s">
        <v>93</v>
      </c>
      <c r="H1789" s="63" t="s">
        <v>94</v>
      </c>
      <c r="I1789" s="63" t="s">
        <v>95</v>
      </c>
      <c r="J1789" s="63">
        <v>825</v>
      </c>
      <c r="K1789" s="63">
        <v>1179.75</v>
      </c>
    </row>
    <row r="1790" spans="1:11" ht="18" customHeight="1" x14ac:dyDescent="0.3">
      <c r="A1790" s="63" t="s">
        <v>89</v>
      </c>
      <c r="B1790" s="63">
        <v>2022</v>
      </c>
      <c r="C1790" s="63" t="s">
        <v>34</v>
      </c>
      <c r="D1790" s="63" t="s">
        <v>102</v>
      </c>
      <c r="E1790" s="63" t="s">
        <v>91</v>
      </c>
      <c r="F1790" s="63" t="s">
        <v>92</v>
      </c>
      <c r="G1790" s="63" t="s">
        <v>93</v>
      </c>
      <c r="H1790" s="63" t="s">
        <v>94</v>
      </c>
      <c r="I1790" s="63" t="s">
        <v>97</v>
      </c>
      <c r="J1790" s="63">
        <v>185</v>
      </c>
      <c r="K1790" s="63">
        <v>264.55</v>
      </c>
    </row>
    <row r="1791" spans="1:11" ht="18" customHeight="1" x14ac:dyDescent="0.3">
      <c r="A1791" s="63" t="s">
        <v>100</v>
      </c>
      <c r="B1791" s="63">
        <v>2022</v>
      </c>
      <c r="C1791" s="63" t="s">
        <v>34</v>
      </c>
      <c r="D1791" s="63" t="s">
        <v>102</v>
      </c>
      <c r="E1791" s="63" t="s">
        <v>91</v>
      </c>
      <c r="F1791" s="63" t="s">
        <v>92</v>
      </c>
      <c r="G1791" s="63" t="s">
        <v>93</v>
      </c>
      <c r="H1791" s="63" t="s">
        <v>94</v>
      </c>
      <c r="I1791" s="63" t="s">
        <v>97</v>
      </c>
      <c r="J1791" s="63">
        <v>179</v>
      </c>
      <c r="K1791" s="63">
        <v>255.97</v>
      </c>
    </row>
    <row r="1792" spans="1:11" ht="18" customHeight="1" x14ac:dyDescent="0.3">
      <c r="A1792" s="63" t="s">
        <v>98</v>
      </c>
      <c r="B1792" s="63">
        <v>2022</v>
      </c>
      <c r="C1792" s="63" t="s">
        <v>34</v>
      </c>
      <c r="D1792" s="63" t="s">
        <v>102</v>
      </c>
      <c r="E1792" s="63" t="s">
        <v>91</v>
      </c>
      <c r="F1792" s="63" t="s">
        <v>92</v>
      </c>
      <c r="G1792" s="63" t="s">
        <v>93</v>
      </c>
      <c r="H1792" s="63" t="s">
        <v>94</v>
      </c>
      <c r="I1792" s="63" t="s">
        <v>97</v>
      </c>
      <c r="J1792" s="63">
        <v>173</v>
      </c>
      <c r="K1792" s="63">
        <v>247.39</v>
      </c>
    </row>
    <row r="1793" spans="1:11" ht="18" customHeight="1" x14ac:dyDescent="0.3">
      <c r="A1793" s="63" t="s">
        <v>89</v>
      </c>
      <c r="B1793" s="63">
        <v>2022</v>
      </c>
      <c r="C1793" s="63" t="s">
        <v>34</v>
      </c>
      <c r="D1793" s="63" t="s">
        <v>102</v>
      </c>
      <c r="E1793" s="63" t="s">
        <v>91</v>
      </c>
      <c r="F1793" s="63" t="s">
        <v>92</v>
      </c>
      <c r="G1793" s="63" t="s">
        <v>93</v>
      </c>
      <c r="H1793" s="63" t="s">
        <v>94</v>
      </c>
      <c r="I1793" s="63" t="s">
        <v>95</v>
      </c>
      <c r="J1793" s="63">
        <v>203</v>
      </c>
      <c r="K1793" s="63">
        <v>290.28999999999996</v>
      </c>
    </row>
    <row r="1794" spans="1:11" ht="18" customHeight="1" x14ac:dyDescent="0.3">
      <c r="A1794" s="63" t="s">
        <v>99</v>
      </c>
      <c r="B1794" s="63">
        <v>2022</v>
      </c>
      <c r="C1794" s="63" t="s">
        <v>38</v>
      </c>
      <c r="D1794" s="63" t="s">
        <v>102</v>
      </c>
      <c r="E1794" s="63" t="s">
        <v>91</v>
      </c>
      <c r="F1794" s="63" t="s">
        <v>92</v>
      </c>
      <c r="G1794" s="63" t="s">
        <v>93</v>
      </c>
      <c r="H1794" s="63" t="s">
        <v>94</v>
      </c>
      <c r="I1794" s="63" t="s">
        <v>97</v>
      </c>
      <c r="J1794" s="63">
        <v>368</v>
      </c>
      <c r="K1794" s="63">
        <v>526.24</v>
      </c>
    </row>
    <row r="1795" spans="1:11" ht="18" customHeight="1" x14ac:dyDescent="0.3">
      <c r="A1795" s="63" t="s">
        <v>96</v>
      </c>
      <c r="B1795" s="63">
        <v>2022</v>
      </c>
      <c r="C1795" s="63" t="s">
        <v>38</v>
      </c>
      <c r="D1795" s="63" t="s">
        <v>102</v>
      </c>
      <c r="E1795" s="63" t="s">
        <v>91</v>
      </c>
      <c r="F1795" s="63" t="s">
        <v>92</v>
      </c>
      <c r="G1795" s="63" t="s">
        <v>93</v>
      </c>
      <c r="H1795" s="63" t="s">
        <v>94</v>
      </c>
      <c r="I1795" s="63" t="s">
        <v>97</v>
      </c>
      <c r="J1795" s="63">
        <v>362</v>
      </c>
      <c r="K1795" s="63">
        <v>517.66</v>
      </c>
    </row>
    <row r="1796" spans="1:11" ht="18" customHeight="1" x14ac:dyDescent="0.3">
      <c r="A1796" s="63" t="s">
        <v>96</v>
      </c>
      <c r="B1796" s="63">
        <v>2022</v>
      </c>
      <c r="C1796" s="63" t="s">
        <v>38</v>
      </c>
      <c r="D1796" s="63" t="s">
        <v>102</v>
      </c>
      <c r="E1796" s="63" t="s">
        <v>91</v>
      </c>
      <c r="F1796" s="63" t="s">
        <v>92</v>
      </c>
      <c r="G1796" s="63" t="s">
        <v>93</v>
      </c>
      <c r="H1796" s="63" t="s">
        <v>94</v>
      </c>
      <c r="I1796" s="63" t="s">
        <v>97</v>
      </c>
      <c r="J1796" s="63">
        <v>356</v>
      </c>
      <c r="K1796" s="63">
        <v>509.08</v>
      </c>
    </row>
    <row r="1797" spans="1:11" ht="18" customHeight="1" x14ac:dyDescent="0.3">
      <c r="A1797" s="63" t="s">
        <v>96</v>
      </c>
      <c r="B1797" s="63">
        <v>2022</v>
      </c>
      <c r="C1797" s="63" t="s">
        <v>38</v>
      </c>
      <c r="D1797" s="63" t="s">
        <v>102</v>
      </c>
      <c r="E1797" s="63" t="s">
        <v>91</v>
      </c>
      <c r="F1797" s="63" t="s">
        <v>92</v>
      </c>
      <c r="G1797" s="63" t="s">
        <v>93</v>
      </c>
      <c r="H1797" s="63" t="s">
        <v>94</v>
      </c>
      <c r="I1797" s="63" t="s">
        <v>95</v>
      </c>
      <c r="J1797" s="63">
        <v>182</v>
      </c>
      <c r="K1797" s="63">
        <v>260.26</v>
      </c>
    </row>
    <row r="1798" spans="1:11" ht="18" customHeight="1" x14ac:dyDescent="0.3">
      <c r="A1798" s="63" t="s">
        <v>98</v>
      </c>
      <c r="B1798" s="63">
        <v>2022</v>
      </c>
      <c r="C1798" s="63" t="s">
        <v>38</v>
      </c>
      <c r="D1798" s="63" t="s">
        <v>102</v>
      </c>
      <c r="E1798" s="63" t="s">
        <v>91</v>
      </c>
      <c r="F1798" s="63" t="s">
        <v>92</v>
      </c>
      <c r="G1798" s="63" t="s">
        <v>93</v>
      </c>
      <c r="H1798" s="63" t="s">
        <v>94</v>
      </c>
      <c r="I1798" s="63" t="s">
        <v>95</v>
      </c>
      <c r="J1798" s="63">
        <v>224</v>
      </c>
      <c r="K1798" s="63">
        <v>320.32</v>
      </c>
    </row>
    <row r="1799" spans="1:11" ht="18" customHeight="1" x14ac:dyDescent="0.3">
      <c r="A1799" s="63" t="s">
        <v>98</v>
      </c>
      <c r="B1799" s="63">
        <v>2022</v>
      </c>
      <c r="C1799" s="63" t="s">
        <v>38</v>
      </c>
      <c r="D1799" s="63" t="s">
        <v>102</v>
      </c>
      <c r="E1799" s="63" t="s">
        <v>91</v>
      </c>
      <c r="F1799" s="63" t="s">
        <v>92</v>
      </c>
      <c r="G1799" s="63" t="s">
        <v>93</v>
      </c>
      <c r="H1799" s="63" t="s">
        <v>94</v>
      </c>
      <c r="I1799" s="63" t="s">
        <v>95</v>
      </c>
      <c r="J1799" s="63">
        <v>364</v>
      </c>
      <c r="K1799" s="63">
        <v>520.52</v>
      </c>
    </row>
    <row r="1800" spans="1:11" ht="18" customHeight="1" x14ac:dyDescent="0.3">
      <c r="A1800" s="63" t="s">
        <v>96</v>
      </c>
      <c r="B1800" s="63">
        <v>2022</v>
      </c>
      <c r="C1800" s="63" t="s">
        <v>38</v>
      </c>
      <c r="D1800" s="63" t="s">
        <v>102</v>
      </c>
      <c r="E1800" s="63" t="s">
        <v>91</v>
      </c>
      <c r="F1800" s="63" t="s">
        <v>92</v>
      </c>
      <c r="G1800" s="63" t="s">
        <v>93</v>
      </c>
      <c r="H1800" s="63" t="s">
        <v>94</v>
      </c>
      <c r="I1800" s="63" t="s">
        <v>95</v>
      </c>
      <c r="J1800" s="63">
        <v>358</v>
      </c>
      <c r="K1800" s="63">
        <v>511.94</v>
      </c>
    </row>
    <row r="1801" spans="1:11" ht="18" customHeight="1" x14ac:dyDescent="0.3">
      <c r="A1801" s="63" t="s">
        <v>100</v>
      </c>
      <c r="B1801" s="63">
        <v>2022</v>
      </c>
      <c r="C1801" s="63" t="s">
        <v>38</v>
      </c>
      <c r="D1801" s="63" t="s">
        <v>102</v>
      </c>
      <c r="E1801" s="63" t="s">
        <v>91</v>
      </c>
      <c r="F1801" s="63" t="s">
        <v>92</v>
      </c>
      <c r="G1801" s="63" t="s">
        <v>93</v>
      </c>
      <c r="H1801" s="63" t="s">
        <v>94</v>
      </c>
      <c r="I1801" s="63" t="s">
        <v>95</v>
      </c>
      <c r="J1801" s="63">
        <v>178</v>
      </c>
      <c r="K1801" s="63">
        <v>526.24</v>
      </c>
    </row>
    <row r="1802" spans="1:11" ht="18" customHeight="1" x14ac:dyDescent="0.3">
      <c r="A1802" s="63" t="s">
        <v>98</v>
      </c>
      <c r="B1802" s="63">
        <v>2022</v>
      </c>
      <c r="C1802" s="63" t="s">
        <v>38</v>
      </c>
      <c r="D1802" s="63" t="s">
        <v>102</v>
      </c>
      <c r="E1802" s="63" t="s">
        <v>91</v>
      </c>
      <c r="F1802" s="63" t="s">
        <v>92</v>
      </c>
      <c r="G1802" s="63" t="s">
        <v>93</v>
      </c>
      <c r="H1802" s="63" t="s">
        <v>94</v>
      </c>
      <c r="I1802" s="63" t="s">
        <v>95</v>
      </c>
      <c r="J1802" s="63">
        <v>226</v>
      </c>
      <c r="K1802" s="63">
        <v>526.24</v>
      </c>
    </row>
    <row r="1803" spans="1:11" ht="18" customHeight="1" x14ac:dyDescent="0.3">
      <c r="A1803" s="63" t="s">
        <v>96</v>
      </c>
      <c r="B1803" s="63">
        <v>2022</v>
      </c>
      <c r="C1803" s="63" t="s">
        <v>38</v>
      </c>
      <c r="D1803" s="63" t="s">
        <v>102</v>
      </c>
      <c r="E1803" s="63" t="s">
        <v>91</v>
      </c>
      <c r="F1803" s="63" t="s">
        <v>92</v>
      </c>
      <c r="G1803" s="63" t="s">
        <v>93</v>
      </c>
      <c r="H1803" s="63" t="s">
        <v>94</v>
      </c>
      <c r="I1803" s="63" t="s">
        <v>95</v>
      </c>
      <c r="J1803" s="63">
        <v>1014</v>
      </c>
      <c r="K1803" s="63">
        <v>1450.02</v>
      </c>
    </row>
    <row r="1804" spans="1:11" ht="18" customHeight="1" x14ac:dyDescent="0.3">
      <c r="A1804" s="63" t="s">
        <v>96</v>
      </c>
      <c r="B1804" s="63">
        <v>2022</v>
      </c>
      <c r="C1804" s="63" t="s">
        <v>38</v>
      </c>
      <c r="D1804" s="63" t="s">
        <v>102</v>
      </c>
      <c r="E1804" s="63" t="s">
        <v>91</v>
      </c>
      <c r="F1804" s="63" t="s">
        <v>92</v>
      </c>
      <c r="G1804" s="63" t="s">
        <v>93</v>
      </c>
      <c r="H1804" s="63" t="s">
        <v>94</v>
      </c>
      <c r="I1804" s="63" t="s">
        <v>95</v>
      </c>
      <c r="J1804" s="63">
        <v>228</v>
      </c>
      <c r="K1804" s="63">
        <v>326.03999999999996</v>
      </c>
    </row>
    <row r="1805" spans="1:11" ht="18" customHeight="1" x14ac:dyDescent="0.3">
      <c r="A1805" s="63" t="s">
        <v>96</v>
      </c>
      <c r="B1805" s="63">
        <v>2022</v>
      </c>
      <c r="C1805" s="63" t="s">
        <v>38</v>
      </c>
      <c r="D1805" s="63" t="s">
        <v>102</v>
      </c>
      <c r="E1805" s="63" t="s">
        <v>91</v>
      </c>
      <c r="F1805" s="63" t="s">
        <v>92</v>
      </c>
      <c r="G1805" s="63" t="s">
        <v>93</v>
      </c>
      <c r="H1805" s="63" t="s">
        <v>94</v>
      </c>
      <c r="I1805" s="63" t="s">
        <v>95</v>
      </c>
      <c r="J1805" s="63">
        <v>225</v>
      </c>
      <c r="K1805" s="63">
        <v>321.75</v>
      </c>
    </row>
    <row r="1806" spans="1:11" ht="18" customHeight="1" x14ac:dyDescent="0.3">
      <c r="A1806" s="63" t="s">
        <v>96</v>
      </c>
      <c r="B1806" s="63">
        <v>2022</v>
      </c>
      <c r="C1806" s="63" t="s">
        <v>38</v>
      </c>
      <c r="D1806" s="63" t="s">
        <v>102</v>
      </c>
      <c r="E1806" s="63" t="s">
        <v>91</v>
      </c>
      <c r="F1806" s="63" t="s">
        <v>92</v>
      </c>
      <c r="G1806" s="63" t="s">
        <v>93</v>
      </c>
      <c r="H1806" s="63" t="s">
        <v>94</v>
      </c>
      <c r="I1806" s="63" t="s">
        <v>95</v>
      </c>
      <c r="J1806" s="63">
        <v>367</v>
      </c>
      <c r="K1806" s="63">
        <v>524.80999999999995</v>
      </c>
    </row>
    <row r="1807" spans="1:11" ht="18" customHeight="1" x14ac:dyDescent="0.3">
      <c r="A1807" s="63" t="s">
        <v>96</v>
      </c>
      <c r="B1807" s="63">
        <v>2022</v>
      </c>
      <c r="C1807" s="63" t="s">
        <v>38</v>
      </c>
      <c r="D1807" s="63" t="s">
        <v>102</v>
      </c>
      <c r="E1807" s="63" t="s">
        <v>91</v>
      </c>
      <c r="F1807" s="63" t="s">
        <v>92</v>
      </c>
      <c r="G1807" s="63" t="s">
        <v>93</v>
      </c>
      <c r="H1807" s="63" t="s">
        <v>94</v>
      </c>
      <c r="I1807" s="63" t="s">
        <v>95</v>
      </c>
      <c r="J1807" s="63">
        <v>361</v>
      </c>
      <c r="K1807" s="63">
        <v>516.23</v>
      </c>
    </row>
    <row r="1808" spans="1:11" ht="18" customHeight="1" x14ac:dyDescent="0.3">
      <c r="A1808" s="63" t="s">
        <v>100</v>
      </c>
      <c r="B1808" s="63">
        <v>2022</v>
      </c>
      <c r="C1808" s="63" t="s">
        <v>38</v>
      </c>
      <c r="D1808" s="63" t="s">
        <v>102</v>
      </c>
      <c r="E1808" s="63" t="s">
        <v>91</v>
      </c>
      <c r="F1808" s="63" t="s">
        <v>92</v>
      </c>
      <c r="G1808" s="63" t="s">
        <v>93</v>
      </c>
      <c r="H1808" s="63" t="s">
        <v>94</v>
      </c>
      <c r="I1808" s="63" t="s">
        <v>95</v>
      </c>
      <c r="J1808" s="63">
        <v>355</v>
      </c>
      <c r="K1808" s="63">
        <v>507.65</v>
      </c>
    </row>
    <row r="1809" spans="1:11" ht="18" customHeight="1" x14ac:dyDescent="0.3">
      <c r="A1809" s="63" t="s">
        <v>98</v>
      </c>
      <c r="B1809" s="63">
        <v>2022</v>
      </c>
      <c r="C1809" s="63" t="s">
        <v>38</v>
      </c>
      <c r="D1809" s="63" t="s">
        <v>102</v>
      </c>
      <c r="E1809" s="63" t="s">
        <v>91</v>
      </c>
      <c r="F1809" s="63" t="s">
        <v>92</v>
      </c>
      <c r="G1809" s="63" t="s">
        <v>93</v>
      </c>
      <c r="H1809" s="63" t="s">
        <v>94</v>
      </c>
      <c r="I1809" s="63" t="s">
        <v>95</v>
      </c>
      <c r="J1809" s="63">
        <v>795</v>
      </c>
      <c r="K1809" s="63">
        <v>1136.8499999999999</v>
      </c>
    </row>
    <row r="1810" spans="1:11" ht="18" customHeight="1" x14ac:dyDescent="0.3">
      <c r="A1810" s="63" t="s">
        <v>96</v>
      </c>
      <c r="B1810" s="63">
        <v>2022</v>
      </c>
      <c r="C1810" s="63" t="s">
        <v>38</v>
      </c>
      <c r="D1810" s="63" t="s">
        <v>102</v>
      </c>
      <c r="E1810" s="63" t="s">
        <v>91</v>
      </c>
      <c r="F1810" s="63" t="s">
        <v>92</v>
      </c>
      <c r="G1810" s="63" t="s">
        <v>93</v>
      </c>
      <c r="H1810" s="63" t="s">
        <v>94</v>
      </c>
      <c r="I1810" s="63" t="s">
        <v>95</v>
      </c>
      <c r="J1810" s="63">
        <v>828</v>
      </c>
      <c r="K1810" s="63">
        <v>1184.04</v>
      </c>
    </row>
    <row r="1811" spans="1:11" ht="18" customHeight="1" x14ac:dyDescent="0.3">
      <c r="A1811" s="63" t="s">
        <v>89</v>
      </c>
      <c r="B1811" s="63">
        <v>2022</v>
      </c>
      <c r="C1811" s="63" t="s">
        <v>38</v>
      </c>
      <c r="D1811" s="63" t="s">
        <v>102</v>
      </c>
      <c r="E1811" s="63" t="s">
        <v>91</v>
      </c>
      <c r="F1811" s="63" t="s">
        <v>92</v>
      </c>
      <c r="G1811" s="63" t="s">
        <v>93</v>
      </c>
      <c r="H1811" s="63" t="s">
        <v>94</v>
      </c>
      <c r="I1811" s="63" t="s">
        <v>97</v>
      </c>
      <c r="J1811" s="63">
        <v>365</v>
      </c>
      <c r="K1811" s="63">
        <v>521.95000000000005</v>
      </c>
    </row>
    <row r="1812" spans="1:11" ht="18" customHeight="1" x14ac:dyDescent="0.3">
      <c r="A1812" s="63" t="s">
        <v>96</v>
      </c>
      <c r="B1812" s="63">
        <v>2022</v>
      </c>
      <c r="C1812" s="63" t="s">
        <v>38</v>
      </c>
      <c r="D1812" s="63" t="s">
        <v>102</v>
      </c>
      <c r="E1812" s="63" t="s">
        <v>91</v>
      </c>
      <c r="F1812" s="63" t="s">
        <v>92</v>
      </c>
      <c r="G1812" s="63" t="s">
        <v>93</v>
      </c>
      <c r="H1812" s="63" t="s">
        <v>94</v>
      </c>
      <c r="I1812" s="63" t="s">
        <v>97</v>
      </c>
      <c r="J1812" s="63">
        <v>359</v>
      </c>
      <c r="K1812" s="63">
        <v>513.37</v>
      </c>
    </row>
    <row r="1813" spans="1:11" ht="18" customHeight="1" x14ac:dyDescent="0.3">
      <c r="A1813" s="63" t="s">
        <v>96</v>
      </c>
      <c r="B1813" s="63">
        <v>2022</v>
      </c>
      <c r="C1813" s="63" t="s">
        <v>38</v>
      </c>
      <c r="D1813" s="63" t="s">
        <v>102</v>
      </c>
      <c r="E1813" s="63" t="s">
        <v>91</v>
      </c>
      <c r="F1813" s="63" t="s">
        <v>92</v>
      </c>
      <c r="G1813" s="63" t="s">
        <v>93</v>
      </c>
      <c r="H1813" s="63" t="s">
        <v>94</v>
      </c>
      <c r="I1813" s="63" t="s">
        <v>97</v>
      </c>
      <c r="J1813" s="63">
        <v>353</v>
      </c>
      <c r="K1813" s="63">
        <v>504.78999999999996</v>
      </c>
    </row>
    <row r="1814" spans="1:11" ht="18" customHeight="1" x14ac:dyDescent="0.3">
      <c r="A1814" s="63" t="s">
        <v>96</v>
      </c>
      <c r="B1814" s="63">
        <v>2022</v>
      </c>
      <c r="C1814" s="63" t="s">
        <v>38</v>
      </c>
      <c r="D1814" s="63" t="s">
        <v>102</v>
      </c>
      <c r="E1814" s="63" t="s">
        <v>91</v>
      </c>
      <c r="F1814" s="63" t="s">
        <v>92</v>
      </c>
      <c r="G1814" s="63" t="s">
        <v>93</v>
      </c>
      <c r="H1814" s="63" t="s">
        <v>94</v>
      </c>
      <c r="I1814" s="63" t="s">
        <v>95</v>
      </c>
      <c r="J1814" s="63">
        <v>179</v>
      </c>
      <c r="K1814" s="63">
        <v>255.97</v>
      </c>
    </row>
    <row r="1815" spans="1:11" ht="18" customHeight="1" x14ac:dyDescent="0.3">
      <c r="A1815" s="63" t="s">
        <v>89</v>
      </c>
      <c r="B1815" s="63">
        <v>2022</v>
      </c>
      <c r="C1815" s="63" t="s">
        <v>38</v>
      </c>
      <c r="D1815" s="63" t="s">
        <v>102</v>
      </c>
      <c r="E1815" s="63" t="s">
        <v>91</v>
      </c>
      <c r="F1815" s="63" t="s">
        <v>92</v>
      </c>
      <c r="G1815" s="63" t="s">
        <v>93</v>
      </c>
      <c r="H1815" s="63" t="s">
        <v>94</v>
      </c>
      <c r="I1815" s="63" t="s">
        <v>95</v>
      </c>
      <c r="J1815" s="63">
        <v>227</v>
      </c>
      <c r="K1815" s="63">
        <v>324.61</v>
      </c>
    </row>
    <row r="1816" spans="1:11" ht="18" customHeight="1" x14ac:dyDescent="0.3">
      <c r="A1816" s="63" t="s">
        <v>96</v>
      </c>
      <c r="B1816" s="63">
        <v>2022</v>
      </c>
      <c r="C1816" s="63" t="s">
        <v>42</v>
      </c>
      <c r="D1816" s="63" t="s">
        <v>102</v>
      </c>
      <c r="E1816" s="63" t="s">
        <v>91</v>
      </c>
      <c r="F1816" s="63" t="s">
        <v>92</v>
      </c>
      <c r="G1816" s="63" t="s">
        <v>93</v>
      </c>
      <c r="H1816" s="63" t="s">
        <v>94</v>
      </c>
      <c r="I1816" s="63" t="s">
        <v>97</v>
      </c>
      <c r="J1816" s="63">
        <v>302</v>
      </c>
      <c r="K1816" s="63">
        <v>431.86</v>
      </c>
    </row>
    <row r="1817" spans="1:11" ht="18" customHeight="1" x14ac:dyDescent="0.3">
      <c r="A1817" s="63" t="s">
        <v>89</v>
      </c>
      <c r="B1817" s="63">
        <v>2022</v>
      </c>
      <c r="C1817" s="63" t="s">
        <v>42</v>
      </c>
      <c r="D1817" s="63" t="s">
        <v>102</v>
      </c>
      <c r="E1817" s="63" t="s">
        <v>91</v>
      </c>
      <c r="F1817" s="63" t="s">
        <v>92</v>
      </c>
      <c r="G1817" s="63" t="s">
        <v>93</v>
      </c>
      <c r="H1817" s="63" t="s">
        <v>94</v>
      </c>
      <c r="I1817" s="63" t="s">
        <v>97</v>
      </c>
      <c r="J1817" s="63">
        <v>296</v>
      </c>
      <c r="K1817" s="63">
        <v>423.28</v>
      </c>
    </row>
    <row r="1818" spans="1:11" ht="18" customHeight="1" x14ac:dyDescent="0.3">
      <c r="A1818" s="63" t="s">
        <v>98</v>
      </c>
      <c r="B1818" s="63">
        <v>2022</v>
      </c>
      <c r="C1818" s="63" t="s">
        <v>42</v>
      </c>
      <c r="D1818" s="63" t="s">
        <v>102</v>
      </c>
      <c r="E1818" s="63" t="s">
        <v>91</v>
      </c>
      <c r="F1818" s="63" t="s">
        <v>92</v>
      </c>
      <c r="G1818" s="63" t="s">
        <v>93</v>
      </c>
      <c r="H1818" s="63" t="s">
        <v>94</v>
      </c>
      <c r="I1818" s="63" t="s">
        <v>97</v>
      </c>
      <c r="J1818" s="63">
        <v>290</v>
      </c>
      <c r="K1818" s="63">
        <v>414.7</v>
      </c>
    </row>
    <row r="1819" spans="1:11" ht="18" customHeight="1" x14ac:dyDescent="0.3">
      <c r="A1819" s="63" t="s">
        <v>96</v>
      </c>
      <c r="B1819" s="63">
        <v>2022</v>
      </c>
      <c r="C1819" s="63" t="s">
        <v>42</v>
      </c>
      <c r="D1819" s="63" t="s">
        <v>102</v>
      </c>
      <c r="E1819" s="63" t="s">
        <v>91</v>
      </c>
      <c r="F1819" s="63" t="s">
        <v>92</v>
      </c>
      <c r="G1819" s="63" t="s">
        <v>93</v>
      </c>
      <c r="H1819" s="63" t="s">
        <v>94</v>
      </c>
      <c r="I1819" s="63" t="s">
        <v>95</v>
      </c>
      <c r="J1819" s="63">
        <v>230</v>
      </c>
      <c r="K1819" s="63">
        <v>328.9</v>
      </c>
    </row>
    <row r="1820" spans="1:11" ht="18" customHeight="1" x14ac:dyDescent="0.3">
      <c r="A1820" s="63" t="s">
        <v>98</v>
      </c>
      <c r="B1820" s="63">
        <v>2022</v>
      </c>
      <c r="C1820" s="63" t="s">
        <v>42</v>
      </c>
      <c r="D1820" s="63" t="s">
        <v>102</v>
      </c>
      <c r="E1820" s="63" t="s">
        <v>91</v>
      </c>
      <c r="F1820" s="63" t="s">
        <v>92</v>
      </c>
      <c r="G1820" s="63" t="s">
        <v>93</v>
      </c>
      <c r="H1820" s="63" t="s">
        <v>94</v>
      </c>
      <c r="I1820" s="63" t="s">
        <v>95</v>
      </c>
      <c r="J1820" s="63">
        <v>158</v>
      </c>
      <c r="K1820" s="63">
        <v>225.94</v>
      </c>
    </row>
    <row r="1821" spans="1:11" ht="18" customHeight="1" x14ac:dyDescent="0.3">
      <c r="A1821" s="63" t="s">
        <v>89</v>
      </c>
      <c r="B1821" s="63">
        <v>2022</v>
      </c>
      <c r="C1821" s="63" t="s">
        <v>42</v>
      </c>
      <c r="D1821" s="63" t="s">
        <v>102</v>
      </c>
      <c r="E1821" s="63" t="s">
        <v>91</v>
      </c>
      <c r="F1821" s="63" t="s">
        <v>92</v>
      </c>
      <c r="G1821" s="63" t="s">
        <v>93</v>
      </c>
      <c r="H1821" s="63" t="s">
        <v>94</v>
      </c>
      <c r="I1821" s="63" t="s">
        <v>95</v>
      </c>
      <c r="J1821" s="63">
        <v>206</v>
      </c>
      <c r="K1821" s="63">
        <v>294.58</v>
      </c>
    </row>
    <row r="1822" spans="1:11" ht="18" customHeight="1" x14ac:dyDescent="0.3">
      <c r="A1822" s="63" t="s">
        <v>89</v>
      </c>
      <c r="B1822" s="63">
        <v>2022</v>
      </c>
      <c r="C1822" s="63" t="s">
        <v>42</v>
      </c>
      <c r="D1822" s="63" t="s">
        <v>102</v>
      </c>
      <c r="E1822" s="63" t="s">
        <v>91</v>
      </c>
      <c r="F1822" s="63" t="s">
        <v>92</v>
      </c>
      <c r="G1822" s="63" t="s">
        <v>93</v>
      </c>
      <c r="H1822" s="63" t="s">
        <v>94</v>
      </c>
      <c r="I1822" s="63" t="s">
        <v>95</v>
      </c>
      <c r="J1822" s="63">
        <v>304</v>
      </c>
      <c r="K1822" s="63">
        <v>434.72</v>
      </c>
    </row>
    <row r="1823" spans="1:11" ht="18" customHeight="1" x14ac:dyDescent="0.3">
      <c r="A1823" s="63" t="s">
        <v>96</v>
      </c>
      <c r="B1823" s="63">
        <v>2022</v>
      </c>
      <c r="C1823" s="63" t="s">
        <v>42</v>
      </c>
      <c r="D1823" s="63" t="s">
        <v>102</v>
      </c>
      <c r="E1823" s="63" t="s">
        <v>91</v>
      </c>
      <c r="F1823" s="63" t="s">
        <v>92</v>
      </c>
      <c r="G1823" s="63" t="s">
        <v>93</v>
      </c>
      <c r="H1823" s="63" t="s">
        <v>94</v>
      </c>
      <c r="I1823" s="63" t="s">
        <v>95</v>
      </c>
      <c r="J1823" s="63">
        <v>298</v>
      </c>
      <c r="K1823" s="63">
        <v>426.14</v>
      </c>
    </row>
    <row r="1824" spans="1:11" ht="18" customHeight="1" x14ac:dyDescent="0.3">
      <c r="A1824" s="63" t="s">
        <v>98</v>
      </c>
      <c r="B1824" s="63">
        <v>2022</v>
      </c>
      <c r="C1824" s="63" t="s">
        <v>42</v>
      </c>
      <c r="D1824" s="63" t="s">
        <v>102</v>
      </c>
      <c r="E1824" s="63" t="s">
        <v>91</v>
      </c>
      <c r="F1824" s="63" t="s">
        <v>92</v>
      </c>
      <c r="G1824" s="63" t="s">
        <v>93</v>
      </c>
      <c r="H1824" s="63" t="s">
        <v>94</v>
      </c>
      <c r="I1824" s="63" t="s">
        <v>95</v>
      </c>
      <c r="J1824" s="63">
        <v>292</v>
      </c>
      <c r="K1824" s="63">
        <v>417.56</v>
      </c>
    </row>
    <row r="1825" spans="1:11" ht="18" customHeight="1" x14ac:dyDescent="0.3">
      <c r="A1825" s="63" t="s">
        <v>96</v>
      </c>
      <c r="B1825" s="63">
        <v>2022</v>
      </c>
      <c r="C1825" s="63" t="s">
        <v>42</v>
      </c>
      <c r="D1825" s="63" t="s">
        <v>102</v>
      </c>
      <c r="E1825" s="63" t="s">
        <v>91</v>
      </c>
      <c r="F1825" s="63" t="s">
        <v>92</v>
      </c>
      <c r="G1825" s="63" t="s">
        <v>93</v>
      </c>
      <c r="H1825" s="63" t="s">
        <v>94</v>
      </c>
      <c r="I1825" s="63" t="s">
        <v>95</v>
      </c>
      <c r="J1825" s="63">
        <v>232</v>
      </c>
      <c r="K1825" s="63">
        <v>526.24</v>
      </c>
    </row>
    <row r="1826" spans="1:11" ht="18" customHeight="1" x14ac:dyDescent="0.3">
      <c r="A1826" s="63" t="s">
        <v>89</v>
      </c>
      <c r="B1826" s="63">
        <v>2022</v>
      </c>
      <c r="C1826" s="63" t="s">
        <v>42</v>
      </c>
      <c r="D1826" s="63" t="s">
        <v>102</v>
      </c>
      <c r="E1826" s="63" t="s">
        <v>91</v>
      </c>
      <c r="F1826" s="63" t="s">
        <v>92</v>
      </c>
      <c r="G1826" s="63" t="s">
        <v>93</v>
      </c>
      <c r="H1826" s="63" t="s">
        <v>94</v>
      </c>
      <c r="I1826" s="63" t="s">
        <v>95</v>
      </c>
      <c r="J1826" s="63">
        <v>160</v>
      </c>
      <c r="K1826" s="63">
        <v>526.24</v>
      </c>
    </row>
    <row r="1827" spans="1:11" ht="18" customHeight="1" x14ac:dyDescent="0.3">
      <c r="A1827" s="63" t="s">
        <v>96</v>
      </c>
      <c r="B1827" s="63">
        <v>2022</v>
      </c>
      <c r="C1827" s="63" t="s">
        <v>42</v>
      </c>
      <c r="D1827" s="63" t="s">
        <v>102</v>
      </c>
      <c r="E1827" s="63" t="s">
        <v>91</v>
      </c>
      <c r="F1827" s="63" t="s">
        <v>92</v>
      </c>
      <c r="G1827" s="63" t="s">
        <v>93</v>
      </c>
      <c r="H1827" s="63" t="s">
        <v>94</v>
      </c>
      <c r="I1827" s="63" t="s">
        <v>95</v>
      </c>
      <c r="J1827" s="63">
        <v>964</v>
      </c>
      <c r="K1827" s="63">
        <v>1378.52</v>
      </c>
    </row>
    <row r="1828" spans="1:11" ht="18" customHeight="1" x14ac:dyDescent="0.3">
      <c r="A1828" s="63" t="s">
        <v>89</v>
      </c>
      <c r="B1828" s="63">
        <v>2022</v>
      </c>
      <c r="C1828" s="63" t="s">
        <v>42</v>
      </c>
      <c r="D1828" s="63" t="s">
        <v>102</v>
      </c>
      <c r="E1828" s="63" t="s">
        <v>91</v>
      </c>
      <c r="F1828" s="63" t="s">
        <v>92</v>
      </c>
      <c r="G1828" s="63" t="s">
        <v>93</v>
      </c>
      <c r="H1828" s="63" t="s">
        <v>94</v>
      </c>
      <c r="I1828" s="63" t="s">
        <v>95</v>
      </c>
      <c r="J1828" s="63">
        <v>1018</v>
      </c>
      <c r="K1828" s="63">
        <v>1455.74</v>
      </c>
    </row>
    <row r="1829" spans="1:11" ht="18" customHeight="1" x14ac:dyDescent="0.3">
      <c r="A1829" s="63" t="s">
        <v>98</v>
      </c>
      <c r="B1829" s="63">
        <v>2022</v>
      </c>
      <c r="C1829" s="63" t="s">
        <v>42</v>
      </c>
      <c r="D1829" s="63" t="s">
        <v>102</v>
      </c>
      <c r="E1829" s="63" t="s">
        <v>91</v>
      </c>
      <c r="F1829" s="63" t="s">
        <v>92</v>
      </c>
      <c r="G1829" s="63" t="s">
        <v>93</v>
      </c>
      <c r="H1829" s="63" t="s">
        <v>94</v>
      </c>
      <c r="I1829" s="63" t="s">
        <v>95</v>
      </c>
      <c r="J1829" s="63">
        <v>204</v>
      </c>
      <c r="K1829" s="63">
        <v>291.72000000000003</v>
      </c>
    </row>
    <row r="1830" spans="1:11" ht="18" customHeight="1" x14ac:dyDescent="0.3">
      <c r="A1830" s="63" t="s">
        <v>98</v>
      </c>
      <c r="B1830" s="63">
        <v>2022</v>
      </c>
      <c r="C1830" s="63" t="s">
        <v>42</v>
      </c>
      <c r="D1830" s="63" t="s">
        <v>102</v>
      </c>
      <c r="E1830" s="63" t="s">
        <v>91</v>
      </c>
      <c r="F1830" s="63" t="s">
        <v>92</v>
      </c>
      <c r="G1830" s="63" t="s">
        <v>93</v>
      </c>
      <c r="H1830" s="63" t="s">
        <v>94</v>
      </c>
      <c r="I1830" s="63" t="s">
        <v>95</v>
      </c>
      <c r="J1830" s="63">
        <v>231</v>
      </c>
      <c r="K1830" s="63">
        <v>330.33</v>
      </c>
    </row>
    <row r="1831" spans="1:11" ht="18" customHeight="1" x14ac:dyDescent="0.3">
      <c r="A1831" s="63" t="s">
        <v>96</v>
      </c>
      <c r="B1831" s="63">
        <v>2022</v>
      </c>
      <c r="C1831" s="63" t="s">
        <v>42</v>
      </c>
      <c r="D1831" s="63" t="s">
        <v>102</v>
      </c>
      <c r="E1831" s="63" t="s">
        <v>91</v>
      </c>
      <c r="F1831" s="63" t="s">
        <v>92</v>
      </c>
      <c r="G1831" s="63" t="s">
        <v>93</v>
      </c>
      <c r="H1831" s="63" t="s">
        <v>94</v>
      </c>
      <c r="I1831" s="63" t="s">
        <v>95</v>
      </c>
      <c r="J1831" s="63">
        <v>159</v>
      </c>
      <c r="K1831" s="63">
        <v>227.37</v>
      </c>
    </row>
    <row r="1832" spans="1:11" ht="18" customHeight="1" x14ac:dyDescent="0.3">
      <c r="A1832" s="63" t="s">
        <v>96</v>
      </c>
      <c r="B1832" s="63">
        <v>2022</v>
      </c>
      <c r="C1832" s="63" t="s">
        <v>42</v>
      </c>
      <c r="D1832" s="63" t="s">
        <v>102</v>
      </c>
      <c r="E1832" s="63" t="s">
        <v>91</v>
      </c>
      <c r="F1832" s="63" t="s">
        <v>92</v>
      </c>
      <c r="G1832" s="63" t="s">
        <v>93</v>
      </c>
      <c r="H1832" s="63" t="s">
        <v>94</v>
      </c>
      <c r="I1832" s="63" t="s">
        <v>95</v>
      </c>
      <c r="J1832" s="63">
        <v>207</v>
      </c>
      <c r="K1832" s="63">
        <v>296.01</v>
      </c>
    </row>
    <row r="1833" spans="1:11" ht="18" customHeight="1" x14ac:dyDescent="0.3">
      <c r="A1833" s="63" t="s">
        <v>89</v>
      </c>
      <c r="B1833" s="63">
        <v>2022</v>
      </c>
      <c r="C1833" s="63" t="s">
        <v>42</v>
      </c>
      <c r="D1833" s="63" t="s">
        <v>102</v>
      </c>
      <c r="E1833" s="63" t="s">
        <v>91</v>
      </c>
      <c r="F1833" s="63" t="s">
        <v>92</v>
      </c>
      <c r="G1833" s="63" t="s">
        <v>93</v>
      </c>
      <c r="H1833" s="63" t="s">
        <v>94</v>
      </c>
      <c r="I1833" s="63" t="s">
        <v>95</v>
      </c>
      <c r="J1833" s="63">
        <v>301</v>
      </c>
      <c r="K1833" s="63">
        <v>430.43</v>
      </c>
    </row>
    <row r="1834" spans="1:11" ht="18" customHeight="1" x14ac:dyDescent="0.3">
      <c r="A1834" s="63" t="s">
        <v>98</v>
      </c>
      <c r="B1834" s="63">
        <v>2022</v>
      </c>
      <c r="C1834" s="63" t="s">
        <v>42</v>
      </c>
      <c r="D1834" s="63" t="s">
        <v>102</v>
      </c>
      <c r="E1834" s="63" t="s">
        <v>91</v>
      </c>
      <c r="F1834" s="63" t="s">
        <v>92</v>
      </c>
      <c r="G1834" s="63" t="s">
        <v>93</v>
      </c>
      <c r="H1834" s="63" t="s">
        <v>94</v>
      </c>
      <c r="I1834" s="63" t="s">
        <v>95</v>
      </c>
      <c r="J1834" s="63">
        <v>295</v>
      </c>
      <c r="K1834" s="63">
        <v>421.85</v>
      </c>
    </row>
    <row r="1835" spans="1:11" ht="18" customHeight="1" x14ac:dyDescent="0.3">
      <c r="A1835" s="63" t="s">
        <v>89</v>
      </c>
      <c r="B1835" s="63">
        <v>2022</v>
      </c>
      <c r="C1835" s="63" t="s">
        <v>42</v>
      </c>
      <c r="D1835" s="63" t="s">
        <v>102</v>
      </c>
      <c r="E1835" s="63" t="s">
        <v>91</v>
      </c>
      <c r="F1835" s="63" t="s">
        <v>92</v>
      </c>
      <c r="G1835" s="63" t="s">
        <v>93</v>
      </c>
      <c r="H1835" s="63" t="s">
        <v>94</v>
      </c>
      <c r="I1835" s="63" t="s">
        <v>95</v>
      </c>
      <c r="J1835" s="63">
        <v>289</v>
      </c>
      <c r="K1835" s="63">
        <v>413.27</v>
      </c>
    </row>
    <row r="1836" spans="1:11" ht="18" customHeight="1" x14ac:dyDescent="0.3">
      <c r="A1836" s="63" t="s">
        <v>98</v>
      </c>
      <c r="B1836" s="63">
        <v>2022</v>
      </c>
      <c r="C1836" s="63" t="s">
        <v>42</v>
      </c>
      <c r="D1836" s="63" t="s">
        <v>102</v>
      </c>
      <c r="E1836" s="63" t="s">
        <v>91</v>
      </c>
      <c r="F1836" s="63" t="s">
        <v>92</v>
      </c>
      <c r="G1836" s="63" t="s">
        <v>93</v>
      </c>
      <c r="H1836" s="63" t="s">
        <v>94</v>
      </c>
      <c r="I1836" s="63" t="s">
        <v>95</v>
      </c>
      <c r="J1836" s="63">
        <v>799</v>
      </c>
      <c r="K1836" s="63">
        <v>1142.57</v>
      </c>
    </row>
    <row r="1837" spans="1:11" ht="18" customHeight="1" x14ac:dyDescent="0.3">
      <c r="A1837" s="63" t="s">
        <v>96</v>
      </c>
      <c r="B1837" s="63">
        <v>2022</v>
      </c>
      <c r="C1837" s="63" t="s">
        <v>42</v>
      </c>
      <c r="D1837" s="63" t="s">
        <v>102</v>
      </c>
      <c r="E1837" s="63" t="s">
        <v>91</v>
      </c>
      <c r="F1837" s="63" t="s">
        <v>92</v>
      </c>
      <c r="G1837" s="63" t="s">
        <v>93</v>
      </c>
      <c r="H1837" s="63" t="s">
        <v>94</v>
      </c>
      <c r="I1837" s="63" t="s">
        <v>95</v>
      </c>
      <c r="J1837" s="63">
        <v>832</v>
      </c>
      <c r="K1837" s="63">
        <v>1189.76</v>
      </c>
    </row>
    <row r="1838" spans="1:11" ht="18" customHeight="1" x14ac:dyDescent="0.3">
      <c r="A1838" s="63" t="s">
        <v>98</v>
      </c>
      <c r="B1838" s="63">
        <v>2022</v>
      </c>
      <c r="C1838" s="63" t="s">
        <v>42</v>
      </c>
      <c r="D1838" s="63" t="s">
        <v>102</v>
      </c>
      <c r="E1838" s="63" t="s">
        <v>91</v>
      </c>
      <c r="F1838" s="63" t="s">
        <v>92</v>
      </c>
      <c r="G1838" s="63" t="s">
        <v>93</v>
      </c>
      <c r="H1838" s="63" t="s">
        <v>94</v>
      </c>
      <c r="I1838" s="63" t="s">
        <v>97</v>
      </c>
      <c r="J1838" s="63">
        <v>299</v>
      </c>
      <c r="K1838" s="63">
        <v>427.57</v>
      </c>
    </row>
    <row r="1839" spans="1:11" ht="18" customHeight="1" x14ac:dyDescent="0.3">
      <c r="A1839" s="63" t="s">
        <v>96</v>
      </c>
      <c r="B1839" s="63">
        <v>2022</v>
      </c>
      <c r="C1839" s="63" t="s">
        <v>42</v>
      </c>
      <c r="D1839" s="63" t="s">
        <v>102</v>
      </c>
      <c r="E1839" s="63" t="s">
        <v>91</v>
      </c>
      <c r="F1839" s="63" t="s">
        <v>92</v>
      </c>
      <c r="G1839" s="63" t="s">
        <v>93</v>
      </c>
      <c r="H1839" s="63" t="s">
        <v>94</v>
      </c>
      <c r="I1839" s="63" t="s">
        <v>97</v>
      </c>
      <c r="J1839" s="63">
        <v>293</v>
      </c>
      <c r="K1839" s="63">
        <v>418.99</v>
      </c>
    </row>
    <row r="1840" spans="1:11" ht="18" customHeight="1" x14ac:dyDescent="0.3">
      <c r="A1840" s="63" t="s">
        <v>89</v>
      </c>
      <c r="B1840" s="63">
        <v>2022</v>
      </c>
      <c r="C1840" s="63" t="s">
        <v>42</v>
      </c>
      <c r="D1840" s="63" t="s">
        <v>102</v>
      </c>
      <c r="E1840" s="63" t="s">
        <v>91</v>
      </c>
      <c r="F1840" s="63" t="s">
        <v>92</v>
      </c>
      <c r="G1840" s="63" t="s">
        <v>93</v>
      </c>
      <c r="H1840" s="63" t="s">
        <v>94</v>
      </c>
      <c r="I1840" s="63" t="s">
        <v>95</v>
      </c>
      <c r="J1840" s="63">
        <v>233</v>
      </c>
      <c r="K1840" s="63">
        <v>333.19</v>
      </c>
    </row>
    <row r="1841" spans="1:11" ht="18" customHeight="1" x14ac:dyDescent="0.3">
      <c r="A1841" s="63" t="s">
        <v>89</v>
      </c>
      <c r="B1841" s="63">
        <v>2022</v>
      </c>
      <c r="C1841" s="63" t="s">
        <v>42</v>
      </c>
      <c r="D1841" s="63" t="s">
        <v>102</v>
      </c>
      <c r="E1841" s="63" t="s">
        <v>91</v>
      </c>
      <c r="F1841" s="63" t="s">
        <v>92</v>
      </c>
      <c r="G1841" s="63" t="s">
        <v>93</v>
      </c>
      <c r="H1841" s="63" t="s">
        <v>94</v>
      </c>
      <c r="I1841" s="63" t="s">
        <v>95</v>
      </c>
      <c r="J1841" s="63">
        <v>161</v>
      </c>
      <c r="K1841" s="63">
        <v>230.23000000000002</v>
      </c>
    </row>
    <row r="1842" spans="1:11" ht="18" customHeight="1" x14ac:dyDescent="0.3">
      <c r="A1842" s="63" t="s">
        <v>96</v>
      </c>
      <c r="B1842" s="63">
        <v>2022</v>
      </c>
      <c r="C1842" s="63" t="s">
        <v>42</v>
      </c>
      <c r="D1842" s="63" t="s">
        <v>102</v>
      </c>
      <c r="E1842" s="63" t="s">
        <v>91</v>
      </c>
      <c r="F1842" s="63" t="s">
        <v>92</v>
      </c>
      <c r="G1842" s="63" t="s">
        <v>93</v>
      </c>
      <c r="H1842" s="63" t="s">
        <v>94</v>
      </c>
      <c r="I1842" s="63" t="s">
        <v>95</v>
      </c>
      <c r="J1842" s="63">
        <v>203</v>
      </c>
      <c r="K1842" s="63">
        <v>290.28999999999996</v>
      </c>
    </row>
    <row r="1843" spans="1:11" ht="18" customHeight="1" x14ac:dyDescent="0.3">
      <c r="A1843" s="63" t="s">
        <v>89</v>
      </c>
      <c r="B1843" s="63">
        <v>2022</v>
      </c>
      <c r="C1843" s="63" t="s">
        <v>31</v>
      </c>
      <c r="D1843" s="63" t="s">
        <v>102</v>
      </c>
      <c r="E1843" s="63" t="s">
        <v>91</v>
      </c>
      <c r="F1843" s="63" t="s">
        <v>92</v>
      </c>
      <c r="G1843" s="63" t="s">
        <v>93</v>
      </c>
      <c r="H1843" s="63" t="s">
        <v>94</v>
      </c>
      <c r="I1843" s="63" t="s">
        <v>97</v>
      </c>
      <c r="J1843" s="63">
        <v>218</v>
      </c>
      <c r="K1843" s="63">
        <v>311.74</v>
      </c>
    </row>
    <row r="1844" spans="1:11" ht="18" customHeight="1" x14ac:dyDescent="0.3">
      <c r="A1844" s="63" t="s">
        <v>96</v>
      </c>
      <c r="B1844" s="63">
        <v>2022</v>
      </c>
      <c r="C1844" s="63" t="s">
        <v>31</v>
      </c>
      <c r="D1844" s="63" t="s">
        <v>102</v>
      </c>
      <c r="E1844" s="63" t="s">
        <v>91</v>
      </c>
      <c r="F1844" s="63" t="s">
        <v>92</v>
      </c>
      <c r="G1844" s="63" t="s">
        <v>93</v>
      </c>
      <c r="H1844" s="63" t="s">
        <v>94</v>
      </c>
      <c r="I1844" s="63" t="s">
        <v>97</v>
      </c>
      <c r="J1844" s="63">
        <v>212</v>
      </c>
      <c r="K1844" s="63">
        <v>303.15999999999997</v>
      </c>
    </row>
    <row r="1845" spans="1:11" ht="18" customHeight="1" x14ac:dyDescent="0.3">
      <c r="A1845" s="63" t="s">
        <v>98</v>
      </c>
      <c r="B1845" s="63">
        <v>2022</v>
      </c>
      <c r="C1845" s="63" t="s">
        <v>31</v>
      </c>
      <c r="D1845" s="63" t="s">
        <v>102</v>
      </c>
      <c r="E1845" s="63" t="s">
        <v>91</v>
      </c>
      <c r="F1845" s="63" t="s">
        <v>92</v>
      </c>
      <c r="G1845" s="63" t="s">
        <v>93</v>
      </c>
      <c r="H1845" s="63" t="s">
        <v>94</v>
      </c>
      <c r="I1845" s="63" t="s">
        <v>97</v>
      </c>
      <c r="J1845" s="63">
        <v>206</v>
      </c>
      <c r="K1845" s="63">
        <v>294.58</v>
      </c>
    </row>
    <row r="1846" spans="1:11" ht="18" customHeight="1" x14ac:dyDescent="0.3">
      <c r="A1846" s="63" t="s">
        <v>89</v>
      </c>
      <c r="B1846" s="63">
        <v>2022</v>
      </c>
      <c r="C1846" s="63" t="s">
        <v>31</v>
      </c>
      <c r="D1846" s="63" t="s">
        <v>102</v>
      </c>
      <c r="E1846" s="63" t="s">
        <v>91</v>
      </c>
      <c r="F1846" s="63" t="s">
        <v>92</v>
      </c>
      <c r="G1846" s="63" t="s">
        <v>93</v>
      </c>
      <c r="H1846" s="63" t="s">
        <v>94</v>
      </c>
      <c r="I1846" s="63" t="s">
        <v>95</v>
      </c>
      <c r="J1846" s="63">
        <v>212</v>
      </c>
      <c r="K1846" s="63">
        <v>303.15999999999997</v>
      </c>
    </row>
    <row r="1847" spans="1:11" ht="18" customHeight="1" x14ac:dyDescent="0.3">
      <c r="A1847" s="63" t="s">
        <v>98</v>
      </c>
      <c r="B1847" s="63">
        <v>2022</v>
      </c>
      <c r="C1847" s="63" t="s">
        <v>31</v>
      </c>
      <c r="D1847" s="63" t="s">
        <v>102</v>
      </c>
      <c r="E1847" s="63" t="s">
        <v>91</v>
      </c>
      <c r="F1847" s="63" t="s">
        <v>92</v>
      </c>
      <c r="G1847" s="63" t="s">
        <v>93</v>
      </c>
      <c r="H1847" s="63" t="s">
        <v>94</v>
      </c>
      <c r="I1847" s="63" t="s">
        <v>95</v>
      </c>
      <c r="J1847" s="63">
        <v>260</v>
      </c>
      <c r="K1847" s="63">
        <v>371.8</v>
      </c>
    </row>
    <row r="1848" spans="1:11" ht="18" customHeight="1" x14ac:dyDescent="0.3">
      <c r="A1848" s="63" t="s">
        <v>89</v>
      </c>
      <c r="B1848" s="63">
        <v>2022</v>
      </c>
      <c r="C1848" s="63" t="s">
        <v>31</v>
      </c>
      <c r="D1848" s="63" t="s">
        <v>102</v>
      </c>
      <c r="E1848" s="63" t="s">
        <v>91</v>
      </c>
      <c r="F1848" s="63" t="s">
        <v>92</v>
      </c>
      <c r="G1848" s="63" t="s">
        <v>93</v>
      </c>
      <c r="H1848" s="63" t="s">
        <v>94</v>
      </c>
      <c r="I1848" s="63" t="s">
        <v>95</v>
      </c>
      <c r="J1848" s="63">
        <v>214</v>
      </c>
      <c r="K1848" s="63">
        <v>306.02</v>
      </c>
    </row>
    <row r="1849" spans="1:11" ht="18" customHeight="1" x14ac:dyDescent="0.3">
      <c r="A1849" s="63" t="s">
        <v>89</v>
      </c>
      <c r="B1849" s="63">
        <v>2022</v>
      </c>
      <c r="C1849" s="63" t="s">
        <v>31</v>
      </c>
      <c r="D1849" s="63" t="s">
        <v>102</v>
      </c>
      <c r="E1849" s="63" t="s">
        <v>91</v>
      </c>
      <c r="F1849" s="63" t="s">
        <v>92</v>
      </c>
      <c r="G1849" s="63" t="s">
        <v>93</v>
      </c>
      <c r="H1849" s="63" t="s">
        <v>94</v>
      </c>
      <c r="I1849" s="63" t="s">
        <v>95</v>
      </c>
      <c r="J1849" s="63">
        <v>208</v>
      </c>
      <c r="K1849" s="63">
        <v>297.44</v>
      </c>
    </row>
    <row r="1850" spans="1:11" ht="18" customHeight="1" x14ac:dyDescent="0.3">
      <c r="A1850" s="63" t="s">
        <v>96</v>
      </c>
      <c r="B1850" s="63">
        <v>2022</v>
      </c>
      <c r="C1850" s="63" t="s">
        <v>31</v>
      </c>
      <c r="D1850" s="63" t="s">
        <v>102</v>
      </c>
      <c r="E1850" s="63" t="s">
        <v>91</v>
      </c>
      <c r="F1850" s="63" t="s">
        <v>92</v>
      </c>
      <c r="G1850" s="63" t="s">
        <v>93</v>
      </c>
      <c r="H1850" s="63" t="s">
        <v>94</v>
      </c>
      <c r="I1850" s="63" t="s">
        <v>95</v>
      </c>
      <c r="J1850" s="63">
        <v>214</v>
      </c>
      <c r="K1850" s="63">
        <v>526.24</v>
      </c>
    </row>
    <row r="1851" spans="1:11" ht="18" customHeight="1" x14ac:dyDescent="0.3">
      <c r="A1851" s="63" t="s">
        <v>96</v>
      </c>
      <c r="B1851" s="63">
        <v>2022</v>
      </c>
      <c r="C1851" s="63" t="s">
        <v>31</v>
      </c>
      <c r="D1851" s="63" t="s">
        <v>102</v>
      </c>
      <c r="E1851" s="63" t="s">
        <v>91</v>
      </c>
      <c r="F1851" s="63" t="s">
        <v>92</v>
      </c>
      <c r="G1851" s="63" t="s">
        <v>93</v>
      </c>
      <c r="H1851" s="63" t="s">
        <v>94</v>
      </c>
      <c r="I1851" s="63" t="s">
        <v>95</v>
      </c>
      <c r="J1851" s="63">
        <v>256</v>
      </c>
      <c r="K1851" s="63">
        <v>526.24</v>
      </c>
    </row>
    <row r="1852" spans="1:11" ht="18" customHeight="1" x14ac:dyDescent="0.3">
      <c r="A1852" s="63" t="s">
        <v>89</v>
      </c>
      <c r="B1852" s="63">
        <v>2022</v>
      </c>
      <c r="C1852" s="63" t="s">
        <v>31</v>
      </c>
      <c r="D1852" s="63" t="s">
        <v>102</v>
      </c>
      <c r="E1852" s="63" t="s">
        <v>91</v>
      </c>
      <c r="F1852" s="63" t="s">
        <v>92</v>
      </c>
      <c r="G1852" s="63" t="s">
        <v>93</v>
      </c>
      <c r="H1852" s="63" t="s">
        <v>94</v>
      </c>
      <c r="I1852" s="63" t="s">
        <v>95</v>
      </c>
      <c r="J1852" s="63">
        <v>1009</v>
      </c>
      <c r="K1852" s="63">
        <v>1442.87</v>
      </c>
    </row>
    <row r="1853" spans="1:11" ht="18" customHeight="1" x14ac:dyDescent="0.3">
      <c r="A1853" s="63" t="s">
        <v>96</v>
      </c>
      <c r="B1853" s="63">
        <v>2022</v>
      </c>
      <c r="C1853" s="63" t="s">
        <v>31</v>
      </c>
      <c r="D1853" s="63" t="s">
        <v>102</v>
      </c>
      <c r="E1853" s="63" t="s">
        <v>91</v>
      </c>
      <c r="F1853" s="63" t="s">
        <v>92</v>
      </c>
      <c r="G1853" s="63" t="s">
        <v>93</v>
      </c>
      <c r="H1853" s="63" t="s">
        <v>94</v>
      </c>
      <c r="I1853" s="63" t="s">
        <v>95</v>
      </c>
      <c r="J1853" s="63">
        <v>258</v>
      </c>
      <c r="K1853" s="63">
        <v>368.94</v>
      </c>
    </row>
    <row r="1854" spans="1:11" ht="18" customHeight="1" x14ac:dyDescent="0.3">
      <c r="A1854" s="63" t="s">
        <v>89</v>
      </c>
      <c r="B1854" s="63">
        <v>2022</v>
      </c>
      <c r="C1854" s="63" t="s">
        <v>31</v>
      </c>
      <c r="D1854" s="63" t="s">
        <v>102</v>
      </c>
      <c r="E1854" s="63" t="s">
        <v>91</v>
      </c>
      <c r="F1854" s="63" t="s">
        <v>92</v>
      </c>
      <c r="G1854" s="63" t="s">
        <v>93</v>
      </c>
      <c r="H1854" s="63" t="s">
        <v>94</v>
      </c>
      <c r="I1854" s="63" t="s">
        <v>95</v>
      </c>
      <c r="J1854" s="63">
        <v>213</v>
      </c>
      <c r="K1854" s="63">
        <v>304.59000000000003</v>
      </c>
    </row>
    <row r="1855" spans="1:11" ht="18" customHeight="1" x14ac:dyDescent="0.3">
      <c r="A1855" s="63" t="s">
        <v>99</v>
      </c>
      <c r="B1855" s="63">
        <v>2022</v>
      </c>
      <c r="C1855" s="63" t="s">
        <v>31</v>
      </c>
      <c r="D1855" s="63" t="s">
        <v>102</v>
      </c>
      <c r="E1855" s="63" t="s">
        <v>91</v>
      </c>
      <c r="F1855" s="63" t="s">
        <v>92</v>
      </c>
      <c r="G1855" s="63" t="s">
        <v>93</v>
      </c>
      <c r="H1855" s="63" t="s">
        <v>94</v>
      </c>
      <c r="I1855" s="63" t="s">
        <v>95</v>
      </c>
      <c r="J1855" s="63">
        <v>261</v>
      </c>
      <c r="K1855" s="63">
        <v>373.23</v>
      </c>
    </row>
    <row r="1856" spans="1:11" ht="18" customHeight="1" x14ac:dyDescent="0.3">
      <c r="A1856" s="63" t="s">
        <v>96</v>
      </c>
      <c r="B1856" s="63">
        <v>2022</v>
      </c>
      <c r="C1856" s="63" t="s">
        <v>31</v>
      </c>
      <c r="D1856" s="63" t="s">
        <v>102</v>
      </c>
      <c r="E1856" s="63" t="s">
        <v>91</v>
      </c>
      <c r="F1856" s="63" t="s">
        <v>92</v>
      </c>
      <c r="G1856" s="63" t="s">
        <v>93</v>
      </c>
      <c r="H1856" s="63" t="s">
        <v>94</v>
      </c>
      <c r="I1856" s="63" t="s">
        <v>95</v>
      </c>
      <c r="J1856" s="63">
        <v>217</v>
      </c>
      <c r="K1856" s="63">
        <v>310.31</v>
      </c>
    </row>
    <row r="1857" spans="1:11" ht="18" customHeight="1" x14ac:dyDescent="0.3">
      <c r="A1857" s="63" t="s">
        <v>89</v>
      </c>
      <c r="B1857" s="63">
        <v>2022</v>
      </c>
      <c r="C1857" s="63" t="s">
        <v>31</v>
      </c>
      <c r="D1857" s="63" t="s">
        <v>102</v>
      </c>
      <c r="E1857" s="63" t="s">
        <v>91</v>
      </c>
      <c r="F1857" s="63" t="s">
        <v>92</v>
      </c>
      <c r="G1857" s="63" t="s">
        <v>93</v>
      </c>
      <c r="H1857" s="63" t="s">
        <v>94</v>
      </c>
      <c r="I1857" s="63" t="s">
        <v>95</v>
      </c>
      <c r="J1857" s="63">
        <v>211</v>
      </c>
      <c r="K1857" s="63">
        <v>301.73</v>
      </c>
    </row>
    <row r="1858" spans="1:11" ht="18" customHeight="1" x14ac:dyDescent="0.3">
      <c r="A1858" s="63" t="s">
        <v>89</v>
      </c>
      <c r="B1858" s="63">
        <v>2022</v>
      </c>
      <c r="C1858" s="63" t="s">
        <v>31</v>
      </c>
      <c r="D1858" s="63" t="s">
        <v>102</v>
      </c>
      <c r="E1858" s="63" t="s">
        <v>91</v>
      </c>
      <c r="F1858" s="63" t="s">
        <v>92</v>
      </c>
      <c r="G1858" s="63" t="s">
        <v>93</v>
      </c>
      <c r="H1858" s="63" t="s">
        <v>94</v>
      </c>
      <c r="I1858" s="63" t="s">
        <v>95</v>
      </c>
      <c r="J1858" s="63">
        <v>205</v>
      </c>
      <c r="K1858" s="63">
        <v>293.14999999999998</v>
      </c>
    </row>
    <row r="1859" spans="1:11" ht="18" customHeight="1" x14ac:dyDescent="0.3">
      <c r="A1859" s="63" t="s">
        <v>89</v>
      </c>
      <c r="B1859" s="63">
        <v>2022</v>
      </c>
      <c r="C1859" s="63" t="s">
        <v>31</v>
      </c>
      <c r="D1859" s="63" t="s">
        <v>102</v>
      </c>
      <c r="E1859" s="63" t="s">
        <v>91</v>
      </c>
      <c r="F1859" s="63" t="s">
        <v>92</v>
      </c>
      <c r="G1859" s="63" t="s">
        <v>93</v>
      </c>
      <c r="H1859" s="63" t="s">
        <v>94</v>
      </c>
      <c r="I1859" s="63" t="s">
        <v>95</v>
      </c>
      <c r="J1859" s="63">
        <v>790</v>
      </c>
      <c r="K1859" s="63">
        <v>1129.7</v>
      </c>
    </row>
    <row r="1860" spans="1:11" ht="18" customHeight="1" x14ac:dyDescent="0.3">
      <c r="A1860" s="63" t="s">
        <v>96</v>
      </c>
      <c r="B1860" s="63">
        <v>2022</v>
      </c>
      <c r="C1860" s="63" t="s">
        <v>31</v>
      </c>
      <c r="D1860" s="63" t="s">
        <v>102</v>
      </c>
      <c r="E1860" s="63" t="s">
        <v>91</v>
      </c>
      <c r="F1860" s="63" t="s">
        <v>92</v>
      </c>
      <c r="G1860" s="63" t="s">
        <v>93</v>
      </c>
      <c r="H1860" s="63" t="s">
        <v>94</v>
      </c>
      <c r="I1860" s="63" t="s">
        <v>95</v>
      </c>
      <c r="J1860" s="63">
        <v>823</v>
      </c>
      <c r="K1860" s="63">
        <v>1176.8899999999999</v>
      </c>
    </row>
    <row r="1861" spans="1:11" ht="18" customHeight="1" x14ac:dyDescent="0.3">
      <c r="A1861" s="63" t="s">
        <v>89</v>
      </c>
      <c r="B1861" s="63">
        <v>2022</v>
      </c>
      <c r="C1861" s="63" t="s">
        <v>31</v>
      </c>
      <c r="D1861" s="63" t="s">
        <v>102</v>
      </c>
      <c r="E1861" s="63" t="s">
        <v>91</v>
      </c>
      <c r="F1861" s="63" t="s">
        <v>92</v>
      </c>
      <c r="G1861" s="63" t="s">
        <v>93</v>
      </c>
      <c r="H1861" s="63" t="s">
        <v>94</v>
      </c>
      <c r="I1861" s="63" t="s">
        <v>97</v>
      </c>
      <c r="J1861" s="63">
        <v>215</v>
      </c>
      <c r="K1861" s="63">
        <v>307.45</v>
      </c>
    </row>
    <row r="1862" spans="1:11" ht="18" customHeight="1" x14ac:dyDescent="0.3">
      <c r="A1862" s="63" t="s">
        <v>98</v>
      </c>
      <c r="B1862" s="63">
        <v>2022</v>
      </c>
      <c r="C1862" s="63" t="s">
        <v>31</v>
      </c>
      <c r="D1862" s="63" t="s">
        <v>102</v>
      </c>
      <c r="E1862" s="63" t="s">
        <v>91</v>
      </c>
      <c r="F1862" s="63" t="s">
        <v>92</v>
      </c>
      <c r="G1862" s="63" t="s">
        <v>93</v>
      </c>
      <c r="H1862" s="63" t="s">
        <v>94</v>
      </c>
      <c r="I1862" s="63" t="s">
        <v>97</v>
      </c>
      <c r="J1862" s="63">
        <v>209</v>
      </c>
      <c r="K1862" s="63">
        <v>298.87</v>
      </c>
    </row>
    <row r="1863" spans="1:11" ht="18" customHeight="1" x14ac:dyDescent="0.3">
      <c r="A1863" s="63" t="s">
        <v>89</v>
      </c>
      <c r="B1863" s="63">
        <v>2022</v>
      </c>
      <c r="C1863" s="63" t="s">
        <v>31</v>
      </c>
      <c r="D1863" s="63" t="s">
        <v>102</v>
      </c>
      <c r="E1863" s="63" t="s">
        <v>91</v>
      </c>
      <c r="F1863" s="63" t="s">
        <v>92</v>
      </c>
      <c r="G1863" s="63" t="s">
        <v>93</v>
      </c>
      <c r="H1863" s="63" t="s">
        <v>94</v>
      </c>
      <c r="I1863" s="63" t="s">
        <v>97</v>
      </c>
      <c r="J1863" s="63">
        <v>203</v>
      </c>
      <c r="K1863" s="63">
        <v>290.28999999999996</v>
      </c>
    </row>
    <row r="1864" spans="1:11" ht="18" customHeight="1" x14ac:dyDescent="0.3">
      <c r="A1864" s="63" t="s">
        <v>98</v>
      </c>
      <c r="B1864" s="63">
        <v>2022</v>
      </c>
      <c r="C1864" s="63" t="s">
        <v>31</v>
      </c>
      <c r="D1864" s="63" t="s">
        <v>102</v>
      </c>
      <c r="E1864" s="63" t="s">
        <v>91</v>
      </c>
      <c r="F1864" s="63" t="s">
        <v>92</v>
      </c>
      <c r="G1864" s="63" t="s">
        <v>93</v>
      </c>
      <c r="H1864" s="63" t="s">
        <v>94</v>
      </c>
      <c r="I1864" s="63" t="s">
        <v>95</v>
      </c>
      <c r="J1864" s="63">
        <v>257</v>
      </c>
      <c r="K1864" s="63">
        <v>367.51</v>
      </c>
    </row>
    <row r="1865" spans="1:11" ht="18" customHeight="1" x14ac:dyDescent="0.3">
      <c r="A1865" s="63" t="s">
        <v>96</v>
      </c>
      <c r="B1865" s="63">
        <v>2022</v>
      </c>
      <c r="C1865" s="63" t="s">
        <v>9</v>
      </c>
      <c r="D1865" s="63" t="s">
        <v>102</v>
      </c>
      <c r="E1865" s="63" t="s">
        <v>91</v>
      </c>
      <c r="F1865" s="63" t="s">
        <v>92</v>
      </c>
      <c r="G1865" s="63" t="s">
        <v>93</v>
      </c>
      <c r="H1865" s="63" t="s">
        <v>94</v>
      </c>
      <c r="I1865" s="63" t="s">
        <v>97</v>
      </c>
      <c r="J1865" s="63">
        <v>230</v>
      </c>
      <c r="K1865" s="63">
        <v>328.9</v>
      </c>
    </row>
    <row r="1866" spans="1:11" ht="18" customHeight="1" x14ac:dyDescent="0.3">
      <c r="A1866" s="63" t="s">
        <v>89</v>
      </c>
      <c r="B1866" s="63">
        <v>2022</v>
      </c>
      <c r="C1866" s="63" t="s">
        <v>9</v>
      </c>
      <c r="D1866" s="63" t="s">
        <v>102</v>
      </c>
      <c r="E1866" s="63" t="s">
        <v>91</v>
      </c>
      <c r="F1866" s="63" t="s">
        <v>92</v>
      </c>
      <c r="G1866" s="63" t="s">
        <v>93</v>
      </c>
      <c r="H1866" s="63" t="s">
        <v>94</v>
      </c>
      <c r="I1866" s="63" t="s">
        <v>97</v>
      </c>
      <c r="J1866" s="63">
        <v>224</v>
      </c>
      <c r="K1866" s="63">
        <v>320.32</v>
      </c>
    </row>
    <row r="1867" spans="1:11" ht="18" customHeight="1" x14ac:dyDescent="0.3">
      <c r="A1867" s="63" t="s">
        <v>100</v>
      </c>
      <c r="B1867" s="63">
        <v>2022</v>
      </c>
      <c r="C1867" s="63" t="s">
        <v>9</v>
      </c>
      <c r="D1867" s="63" t="s">
        <v>102</v>
      </c>
      <c r="E1867" s="63" t="s">
        <v>91</v>
      </c>
      <c r="F1867" s="63" t="s">
        <v>92</v>
      </c>
      <c r="G1867" s="63" t="s">
        <v>93</v>
      </c>
      <c r="H1867" s="63" t="s">
        <v>94</v>
      </c>
      <c r="I1867" s="63" t="s">
        <v>95</v>
      </c>
      <c r="J1867" s="63">
        <v>218</v>
      </c>
      <c r="K1867" s="63">
        <v>311.74</v>
      </c>
    </row>
    <row r="1868" spans="1:11" ht="18" customHeight="1" x14ac:dyDescent="0.3">
      <c r="A1868" s="63" t="s">
        <v>99</v>
      </c>
      <c r="B1868" s="63">
        <v>2022</v>
      </c>
      <c r="C1868" s="63" t="s">
        <v>9</v>
      </c>
      <c r="D1868" s="63" t="s">
        <v>102</v>
      </c>
      <c r="E1868" s="63" t="s">
        <v>91</v>
      </c>
      <c r="F1868" s="63" t="s">
        <v>92</v>
      </c>
      <c r="G1868" s="63" t="s">
        <v>93</v>
      </c>
      <c r="H1868" s="63" t="s">
        <v>94</v>
      </c>
      <c r="I1868" s="63" t="s">
        <v>95</v>
      </c>
      <c r="J1868" s="63">
        <v>266</v>
      </c>
      <c r="K1868" s="63">
        <v>380.38</v>
      </c>
    </row>
    <row r="1869" spans="1:11" ht="18" customHeight="1" x14ac:dyDescent="0.3">
      <c r="A1869" s="63" t="s">
        <v>96</v>
      </c>
      <c r="B1869" s="63">
        <v>2022</v>
      </c>
      <c r="C1869" s="63" t="s">
        <v>9</v>
      </c>
      <c r="D1869" s="63" t="s">
        <v>102</v>
      </c>
      <c r="E1869" s="63" t="s">
        <v>91</v>
      </c>
      <c r="F1869" s="63" t="s">
        <v>92</v>
      </c>
      <c r="G1869" s="63" t="s">
        <v>93</v>
      </c>
      <c r="H1869" s="63" t="s">
        <v>94</v>
      </c>
      <c r="I1869" s="63" t="s">
        <v>95</v>
      </c>
      <c r="J1869" s="63">
        <v>232</v>
      </c>
      <c r="K1869" s="63">
        <v>331.76</v>
      </c>
    </row>
    <row r="1870" spans="1:11" ht="18" customHeight="1" x14ac:dyDescent="0.3">
      <c r="A1870" s="63" t="s">
        <v>96</v>
      </c>
      <c r="B1870" s="63">
        <v>2022</v>
      </c>
      <c r="C1870" s="63" t="s">
        <v>9</v>
      </c>
      <c r="D1870" s="63" t="s">
        <v>102</v>
      </c>
      <c r="E1870" s="63" t="s">
        <v>91</v>
      </c>
      <c r="F1870" s="63" t="s">
        <v>92</v>
      </c>
      <c r="G1870" s="63" t="s">
        <v>93</v>
      </c>
      <c r="H1870" s="63" t="s">
        <v>94</v>
      </c>
      <c r="I1870" s="63" t="s">
        <v>95</v>
      </c>
      <c r="J1870" s="63">
        <v>226</v>
      </c>
      <c r="K1870" s="63">
        <v>323.18</v>
      </c>
    </row>
    <row r="1871" spans="1:11" ht="18" customHeight="1" x14ac:dyDescent="0.3">
      <c r="A1871" s="63" t="s">
        <v>96</v>
      </c>
      <c r="B1871" s="63">
        <v>2022</v>
      </c>
      <c r="C1871" s="63" t="s">
        <v>9</v>
      </c>
      <c r="D1871" s="63" t="s">
        <v>102</v>
      </c>
      <c r="E1871" s="63" t="s">
        <v>91</v>
      </c>
      <c r="F1871" s="63" t="s">
        <v>92</v>
      </c>
      <c r="G1871" s="63" t="s">
        <v>93</v>
      </c>
      <c r="H1871" s="63" t="s">
        <v>94</v>
      </c>
      <c r="I1871" s="63" t="s">
        <v>95</v>
      </c>
      <c r="J1871" s="63">
        <v>220</v>
      </c>
      <c r="K1871" s="63">
        <v>314.60000000000002</v>
      </c>
    </row>
    <row r="1872" spans="1:11" ht="18" customHeight="1" x14ac:dyDescent="0.3">
      <c r="A1872" s="63" t="s">
        <v>89</v>
      </c>
      <c r="B1872" s="63">
        <v>2022</v>
      </c>
      <c r="C1872" s="63" t="s">
        <v>9</v>
      </c>
      <c r="D1872" s="63" t="s">
        <v>102</v>
      </c>
      <c r="E1872" s="63" t="s">
        <v>91</v>
      </c>
      <c r="F1872" s="63" t="s">
        <v>92</v>
      </c>
      <c r="G1872" s="63" t="s">
        <v>93</v>
      </c>
      <c r="H1872" s="63" t="s">
        <v>94</v>
      </c>
      <c r="I1872" s="63" t="s">
        <v>95</v>
      </c>
      <c r="J1872" s="63">
        <v>262</v>
      </c>
      <c r="K1872" s="63">
        <v>526.24</v>
      </c>
    </row>
    <row r="1873" spans="1:11" ht="18" customHeight="1" x14ac:dyDescent="0.3">
      <c r="A1873" s="63" t="s">
        <v>89</v>
      </c>
      <c r="B1873" s="63">
        <v>2022</v>
      </c>
      <c r="C1873" s="63" t="s">
        <v>9</v>
      </c>
      <c r="D1873" s="63" t="s">
        <v>102</v>
      </c>
      <c r="E1873" s="63" t="s">
        <v>91</v>
      </c>
      <c r="F1873" s="63" t="s">
        <v>92</v>
      </c>
      <c r="G1873" s="63" t="s">
        <v>93</v>
      </c>
      <c r="H1873" s="63" t="s">
        <v>94</v>
      </c>
      <c r="I1873" s="63" t="s">
        <v>95</v>
      </c>
      <c r="J1873" s="63">
        <v>1008</v>
      </c>
      <c r="K1873" s="63">
        <v>1441.44</v>
      </c>
    </row>
    <row r="1874" spans="1:11" ht="18" customHeight="1" x14ac:dyDescent="0.3">
      <c r="A1874" s="63" t="s">
        <v>96</v>
      </c>
      <c r="B1874" s="63">
        <v>2022</v>
      </c>
      <c r="C1874" s="63" t="s">
        <v>9</v>
      </c>
      <c r="D1874" s="63" t="s">
        <v>102</v>
      </c>
      <c r="E1874" s="63" t="s">
        <v>91</v>
      </c>
      <c r="F1874" s="63" t="s">
        <v>92</v>
      </c>
      <c r="G1874" s="63" t="s">
        <v>93</v>
      </c>
      <c r="H1874" s="63" t="s">
        <v>94</v>
      </c>
      <c r="I1874" s="63" t="s">
        <v>95</v>
      </c>
      <c r="J1874" s="63">
        <v>1041</v>
      </c>
      <c r="K1874" s="63">
        <v>1488.63</v>
      </c>
    </row>
    <row r="1875" spans="1:11" ht="18" customHeight="1" x14ac:dyDescent="0.3">
      <c r="A1875" s="63" t="s">
        <v>96</v>
      </c>
      <c r="B1875" s="63">
        <v>2022</v>
      </c>
      <c r="C1875" s="63" t="s">
        <v>9</v>
      </c>
      <c r="D1875" s="63" t="s">
        <v>102</v>
      </c>
      <c r="E1875" s="63" t="s">
        <v>91</v>
      </c>
      <c r="F1875" s="63" t="s">
        <v>92</v>
      </c>
      <c r="G1875" s="63" t="s">
        <v>93</v>
      </c>
      <c r="H1875" s="63" t="s">
        <v>94</v>
      </c>
      <c r="I1875" s="63" t="s">
        <v>95</v>
      </c>
      <c r="J1875" s="63">
        <v>219</v>
      </c>
      <c r="K1875" s="63">
        <v>313.17</v>
      </c>
    </row>
    <row r="1876" spans="1:11" ht="18" customHeight="1" x14ac:dyDescent="0.3">
      <c r="A1876" s="63" t="s">
        <v>100</v>
      </c>
      <c r="B1876" s="63">
        <v>2022</v>
      </c>
      <c r="C1876" s="63" t="s">
        <v>9</v>
      </c>
      <c r="D1876" s="63" t="s">
        <v>102</v>
      </c>
      <c r="E1876" s="63" t="s">
        <v>91</v>
      </c>
      <c r="F1876" s="63" t="s">
        <v>92</v>
      </c>
      <c r="G1876" s="63" t="s">
        <v>93</v>
      </c>
      <c r="H1876" s="63" t="s">
        <v>94</v>
      </c>
      <c r="I1876" s="63" t="s">
        <v>95</v>
      </c>
      <c r="J1876" s="63">
        <v>229</v>
      </c>
      <c r="K1876" s="63">
        <v>327.47000000000003</v>
      </c>
    </row>
    <row r="1877" spans="1:11" ht="18" customHeight="1" x14ac:dyDescent="0.3">
      <c r="A1877" s="63" t="s">
        <v>89</v>
      </c>
      <c r="B1877" s="63">
        <v>2022</v>
      </c>
      <c r="C1877" s="63" t="s">
        <v>9</v>
      </c>
      <c r="D1877" s="63" t="s">
        <v>102</v>
      </c>
      <c r="E1877" s="63" t="s">
        <v>91</v>
      </c>
      <c r="F1877" s="63" t="s">
        <v>92</v>
      </c>
      <c r="G1877" s="63" t="s">
        <v>93</v>
      </c>
      <c r="H1877" s="63" t="s">
        <v>94</v>
      </c>
      <c r="I1877" s="63" t="s">
        <v>95</v>
      </c>
      <c r="J1877" s="63">
        <v>223</v>
      </c>
      <c r="K1877" s="63">
        <v>318.89</v>
      </c>
    </row>
    <row r="1878" spans="1:11" ht="18" customHeight="1" x14ac:dyDescent="0.3">
      <c r="A1878" s="63" t="s">
        <v>96</v>
      </c>
      <c r="B1878" s="63">
        <v>2022</v>
      </c>
      <c r="C1878" s="63" t="s">
        <v>9</v>
      </c>
      <c r="D1878" s="63" t="s">
        <v>102</v>
      </c>
      <c r="E1878" s="63" t="s">
        <v>91</v>
      </c>
      <c r="F1878" s="63" t="s">
        <v>92</v>
      </c>
      <c r="G1878" s="63" t="s">
        <v>93</v>
      </c>
      <c r="H1878" s="63" t="s">
        <v>94</v>
      </c>
      <c r="I1878" s="63" t="s">
        <v>95</v>
      </c>
      <c r="J1878" s="63">
        <v>789</v>
      </c>
      <c r="K1878" s="63">
        <v>1128.27</v>
      </c>
    </row>
    <row r="1879" spans="1:11" ht="18" customHeight="1" x14ac:dyDescent="0.3">
      <c r="A1879" s="63" t="s">
        <v>96</v>
      </c>
      <c r="B1879" s="63">
        <v>2022</v>
      </c>
      <c r="C1879" s="63" t="s">
        <v>9</v>
      </c>
      <c r="D1879" s="63" t="s">
        <v>102</v>
      </c>
      <c r="E1879" s="63" t="s">
        <v>91</v>
      </c>
      <c r="F1879" s="63" t="s">
        <v>92</v>
      </c>
      <c r="G1879" s="63" t="s">
        <v>93</v>
      </c>
      <c r="H1879" s="63" t="s">
        <v>94</v>
      </c>
      <c r="I1879" s="63" t="s">
        <v>95</v>
      </c>
      <c r="J1879" s="63">
        <v>822</v>
      </c>
      <c r="K1879" s="63">
        <v>1175.46</v>
      </c>
    </row>
    <row r="1880" spans="1:11" ht="18" customHeight="1" x14ac:dyDescent="0.3">
      <c r="A1880" s="63" t="s">
        <v>96</v>
      </c>
      <c r="B1880" s="63">
        <v>2022</v>
      </c>
      <c r="C1880" s="63" t="s">
        <v>9</v>
      </c>
      <c r="D1880" s="63" t="s">
        <v>102</v>
      </c>
      <c r="E1880" s="63" t="s">
        <v>91</v>
      </c>
      <c r="F1880" s="63" t="s">
        <v>92</v>
      </c>
      <c r="G1880" s="63" t="s">
        <v>93</v>
      </c>
      <c r="H1880" s="63" t="s">
        <v>94</v>
      </c>
      <c r="I1880" s="63" t="s">
        <v>97</v>
      </c>
      <c r="J1880" s="63">
        <v>233</v>
      </c>
      <c r="K1880" s="63">
        <v>333.19</v>
      </c>
    </row>
    <row r="1881" spans="1:11" ht="18" customHeight="1" x14ac:dyDescent="0.3">
      <c r="A1881" s="63" t="s">
        <v>96</v>
      </c>
      <c r="B1881" s="63">
        <v>2022</v>
      </c>
      <c r="C1881" s="63" t="s">
        <v>9</v>
      </c>
      <c r="D1881" s="63" t="s">
        <v>102</v>
      </c>
      <c r="E1881" s="63" t="s">
        <v>91</v>
      </c>
      <c r="F1881" s="63" t="s">
        <v>92</v>
      </c>
      <c r="G1881" s="63" t="s">
        <v>93</v>
      </c>
      <c r="H1881" s="63" t="s">
        <v>94</v>
      </c>
      <c r="I1881" s="63" t="s">
        <v>97</v>
      </c>
      <c r="J1881" s="63">
        <v>227</v>
      </c>
      <c r="K1881" s="63">
        <v>324.61</v>
      </c>
    </row>
    <row r="1882" spans="1:11" ht="18" customHeight="1" x14ac:dyDescent="0.3">
      <c r="A1882" s="63" t="s">
        <v>89</v>
      </c>
      <c r="B1882" s="63">
        <v>2022</v>
      </c>
      <c r="C1882" s="63" t="s">
        <v>9</v>
      </c>
      <c r="D1882" s="63" t="s">
        <v>102</v>
      </c>
      <c r="E1882" s="63" t="s">
        <v>91</v>
      </c>
      <c r="F1882" s="63" t="s">
        <v>92</v>
      </c>
      <c r="G1882" s="63" t="s">
        <v>93</v>
      </c>
      <c r="H1882" s="63" t="s">
        <v>94</v>
      </c>
      <c r="I1882" s="63" t="s">
        <v>97</v>
      </c>
      <c r="J1882" s="63">
        <v>221</v>
      </c>
      <c r="K1882" s="63">
        <v>316.02999999999997</v>
      </c>
    </row>
    <row r="1883" spans="1:11" ht="18" customHeight="1" x14ac:dyDescent="0.3">
      <c r="A1883" s="63" t="s">
        <v>96</v>
      </c>
      <c r="B1883" s="63">
        <v>2022</v>
      </c>
      <c r="C1883" s="63" t="s">
        <v>9</v>
      </c>
      <c r="D1883" s="63" t="s">
        <v>102</v>
      </c>
      <c r="E1883" s="63" t="s">
        <v>91</v>
      </c>
      <c r="F1883" s="63" t="s">
        <v>92</v>
      </c>
      <c r="G1883" s="63" t="s">
        <v>93</v>
      </c>
      <c r="H1883" s="63" t="s">
        <v>94</v>
      </c>
      <c r="I1883" s="63" t="s">
        <v>95</v>
      </c>
      <c r="J1883" s="63">
        <v>215</v>
      </c>
      <c r="K1883" s="63">
        <v>307.45</v>
      </c>
    </row>
    <row r="1884" spans="1:11" ht="18" customHeight="1" x14ac:dyDescent="0.3">
      <c r="A1884" s="63" t="s">
        <v>98</v>
      </c>
      <c r="B1884" s="63">
        <v>2022</v>
      </c>
      <c r="C1884" s="63" t="s">
        <v>9</v>
      </c>
      <c r="D1884" s="63" t="s">
        <v>102</v>
      </c>
      <c r="E1884" s="63" t="s">
        <v>91</v>
      </c>
      <c r="F1884" s="63" t="s">
        <v>92</v>
      </c>
      <c r="G1884" s="63" t="s">
        <v>93</v>
      </c>
      <c r="H1884" s="63" t="s">
        <v>94</v>
      </c>
      <c r="I1884" s="63" t="s">
        <v>95</v>
      </c>
      <c r="J1884" s="63">
        <v>263</v>
      </c>
      <c r="K1884" s="63">
        <v>376.09000000000003</v>
      </c>
    </row>
    <row r="1885" spans="1:11" ht="18" customHeight="1" x14ac:dyDescent="0.3">
      <c r="A1885" s="63" t="s">
        <v>89</v>
      </c>
      <c r="B1885" s="63">
        <v>2022</v>
      </c>
      <c r="C1885" s="63" t="s">
        <v>37</v>
      </c>
      <c r="D1885" s="63" t="s">
        <v>102</v>
      </c>
      <c r="E1885" s="63" t="s">
        <v>91</v>
      </c>
      <c r="F1885" s="63" t="s">
        <v>92</v>
      </c>
      <c r="G1885" s="63" t="s">
        <v>93</v>
      </c>
      <c r="H1885" s="63" t="s">
        <v>94</v>
      </c>
      <c r="I1885" s="63" t="s">
        <v>97</v>
      </c>
      <c r="J1885" s="63">
        <v>134</v>
      </c>
      <c r="K1885" s="63">
        <v>191.62</v>
      </c>
    </row>
    <row r="1886" spans="1:11" ht="18" customHeight="1" x14ac:dyDescent="0.3">
      <c r="A1886" s="63" t="s">
        <v>89</v>
      </c>
      <c r="B1886" s="63">
        <v>2022</v>
      </c>
      <c r="C1886" s="63" t="s">
        <v>37</v>
      </c>
      <c r="D1886" s="63" t="s">
        <v>102</v>
      </c>
      <c r="E1886" s="63" t="s">
        <v>91</v>
      </c>
      <c r="F1886" s="63" t="s">
        <v>92</v>
      </c>
      <c r="G1886" s="63" t="s">
        <v>93</v>
      </c>
      <c r="H1886" s="63" t="s">
        <v>94</v>
      </c>
      <c r="I1886" s="63" t="s">
        <v>97</v>
      </c>
      <c r="J1886" s="63">
        <v>128</v>
      </c>
      <c r="K1886" s="63">
        <v>183.04</v>
      </c>
    </row>
    <row r="1887" spans="1:11" ht="18" customHeight="1" x14ac:dyDescent="0.3">
      <c r="A1887" s="63" t="s">
        <v>96</v>
      </c>
      <c r="B1887" s="63">
        <v>2022</v>
      </c>
      <c r="C1887" s="63" t="s">
        <v>37</v>
      </c>
      <c r="D1887" s="63" t="s">
        <v>102</v>
      </c>
      <c r="E1887" s="63" t="s">
        <v>91</v>
      </c>
      <c r="F1887" s="63" t="s">
        <v>92</v>
      </c>
      <c r="G1887" s="63" t="s">
        <v>93</v>
      </c>
      <c r="H1887" s="63" t="s">
        <v>94</v>
      </c>
      <c r="I1887" s="63" t="s">
        <v>95</v>
      </c>
      <c r="J1887" s="63">
        <v>230</v>
      </c>
      <c r="K1887" s="63">
        <v>328.9</v>
      </c>
    </row>
    <row r="1888" spans="1:11" ht="18" customHeight="1" x14ac:dyDescent="0.3">
      <c r="A1888" s="63" t="s">
        <v>96</v>
      </c>
      <c r="B1888" s="63">
        <v>2022</v>
      </c>
      <c r="C1888" s="63" t="s">
        <v>37</v>
      </c>
      <c r="D1888" s="63" t="s">
        <v>102</v>
      </c>
      <c r="E1888" s="63" t="s">
        <v>91</v>
      </c>
      <c r="F1888" s="63" t="s">
        <v>92</v>
      </c>
      <c r="G1888" s="63" t="s">
        <v>93</v>
      </c>
      <c r="H1888" s="63" t="s">
        <v>94</v>
      </c>
      <c r="I1888" s="63" t="s">
        <v>95</v>
      </c>
      <c r="J1888" s="63">
        <v>136</v>
      </c>
      <c r="K1888" s="63">
        <v>194.48</v>
      </c>
    </row>
    <row r="1889" spans="1:11" ht="18" customHeight="1" x14ac:dyDescent="0.3">
      <c r="A1889" s="63" t="s">
        <v>89</v>
      </c>
      <c r="B1889" s="63">
        <v>2022</v>
      </c>
      <c r="C1889" s="63" t="s">
        <v>37</v>
      </c>
      <c r="D1889" s="63" t="s">
        <v>102</v>
      </c>
      <c r="E1889" s="63" t="s">
        <v>91</v>
      </c>
      <c r="F1889" s="63" t="s">
        <v>92</v>
      </c>
      <c r="G1889" s="63" t="s">
        <v>93</v>
      </c>
      <c r="H1889" s="63" t="s">
        <v>94</v>
      </c>
      <c r="I1889" s="63" t="s">
        <v>95</v>
      </c>
      <c r="J1889" s="63">
        <v>130</v>
      </c>
      <c r="K1889" s="63">
        <v>185.9</v>
      </c>
    </row>
    <row r="1890" spans="1:11" ht="18" customHeight="1" x14ac:dyDescent="0.3">
      <c r="A1890" s="63" t="s">
        <v>98</v>
      </c>
      <c r="B1890" s="63">
        <v>2022</v>
      </c>
      <c r="C1890" s="63" t="s">
        <v>37</v>
      </c>
      <c r="D1890" s="63" t="s">
        <v>102</v>
      </c>
      <c r="E1890" s="63" t="s">
        <v>91</v>
      </c>
      <c r="F1890" s="63" t="s">
        <v>92</v>
      </c>
      <c r="G1890" s="63" t="s">
        <v>93</v>
      </c>
      <c r="H1890" s="63" t="s">
        <v>94</v>
      </c>
      <c r="I1890" s="63" t="s">
        <v>95</v>
      </c>
      <c r="J1890" s="63">
        <v>370</v>
      </c>
      <c r="K1890" s="63">
        <v>529.1</v>
      </c>
    </row>
    <row r="1891" spans="1:11" ht="18" customHeight="1" x14ac:dyDescent="0.3">
      <c r="A1891" s="63" t="s">
        <v>96</v>
      </c>
      <c r="B1891" s="63">
        <v>2022</v>
      </c>
      <c r="C1891" s="63" t="s">
        <v>37</v>
      </c>
      <c r="D1891" s="63" t="s">
        <v>102</v>
      </c>
      <c r="E1891" s="63" t="s">
        <v>91</v>
      </c>
      <c r="F1891" s="63" t="s">
        <v>92</v>
      </c>
      <c r="G1891" s="63" t="s">
        <v>93</v>
      </c>
      <c r="H1891" s="63" t="s">
        <v>94</v>
      </c>
      <c r="I1891" s="63" t="s">
        <v>95</v>
      </c>
      <c r="J1891" s="63">
        <v>184</v>
      </c>
      <c r="K1891" s="63">
        <v>526.24</v>
      </c>
    </row>
    <row r="1892" spans="1:11" ht="18" customHeight="1" x14ac:dyDescent="0.3">
      <c r="A1892" s="63" t="s">
        <v>96</v>
      </c>
      <c r="B1892" s="63">
        <v>2022</v>
      </c>
      <c r="C1892" s="63" t="s">
        <v>37</v>
      </c>
      <c r="D1892" s="63" t="s">
        <v>102</v>
      </c>
      <c r="E1892" s="63" t="s">
        <v>91</v>
      </c>
      <c r="F1892" s="63" t="s">
        <v>92</v>
      </c>
      <c r="G1892" s="63" t="s">
        <v>93</v>
      </c>
      <c r="H1892" s="63" t="s">
        <v>94</v>
      </c>
      <c r="I1892" s="63" t="s">
        <v>95</v>
      </c>
      <c r="J1892" s="63">
        <v>232</v>
      </c>
      <c r="K1892" s="63">
        <v>526.24</v>
      </c>
    </row>
    <row r="1893" spans="1:11" ht="18" customHeight="1" x14ac:dyDescent="0.3">
      <c r="A1893" s="63" t="s">
        <v>98</v>
      </c>
      <c r="B1893" s="63">
        <v>2022</v>
      </c>
      <c r="C1893" s="63" t="s">
        <v>37</v>
      </c>
      <c r="D1893" s="63" t="s">
        <v>102</v>
      </c>
      <c r="E1893" s="63" t="s">
        <v>91</v>
      </c>
      <c r="F1893" s="63" t="s">
        <v>92</v>
      </c>
      <c r="G1893" s="63" t="s">
        <v>93</v>
      </c>
      <c r="H1893" s="63" t="s">
        <v>94</v>
      </c>
      <c r="I1893" s="63" t="s">
        <v>95</v>
      </c>
      <c r="J1893" s="63">
        <v>1013</v>
      </c>
      <c r="K1893" s="63">
        <v>1448.59</v>
      </c>
    </row>
    <row r="1894" spans="1:11" ht="18" customHeight="1" x14ac:dyDescent="0.3">
      <c r="A1894" s="63" t="s">
        <v>99</v>
      </c>
      <c r="B1894" s="63">
        <v>2022</v>
      </c>
      <c r="C1894" s="63" t="s">
        <v>37</v>
      </c>
      <c r="D1894" s="63" t="s">
        <v>102</v>
      </c>
      <c r="E1894" s="63" t="s">
        <v>91</v>
      </c>
      <c r="F1894" s="63" t="s">
        <v>92</v>
      </c>
      <c r="G1894" s="63" t="s">
        <v>93</v>
      </c>
      <c r="H1894" s="63" t="s">
        <v>94</v>
      </c>
      <c r="I1894" s="63" t="s">
        <v>95</v>
      </c>
      <c r="J1894" s="63">
        <v>234</v>
      </c>
      <c r="K1894" s="63">
        <v>334.62</v>
      </c>
    </row>
    <row r="1895" spans="1:11" ht="18" customHeight="1" x14ac:dyDescent="0.3">
      <c r="A1895" s="63" t="s">
        <v>98</v>
      </c>
      <c r="B1895" s="63">
        <v>2022</v>
      </c>
      <c r="C1895" s="63" t="s">
        <v>37</v>
      </c>
      <c r="D1895" s="63" t="s">
        <v>102</v>
      </c>
      <c r="E1895" s="63" t="s">
        <v>91</v>
      </c>
      <c r="F1895" s="63" t="s">
        <v>92</v>
      </c>
      <c r="G1895" s="63" t="s">
        <v>93</v>
      </c>
      <c r="H1895" s="63" t="s">
        <v>94</v>
      </c>
      <c r="I1895" s="63" t="s">
        <v>95</v>
      </c>
      <c r="J1895" s="63">
        <v>183</v>
      </c>
      <c r="K1895" s="63">
        <v>261.69</v>
      </c>
    </row>
    <row r="1896" spans="1:11" ht="18" customHeight="1" x14ac:dyDescent="0.3">
      <c r="A1896" s="63" t="s">
        <v>96</v>
      </c>
      <c r="B1896" s="63">
        <v>2022</v>
      </c>
      <c r="C1896" s="63" t="s">
        <v>37</v>
      </c>
      <c r="D1896" s="63" t="s">
        <v>102</v>
      </c>
      <c r="E1896" s="63" t="s">
        <v>91</v>
      </c>
      <c r="F1896" s="63" t="s">
        <v>92</v>
      </c>
      <c r="G1896" s="63" t="s">
        <v>93</v>
      </c>
      <c r="H1896" s="63" t="s">
        <v>94</v>
      </c>
      <c r="I1896" s="63" t="s">
        <v>95</v>
      </c>
      <c r="J1896" s="63">
        <v>231</v>
      </c>
      <c r="K1896" s="63">
        <v>330.33</v>
      </c>
    </row>
    <row r="1897" spans="1:11" ht="18" customHeight="1" x14ac:dyDescent="0.3">
      <c r="A1897" s="63" t="s">
        <v>98</v>
      </c>
      <c r="B1897" s="63">
        <v>2022</v>
      </c>
      <c r="C1897" s="63" t="s">
        <v>37</v>
      </c>
      <c r="D1897" s="63" t="s">
        <v>102</v>
      </c>
      <c r="E1897" s="63" t="s">
        <v>91</v>
      </c>
      <c r="F1897" s="63" t="s">
        <v>92</v>
      </c>
      <c r="G1897" s="63" t="s">
        <v>93</v>
      </c>
      <c r="H1897" s="63" t="s">
        <v>94</v>
      </c>
      <c r="I1897" s="63" t="s">
        <v>95</v>
      </c>
      <c r="J1897" s="63">
        <v>133</v>
      </c>
      <c r="K1897" s="63">
        <v>190.19</v>
      </c>
    </row>
    <row r="1898" spans="1:11" ht="18" customHeight="1" x14ac:dyDescent="0.3">
      <c r="A1898" s="63" t="s">
        <v>96</v>
      </c>
      <c r="B1898" s="63">
        <v>2022</v>
      </c>
      <c r="C1898" s="63" t="s">
        <v>37</v>
      </c>
      <c r="D1898" s="63" t="s">
        <v>102</v>
      </c>
      <c r="E1898" s="63" t="s">
        <v>91</v>
      </c>
      <c r="F1898" s="63" t="s">
        <v>92</v>
      </c>
      <c r="G1898" s="63" t="s">
        <v>93</v>
      </c>
      <c r="H1898" s="63" t="s">
        <v>94</v>
      </c>
      <c r="I1898" s="63" t="s">
        <v>95</v>
      </c>
      <c r="J1898" s="63">
        <v>127</v>
      </c>
      <c r="K1898" s="63">
        <v>181.61</v>
      </c>
    </row>
    <row r="1899" spans="1:11" ht="18" customHeight="1" x14ac:dyDescent="0.3">
      <c r="A1899" s="63" t="s">
        <v>96</v>
      </c>
      <c r="B1899" s="63">
        <v>2022</v>
      </c>
      <c r="C1899" s="63" t="s">
        <v>37</v>
      </c>
      <c r="D1899" s="63" t="s">
        <v>102</v>
      </c>
      <c r="E1899" s="63" t="s">
        <v>91</v>
      </c>
      <c r="F1899" s="63" t="s">
        <v>92</v>
      </c>
      <c r="G1899" s="63" t="s">
        <v>93</v>
      </c>
      <c r="H1899" s="63" t="s">
        <v>94</v>
      </c>
      <c r="I1899" s="63" t="s">
        <v>95</v>
      </c>
      <c r="J1899" s="63">
        <v>794</v>
      </c>
      <c r="K1899" s="63">
        <v>1135.42</v>
      </c>
    </row>
    <row r="1900" spans="1:11" ht="18" customHeight="1" x14ac:dyDescent="0.3">
      <c r="A1900" s="63" t="s">
        <v>96</v>
      </c>
      <c r="B1900" s="63">
        <v>2022</v>
      </c>
      <c r="C1900" s="63" t="s">
        <v>37</v>
      </c>
      <c r="D1900" s="63" t="s">
        <v>102</v>
      </c>
      <c r="E1900" s="63" t="s">
        <v>91</v>
      </c>
      <c r="F1900" s="63" t="s">
        <v>92</v>
      </c>
      <c r="G1900" s="63" t="s">
        <v>93</v>
      </c>
      <c r="H1900" s="63" t="s">
        <v>94</v>
      </c>
      <c r="I1900" s="63" t="s">
        <v>97</v>
      </c>
      <c r="J1900" s="63">
        <v>137</v>
      </c>
      <c r="K1900" s="63">
        <v>195.91</v>
      </c>
    </row>
    <row r="1901" spans="1:11" ht="18" customHeight="1" x14ac:dyDescent="0.3">
      <c r="A1901" s="63" t="s">
        <v>89</v>
      </c>
      <c r="B1901" s="63">
        <v>2022</v>
      </c>
      <c r="C1901" s="63" t="s">
        <v>37</v>
      </c>
      <c r="D1901" s="63" t="s">
        <v>102</v>
      </c>
      <c r="E1901" s="63" t="s">
        <v>91</v>
      </c>
      <c r="F1901" s="63" t="s">
        <v>92</v>
      </c>
      <c r="G1901" s="63" t="s">
        <v>93</v>
      </c>
      <c r="H1901" s="63" t="s">
        <v>94</v>
      </c>
      <c r="I1901" s="63" t="s">
        <v>97</v>
      </c>
      <c r="J1901" s="63">
        <v>131</v>
      </c>
      <c r="K1901" s="63">
        <v>187.32999999999998</v>
      </c>
    </row>
    <row r="1902" spans="1:11" ht="18" customHeight="1" x14ac:dyDescent="0.3">
      <c r="A1902" s="63" t="s">
        <v>89</v>
      </c>
      <c r="B1902" s="63">
        <v>2022</v>
      </c>
      <c r="C1902" s="63" t="s">
        <v>37</v>
      </c>
      <c r="D1902" s="63" t="s">
        <v>102</v>
      </c>
      <c r="E1902" s="63" t="s">
        <v>91</v>
      </c>
      <c r="F1902" s="63" t="s">
        <v>92</v>
      </c>
      <c r="G1902" s="63" t="s">
        <v>93</v>
      </c>
      <c r="H1902" s="63" t="s">
        <v>94</v>
      </c>
      <c r="I1902" s="63" t="s">
        <v>97</v>
      </c>
      <c r="J1902" s="63">
        <v>371</v>
      </c>
      <c r="K1902" s="63">
        <v>530.53</v>
      </c>
    </row>
    <row r="1903" spans="1:11" ht="18" customHeight="1" x14ac:dyDescent="0.3">
      <c r="A1903" s="63" t="s">
        <v>89</v>
      </c>
      <c r="B1903" s="63">
        <v>2022</v>
      </c>
      <c r="C1903" s="63" t="s">
        <v>37</v>
      </c>
      <c r="D1903" s="63" t="s">
        <v>102</v>
      </c>
      <c r="E1903" s="63" t="s">
        <v>91</v>
      </c>
      <c r="F1903" s="63" t="s">
        <v>92</v>
      </c>
      <c r="G1903" s="63" t="s">
        <v>93</v>
      </c>
      <c r="H1903" s="63" t="s">
        <v>94</v>
      </c>
      <c r="I1903" s="63" t="s">
        <v>95</v>
      </c>
      <c r="J1903" s="63">
        <v>185</v>
      </c>
      <c r="K1903" s="63">
        <v>264.55</v>
      </c>
    </row>
    <row r="1904" spans="1:11" ht="18" customHeight="1" x14ac:dyDescent="0.3">
      <c r="A1904" s="63" t="s">
        <v>96</v>
      </c>
      <c r="B1904" s="63">
        <v>2022</v>
      </c>
      <c r="C1904" s="63" t="s">
        <v>37</v>
      </c>
      <c r="D1904" s="63" t="s">
        <v>102</v>
      </c>
      <c r="E1904" s="63" t="s">
        <v>91</v>
      </c>
      <c r="F1904" s="63" t="s">
        <v>92</v>
      </c>
      <c r="G1904" s="63" t="s">
        <v>93</v>
      </c>
      <c r="H1904" s="63" t="s">
        <v>94</v>
      </c>
      <c r="I1904" s="63" t="s">
        <v>95</v>
      </c>
      <c r="J1904" s="63">
        <v>233</v>
      </c>
      <c r="K1904" s="63">
        <v>333.19</v>
      </c>
    </row>
    <row r="1905" spans="1:11" ht="18" customHeight="1" x14ac:dyDescent="0.3">
      <c r="A1905" s="63" t="s">
        <v>96</v>
      </c>
      <c r="B1905" s="63">
        <v>2022</v>
      </c>
      <c r="C1905" s="63" t="s">
        <v>36</v>
      </c>
      <c r="D1905" s="63" t="s">
        <v>102</v>
      </c>
      <c r="E1905" s="63" t="s">
        <v>91</v>
      </c>
      <c r="F1905" s="63" t="s">
        <v>92</v>
      </c>
      <c r="G1905" s="63" t="s">
        <v>93</v>
      </c>
      <c r="H1905" s="63" t="s">
        <v>94</v>
      </c>
      <c r="I1905" s="63" t="s">
        <v>97</v>
      </c>
      <c r="J1905" s="63">
        <v>152</v>
      </c>
      <c r="K1905" s="63">
        <v>217.36</v>
      </c>
    </row>
    <row r="1906" spans="1:11" ht="18" customHeight="1" x14ac:dyDescent="0.3">
      <c r="A1906" s="63" t="s">
        <v>96</v>
      </c>
      <c r="B1906" s="63">
        <v>2022</v>
      </c>
      <c r="C1906" s="63" t="s">
        <v>36</v>
      </c>
      <c r="D1906" s="63" t="s">
        <v>102</v>
      </c>
      <c r="E1906" s="63" t="s">
        <v>91</v>
      </c>
      <c r="F1906" s="63" t="s">
        <v>92</v>
      </c>
      <c r="G1906" s="63" t="s">
        <v>93</v>
      </c>
      <c r="H1906" s="63" t="s">
        <v>94</v>
      </c>
      <c r="I1906" s="63" t="s">
        <v>97</v>
      </c>
      <c r="J1906" s="63">
        <v>146</v>
      </c>
      <c r="K1906" s="63">
        <v>208.78</v>
      </c>
    </row>
    <row r="1907" spans="1:11" ht="18" customHeight="1" x14ac:dyDescent="0.3">
      <c r="A1907" s="63" t="s">
        <v>96</v>
      </c>
      <c r="B1907" s="63">
        <v>2022</v>
      </c>
      <c r="C1907" s="63" t="s">
        <v>36</v>
      </c>
      <c r="D1907" s="63" t="s">
        <v>102</v>
      </c>
      <c r="E1907" s="63" t="s">
        <v>91</v>
      </c>
      <c r="F1907" s="63" t="s">
        <v>92</v>
      </c>
      <c r="G1907" s="63" t="s">
        <v>93</v>
      </c>
      <c r="H1907" s="63" t="s">
        <v>94</v>
      </c>
      <c r="I1907" s="63" t="s">
        <v>97</v>
      </c>
      <c r="J1907" s="63">
        <v>140</v>
      </c>
      <c r="K1907" s="63">
        <v>200.2</v>
      </c>
    </row>
    <row r="1908" spans="1:11" ht="18" customHeight="1" x14ac:dyDescent="0.3">
      <c r="A1908" s="63" t="s">
        <v>100</v>
      </c>
      <c r="B1908" s="63">
        <v>2022</v>
      </c>
      <c r="C1908" s="63" t="s">
        <v>36</v>
      </c>
      <c r="D1908" s="63" t="s">
        <v>102</v>
      </c>
      <c r="E1908" s="63" t="s">
        <v>91</v>
      </c>
      <c r="F1908" s="63" t="s">
        <v>92</v>
      </c>
      <c r="G1908" s="63" t="s">
        <v>93</v>
      </c>
      <c r="H1908" s="63" t="s">
        <v>94</v>
      </c>
      <c r="I1908" s="63" t="s">
        <v>95</v>
      </c>
      <c r="J1908" s="63">
        <v>188</v>
      </c>
      <c r="K1908" s="63">
        <v>268.84000000000003</v>
      </c>
    </row>
    <row r="1909" spans="1:11" ht="18" customHeight="1" x14ac:dyDescent="0.3">
      <c r="A1909" s="63" t="s">
        <v>89</v>
      </c>
      <c r="B1909" s="63">
        <v>2022</v>
      </c>
      <c r="C1909" s="63" t="s">
        <v>36</v>
      </c>
      <c r="D1909" s="63" t="s">
        <v>102</v>
      </c>
      <c r="E1909" s="63" t="s">
        <v>91</v>
      </c>
      <c r="F1909" s="63" t="s">
        <v>92</v>
      </c>
      <c r="G1909" s="63" t="s">
        <v>93</v>
      </c>
      <c r="H1909" s="63" t="s">
        <v>94</v>
      </c>
      <c r="I1909" s="63" t="s">
        <v>95</v>
      </c>
      <c r="J1909" s="63">
        <v>236</v>
      </c>
      <c r="K1909" s="63">
        <v>337.48</v>
      </c>
    </row>
    <row r="1910" spans="1:11" ht="18" customHeight="1" x14ac:dyDescent="0.3">
      <c r="A1910" s="63" t="s">
        <v>96</v>
      </c>
      <c r="B1910" s="63">
        <v>2022</v>
      </c>
      <c r="C1910" s="63" t="s">
        <v>36</v>
      </c>
      <c r="D1910" s="63" t="s">
        <v>102</v>
      </c>
      <c r="E1910" s="63" t="s">
        <v>91</v>
      </c>
      <c r="F1910" s="63" t="s">
        <v>92</v>
      </c>
      <c r="G1910" s="63" t="s">
        <v>93</v>
      </c>
      <c r="H1910" s="63" t="s">
        <v>94</v>
      </c>
      <c r="I1910" s="63" t="s">
        <v>95</v>
      </c>
      <c r="J1910" s="63">
        <v>154</v>
      </c>
      <c r="K1910" s="63">
        <v>220.22</v>
      </c>
    </row>
    <row r="1911" spans="1:11" ht="18" customHeight="1" x14ac:dyDescent="0.3">
      <c r="A1911" s="63" t="s">
        <v>89</v>
      </c>
      <c r="B1911" s="63">
        <v>2022</v>
      </c>
      <c r="C1911" s="63" t="s">
        <v>36</v>
      </c>
      <c r="D1911" s="63" t="s">
        <v>102</v>
      </c>
      <c r="E1911" s="63" t="s">
        <v>91</v>
      </c>
      <c r="F1911" s="63" t="s">
        <v>92</v>
      </c>
      <c r="G1911" s="63" t="s">
        <v>93</v>
      </c>
      <c r="H1911" s="63" t="s">
        <v>94</v>
      </c>
      <c r="I1911" s="63" t="s">
        <v>95</v>
      </c>
      <c r="J1911" s="63">
        <v>148</v>
      </c>
      <c r="K1911" s="63">
        <v>211.64</v>
      </c>
    </row>
    <row r="1912" spans="1:11" ht="18" customHeight="1" x14ac:dyDescent="0.3">
      <c r="A1912" s="63" t="s">
        <v>98</v>
      </c>
      <c r="B1912" s="63">
        <v>2022</v>
      </c>
      <c r="C1912" s="63" t="s">
        <v>36</v>
      </c>
      <c r="D1912" s="63" t="s">
        <v>102</v>
      </c>
      <c r="E1912" s="63" t="s">
        <v>91</v>
      </c>
      <c r="F1912" s="63" t="s">
        <v>92</v>
      </c>
      <c r="G1912" s="63" t="s">
        <v>93</v>
      </c>
      <c r="H1912" s="63" t="s">
        <v>94</v>
      </c>
      <c r="I1912" s="63" t="s">
        <v>95</v>
      </c>
      <c r="J1912" s="63">
        <v>142</v>
      </c>
      <c r="K1912" s="63">
        <v>203.06</v>
      </c>
    </row>
    <row r="1913" spans="1:11" ht="18" customHeight="1" x14ac:dyDescent="0.3">
      <c r="A1913" s="63" t="s">
        <v>89</v>
      </c>
      <c r="B1913" s="63">
        <v>2022</v>
      </c>
      <c r="C1913" s="63" t="s">
        <v>36</v>
      </c>
      <c r="D1913" s="63" t="s">
        <v>102</v>
      </c>
      <c r="E1913" s="63" t="s">
        <v>91</v>
      </c>
      <c r="F1913" s="63" t="s">
        <v>92</v>
      </c>
      <c r="G1913" s="63" t="s">
        <v>93</v>
      </c>
      <c r="H1913" s="63" t="s">
        <v>94</v>
      </c>
      <c r="I1913" s="63" t="s">
        <v>95</v>
      </c>
      <c r="J1913" s="63">
        <v>190</v>
      </c>
      <c r="K1913" s="63">
        <v>526.24</v>
      </c>
    </row>
    <row r="1914" spans="1:11" ht="18" customHeight="1" x14ac:dyDescent="0.3">
      <c r="A1914" s="63" t="s">
        <v>99</v>
      </c>
      <c r="B1914" s="63">
        <v>2022</v>
      </c>
      <c r="C1914" s="63" t="s">
        <v>36</v>
      </c>
      <c r="D1914" s="63" t="s">
        <v>102</v>
      </c>
      <c r="E1914" s="63" t="s">
        <v>91</v>
      </c>
      <c r="F1914" s="63" t="s">
        <v>92</v>
      </c>
      <c r="G1914" s="63" t="s">
        <v>93</v>
      </c>
      <c r="H1914" s="63" t="s">
        <v>94</v>
      </c>
      <c r="I1914" s="63" t="s">
        <v>95</v>
      </c>
      <c r="J1914" s="63">
        <v>238</v>
      </c>
      <c r="K1914" s="63">
        <v>526.24</v>
      </c>
    </row>
    <row r="1915" spans="1:11" ht="18" customHeight="1" x14ac:dyDescent="0.3">
      <c r="A1915" s="63" t="s">
        <v>98</v>
      </c>
      <c r="B1915" s="63">
        <v>2022</v>
      </c>
      <c r="C1915" s="63" t="s">
        <v>36</v>
      </c>
      <c r="D1915" s="63" t="s">
        <v>102</v>
      </c>
      <c r="E1915" s="63" t="s">
        <v>91</v>
      </c>
      <c r="F1915" s="63" t="s">
        <v>92</v>
      </c>
      <c r="G1915" s="63" t="s">
        <v>93</v>
      </c>
      <c r="H1915" s="63" t="s">
        <v>94</v>
      </c>
      <c r="I1915" s="63" t="s">
        <v>95</v>
      </c>
      <c r="J1915" s="63">
        <v>1012</v>
      </c>
      <c r="K1915" s="63">
        <v>1447.1599999999999</v>
      </c>
    </row>
    <row r="1916" spans="1:11" ht="18" customHeight="1" x14ac:dyDescent="0.3">
      <c r="A1916" s="63" t="s">
        <v>98</v>
      </c>
      <c r="B1916" s="63">
        <v>2022</v>
      </c>
      <c r="C1916" s="63" t="s">
        <v>36</v>
      </c>
      <c r="D1916" s="63" t="s">
        <v>102</v>
      </c>
      <c r="E1916" s="63" t="s">
        <v>91</v>
      </c>
      <c r="F1916" s="63" t="s">
        <v>92</v>
      </c>
      <c r="G1916" s="63" t="s">
        <v>93</v>
      </c>
      <c r="H1916" s="63" t="s">
        <v>94</v>
      </c>
      <c r="I1916" s="63" t="s">
        <v>95</v>
      </c>
      <c r="J1916" s="63">
        <v>189</v>
      </c>
      <c r="K1916" s="63">
        <v>270.27</v>
      </c>
    </row>
    <row r="1917" spans="1:11" ht="18" customHeight="1" x14ac:dyDescent="0.3">
      <c r="A1917" s="63" t="s">
        <v>96</v>
      </c>
      <c r="B1917" s="63">
        <v>2022</v>
      </c>
      <c r="C1917" s="63" t="s">
        <v>36</v>
      </c>
      <c r="D1917" s="63" t="s">
        <v>102</v>
      </c>
      <c r="E1917" s="63" t="s">
        <v>91</v>
      </c>
      <c r="F1917" s="63" t="s">
        <v>92</v>
      </c>
      <c r="G1917" s="63" t="s">
        <v>93</v>
      </c>
      <c r="H1917" s="63" t="s">
        <v>94</v>
      </c>
      <c r="I1917" s="63" t="s">
        <v>95</v>
      </c>
      <c r="J1917" s="63">
        <v>237</v>
      </c>
      <c r="K1917" s="63">
        <v>338.90999999999997</v>
      </c>
    </row>
    <row r="1918" spans="1:11" ht="18" customHeight="1" x14ac:dyDescent="0.3">
      <c r="A1918" s="63" t="s">
        <v>98</v>
      </c>
      <c r="B1918" s="63">
        <v>2022</v>
      </c>
      <c r="C1918" s="63" t="s">
        <v>36</v>
      </c>
      <c r="D1918" s="63" t="s">
        <v>102</v>
      </c>
      <c r="E1918" s="63" t="s">
        <v>91</v>
      </c>
      <c r="F1918" s="63" t="s">
        <v>92</v>
      </c>
      <c r="G1918" s="63" t="s">
        <v>93</v>
      </c>
      <c r="H1918" s="63" t="s">
        <v>94</v>
      </c>
      <c r="I1918" s="63" t="s">
        <v>95</v>
      </c>
      <c r="J1918" s="63">
        <v>151</v>
      </c>
      <c r="K1918" s="63">
        <v>215.93</v>
      </c>
    </row>
    <row r="1919" spans="1:11" ht="18" customHeight="1" x14ac:dyDescent="0.3">
      <c r="A1919" s="63" t="s">
        <v>89</v>
      </c>
      <c r="B1919" s="63">
        <v>2022</v>
      </c>
      <c r="C1919" s="63" t="s">
        <v>36</v>
      </c>
      <c r="D1919" s="63" t="s">
        <v>102</v>
      </c>
      <c r="E1919" s="63" t="s">
        <v>91</v>
      </c>
      <c r="F1919" s="63" t="s">
        <v>92</v>
      </c>
      <c r="G1919" s="63" t="s">
        <v>93</v>
      </c>
      <c r="H1919" s="63" t="s">
        <v>94</v>
      </c>
      <c r="I1919" s="63" t="s">
        <v>95</v>
      </c>
      <c r="J1919" s="63">
        <v>145</v>
      </c>
      <c r="K1919" s="63">
        <v>207.35</v>
      </c>
    </row>
    <row r="1920" spans="1:11" ht="18" customHeight="1" x14ac:dyDescent="0.3">
      <c r="A1920" s="63" t="s">
        <v>100</v>
      </c>
      <c r="B1920" s="63">
        <v>2022</v>
      </c>
      <c r="C1920" s="63" t="s">
        <v>36</v>
      </c>
      <c r="D1920" s="63" t="s">
        <v>102</v>
      </c>
      <c r="E1920" s="63" t="s">
        <v>91</v>
      </c>
      <c r="F1920" s="63" t="s">
        <v>92</v>
      </c>
      <c r="G1920" s="63" t="s">
        <v>93</v>
      </c>
      <c r="H1920" s="63" t="s">
        <v>94</v>
      </c>
      <c r="I1920" s="63" t="s">
        <v>95</v>
      </c>
      <c r="J1920" s="63">
        <v>139</v>
      </c>
      <c r="K1920" s="63">
        <v>198.76999999999998</v>
      </c>
    </row>
    <row r="1921" spans="1:11" ht="18" customHeight="1" x14ac:dyDescent="0.3">
      <c r="A1921" s="63" t="s">
        <v>96</v>
      </c>
      <c r="B1921" s="63">
        <v>2022</v>
      </c>
      <c r="C1921" s="63" t="s">
        <v>36</v>
      </c>
      <c r="D1921" s="63" t="s">
        <v>102</v>
      </c>
      <c r="E1921" s="63" t="s">
        <v>91</v>
      </c>
      <c r="F1921" s="63" t="s">
        <v>92</v>
      </c>
      <c r="G1921" s="63" t="s">
        <v>93</v>
      </c>
      <c r="H1921" s="63" t="s">
        <v>94</v>
      </c>
      <c r="I1921" s="63" t="s">
        <v>95</v>
      </c>
      <c r="J1921" s="63">
        <v>793</v>
      </c>
      <c r="K1921" s="63">
        <v>1133.99</v>
      </c>
    </row>
    <row r="1922" spans="1:11" ht="18" customHeight="1" x14ac:dyDescent="0.3">
      <c r="A1922" s="63" t="s">
        <v>96</v>
      </c>
      <c r="B1922" s="63">
        <v>2022</v>
      </c>
      <c r="C1922" s="63" t="s">
        <v>36</v>
      </c>
      <c r="D1922" s="63" t="s">
        <v>102</v>
      </c>
      <c r="E1922" s="63" t="s">
        <v>91</v>
      </c>
      <c r="F1922" s="63" t="s">
        <v>92</v>
      </c>
      <c r="G1922" s="63" t="s">
        <v>93</v>
      </c>
      <c r="H1922" s="63" t="s">
        <v>94</v>
      </c>
      <c r="I1922" s="63" t="s">
        <v>95</v>
      </c>
      <c r="J1922" s="63">
        <v>827</v>
      </c>
      <c r="K1922" s="63">
        <v>1182.6100000000001</v>
      </c>
    </row>
    <row r="1923" spans="1:11" ht="18" customHeight="1" x14ac:dyDescent="0.3">
      <c r="A1923" s="63" t="s">
        <v>100</v>
      </c>
      <c r="B1923" s="63">
        <v>2022</v>
      </c>
      <c r="C1923" s="63" t="s">
        <v>36</v>
      </c>
      <c r="D1923" s="63" t="s">
        <v>102</v>
      </c>
      <c r="E1923" s="63" t="s">
        <v>91</v>
      </c>
      <c r="F1923" s="63" t="s">
        <v>92</v>
      </c>
      <c r="G1923" s="63" t="s">
        <v>93</v>
      </c>
      <c r="H1923" s="63" t="s">
        <v>94</v>
      </c>
      <c r="I1923" s="63" t="s">
        <v>97</v>
      </c>
      <c r="J1923" s="63">
        <v>149</v>
      </c>
      <c r="K1923" s="63">
        <v>213.07</v>
      </c>
    </row>
    <row r="1924" spans="1:11" ht="18" customHeight="1" x14ac:dyDescent="0.3">
      <c r="A1924" s="63" t="s">
        <v>89</v>
      </c>
      <c r="B1924" s="63">
        <v>2022</v>
      </c>
      <c r="C1924" s="63" t="s">
        <v>36</v>
      </c>
      <c r="D1924" s="63" t="s">
        <v>102</v>
      </c>
      <c r="E1924" s="63" t="s">
        <v>91</v>
      </c>
      <c r="F1924" s="63" t="s">
        <v>92</v>
      </c>
      <c r="G1924" s="63" t="s">
        <v>93</v>
      </c>
      <c r="H1924" s="63" t="s">
        <v>94</v>
      </c>
      <c r="I1924" s="63" t="s">
        <v>97</v>
      </c>
      <c r="J1924" s="63">
        <v>143</v>
      </c>
      <c r="K1924" s="63">
        <v>204.49</v>
      </c>
    </row>
    <row r="1925" spans="1:11" ht="18" customHeight="1" x14ac:dyDescent="0.3">
      <c r="A1925" s="63" t="s">
        <v>89</v>
      </c>
      <c r="B1925" s="63">
        <v>2022</v>
      </c>
      <c r="C1925" s="63" t="s">
        <v>36</v>
      </c>
      <c r="D1925" s="63" t="s">
        <v>102</v>
      </c>
      <c r="E1925" s="63" t="s">
        <v>91</v>
      </c>
      <c r="F1925" s="63" t="s">
        <v>92</v>
      </c>
      <c r="G1925" s="63" t="s">
        <v>93</v>
      </c>
      <c r="H1925" s="63" t="s">
        <v>94</v>
      </c>
      <c r="I1925" s="63" t="s">
        <v>95</v>
      </c>
      <c r="J1925" s="63">
        <v>191</v>
      </c>
      <c r="K1925" s="63">
        <v>273.13</v>
      </c>
    </row>
    <row r="1926" spans="1:11" ht="18" customHeight="1" x14ac:dyDescent="0.3">
      <c r="A1926" s="63" t="s">
        <v>96</v>
      </c>
      <c r="B1926" s="63">
        <v>2022</v>
      </c>
      <c r="C1926" s="63" t="s">
        <v>36</v>
      </c>
      <c r="D1926" s="63" t="s">
        <v>102</v>
      </c>
      <c r="E1926" s="63" t="s">
        <v>91</v>
      </c>
      <c r="F1926" s="63" t="s">
        <v>92</v>
      </c>
      <c r="G1926" s="63" t="s">
        <v>93</v>
      </c>
      <c r="H1926" s="63" t="s">
        <v>94</v>
      </c>
      <c r="I1926" s="63" t="s">
        <v>95</v>
      </c>
      <c r="J1926" s="63">
        <v>239</v>
      </c>
      <c r="K1926" s="63">
        <v>341.77</v>
      </c>
    </row>
    <row r="1927" spans="1:11" ht="18" customHeight="1" x14ac:dyDescent="0.3">
      <c r="A1927" s="63" t="s">
        <v>96</v>
      </c>
      <c r="B1927" s="63">
        <v>2022</v>
      </c>
      <c r="C1927" s="63" t="s">
        <v>32</v>
      </c>
      <c r="D1927" s="63" t="s">
        <v>102</v>
      </c>
      <c r="E1927" s="63" t="s">
        <v>91</v>
      </c>
      <c r="F1927" s="63" t="s">
        <v>92</v>
      </c>
      <c r="G1927" s="63" t="s">
        <v>93</v>
      </c>
      <c r="H1927" s="63" t="s">
        <v>94</v>
      </c>
      <c r="I1927" s="63" t="s">
        <v>97</v>
      </c>
      <c r="J1927" s="63">
        <v>200</v>
      </c>
      <c r="K1927" s="63">
        <v>286</v>
      </c>
    </row>
    <row r="1928" spans="1:11" ht="18" customHeight="1" x14ac:dyDescent="0.3">
      <c r="A1928" s="63" t="s">
        <v>96</v>
      </c>
      <c r="B1928" s="63">
        <v>2022</v>
      </c>
      <c r="C1928" s="63" t="s">
        <v>32</v>
      </c>
      <c r="D1928" s="63" t="s">
        <v>102</v>
      </c>
      <c r="E1928" s="63" t="s">
        <v>91</v>
      </c>
      <c r="F1928" s="63" t="s">
        <v>92</v>
      </c>
      <c r="G1928" s="63" t="s">
        <v>93</v>
      </c>
      <c r="H1928" s="63" t="s">
        <v>94</v>
      </c>
      <c r="I1928" s="63" t="s">
        <v>97</v>
      </c>
      <c r="J1928" s="63">
        <v>194</v>
      </c>
      <c r="K1928" s="63">
        <v>277.42</v>
      </c>
    </row>
    <row r="1929" spans="1:11" ht="18" customHeight="1" x14ac:dyDescent="0.3">
      <c r="A1929" s="63" t="s">
        <v>89</v>
      </c>
      <c r="B1929" s="63">
        <v>2022</v>
      </c>
      <c r="C1929" s="63" t="s">
        <v>32</v>
      </c>
      <c r="D1929" s="63" t="s">
        <v>102</v>
      </c>
      <c r="E1929" s="63" t="s">
        <v>91</v>
      </c>
      <c r="F1929" s="63" t="s">
        <v>92</v>
      </c>
      <c r="G1929" s="63" t="s">
        <v>93</v>
      </c>
      <c r="H1929" s="63" t="s">
        <v>94</v>
      </c>
      <c r="I1929" s="63" t="s">
        <v>97</v>
      </c>
      <c r="J1929" s="63">
        <v>188</v>
      </c>
      <c r="K1929" s="63">
        <v>268.84000000000003</v>
      </c>
    </row>
    <row r="1930" spans="1:11" ht="18" customHeight="1" x14ac:dyDescent="0.3">
      <c r="A1930" s="63" t="s">
        <v>96</v>
      </c>
      <c r="B1930" s="63">
        <v>2022</v>
      </c>
      <c r="C1930" s="63" t="s">
        <v>32</v>
      </c>
      <c r="D1930" s="63" t="s">
        <v>102</v>
      </c>
      <c r="E1930" s="63" t="s">
        <v>91</v>
      </c>
      <c r="F1930" s="63" t="s">
        <v>92</v>
      </c>
      <c r="G1930" s="63" t="s">
        <v>93</v>
      </c>
      <c r="H1930" s="63" t="s">
        <v>94</v>
      </c>
      <c r="I1930" s="63" t="s">
        <v>95</v>
      </c>
      <c r="J1930" s="63">
        <v>206</v>
      </c>
      <c r="K1930" s="63">
        <v>294.58</v>
      </c>
    </row>
    <row r="1931" spans="1:11" ht="18" customHeight="1" x14ac:dyDescent="0.3">
      <c r="A1931" s="63" t="s">
        <v>89</v>
      </c>
      <c r="B1931" s="63">
        <v>2022</v>
      </c>
      <c r="C1931" s="63" t="s">
        <v>32</v>
      </c>
      <c r="D1931" s="63" t="s">
        <v>102</v>
      </c>
      <c r="E1931" s="63" t="s">
        <v>91</v>
      </c>
      <c r="F1931" s="63" t="s">
        <v>92</v>
      </c>
      <c r="G1931" s="63" t="s">
        <v>93</v>
      </c>
      <c r="H1931" s="63" t="s">
        <v>94</v>
      </c>
      <c r="I1931" s="63" t="s">
        <v>95</v>
      </c>
      <c r="J1931" s="63">
        <v>254</v>
      </c>
      <c r="K1931" s="63">
        <v>363.22</v>
      </c>
    </row>
    <row r="1932" spans="1:11" ht="18" customHeight="1" x14ac:dyDescent="0.3">
      <c r="A1932" s="63" t="s">
        <v>99</v>
      </c>
      <c r="B1932" s="63">
        <v>2022</v>
      </c>
      <c r="C1932" s="63" t="s">
        <v>32</v>
      </c>
      <c r="D1932" s="63" t="s">
        <v>102</v>
      </c>
      <c r="E1932" s="63" t="s">
        <v>91</v>
      </c>
      <c r="F1932" s="63" t="s">
        <v>92</v>
      </c>
      <c r="G1932" s="63" t="s">
        <v>93</v>
      </c>
      <c r="H1932" s="63" t="s">
        <v>94</v>
      </c>
      <c r="I1932" s="63" t="s">
        <v>95</v>
      </c>
      <c r="J1932" s="63">
        <v>202</v>
      </c>
      <c r="K1932" s="63">
        <v>288.86</v>
      </c>
    </row>
    <row r="1933" spans="1:11" ht="18" customHeight="1" x14ac:dyDescent="0.3">
      <c r="A1933" s="63" t="s">
        <v>96</v>
      </c>
      <c r="B1933" s="63">
        <v>2022</v>
      </c>
      <c r="C1933" s="63" t="s">
        <v>32</v>
      </c>
      <c r="D1933" s="63" t="s">
        <v>102</v>
      </c>
      <c r="E1933" s="63" t="s">
        <v>91</v>
      </c>
      <c r="F1933" s="63" t="s">
        <v>92</v>
      </c>
      <c r="G1933" s="63" t="s">
        <v>93</v>
      </c>
      <c r="H1933" s="63" t="s">
        <v>94</v>
      </c>
      <c r="I1933" s="63" t="s">
        <v>95</v>
      </c>
      <c r="J1933" s="63">
        <v>196</v>
      </c>
      <c r="K1933" s="63">
        <v>280.27999999999997</v>
      </c>
    </row>
    <row r="1934" spans="1:11" ht="18" customHeight="1" x14ac:dyDescent="0.3">
      <c r="A1934" s="63" t="s">
        <v>96</v>
      </c>
      <c r="B1934" s="63">
        <v>2022</v>
      </c>
      <c r="C1934" s="63" t="s">
        <v>32</v>
      </c>
      <c r="D1934" s="63" t="s">
        <v>102</v>
      </c>
      <c r="E1934" s="63" t="s">
        <v>91</v>
      </c>
      <c r="F1934" s="63" t="s">
        <v>92</v>
      </c>
      <c r="G1934" s="63" t="s">
        <v>93</v>
      </c>
      <c r="H1934" s="63" t="s">
        <v>94</v>
      </c>
      <c r="I1934" s="63" t="s">
        <v>95</v>
      </c>
      <c r="J1934" s="63">
        <v>190</v>
      </c>
      <c r="K1934" s="63">
        <v>271.7</v>
      </c>
    </row>
    <row r="1935" spans="1:11" ht="18" customHeight="1" x14ac:dyDescent="0.3">
      <c r="A1935" s="63" t="s">
        <v>89</v>
      </c>
      <c r="B1935" s="63">
        <v>2022</v>
      </c>
      <c r="C1935" s="63" t="s">
        <v>32</v>
      </c>
      <c r="D1935" s="63" t="s">
        <v>102</v>
      </c>
      <c r="E1935" s="63" t="s">
        <v>91</v>
      </c>
      <c r="F1935" s="63" t="s">
        <v>92</v>
      </c>
      <c r="G1935" s="63" t="s">
        <v>93</v>
      </c>
      <c r="H1935" s="63" t="s">
        <v>94</v>
      </c>
      <c r="I1935" s="63" t="s">
        <v>95</v>
      </c>
      <c r="J1935" s="63">
        <v>208</v>
      </c>
      <c r="K1935" s="63">
        <v>526.24</v>
      </c>
    </row>
    <row r="1936" spans="1:11" ht="18" customHeight="1" x14ac:dyDescent="0.3">
      <c r="A1936" s="63" t="s">
        <v>96</v>
      </c>
      <c r="B1936" s="63">
        <v>2022</v>
      </c>
      <c r="C1936" s="63" t="s">
        <v>32</v>
      </c>
      <c r="D1936" s="63" t="s">
        <v>102</v>
      </c>
      <c r="E1936" s="63" t="s">
        <v>91</v>
      </c>
      <c r="F1936" s="63" t="s">
        <v>92</v>
      </c>
      <c r="G1936" s="63" t="s">
        <v>93</v>
      </c>
      <c r="H1936" s="63" t="s">
        <v>94</v>
      </c>
      <c r="I1936" s="63" t="s">
        <v>95</v>
      </c>
      <c r="J1936" s="63">
        <v>1010</v>
      </c>
      <c r="K1936" s="63">
        <v>1444.3</v>
      </c>
    </row>
    <row r="1937" spans="1:11" ht="18" customHeight="1" x14ac:dyDescent="0.3">
      <c r="A1937" s="63" t="s">
        <v>89</v>
      </c>
      <c r="B1937" s="63">
        <v>2022</v>
      </c>
      <c r="C1937" s="63" t="s">
        <v>32</v>
      </c>
      <c r="D1937" s="63" t="s">
        <v>102</v>
      </c>
      <c r="E1937" s="63" t="s">
        <v>91</v>
      </c>
      <c r="F1937" s="63" t="s">
        <v>92</v>
      </c>
      <c r="G1937" s="63" t="s">
        <v>93</v>
      </c>
      <c r="H1937" s="63" t="s">
        <v>94</v>
      </c>
      <c r="I1937" s="63" t="s">
        <v>95</v>
      </c>
      <c r="J1937" s="63">
        <v>252</v>
      </c>
      <c r="K1937" s="63">
        <v>360.36</v>
      </c>
    </row>
    <row r="1938" spans="1:11" ht="18" customHeight="1" x14ac:dyDescent="0.3">
      <c r="A1938" s="63" t="s">
        <v>96</v>
      </c>
      <c r="B1938" s="63">
        <v>2022</v>
      </c>
      <c r="C1938" s="63" t="s">
        <v>32</v>
      </c>
      <c r="D1938" s="63" t="s">
        <v>102</v>
      </c>
      <c r="E1938" s="63" t="s">
        <v>91</v>
      </c>
      <c r="F1938" s="63" t="s">
        <v>92</v>
      </c>
      <c r="G1938" s="63" t="s">
        <v>93</v>
      </c>
      <c r="H1938" s="63" t="s">
        <v>94</v>
      </c>
      <c r="I1938" s="63" t="s">
        <v>95</v>
      </c>
      <c r="J1938" s="63">
        <v>207</v>
      </c>
      <c r="K1938" s="63">
        <v>296.01</v>
      </c>
    </row>
    <row r="1939" spans="1:11" ht="18" customHeight="1" x14ac:dyDescent="0.3">
      <c r="A1939" s="63" t="s">
        <v>89</v>
      </c>
      <c r="B1939" s="63">
        <v>2022</v>
      </c>
      <c r="C1939" s="63" t="s">
        <v>32</v>
      </c>
      <c r="D1939" s="63" t="s">
        <v>102</v>
      </c>
      <c r="E1939" s="63" t="s">
        <v>91</v>
      </c>
      <c r="F1939" s="63" t="s">
        <v>92</v>
      </c>
      <c r="G1939" s="63" t="s">
        <v>93</v>
      </c>
      <c r="H1939" s="63" t="s">
        <v>94</v>
      </c>
      <c r="I1939" s="63" t="s">
        <v>95</v>
      </c>
      <c r="J1939" s="63">
        <v>255</v>
      </c>
      <c r="K1939" s="63">
        <v>364.65</v>
      </c>
    </row>
    <row r="1940" spans="1:11" ht="18" customHeight="1" x14ac:dyDescent="0.3">
      <c r="A1940" s="63" t="s">
        <v>89</v>
      </c>
      <c r="B1940" s="63">
        <v>2022</v>
      </c>
      <c r="C1940" s="63" t="s">
        <v>32</v>
      </c>
      <c r="D1940" s="63" t="s">
        <v>102</v>
      </c>
      <c r="E1940" s="63" t="s">
        <v>91</v>
      </c>
      <c r="F1940" s="63" t="s">
        <v>92</v>
      </c>
      <c r="G1940" s="63" t="s">
        <v>93</v>
      </c>
      <c r="H1940" s="63" t="s">
        <v>94</v>
      </c>
      <c r="I1940" s="63" t="s">
        <v>95</v>
      </c>
      <c r="J1940" s="63">
        <v>199</v>
      </c>
      <c r="K1940" s="63">
        <v>284.57</v>
      </c>
    </row>
    <row r="1941" spans="1:11" ht="18" customHeight="1" x14ac:dyDescent="0.3">
      <c r="A1941" s="63" t="s">
        <v>96</v>
      </c>
      <c r="B1941" s="63">
        <v>2022</v>
      </c>
      <c r="C1941" s="63" t="s">
        <v>32</v>
      </c>
      <c r="D1941" s="63" t="s">
        <v>102</v>
      </c>
      <c r="E1941" s="63" t="s">
        <v>91</v>
      </c>
      <c r="F1941" s="63" t="s">
        <v>92</v>
      </c>
      <c r="G1941" s="63" t="s">
        <v>93</v>
      </c>
      <c r="H1941" s="63" t="s">
        <v>94</v>
      </c>
      <c r="I1941" s="63" t="s">
        <v>95</v>
      </c>
      <c r="J1941" s="63">
        <v>193</v>
      </c>
      <c r="K1941" s="63">
        <v>275.99</v>
      </c>
    </row>
    <row r="1942" spans="1:11" ht="18" customHeight="1" x14ac:dyDescent="0.3">
      <c r="A1942" s="63" t="s">
        <v>96</v>
      </c>
      <c r="B1942" s="63">
        <v>2022</v>
      </c>
      <c r="C1942" s="63" t="s">
        <v>32</v>
      </c>
      <c r="D1942" s="63" t="s">
        <v>102</v>
      </c>
      <c r="E1942" s="63" t="s">
        <v>91</v>
      </c>
      <c r="F1942" s="63" t="s">
        <v>92</v>
      </c>
      <c r="G1942" s="63" t="s">
        <v>93</v>
      </c>
      <c r="H1942" s="63" t="s">
        <v>94</v>
      </c>
      <c r="I1942" s="63" t="s">
        <v>95</v>
      </c>
      <c r="J1942" s="63">
        <v>187</v>
      </c>
      <c r="K1942" s="63">
        <v>267.40999999999997</v>
      </c>
    </row>
    <row r="1943" spans="1:11" ht="18" customHeight="1" x14ac:dyDescent="0.3">
      <c r="A1943" s="63" t="s">
        <v>96</v>
      </c>
      <c r="B1943" s="63">
        <v>2022</v>
      </c>
      <c r="C1943" s="63" t="s">
        <v>32</v>
      </c>
      <c r="D1943" s="63" t="s">
        <v>102</v>
      </c>
      <c r="E1943" s="63" t="s">
        <v>91</v>
      </c>
      <c r="F1943" s="63" t="s">
        <v>92</v>
      </c>
      <c r="G1943" s="63" t="s">
        <v>93</v>
      </c>
      <c r="H1943" s="63" t="s">
        <v>94</v>
      </c>
      <c r="I1943" s="63" t="s">
        <v>95</v>
      </c>
      <c r="J1943" s="63">
        <v>791</v>
      </c>
      <c r="K1943" s="63">
        <v>1131.1300000000001</v>
      </c>
    </row>
    <row r="1944" spans="1:11" ht="18" customHeight="1" x14ac:dyDescent="0.3">
      <c r="A1944" s="63" t="s">
        <v>96</v>
      </c>
      <c r="B1944" s="63">
        <v>2022</v>
      </c>
      <c r="C1944" s="63" t="s">
        <v>32</v>
      </c>
      <c r="D1944" s="63" t="s">
        <v>102</v>
      </c>
      <c r="E1944" s="63" t="s">
        <v>91</v>
      </c>
      <c r="F1944" s="63" t="s">
        <v>92</v>
      </c>
      <c r="G1944" s="63" t="s">
        <v>93</v>
      </c>
      <c r="H1944" s="63" t="s">
        <v>94</v>
      </c>
      <c r="I1944" s="63" t="s">
        <v>95</v>
      </c>
      <c r="J1944" s="63">
        <v>824</v>
      </c>
      <c r="K1944" s="63">
        <v>1178.32</v>
      </c>
    </row>
    <row r="1945" spans="1:11" ht="18" customHeight="1" x14ac:dyDescent="0.3">
      <c r="A1945" s="63" t="s">
        <v>99</v>
      </c>
      <c r="B1945" s="63">
        <v>2022</v>
      </c>
      <c r="C1945" s="63" t="s">
        <v>32</v>
      </c>
      <c r="D1945" s="63" t="s">
        <v>102</v>
      </c>
      <c r="E1945" s="63" t="s">
        <v>91</v>
      </c>
      <c r="F1945" s="63" t="s">
        <v>92</v>
      </c>
      <c r="G1945" s="63" t="s">
        <v>93</v>
      </c>
      <c r="H1945" s="63" t="s">
        <v>94</v>
      </c>
      <c r="I1945" s="63" t="s">
        <v>97</v>
      </c>
      <c r="J1945" s="63">
        <v>197</v>
      </c>
      <c r="K1945" s="63">
        <v>281.70999999999998</v>
      </c>
    </row>
    <row r="1946" spans="1:11" ht="18" customHeight="1" x14ac:dyDescent="0.3">
      <c r="A1946" s="63" t="s">
        <v>98</v>
      </c>
      <c r="B1946" s="63">
        <v>2022</v>
      </c>
      <c r="C1946" s="63" t="s">
        <v>32</v>
      </c>
      <c r="D1946" s="63" t="s">
        <v>102</v>
      </c>
      <c r="E1946" s="63" t="s">
        <v>91</v>
      </c>
      <c r="F1946" s="63" t="s">
        <v>92</v>
      </c>
      <c r="G1946" s="63" t="s">
        <v>93</v>
      </c>
      <c r="H1946" s="63" t="s">
        <v>94</v>
      </c>
      <c r="I1946" s="63" t="s">
        <v>97</v>
      </c>
      <c r="J1946" s="63">
        <v>191</v>
      </c>
      <c r="K1946" s="63">
        <v>273.13</v>
      </c>
    </row>
    <row r="1947" spans="1:11" ht="18" customHeight="1" x14ac:dyDescent="0.3">
      <c r="A1947" s="63" t="s">
        <v>99</v>
      </c>
      <c r="B1947" s="63">
        <v>2022</v>
      </c>
      <c r="C1947" s="63" t="s">
        <v>32</v>
      </c>
      <c r="D1947" s="63" t="s">
        <v>102</v>
      </c>
      <c r="E1947" s="63" t="s">
        <v>91</v>
      </c>
      <c r="F1947" s="63" t="s">
        <v>92</v>
      </c>
      <c r="G1947" s="63" t="s">
        <v>93</v>
      </c>
      <c r="H1947" s="63" t="s">
        <v>94</v>
      </c>
      <c r="I1947" s="63" t="s">
        <v>95</v>
      </c>
      <c r="J1947" s="63">
        <v>209</v>
      </c>
      <c r="K1947" s="63">
        <v>298.87</v>
      </c>
    </row>
    <row r="1948" spans="1:11" ht="18" customHeight="1" x14ac:dyDescent="0.3">
      <c r="A1948" s="63" t="s">
        <v>99</v>
      </c>
      <c r="B1948" s="63">
        <v>2022</v>
      </c>
      <c r="C1948" s="63" t="s">
        <v>32</v>
      </c>
      <c r="D1948" s="63" t="s">
        <v>102</v>
      </c>
      <c r="E1948" s="63" t="s">
        <v>91</v>
      </c>
      <c r="F1948" s="63" t="s">
        <v>92</v>
      </c>
      <c r="G1948" s="63" t="s">
        <v>93</v>
      </c>
      <c r="H1948" s="63" t="s">
        <v>94</v>
      </c>
      <c r="I1948" s="63" t="s">
        <v>95</v>
      </c>
      <c r="J1948" s="63">
        <v>251</v>
      </c>
      <c r="K1948" s="63">
        <v>358.93</v>
      </c>
    </row>
    <row r="1949" spans="1:11" ht="18" customHeight="1" x14ac:dyDescent="0.3">
      <c r="A1949" s="63" t="s">
        <v>89</v>
      </c>
      <c r="B1949" s="63">
        <v>2022</v>
      </c>
      <c r="C1949" s="63" t="s">
        <v>35</v>
      </c>
      <c r="D1949" s="63" t="s">
        <v>102</v>
      </c>
      <c r="E1949" s="63" t="s">
        <v>91</v>
      </c>
      <c r="F1949" s="63" t="s">
        <v>92</v>
      </c>
      <c r="G1949" s="63" t="s">
        <v>93</v>
      </c>
      <c r="H1949" s="63" t="s">
        <v>94</v>
      </c>
      <c r="I1949" s="63" t="s">
        <v>97</v>
      </c>
      <c r="J1949" s="63">
        <v>170</v>
      </c>
      <c r="K1949" s="63">
        <v>243.1</v>
      </c>
    </row>
    <row r="1950" spans="1:11" ht="18" customHeight="1" x14ac:dyDescent="0.3">
      <c r="A1950" s="63" t="s">
        <v>98</v>
      </c>
      <c r="B1950" s="63">
        <v>2022</v>
      </c>
      <c r="C1950" s="63" t="s">
        <v>35</v>
      </c>
      <c r="D1950" s="63" t="s">
        <v>102</v>
      </c>
      <c r="E1950" s="63" t="s">
        <v>91</v>
      </c>
      <c r="F1950" s="63" t="s">
        <v>92</v>
      </c>
      <c r="G1950" s="63" t="s">
        <v>93</v>
      </c>
      <c r="H1950" s="63" t="s">
        <v>94</v>
      </c>
      <c r="I1950" s="63" t="s">
        <v>97</v>
      </c>
      <c r="J1950" s="63">
        <v>164</v>
      </c>
      <c r="K1950" s="63">
        <v>234.51999999999998</v>
      </c>
    </row>
    <row r="1951" spans="1:11" ht="18" customHeight="1" x14ac:dyDescent="0.3">
      <c r="A1951" s="63" t="s">
        <v>98</v>
      </c>
      <c r="B1951" s="63">
        <v>2022</v>
      </c>
      <c r="C1951" s="63" t="s">
        <v>35</v>
      </c>
      <c r="D1951" s="63" t="s">
        <v>102</v>
      </c>
      <c r="E1951" s="63" t="s">
        <v>91</v>
      </c>
      <c r="F1951" s="63" t="s">
        <v>92</v>
      </c>
      <c r="G1951" s="63" t="s">
        <v>93</v>
      </c>
      <c r="H1951" s="63" t="s">
        <v>94</v>
      </c>
      <c r="I1951" s="63" t="s">
        <v>97</v>
      </c>
      <c r="J1951" s="63">
        <v>158</v>
      </c>
      <c r="K1951" s="63">
        <v>225.94</v>
      </c>
    </row>
    <row r="1952" spans="1:11" ht="18" customHeight="1" x14ac:dyDescent="0.3">
      <c r="A1952" s="63" t="s">
        <v>99</v>
      </c>
      <c r="B1952" s="63">
        <v>2022</v>
      </c>
      <c r="C1952" s="63" t="s">
        <v>35</v>
      </c>
      <c r="D1952" s="63" t="s">
        <v>102</v>
      </c>
      <c r="E1952" s="63" t="s">
        <v>91</v>
      </c>
      <c r="F1952" s="63" t="s">
        <v>92</v>
      </c>
      <c r="G1952" s="63" t="s">
        <v>93</v>
      </c>
      <c r="H1952" s="63" t="s">
        <v>94</v>
      </c>
      <c r="I1952" s="63" t="s">
        <v>95</v>
      </c>
      <c r="J1952" s="63">
        <v>194</v>
      </c>
      <c r="K1952" s="63">
        <v>277.42</v>
      </c>
    </row>
    <row r="1953" spans="1:11" ht="18" customHeight="1" x14ac:dyDescent="0.3">
      <c r="A1953" s="63" t="s">
        <v>98</v>
      </c>
      <c r="B1953" s="63">
        <v>2022</v>
      </c>
      <c r="C1953" s="63" t="s">
        <v>35</v>
      </c>
      <c r="D1953" s="63" t="s">
        <v>102</v>
      </c>
      <c r="E1953" s="63" t="s">
        <v>91</v>
      </c>
      <c r="F1953" s="63" t="s">
        <v>92</v>
      </c>
      <c r="G1953" s="63" t="s">
        <v>93</v>
      </c>
      <c r="H1953" s="63" t="s">
        <v>94</v>
      </c>
      <c r="I1953" s="63" t="s">
        <v>95</v>
      </c>
      <c r="J1953" s="63">
        <v>242</v>
      </c>
      <c r="K1953" s="63">
        <v>346.06</v>
      </c>
    </row>
    <row r="1954" spans="1:11" ht="18" customHeight="1" x14ac:dyDescent="0.3">
      <c r="A1954" s="63" t="s">
        <v>98</v>
      </c>
      <c r="B1954" s="63">
        <v>2022</v>
      </c>
      <c r="C1954" s="63" t="s">
        <v>35</v>
      </c>
      <c r="D1954" s="63" t="s">
        <v>102</v>
      </c>
      <c r="E1954" s="63" t="s">
        <v>91</v>
      </c>
      <c r="F1954" s="63" t="s">
        <v>92</v>
      </c>
      <c r="G1954" s="63" t="s">
        <v>93</v>
      </c>
      <c r="H1954" s="63" t="s">
        <v>94</v>
      </c>
      <c r="I1954" s="63" t="s">
        <v>95</v>
      </c>
      <c r="J1954" s="63">
        <v>166</v>
      </c>
      <c r="K1954" s="63">
        <v>237.38</v>
      </c>
    </row>
    <row r="1955" spans="1:11" ht="18" customHeight="1" x14ac:dyDescent="0.3">
      <c r="A1955" s="63" t="s">
        <v>96</v>
      </c>
      <c r="B1955" s="63">
        <v>2022</v>
      </c>
      <c r="C1955" s="63" t="s">
        <v>35</v>
      </c>
      <c r="D1955" s="63" t="s">
        <v>102</v>
      </c>
      <c r="E1955" s="63" t="s">
        <v>91</v>
      </c>
      <c r="F1955" s="63" t="s">
        <v>92</v>
      </c>
      <c r="G1955" s="63" t="s">
        <v>93</v>
      </c>
      <c r="H1955" s="63" t="s">
        <v>94</v>
      </c>
      <c r="I1955" s="63" t="s">
        <v>95</v>
      </c>
      <c r="J1955" s="63">
        <v>160</v>
      </c>
      <c r="K1955" s="63">
        <v>228.8</v>
      </c>
    </row>
    <row r="1956" spans="1:11" ht="18" customHeight="1" x14ac:dyDescent="0.3">
      <c r="A1956" s="63" t="s">
        <v>89</v>
      </c>
      <c r="B1956" s="63">
        <v>2022</v>
      </c>
      <c r="C1956" s="63" t="s">
        <v>35</v>
      </c>
      <c r="D1956" s="63" t="s">
        <v>102</v>
      </c>
      <c r="E1956" s="63" t="s">
        <v>91</v>
      </c>
      <c r="F1956" s="63" t="s">
        <v>92</v>
      </c>
      <c r="G1956" s="63" t="s">
        <v>93</v>
      </c>
      <c r="H1956" s="63" t="s">
        <v>94</v>
      </c>
      <c r="I1956" s="63" t="s">
        <v>95</v>
      </c>
      <c r="J1956" s="63">
        <v>196</v>
      </c>
      <c r="K1956" s="63">
        <v>526.24</v>
      </c>
    </row>
    <row r="1957" spans="1:11" ht="18" customHeight="1" x14ac:dyDescent="0.3">
      <c r="A1957" s="63" t="s">
        <v>98</v>
      </c>
      <c r="B1957" s="63">
        <v>2022</v>
      </c>
      <c r="C1957" s="63" t="s">
        <v>35</v>
      </c>
      <c r="D1957" s="63" t="s">
        <v>102</v>
      </c>
      <c r="E1957" s="63" t="s">
        <v>91</v>
      </c>
      <c r="F1957" s="63" t="s">
        <v>92</v>
      </c>
      <c r="G1957" s="63" t="s">
        <v>93</v>
      </c>
      <c r="H1957" s="63" t="s">
        <v>94</v>
      </c>
      <c r="I1957" s="63" t="s">
        <v>95</v>
      </c>
      <c r="J1957" s="63">
        <v>244</v>
      </c>
      <c r="K1957" s="63">
        <v>526.24</v>
      </c>
    </row>
    <row r="1958" spans="1:11" ht="18" customHeight="1" x14ac:dyDescent="0.3">
      <c r="A1958" s="63" t="s">
        <v>98</v>
      </c>
      <c r="B1958" s="63">
        <v>2022</v>
      </c>
      <c r="C1958" s="63" t="s">
        <v>35</v>
      </c>
      <c r="D1958" s="63" t="s">
        <v>102</v>
      </c>
      <c r="E1958" s="63" t="s">
        <v>91</v>
      </c>
      <c r="F1958" s="63" t="s">
        <v>92</v>
      </c>
      <c r="G1958" s="63" t="s">
        <v>93</v>
      </c>
      <c r="H1958" s="63" t="s">
        <v>94</v>
      </c>
      <c r="I1958" s="63" t="s">
        <v>95</v>
      </c>
      <c r="J1958" s="63">
        <v>1011</v>
      </c>
      <c r="K1958" s="63">
        <v>1445.73</v>
      </c>
    </row>
    <row r="1959" spans="1:11" ht="18" customHeight="1" x14ac:dyDescent="0.3">
      <c r="A1959" s="63" t="s">
        <v>98</v>
      </c>
      <c r="B1959" s="63">
        <v>2022</v>
      </c>
      <c r="C1959" s="63" t="s">
        <v>35</v>
      </c>
      <c r="D1959" s="63" t="s">
        <v>102</v>
      </c>
      <c r="E1959" s="63" t="s">
        <v>91</v>
      </c>
      <c r="F1959" s="63" t="s">
        <v>92</v>
      </c>
      <c r="G1959" s="63" t="s">
        <v>93</v>
      </c>
      <c r="H1959" s="63" t="s">
        <v>94</v>
      </c>
      <c r="I1959" s="63" t="s">
        <v>95</v>
      </c>
      <c r="J1959" s="63">
        <v>240</v>
      </c>
      <c r="K1959" s="63">
        <v>343.2</v>
      </c>
    </row>
    <row r="1960" spans="1:11" ht="18" customHeight="1" x14ac:dyDescent="0.3">
      <c r="A1960" s="63" t="s">
        <v>96</v>
      </c>
      <c r="B1960" s="63">
        <v>2022</v>
      </c>
      <c r="C1960" s="63" t="s">
        <v>35</v>
      </c>
      <c r="D1960" s="63" t="s">
        <v>102</v>
      </c>
      <c r="E1960" s="63" t="s">
        <v>91</v>
      </c>
      <c r="F1960" s="63" t="s">
        <v>92</v>
      </c>
      <c r="G1960" s="63" t="s">
        <v>93</v>
      </c>
      <c r="H1960" s="63" t="s">
        <v>94</v>
      </c>
      <c r="I1960" s="63" t="s">
        <v>95</v>
      </c>
      <c r="J1960" s="63">
        <v>195</v>
      </c>
      <c r="K1960" s="63">
        <v>278.85000000000002</v>
      </c>
    </row>
    <row r="1961" spans="1:11" ht="18" customHeight="1" x14ac:dyDescent="0.3">
      <c r="A1961" s="63" t="s">
        <v>96</v>
      </c>
      <c r="B1961" s="63">
        <v>2022</v>
      </c>
      <c r="C1961" s="63" t="s">
        <v>35</v>
      </c>
      <c r="D1961" s="63" t="s">
        <v>102</v>
      </c>
      <c r="E1961" s="63" t="s">
        <v>91</v>
      </c>
      <c r="F1961" s="63" t="s">
        <v>92</v>
      </c>
      <c r="G1961" s="63" t="s">
        <v>93</v>
      </c>
      <c r="H1961" s="63" t="s">
        <v>94</v>
      </c>
      <c r="I1961" s="63" t="s">
        <v>95</v>
      </c>
      <c r="J1961" s="63">
        <v>243</v>
      </c>
      <c r="K1961" s="63">
        <v>347.49</v>
      </c>
    </row>
    <row r="1962" spans="1:11" ht="18" customHeight="1" x14ac:dyDescent="0.3">
      <c r="A1962" s="63" t="s">
        <v>98</v>
      </c>
      <c r="B1962" s="63">
        <v>2022</v>
      </c>
      <c r="C1962" s="63" t="s">
        <v>35</v>
      </c>
      <c r="D1962" s="63" t="s">
        <v>102</v>
      </c>
      <c r="E1962" s="63" t="s">
        <v>91</v>
      </c>
      <c r="F1962" s="63" t="s">
        <v>92</v>
      </c>
      <c r="G1962" s="63" t="s">
        <v>93</v>
      </c>
      <c r="H1962" s="63" t="s">
        <v>94</v>
      </c>
      <c r="I1962" s="63" t="s">
        <v>95</v>
      </c>
      <c r="J1962" s="63">
        <v>169</v>
      </c>
      <c r="K1962" s="63">
        <v>241.67000000000002</v>
      </c>
    </row>
    <row r="1963" spans="1:11" ht="18" customHeight="1" x14ac:dyDescent="0.3">
      <c r="A1963" s="63" t="s">
        <v>89</v>
      </c>
      <c r="B1963" s="63">
        <v>2022</v>
      </c>
      <c r="C1963" s="63" t="s">
        <v>35</v>
      </c>
      <c r="D1963" s="63" t="s">
        <v>102</v>
      </c>
      <c r="E1963" s="63" t="s">
        <v>91</v>
      </c>
      <c r="F1963" s="63" t="s">
        <v>92</v>
      </c>
      <c r="G1963" s="63" t="s">
        <v>93</v>
      </c>
      <c r="H1963" s="63" t="s">
        <v>94</v>
      </c>
      <c r="I1963" s="63" t="s">
        <v>95</v>
      </c>
      <c r="J1963" s="63">
        <v>163</v>
      </c>
      <c r="K1963" s="63">
        <v>233.09</v>
      </c>
    </row>
    <row r="1964" spans="1:11" ht="18" customHeight="1" x14ac:dyDescent="0.3">
      <c r="A1964" s="63" t="s">
        <v>99</v>
      </c>
      <c r="B1964" s="63">
        <v>2022</v>
      </c>
      <c r="C1964" s="63" t="s">
        <v>35</v>
      </c>
      <c r="D1964" s="63" t="s">
        <v>102</v>
      </c>
      <c r="E1964" s="63" t="s">
        <v>91</v>
      </c>
      <c r="F1964" s="63" t="s">
        <v>92</v>
      </c>
      <c r="G1964" s="63" t="s">
        <v>93</v>
      </c>
      <c r="H1964" s="63" t="s">
        <v>94</v>
      </c>
      <c r="I1964" s="63" t="s">
        <v>95</v>
      </c>
      <c r="J1964" s="63">
        <v>157</v>
      </c>
      <c r="K1964" s="63">
        <v>224.51</v>
      </c>
    </row>
    <row r="1965" spans="1:11" ht="18" customHeight="1" x14ac:dyDescent="0.3">
      <c r="A1965" s="63" t="s">
        <v>96</v>
      </c>
      <c r="B1965" s="63">
        <v>2022</v>
      </c>
      <c r="C1965" s="63" t="s">
        <v>35</v>
      </c>
      <c r="D1965" s="63" t="s">
        <v>102</v>
      </c>
      <c r="E1965" s="63" t="s">
        <v>91</v>
      </c>
      <c r="F1965" s="63" t="s">
        <v>92</v>
      </c>
      <c r="G1965" s="63" t="s">
        <v>93</v>
      </c>
      <c r="H1965" s="63" t="s">
        <v>94</v>
      </c>
      <c r="I1965" s="63" t="s">
        <v>95</v>
      </c>
      <c r="J1965" s="63">
        <v>826</v>
      </c>
      <c r="K1965" s="63">
        <v>1181.18</v>
      </c>
    </row>
    <row r="1966" spans="1:11" ht="18" customHeight="1" x14ac:dyDescent="0.3">
      <c r="A1966" s="63" t="s">
        <v>96</v>
      </c>
      <c r="B1966" s="63">
        <v>2022</v>
      </c>
      <c r="C1966" s="63" t="s">
        <v>35</v>
      </c>
      <c r="D1966" s="63" t="s">
        <v>102</v>
      </c>
      <c r="E1966" s="63" t="s">
        <v>91</v>
      </c>
      <c r="F1966" s="63" t="s">
        <v>92</v>
      </c>
      <c r="G1966" s="63" t="s">
        <v>93</v>
      </c>
      <c r="H1966" s="63" t="s">
        <v>94</v>
      </c>
      <c r="I1966" s="63" t="s">
        <v>97</v>
      </c>
      <c r="J1966" s="63">
        <v>167</v>
      </c>
      <c r="K1966" s="63">
        <v>238.81</v>
      </c>
    </row>
    <row r="1967" spans="1:11" ht="18" customHeight="1" x14ac:dyDescent="0.3">
      <c r="A1967" s="63" t="s">
        <v>96</v>
      </c>
      <c r="B1967" s="63">
        <v>2022</v>
      </c>
      <c r="C1967" s="63" t="s">
        <v>35</v>
      </c>
      <c r="D1967" s="63" t="s">
        <v>102</v>
      </c>
      <c r="E1967" s="63" t="s">
        <v>91</v>
      </c>
      <c r="F1967" s="63" t="s">
        <v>92</v>
      </c>
      <c r="G1967" s="63" t="s">
        <v>93</v>
      </c>
      <c r="H1967" s="63" t="s">
        <v>94</v>
      </c>
      <c r="I1967" s="63" t="s">
        <v>97</v>
      </c>
      <c r="J1967" s="63">
        <v>161</v>
      </c>
      <c r="K1967" s="63">
        <v>230.23000000000002</v>
      </c>
    </row>
    <row r="1968" spans="1:11" ht="18" customHeight="1" x14ac:dyDescent="0.3">
      <c r="A1968" s="63" t="s">
        <v>96</v>
      </c>
      <c r="B1968" s="63">
        <v>2022</v>
      </c>
      <c r="C1968" s="63" t="s">
        <v>35</v>
      </c>
      <c r="D1968" s="63" t="s">
        <v>102</v>
      </c>
      <c r="E1968" s="63" t="s">
        <v>91</v>
      </c>
      <c r="F1968" s="63" t="s">
        <v>92</v>
      </c>
      <c r="G1968" s="63" t="s">
        <v>93</v>
      </c>
      <c r="H1968" s="63" t="s">
        <v>94</v>
      </c>
      <c r="I1968" s="63" t="s">
        <v>97</v>
      </c>
      <c r="J1968" s="63">
        <v>155</v>
      </c>
      <c r="K1968" s="63">
        <v>221.65</v>
      </c>
    </row>
    <row r="1969" spans="1:11" ht="18" customHeight="1" x14ac:dyDescent="0.3">
      <c r="A1969" s="63" t="s">
        <v>98</v>
      </c>
      <c r="B1969" s="63">
        <v>2022</v>
      </c>
      <c r="C1969" s="63" t="s">
        <v>35</v>
      </c>
      <c r="D1969" s="63" t="s">
        <v>102</v>
      </c>
      <c r="E1969" s="63" t="s">
        <v>91</v>
      </c>
      <c r="F1969" s="63" t="s">
        <v>92</v>
      </c>
      <c r="G1969" s="63" t="s">
        <v>93</v>
      </c>
      <c r="H1969" s="63" t="s">
        <v>94</v>
      </c>
      <c r="I1969" s="63" t="s">
        <v>95</v>
      </c>
      <c r="J1969" s="63">
        <v>197</v>
      </c>
      <c r="K1969" s="63">
        <v>281.70999999999998</v>
      </c>
    </row>
    <row r="1970" spans="1:11" ht="18" customHeight="1" x14ac:dyDescent="0.3">
      <c r="A1970" s="63" t="s">
        <v>89</v>
      </c>
      <c r="B1970" s="63">
        <v>2022</v>
      </c>
      <c r="C1970" s="63" t="s">
        <v>35</v>
      </c>
      <c r="D1970" s="63" t="s">
        <v>102</v>
      </c>
      <c r="E1970" s="63" t="s">
        <v>91</v>
      </c>
      <c r="F1970" s="63" t="s">
        <v>92</v>
      </c>
      <c r="G1970" s="63" t="s">
        <v>93</v>
      </c>
      <c r="H1970" s="63" t="s">
        <v>94</v>
      </c>
      <c r="I1970" s="63" t="s">
        <v>95</v>
      </c>
      <c r="J1970" s="63">
        <v>245</v>
      </c>
      <c r="K1970" s="63">
        <v>350.35</v>
      </c>
    </row>
    <row r="1971" spans="1:11" ht="18" customHeight="1" x14ac:dyDescent="0.3">
      <c r="A1971" s="63" t="s">
        <v>96</v>
      </c>
      <c r="B1971" s="63">
        <v>2022</v>
      </c>
      <c r="C1971" s="63" t="s">
        <v>41</v>
      </c>
      <c r="D1971" s="63" t="s">
        <v>102</v>
      </c>
      <c r="E1971" s="63" t="s">
        <v>91</v>
      </c>
      <c r="F1971" s="63" t="s">
        <v>92</v>
      </c>
      <c r="G1971" s="63" t="s">
        <v>93</v>
      </c>
      <c r="H1971" s="63" t="s">
        <v>94</v>
      </c>
      <c r="I1971" s="63" t="s">
        <v>97</v>
      </c>
      <c r="J1971" s="63">
        <v>320</v>
      </c>
      <c r="K1971" s="63">
        <v>457.6</v>
      </c>
    </row>
    <row r="1972" spans="1:11" ht="18" customHeight="1" x14ac:dyDescent="0.3">
      <c r="A1972" s="63" t="s">
        <v>89</v>
      </c>
      <c r="B1972" s="63">
        <v>2022</v>
      </c>
      <c r="C1972" s="63" t="s">
        <v>41</v>
      </c>
      <c r="D1972" s="63" t="s">
        <v>102</v>
      </c>
      <c r="E1972" s="63" t="s">
        <v>91</v>
      </c>
      <c r="F1972" s="63" t="s">
        <v>92</v>
      </c>
      <c r="G1972" s="63" t="s">
        <v>93</v>
      </c>
      <c r="H1972" s="63" t="s">
        <v>94</v>
      </c>
      <c r="I1972" s="63" t="s">
        <v>97</v>
      </c>
      <c r="J1972" s="63">
        <v>314</v>
      </c>
      <c r="K1972" s="63">
        <v>449.02</v>
      </c>
    </row>
    <row r="1973" spans="1:11" ht="18" customHeight="1" x14ac:dyDescent="0.3">
      <c r="A1973" s="63" t="s">
        <v>98</v>
      </c>
      <c r="B1973" s="63">
        <v>2022</v>
      </c>
      <c r="C1973" s="63" t="s">
        <v>41</v>
      </c>
      <c r="D1973" s="63" t="s">
        <v>102</v>
      </c>
      <c r="E1973" s="63" t="s">
        <v>91</v>
      </c>
      <c r="F1973" s="63" t="s">
        <v>92</v>
      </c>
      <c r="G1973" s="63" t="s">
        <v>93</v>
      </c>
      <c r="H1973" s="63" t="s">
        <v>94</v>
      </c>
      <c r="I1973" s="63" t="s">
        <v>97</v>
      </c>
      <c r="J1973" s="63">
        <v>308</v>
      </c>
      <c r="K1973" s="63">
        <v>440.44</v>
      </c>
    </row>
    <row r="1974" spans="1:11" ht="18" customHeight="1" x14ac:dyDescent="0.3">
      <c r="A1974" s="63" t="s">
        <v>89</v>
      </c>
      <c r="B1974" s="63">
        <v>2022</v>
      </c>
      <c r="C1974" s="63" t="s">
        <v>41</v>
      </c>
      <c r="D1974" s="63" t="s">
        <v>102</v>
      </c>
      <c r="E1974" s="63" t="s">
        <v>91</v>
      </c>
      <c r="F1974" s="63" t="s">
        <v>92</v>
      </c>
      <c r="G1974" s="63" t="s">
        <v>93</v>
      </c>
      <c r="H1974" s="63" t="s">
        <v>94</v>
      </c>
      <c r="I1974" s="63" t="s">
        <v>95</v>
      </c>
      <c r="J1974" s="63">
        <v>236</v>
      </c>
      <c r="K1974" s="63">
        <v>337.48</v>
      </c>
    </row>
    <row r="1975" spans="1:11" ht="18" customHeight="1" x14ac:dyDescent="0.3">
      <c r="A1975" s="63" t="s">
        <v>96</v>
      </c>
      <c r="B1975" s="63">
        <v>2022</v>
      </c>
      <c r="C1975" s="63" t="s">
        <v>41</v>
      </c>
      <c r="D1975" s="63" t="s">
        <v>102</v>
      </c>
      <c r="E1975" s="63" t="s">
        <v>91</v>
      </c>
      <c r="F1975" s="63" t="s">
        <v>92</v>
      </c>
      <c r="G1975" s="63" t="s">
        <v>93</v>
      </c>
      <c r="H1975" s="63" t="s">
        <v>94</v>
      </c>
      <c r="I1975" s="63" t="s">
        <v>95</v>
      </c>
      <c r="J1975" s="63">
        <v>164</v>
      </c>
      <c r="K1975" s="63">
        <v>234.51999999999998</v>
      </c>
    </row>
    <row r="1976" spans="1:11" ht="18" customHeight="1" x14ac:dyDescent="0.3">
      <c r="A1976" s="63" t="s">
        <v>89</v>
      </c>
      <c r="B1976" s="63">
        <v>2022</v>
      </c>
      <c r="C1976" s="63" t="s">
        <v>41</v>
      </c>
      <c r="D1976" s="63" t="s">
        <v>102</v>
      </c>
      <c r="E1976" s="63" t="s">
        <v>91</v>
      </c>
      <c r="F1976" s="63" t="s">
        <v>92</v>
      </c>
      <c r="G1976" s="63" t="s">
        <v>93</v>
      </c>
      <c r="H1976" s="63" t="s">
        <v>94</v>
      </c>
      <c r="I1976" s="63" t="s">
        <v>95</v>
      </c>
      <c r="J1976" s="63">
        <v>212</v>
      </c>
      <c r="K1976" s="63">
        <v>303.15999999999997</v>
      </c>
    </row>
    <row r="1977" spans="1:11" ht="18" customHeight="1" x14ac:dyDescent="0.3">
      <c r="A1977" s="63" t="s">
        <v>96</v>
      </c>
      <c r="B1977" s="63">
        <v>2022</v>
      </c>
      <c r="C1977" s="63" t="s">
        <v>41</v>
      </c>
      <c r="D1977" s="63" t="s">
        <v>102</v>
      </c>
      <c r="E1977" s="63" t="s">
        <v>91</v>
      </c>
      <c r="F1977" s="63" t="s">
        <v>92</v>
      </c>
      <c r="G1977" s="63" t="s">
        <v>93</v>
      </c>
      <c r="H1977" s="63" t="s">
        <v>94</v>
      </c>
      <c r="I1977" s="63" t="s">
        <v>95</v>
      </c>
      <c r="J1977" s="63">
        <v>316</v>
      </c>
      <c r="K1977" s="63">
        <v>451.88</v>
      </c>
    </row>
    <row r="1978" spans="1:11" ht="18" customHeight="1" x14ac:dyDescent="0.3">
      <c r="A1978" s="63" t="s">
        <v>89</v>
      </c>
      <c r="B1978" s="63">
        <v>2022</v>
      </c>
      <c r="C1978" s="63" t="s">
        <v>41</v>
      </c>
      <c r="D1978" s="63" t="s">
        <v>102</v>
      </c>
      <c r="E1978" s="63" t="s">
        <v>91</v>
      </c>
      <c r="F1978" s="63" t="s">
        <v>92</v>
      </c>
      <c r="G1978" s="63" t="s">
        <v>93</v>
      </c>
      <c r="H1978" s="63" t="s">
        <v>94</v>
      </c>
      <c r="I1978" s="63" t="s">
        <v>95</v>
      </c>
      <c r="J1978" s="63">
        <v>310</v>
      </c>
      <c r="K1978" s="63">
        <v>443.3</v>
      </c>
    </row>
    <row r="1979" spans="1:11" ht="18" customHeight="1" x14ac:dyDescent="0.3">
      <c r="A1979" s="63" t="s">
        <v>96</v>
      </c>
      <c r="B1979" s="63">
        <v>2022</v>
      </c>
      <c r="C1979" s="63" t="s">
        <v>41</v>
      </c>
      <c r="D1979" s="63" t="s">
        <v>102</v>
      </c>
      <c r="E1979" s="63" t="s">
        <v>91</v>
      </c>
      <c r="F1979" s="63" t="s">
        <v>92</v>
      </c>
      <c r="G1979" s="63" t="s">
        <v>93</v>
      </c>
      <c r="H1979" s="63" t="s">
        <v>94</v>
      </c>
      <c r="I1979" s="63" t="s">
        <v>95</v>
      </c>
      <c r="J1979" s="63">
        <v>238</v>
      </c>
      <c r="K1979" s="63">
        <v>526.24</v>
      </c>
    </row>
    <row r="1980" spans="1:11" ht="18" customHeight="1" x14ac:dyDescent="0.3">
      <c r="A1980" s="63" t="s">
        <v>96</v>
      </c>
      <c r="B1980" s="63">
        <v>2022</v>
      </c>
      <c r="C1980" s="63" t="s">
        <v>41</v>
      </c>
      <c r="D1980" s="63" t="s">
        <v>102</v>
      </c>
      <c r="E1980" s="63" t="s">
        <v>91</v>
      </c>
      <c r="F1980" s="63" t="s">
        <v>92</v>
      </c>
      <c r="G1980" s="63" t="s">
        <v>93</v>
      </c>
      <c r="H1980" s="63" t="s">
        <v>94</v>
      </c>
      <c r="I1980" s="63" t="s">
        <v>95</v>
      </c>
      <c r="J1980" s="63">
        <v>166</v>
      </c>
      <c r="K1980" s="63">
        <v>526.24</v>
      </c>
    </row>
    <row r="1981" spans="1:11" ht="18" customHeight="1" x14ac:dyDescent="0.3">
      <c r="A1981" s="63" t="s">
        <v>89</v>
      </c>
      <c r="B1981" s="63">
        <v>2022</v>
      </c>
      <c r="C1981" s="63" t="s">
        <v>41</v>
      </c>
      <c r="D1981" s="63" t="s">
        <v>102</v>
      </c>
      <c r="E1981" s="63" t="s">
        <v>91</v>
      </c>
      <c r="F1981" s="63" t="s">
        <v>92</v>
      </c>
      <c r="G1981" s="63" t="s">
        <v>93</v>
      </c>
      <c r="H1981" s="63" t="s">
        <v>94</v>
      </c>
      <c r="I1981" s="63" t="s">
        <v>95</v>
      </c>
      <c r="J1981" s="63">
        <v>208</v>
      </c>
      <c r="K1981" s="63">
        <v>526.24</v>
      </c>
    </row>
    <row r="1982" spans="1:11" ht="18" customHeight="1" x14ac:dyDescent="0.3">
      <c r="A1982" s="63" t="s">
        <v>98</v>
      </c>
      <c r="B1982" s="63">
        <v>2022</v>
      </c>
      <c r="C1982" s="63" t="s">
        <v>41</v>
      </c>
      <c r="D1982" s="63" t="s">
        <v>102</v>
      </c>
      <c r="E1982" s="63" t="s">
        <v>91</v>
      </c>
      <c r="F1982" s="63" t="s">
        <v>92</v>
      </c>
      <c r="G1982" s="63" t="s">
        <v>93</v>
      </c>
      <c r="H1982" s="63" t="s">
        <v>94</v>
      </c>
      <c r="I1982" s="63" t="s">
        <v>95</v>
      </c>
      <c r="J1982" s="63">
        <v>963</v>
      </c>
      <c r="K1982" s="63">
        <v>1377.09</v>
      </c>
    </row>
    <row r="1983" spans="1:11" ht="18" customHeight="1" x14ac:dyDescent="0.3">
      <c r="A1983" s="63" t="s">
        <v>89</v>
      </c>
      <c r="B1983" s="63">
        <v>2022</v>
      </c>
      <c r="C1983" s="63" t="s">
        <v>41</v>
      </c>
      <c r="D1983" s="63" t="s">
        <v>102</v>
      </c>
      <c r="E1983" s="63" t="s">
        <v>91</v>
      </c>
      <c r="F1983" s="63" t="s">
        <v>92</v>
      </c>
      <c r="G1983" s="63" t="s">
        <v>93</v>
      </c>
      <c r="H1983" s="63" t="s">
        <v>94</v>
      </c>
      <c r="I1983" s="63" t="s">
        <v>95</v>
      </c>
      <c r="J1983" s="63">
        <v>1017</v>
      </c>
      <c r="K1983" s="63">
        <v>1454.31</v>
      </c>
    </row>
    <row r="1984" spans="1:11" ht="18" customHeight="1" x14ac:dyDescent="0.3">
      <c r="A1984" s="63" t="s">
        <v>89</v>
      </c>
      <c r="B1984" s="63">
        <v>2022</v>
      </c>
      <c r="C1984" s="63" t="s">
        <v>41</v>
      </c>
      <c r="D1984" s="63" t="s">
        <v>102</v>
      </c>
      <c r="E1984" s="63" t="s">
        <v>91</v>
      </c>
      <c r="F1984" s="63" t="s">
        <v>92</v>
      </c>
      <c r="G1984" s="63" t="s">
        <v>93</v>
      </c>
      <c r="H1984" s="63" t="s">
        <v>94</v>
      </c>
      <c r="I1984" s="63" t="s">
        <v>95</v>
      </c>
      <c r="J1984" s="63">
        <v>210</v>
      </c>
      <c r="K1984" s="63">
        <v>300.3</v>
      </c>
    </row>
    <row r="1985" spans="1:11" ht="18" customHeight="1" x14ac:dyDescent="0.3">
      <c r="A1985" s="63" t="s">
        <v>89</v>
      </c>
      <c r="B1985" s="63">
        <v>2022</v>
      </c>
      <c r="C1985" s="63" t="s">
        <v>41</v>
      </c>
      <c r="D1985" s="63" t="s">
        <v>102</v>
      </c>
      <c r="E1985" s="63" t="s">
        <v>91</v>
      </c>
      <c r="F1985" s="63" t="s">
        <v>92</v>
      </c>
      <c r="G1985" s="63" t="s">
        <v>93</v>
      </c>
      <c r="H1985" s="63" t="s">
        <v>94</v>
      </c>
      <c r="I1985" s="63" t="s">
        <v>95</v>
      </c>
      <c r="J1985" s="63">
        <v>237</v>
      </c>
      <c r="K1985" s="63">
        <v>338.90999999999997</v>
      </c>
    </row>
    <row r="1986" spans="1:11" ht="18" customHeight="1" x14ac:dyDescent="0.3">
      <c r="A1986" s="63" t="s">
        <v>96</v>
      </c>
      <c r="B1986" s="63">
        <v>2022</v>
      </c>
      <c r="C1986" s="63" t="s">
        <v>41</v>
      </c>
      <c r="D1986" s="63" t="s">
        <v>102</v>
      </c>
      <c r="E1986" s="63" t="s">
        <v>91</v>
      </c>
      <c r="F1986" s="63" t="s">
        <v>92</v>
      </c>
      <c r="G1986" s="63" t="s">
        <v>93</v>
      </c>
      <c r="H1986" s="63" t="s">
        <v>94</v>
      </c>
      <c r="I1986" s="63" t="s">
        <v>95</v>
      </c>
      <c r="J1986" s="63">
        <v>165</v>
      </c>
      <c r="K1986" s="63">
        <v>235.95</v>
      </c>
    </row>
    <row r="1987" spans="1:11" ht="18" customHeight="1" x14ac:dyDescent="0.3">
      <c r="A1987" s="63" t="s">
        <v>98</v>
      </c>
      <c r="B1987" s="63">
        <v>2022</v>
      </c>
      <c r="C1987" s="63" t="s">
        <v>41</v>
      </c>
      <c r="D1987" s="63" t="s">
        <v>102</v>
      </c>
      <c r="E1987" s="63" t="s">
        <v>91</v>
      </c>
      <c r="F1987" s="63" t="s">
        <v>92</v>
      </c>
      <c r="G1987" s="63" t="s">
        <v>93</v>
      </c>
      <c r="H1987" s="63" t="s">
        <v>94</v>
      </c>
      <c r="I1987" s="63" t="s">
        <v>95</v>
      </c>
      <c r="J1987" s="63">
        <v>213</v>
      </c>
      <c r="K1987" s="63">
        <v>304.59000000000003</v>
      </c>
    </row>
    <row r="1988" spans="1:11" ht="18" customHeight="1" x14ac:dyDescent="0.3">
      <c r="A1988" s="63" t="s">
        <v>96</v>
      </c>
      <c r="B1988" s="63">
        <v>2022</v>
      </c>
      <c r="C1988" s="63" t="s">
        <v>41</v>
      </c>
      <c r="D1988" s="63" t="s">
        <v>102</v>
      </c>
      <c r="E1988" s="63" t="s">
        <v>91</v>
      </c>
      <c r="F1988" s="63" t="s">
        <v>92</v>
      </c>
      <c r="G1988" s="63" t="s">
        <v>93</v>
      </c>
      <c r="H1988" s="63" t="s">
        <v>94</v>
      </c>
      <c r="I1988" s="63" t="s">
        <v>95</v>
      </c>
      <c r="J1988" s="63">
        <v>319</v>
      </c>
      <c r="K1988" s="63">
        <v>456.16999999999996</v>
      </c>
    </row>
    <row r="1989" spans="1:11" ht="18" customHeight="1" x14ac:dyDescent="0.3">
      <c r="A1989" s="63" t="s">
        <v>96</v>
      </c>
      <c r="B1989" s="63">
        <v>2022</v>
      </c>
      <c r="C1989" s="63" t="s">
        <v>41</v>
      </c>
      <c r="D1989" s="63" t="s">
        <v>102</v>
      </c>
      <c r="E1989" s="63" t="s">
        <v>91</v>
      </c>
      <c r="F1989" s="63" t="s">
        <v>92</v>
      </c>
      <c r="G1989" s="63" t="s">
        <v>93</v>
      </c>
      <c r="H1989" s="63" t="s">
        <v>94</v>
      </c>
      <c r="I1989" s="63" t="s">
        <v>95</v>
      </c>
      <c r="J1989" s="63">
        <v>313</v>
      </c>
      <c r="K1989" s="63">
        <v>447.59000000000003</v>
      </c>
    </row>
    <row r="1990" spans="1:11" ht="18" customHeight="1" x14ac:dyDescent="0.3">
      <c r="A1990" s="63" t="s">
        <v>89</v>
      </c>
      <c r="B1990" s="63">
        <v>2022</v>
      </c>
      <c r="C1990" s="63" t="s">
        <v>41</v>
      </c>
      <c r="D1990" s="63" t="s">
        <v>102</v>
      </c>
      <c r="E1990" s="63" t="s">
        <v>91</v>
      </c>
      <c r="F1990" s="63" t="s">
        <v>92</v>
      </c>
      <c r="G1990" s="63" t="s">
        <v>93</v>
      </c>
      <c r="H1990" s="63" t="s">
        <v>94</v>
      </c>
      <c r="I1990" s="63" t="s">
        <v>95</v>
      </c>
      <c r="J1990" s="63">
        <v>307</v>
      </c>
      <c r="K1990" s="63">
        <v>439.01</v>
      </c>
    </row>
    <row r="1991" spans="1:11" ht="18" customHeight="1" x14ac:dyDescent="0.3">
      <c r="A1991" s="63" t="s">
        <v>89</v>
      </c>
      <c r="B1991" s="63">
        <v>2022</v>
      </c>
      <c r="C1991" s="63" t="s">
        <v>41</v>
      </c>
      <c r="D1991" s="63" t="s">
        <v>102</v>
      </c>
      <c r="E1991" s="63" t="s">
        <v>91</v>
      </c>
      <c r="F1991" s="63" t="s">
        <v>92</v>
      </c>
      <c r="G1991" s="63" t="s">
        <v>93</v>
      </c>
      <c r="H1991" s="63" t="s">
        <v>94</v>
      </c>
      <c r="I1991" s="63" t="s">
        <v>95</v>
      </c>
      <c r="J1991" s="63">
        <v>235</v>
      </c>
      <c r="K1991" s="63">
        <v>336.05</v>
      </c>
    </row>
    <row r="1992" spans="1:11" ht="18" customHeight="1" x14ac:dyDescent="0.3">
      <c r="A1992" s="63" t="s">
        <v>89</v>
      </c>
      <c r="B1992" s="63">
        <v>2022</v>
      </c>
      <c r="C1992" s="63" t="s">
        <v>41</v>
      </c>
      <c r="D1992" s="63" t="s">
        <v>102</v>
      </c>
      <c r="E1992" s="63" t="s">
        <v>91</v>
      </c>
      <c r="F1992" s="63" t="s">
        <v>92</v>
      </c>
      <c r="G1992" s="63" t="s">
        <v>93</v>
      </c>
      <c r="H1992" s="63" t="s">
        <v>94</v>
      </c>
      <c r="I1992" s="63" t="s">
        <v>95</v>
      </c>
      <c r="J1992" s="63">
        <v>798</v>
      </c>
      <c r="K1992" s="63">
        <v>1141.1399999999999</v>
      </c>
    </row>
    <row r="1993" spans="1:11" ht="18" customHeight="1" x14ac:dyDescent="0.3">
      <c r="A1993" s="63" t="s">
        <v>96</v>
      </c>
      <c r="B1993" s="63">
        <v>2022</v>
      </c>
      <c r="C1993" s="63" t="s">
        <v>41</v>
      </c>
      <c r="D1993" s="63" t="s">
        <v>102</v>
      </c>
      <c r="E1993" s="63" t="s">
        <v>91</v>
      </c>
      <c r="F1993" s="63" t="s">
        <v>92</v>
      </c>
      <c r="G1993" s="63" t="s">
        <v>93</v>
      </c>
      <c r="H1993" s="63" t="s">
        <v>94</v>
      </c>
      <c r="I1993" s="63" t="s">
        <v>95</v>
      </c>
      <c r="J1993" s="63">
        <v>831</v>
      </c>
      <c r="K1993" s="63">
        <v>1188.33</v>
      </c>
    </row>
    <row r="1994" spans="1:11" ht="18" customHeight="1" x14ac:dyDescent="0.3">
      <c r="A1994" s="63" t="s">
        <v>98</v>
      </c>
      <c r="B1994" s="63">
        <v>2022</v>
      </c>
      <c r="C1994" s="63" t="s">
        <v>41</v>
      </c>
      <c r="D1994" s="63" t="s">
        <v>102</v>
      </c>
      <c r="E1994" s="63" t="s">
        <v>91</v>
      </c>
      <c r="F1994" s="63" t="s">
        <v>92</v>
      </c>
      <c r="G1994" s="63" t="s">
        <v>93</v>
      </c>
      <c r="H1994" s="63" t="s">
        <v>94</v>
      </c>
      <c r="I1994" s="63" t="s">
        <v>97</v>
      </c>
      <c r="J1994" s="63">
        <v>317</v>
      </c>
      <c r="K1994" s="63">
        <v>453.31</v>
      </c>
    </row>
    <row r="1995" spans="1:11" ht="18" customHeight="1" x14ac:dyDescent="0.3">
      <c r="A1995" s="63" t="s">
        <v>89</v>
      </c>
      <c r="B1995" s="63">
        <v>2022</v>
      </c>
      <c r="C1995" s="63" t="s">
        <v>41</v>
      </c>
      <c r="D1995" s="63" t="s">
        <v>102</v>
      </c>
      <c r="E1995" s="63" t="s">
        <v>91</v>
      </c>
      <c r="F1995" s="63" t="s">
        <v>92</v>
      </c>
      <c r="G1995" s="63" t="s">
        <v>93</v>
      </c>
      <c r="H1995" s="63" t="s">
        <v>94</v>
      </c>
      <c r="I1995" s="63" t="s">
        <v>97</v>
      </c>
      <c r="J1995" s="63">
        <v>311</v>
      </c>
      <c r="K1995" s="63">
        <v>444.73</v>
      </c>
    </row>
    <row r="1996" spans="1:11" ht="18" customHeight="1" x14ac:dyDescent="0.3">
      <c r="A1996" s="63" t="s">
        <v>100</v>
      </c>
      <c r="B1996" s="63">
        <v>2022</v>
      </c>
      <c r="C1996" s="63" t="s">
        <v>41</v>
      </c>
      <c r="D1996" s="63" t="s">
        <v>102</v>
      </c>
      <c r="E1996" s="63" t="s">
        <v>91</v>
      </c>
      <c r="F1996" s="63" t="s">
        <v>92</v>
      </c>
      <c r="G1996" s="63" t="s">
        <v>93</v>
      </c>
      <c r="H1996" s="63" t="s">
        <v>94</v>
      </c>
      <c r="I1996" s="63" t="s">
        <v>97</v>
      </c>
      <c r="J1996" s="63">
        <v>305</v>
      </c>
      <c r="K1996" s="63">
        <v>436.15</v>
      </c>
    </row>
    <row r="1997" spans="1:11" ht="18" customHeight="1" x14ac:dyDescent="0.3">
      <c r="A1997" s="63" t="s">
        <v>89</v>
      </c>
      <c r="B1997" s="63">
        <v>2022</v>
      </c>
      <c r="C1997" s="63" t="s">
        <v>41</v>
      </c>
      <c r="D1997" s="63" t="s">
        <v>102</v>
      </c>
      <c r="E1997" s="63" t="s">
        <v>91</v>
      </c>
      <c r="F1997" s="63" t="s">
        <v>92</v>
      </c>
      <c r="G1997" s="63" t="s">
        <v>93</v>
      </c>
      <c r="H1997" s="63" t="s">
        <v>94</v>
      </c>
      <c r="I1997" s="63" t="s">
        <v>95</v>
      </c>
      <c r="J1997" s="63">
        <v>239</v>
      </c>
      <c r="K1997" s="63">
        <v>341.77</v>
      </c>
    </row>
    <row r="1998" spans="1:11" ht="18" customHeight="1" x14ac:dyDescent="0.3">
      <c r="A1998" s="63" t="s">
        <v>89</v>
      </c>
      <c r="B1998" s="63">
        <v>2022</v>
      </c>
      <c r="C1998" s="63" t="s">
        <v>41</v>
      </c>
      <c r="D1998" s="63" t="s">
        <v>102</v>
      </c>
      <c r="E1998" s="63" t="s">
        <v>91</v>
      </c>
      <c r="F1998" s="63" t="s">
        <v>92</v>
      </c>
      <c r="G1998" s="63" t="s">
        <v>93</v>
      </c>
      <c r="H1998" s="63" t="s">
        <v>94</v>
      </c>
      <c r="I1998" s="63" t="s">
        <v>95</v>
      </c>
      <c r="J1998" s="63">
        <v>209</v>
      </c>
      <c r="K1998" s="63">
        <v>298.87</v>
      </c>
    </row>
    <row r="1999" spans="1:11" ht="18" customHeight="1" x14ac:dyDescent="0.3">
      <c r="A1999" s="63" t="s">
        <v>98</v>
      </c>
      <c r="B1999" s="63">
        <v>2022</v>
      </c>
      <c r="C1999" s="63" t="s">
        <v>40</v>
      </c>
      <c r="D1999" s="63" t="s">
        <v>102</v>
      </c>
      <c r="E1999" s="63" t="s">
        <v>91</v>
      </c>
      <c r="F1999" s="63" t="s">
        <v>92</v>
      </c>
      <c r="G1999" s="63" t="s">
        <v>93</v>
      </c>
      <c r="H1999" s="63" t="s">
        <v>94</v>
      </c>
      <c r="I1999" s="63" t="s">
        <v>97</v>
      </c>
      <c r="J1999" s="63">
        <v>332</v>
      </c>
      <c r="K1999" s="63">
        <v>474.76</v>
      </c>
    </row>
    <row r="2000" spans="1:11" ht="18" customHeight="1" x14ac:dyDescent="0.3">
      <c r="A2000" s="63" t="s">
        <v>96</v>
      </c>
      <c r="B2000" s="63">
        <v>2022</v>
      </c>
      <c r="C2000" s="63" t="s">
        <v>40</v>
      </c>
      <c r="D2000" s="63" t="s">
        <v>102</v>
      </c>
      <c r="E2000" s="63" t="s">
        <v>91</v>
      </c>
      <c r="F2000" s="63" t="s">
        <v>92</v>
      </c>
      <c r="G2000" s="63" t="s">
        <v>93</v>
      </c>
      <c r="H2000" s="63" t="s">
        <v>94</v>
      </c>
      <c r="I2000" s="63" t="s">
        <v>97</v>
      </c>
      <c r="J2000" s="63">
        <v>326</v>
      </c>
      <c r="K2000" s="63">
        <v>466.18</v>
      </c>
    </row>
    <row r="2001" spans="1:11" ht="18" customHeight="1" x14ac:dyDescent="0.3">
      <c r="A2001" s="63" t="s">
        <v>89</v>
      </c>
      <c r="B2001" s="63">
        <v>2022</v>
      </c>
      <c r="C2001" s="63" t="s">
        <v>40</v>
      </c>
      <c r="D2001" s="63" t="s">
        <v>102</v>
      </c>
      <c r="E2001" s="63" t="s">
        <v>91</v>
      </c>
      <c r="F2001" s="63" t="s">
        <v>92</v>
      </c>
      <c r="G2001" s="63" t="s">
        <v>93</v>
      </c>
      <c r="H2001" s="63" t="s">
        <v>94</v>
      </c>
      <c r="I2001" s="63" t="s">
        <v>95</v>
      </c>
      <c r="J2001" s="63">
        <v>242</v>
      </c>
      <c r="K2001" s="63">
        <v>346.06</v>
      </c>
    </row>
    <row r="2002" spans="1:11" ht="18" customHeight="1" x14ac:dyDescent="0.3">
      <c r="A2002" s="63" t="s">
        <v>89</v>
      </c>
      <c r="B2002" s="63">
        <v>2022</v>
      </c>
      <c r="C2002" s="63" t="s">
        <v>40</v>
      </c>
      <c r="D2002" s="63" t="s">
        <v>102</v>
      </c>
      <c r="E2002" s="63" t="s">
        <v>91</v>
      </c>
      <c r="F2002" s="63" t="s">
        <v>92</v>
      </c>
      <c r="G2002" s="63" t="s">
        <v>93</v>
      </c>
      <c r="H2002" s="63" t="s">
        <v>94</v>
      </c>
      <c r="I2002" s="63" t="s">
        <v>95</v>
      </c>
      <c r="J2002" s="63">
        <v>170</v>
      </c>
      <c r="K2002" s="63">
        <v>243.1</v>
      </c>
    </row>
    <row r="2003" spans="1:11" ht="18" customHeight="1" x14ac:dyDescent="0.3">
      <c r="A2003" s="63" t="s">
        <v>89</v>
      </c>
      <c r="B2003" s="63">
        <v>2022</v>
      </c>
      <c r="C2003" s="63" t="s">
        <v>40</v>
      </c>
      <c r="D2003" s="63" t="s">
        <v>102</v>
      </c>
      <c r="E2003" s="63" t="s">
        <v>91</v>
      </c>
      <c r="F2003" s="63" t="s">
        <v>92</v>
      </c>
      <c r="G2003" s="63" t="s">
        <v>93</v>
      </c>
      <c r="H2003" s="63" t="s">
        <v>94</v>
      </c>
      <c r="I2003" s="63" t="s">
        <v>95</v>
      </c>
      <c r="J2003" s="63">
        <v>218</v>
      </c>
      <c r="K2003" s="63">
        <v>311.74</v>
      </c>
    </row>
    <row r="2004" spans="1:11" ht="18" customHeight="1" x14ac:dyDescent="0.3">
      <c r="A2004" s="63" t="s">
        <v>89</v>
      </c>
      <c r="B2004" s="63">
        <v>2022</v>
      </c>
      <c r="C2004" s="63" t="s">
        <v>40</v>
      </c>
      <c r="D2004" s="63" t="s">
        <v>102</v>
      </c>
      <c r="E2004" s="63" t="s">
        <v>91</v>
      </c>
      <c r="F2004" s="63" t="s">
        <v>92</v>
      </c>
      <c r="G2004" s="63" t="s">
        <v>93</v>
      </c>
      <c r="H2004" s="63" t="s">
        <v>94</v>
      </c>
      <c r="I2004" s="63" t="s">
        <v>95</v>
      </c>
      <c r="J2004" s="63">
        <v>334</v>
      </c>
      <c r="K2004" s="63">
        <v>477.62</v>
      </c>
    </row>
    <row r="2005" spans="1:11" ht="18" customHeight="1" x14ac:dyDescent="0.3">
      <c r="A2005" s="63" t="s">
        <v>99</v>
      </c>
      <c r="B2005" s="63">
        <v>2022</v>
      </c>
      <c r="C2005" s="63" t="s">
        <v>40</v>
      </c>
      <c r="D2005" s="63" t="s">
        <v>102</v>
      </c>
      <c r="E2005" s="63" t="s">
        <v>91</v>
      </c>
      <c r="F2005" s="63" t="s">
        <v>92</v>
      </c>
      <c r="G2005" s="63" t="s">
        <v>93</v>
      </c>
      <c r="H2005" s="63" t="s">
        <v>94</v>
      </c>
      <c r="I2005" s="63" t="s">
        <v>95</v>
      </c>
      <c r="J2005" s="63">
        <v>328</v>
      </c>
      <c r="K2005" s="63">
        <v>469.03999999999996</v>
      </c>
    </row>
    <row r="2006" spans="1:11" ht="18" customHeight="1" x14ac:dyDescent="0.3">
      <c r="A2006" s="63" t="s">
        <v>96</v>
      </c>
      <c r="B2006" s="63">
        <v>2022</v>
      </c>
      <c r="C2006" s="63" t="s">
        <v>40</v>
      </c>
      <c r="D2006" s="63" t="s">
        <v>102</v>
      </c>
      <c r="E2006" s="63" t="s">
        <v>91</v>
      </c>
      <c r="F2006" s="63" t="s">
        <v>92</v>
      </c>
      <c r="G2006" s="63" t="s">
        <v>93</v>
      </c>
      <c r="H2006" s="63" t="s">
        <v>94</v>
      </c>
      <c r="I2006" s="63" t="s">
        <v>95</v>
      </c>
      <c r="J2006" s="63">
        <v>322</v>
      </c>
      <c r="K2006" s="63">
        <v>460.46000000000004</v>
      </c>
    </row>
    <row r="2007" spans="1:11" ht="18" customHeight="1" x14ac:dyDescent="0.3">
      <c r="A2007" s="63" t="s">
        <v>96</v>
      </c>
      <c r="B2007" s="63">
        <v>2022</v>
      </c>
      <c r="C2007" s="63" t="s">
        <v>40</v>
      </c>
      <c r="D2007" s="63" t="s">
        <v>102</v>
      </c>
      <c r="E2007" s="63" t="s">
        <v>91</v>
      </c>
      <c r="F2007" s="63" t="s">
        <v>92</v>
      </c>
      <c r="G2007" s="63" t="s">
        <v>93</v>
      </c>
      <c r="H2007" s="63" t="s">
        <v>94</v>
      </c>
      <c r="I2007" s="63" t="s">
        <v>95</v>
      </c>
      <c r="J2007" s="63">
        <v>244</v>
      </c>
      <c r="K2007" s="63">
        <v>526.24</v>
      </c>
    </row>
    <row r="2008" spans="1:11" ht="18" customHeight="1" x14ac:dyDescent="0.3">
      <c r="A2008" s="63" t="s">
        <v>96</v>
      </c>
      <c r="B2008" s="63">
        <v>2022</v>
      </c>
      <c r="C2008" s="63" t="s">
        <v>40</v>
      </c>
      <c r="D2008" s="63" t="s">
        <v>102</v>
      </c>
      <c r="E2008" s="63" t="s">
        <v>91</v>
      </c>
      <c r="F2008" s="63" t="s">
        <v>92</v>
      </c>
      <c r="G2008" s="63" t="s">
        <v>93</v>
      </c>
      <c r="H2008" s="63" t="s">
        <v>94</v>
      </c>
      <c r="I2008" s="63" t="s">
        <v>95</v>
      </c>
      <c r="J2008" s="63">
        <v>214</v>
      </c>
      <c r="K2008" s="63">
        <v>526.24</v>
      </c>
    </row>
    <row r="2009" spans="1:11" ht="18" customHeight="1" x14ac:dyDescent="0.3">
      <c r="A2009" s="63" t="s">
        <v>89</v>
      </c>
      <c r="B2009" s="63">
        <v>2022</v>
      </c>
      <c r="C2009" s="63" t="s">
        <v>40</v>
      </c>
      <c r="D2009" s="63" t="s">
        <v>102</v>
      </c>
      <c r="E2009" s="63" t="s">
        <v>91</v>
      </c>
      <c r="F2009" s="63" t="s">
        <v>92</v>
      </c>
      <c r="G2009" s="63" t="s">
        <v>93</v>
      </c>
      <c r="H2009" s="63" t="s">
        <v>94</v>
      </c>
      <c r="I2009" s="63" t="s">
        <v>95</v>
      </c>
      <c r="J2009" s="63">
        <v>1016</v>
      </c>
      <c r="K2009" s="63">
        <v>1452.88</v>
      </c>
    </row>
    <row r="2010" spans="1:11" ht="18" customHeight="1" x14ac:dyDescent="0.3">
      <c r="A2010" s="63" t="s">
        <v>96</v>
      </c>
      <c r="B2010" s="63">
        <v>2022</v>
      </c>
      <c r="C2010" s="63" t="s">
        <v>40</v>
      </c>
      <c r="D2010" s="63" t="s">
        <v>102</v>
      </c>
      <c r="E2010" s="63" t="s">
        <v>91</v>
      </c>
      <c r="F2010" s="63" t="s">
        <v>92</v>
      </c>
      <c r="G2010" s="63" t="s">
        <v>93</v>
      </c>
      <c r="H2010" s="63" t="s">
        <v>94</v>
      </c>
      <c r="I2010" s="63" t="s">
        <v>95</v>
      </c>
      <c r="J2010" s="63">
        <v>216</v>
      </c>
      <c r="K2010" s="63">
        <v>308.88</v>
      </c>
    </row>
    <row r="2011" spans="1:11" ht="18" customHeight="1" x14ac:dyDescent="0.3">
      <c r="A2011" s="63" t="s">
        <v>96</v>
      </c>
      <c r="B2011" s="63">
        <v>2022</v>
      </c>
      <c r="C2011" s="63" t="s">
        <v>40</v>
      </c>
      <c r="D2011" s="63" t="s">
        <v>102</v>
      </c>
      <c r="E2011" s="63" t="s">
        <v>91</v>
      </c>
      <c r="F2011" s="63" t="s">
        <v>92</v>
      </c>
      <c r="G2011" s="63" t="s">
        <v>93</v>
      </c>
      <c r="H2011" s="63" t="s">
        <v>94</v>
      </c>
      <c r="I2011" s="63" t="s">
        <v>95</v>
      </c>
      <c r="J2011" s="63">
        <v>243</v>
      </c>
      <c r="K2011" s="63">
        <v>347.49</v>
      </c>
    </row>
    <row r="2012" spans="1:11" ht="18" customHeight="1" x14ac:dyDescent="0.3">
      <c r="A2012" s="63" t="s">
        <v>89</v>
      </c>
      <c r="B2012" s="63">
        <v>2022</v>
      </c>
      <c r="C2012" s="63" t="s">
        <v>40</v>
      </c>
      <c r="D2012" s="63" t="s">
        <v>102</v>
      </c>
      <c r="E2012" s="63" t="s">
        <v>91</v>
      </c>
      <c r="F2012" s="63" t="s">
        <v>92</v>
      </c>
      <c r="G2012" s="63" t="s">
        <v>93</v>
      </c>
      <c r="H2012" s="63" t="s">
        <v>94</v>
      </c>
      <c r="I2012" s="63" t="s">
        <v>95</v>
      </c>
      <c r="J2012" s="63">
        <v>171</v>
      </c>
      <c r="K2012" s="63">
        <v>244.53</v>
      </c>
    </row>
    <row r="2013" spans="1:11" ht="18" customHeight="1" x14ac:dyDescent="0.3">
      <c r="A2013" s="63" t="s">
        <v>89</v>
      </c>
      <c r="B2013" s="63">
        <v>2022</v>
      </c>
      <c r="C2013" s="63" t="s">
        <v>40</v>
      </c>
      <c r="D2013" s="63" t="s">
        <v>102</v>
      </c>
      <c r="E2013" s="63" t="s">
        <v>91</v>
      </c>
      <c r="F2013" s="63" t="s">
        <v>92</v>
      </c>
      <c r="G2013" s="63" t="s">
        <v>93</v>
      </c>
      <c r="H2013" s="63" t="s">
        <v>94</v>
      </c>
      <c r="I2013" s="63" t="s">
        <v>95</v>
      </c>
      <c r="J2013" s="63">
        <v>331</v>
      </c>
      <c r="K2013" s="63">
        <v>473.33</v>
      </c>
    </row>
    <row r="2014" spans="1:11" ht="18" customHeight="1" x14ac:dyDescent="0.3">
      <c r="A2014" s="63" t="s">
        <v>89</v>
      </c>
      <c r="B2014" s="63">
        <v>2022</v>
      </c>
      <c r="C2014" s="63" t="s">
        <v>40</v>
      </c>
      <c r="D2014" s="63" t="s">
        <v>102</v>
      </c>
      <c r="E2014" s="63" t="s">
        <v>91</v>
      </c>
      <c r="F2014" s="63" t="s">
        <v>92</v>
      </c>
      <c r="G2014" s="63" t="s">
        <v>93</v>
      </c>
      <c r="H2014" s="63" t="s">
        <v>94</v>
      </c>
      <c r="I2014" s="63" t="s">
        <v>95</v>
      </c>
      <c r="J2014" s="63">
        <v>325</v>
      </c>
      <c r="K2014" s="63">
        <v>464.75</v>
      </c>
    </row>
    <row r="2015" spans="1:11" ht="18" customHeight="1" x14ac:dyDescent="0.3">
      <c r="A2015" s="63" t="s">
        <v>96</v>
      </c>
      <c r="B2015" s="63">
        <v>2022</v>
      </c>
      <c r="C2015" s="63" t="s">
        <v>40</v>
      </c>
      <c r="D2015" s="63" t="s">
        <v>102</v>
      </c>
      <c r="E2015" s="63" t="s">
        <v>91</v>
      </c>
      <c r="F2015" s="63" t="s">
        <v>92</v>
      </c>
      <c r="G2015" s="63" t="s">
        <v>93</v>
      </c>
      <c r="H2015" s="63" t="s">
        <v>94</v>
      </c>
      <c r="I2015" s="63" t="s">
        <v>95</v>
      </c>
      <c r="J2015" s="63">
        <v>241</v>
      </c>
      <c r="K2015" s="63">
        <v>344.63</v>
      </c>
    </row>
    <row r="2016" spans="1:11" ht="18" customHeight="1" x14ac:dyDescent="0.3">
      <c r="A2016" s="63" t="s">
        <v>99</v>
      </c>
      <c r="B2016" s="63">
        <v>2022</v>
      </c>
      <c r="C2016" s="63" t="s">
        <v>40</v>
      </c>
      <c r="D2016" s="63" t="s">
        <v>102</v>
      </c>
      <c r="E2016" s="63" t="s">
        <v>91</v>
      </c>
      <c r="F2016" s="63" t="s">
        <v>92</v>
      </c>
      <c r="G2016" s="63" t="s">
        <v>93</v>
      </c>
      <c r="H2016" s="63" t="s">
        <v>94</v>
      </c>
      <c r="I2016" s="63" t="s">
        <v>95</v>
      </c>
      <c r="J2016" s="63">
        <v>797</v>
      </c>
      <c r="K2016" s="63">
        <v>1139.71</v>
      </c>
    </row>
    <row r="2017" spans="1:11" ht="18" customHeight="1" x14ac:dyDescent="0.3">
      <c r="A2017" s="63" t="s">
        <v>96</v>
      </c>
      <c r="B2017" s="63">
        <v>2022</v>
      </c>
      <c r="C2017" s="63" t="s">
        <v>40</v>
      </c>
      <c r="D2017" s="63" t="s">
        <v>102</v>
      </c>
      <c r="E2017" s="63" t="s">
        <v>91</v>
      </c>
      <c r="F2017" s="63" t="s">
        <v>92</v>
      </c>
      <c r="G2017" s="63" t="s">
        <v>93</v>
      </c>
      <c r="H2017" s="63" t="s">
        <v>94</v>
      </c>
      <c r="I2017" s="63" t="s">
        <v>95</v>
      </c>
      <c r="J2017" s="63">
        <v>830</v>
      </c>
      <c r="K2017" s="63">
        <v>1186.9000000000001</v>
      </c>
    </row>
    <row r="2018" spans="1:11" ht="18" customHeight="1" x14ac:dyDescent="0.3">
      <c r="A2018" s="63" t="s">
        <v>98</v>
      </c>
      <c r="B2018" s="63">
        <v>2022</v>
      </c>
      <c r="C2018" s="63" t="s">
        <v>40</v>
      </c>
      <c r="D2018" s="63" t="s">
        <v>102</v>
      </c>
      <c r="E2018" s="63" t="s">
        <v>91</v>
      </c>
      <c r="F2018" s="63" t="s">
        <v>92</v>
      </c>
      <c r="G2018" s="63" t="s">
        <v>93</v>
      </c>
      <c r="H2018" s="63" t="s">
        <v>94</v>
      </c>
      <c r="I2018" s="63" t="s">
        <v>97</v>
      </c>
      <c r="J2018" s="63">
        <v>335</v>
      </c>
      <c r="K2018" s="63">
        <v>479.05</v>
      </c>
    </row>
    <row r="2019" spans="1:11" ht="18" customHeight="1" x14ac:dyDescent="0.3">
      <c r="A2019" s="63" t="s">
        <v>89</v>
      </c>
      <c r="B2019" s="63">
        <v>2022</v>
      </c>
      <c r="C2019" s="63" t="s">
        <v>40</v>
      </c>
      <c r="D2019" s="63" t="s">
        <v>102</v>
      </c>
      <c r="E2019" s="63" t="s">
        <v>91</v>
      </c>
      <c r="F2019" s="63" t="s">
        <v>92</v>
      </c>
      <c r="G2019" s="63" t="s">
        <v>93</v>
      </c>
      <c r="H2019" s="63" t="s">
        <v>94</v>
      </c>
      <c r="I2019" s="63" t="s">
        <v>97</v>
      </c>
      <c r="J2019" s="63">
        <v>329</v>
      </c>
      <c r="K2019" s="63">
        <v>470.47</v>
      </c>
    </row>
    <row r="2020" spans="1:11" ht="18" customHeight="1" x14ac:dyDescent="0.3">
      <c r="A2020" s="63" t="s">
        <v>99</v>
      </c>
      <c r="B2020" s="63">
        <v>2022</v>
      </c>
      <c r="C2020" s="63" t="s">
        <v>40</v>
      </c>
      <c r="D2020" s="63" t="s">
        <v>102</v>
      </c>
      <c r="E2020" s="63" t="s">
        <v>91</v>
      </c>
      <c r="F2020" s="63" t="s">
        <v>92</v>
      </c>
      <c r="G2020" s="63" t="s">
        <v>93</v>
      </c>
      <c r="H2020" s="63" t="s">
        <v>94</v>
      </c>
      <c r="I2020" s="63" t="s">
        <v>97</v>
      </c>
      <c r="J2020" s="63">
        <v>323</v>
      </c>
      <c r="K2020" s="63">
        <v>461.89</v>
      </c>
    </row>
    <row r="2021" spans="1:11" ht="18" customHeight="1" x14ac:dyDescent="0.3">
      <c r="A2021" s="63" t="s">
        <v>89</v>
      </c>
      <c r="B2021" s="63">
        <v>2022</v>
      </c>
      <c r="C2021" s="63" t="s">
        <v>40</v>
      </c>
      <c r="D2021" s="63" t="s">
        <v>102</v>
      </c>
      <c r="E2021" s="63" t="s">
        <v>91</v>
      </c>
      <c r="F2021" s="63" t="s">
        <v>92</v>
      </c>
      <c r="G2021" s="63" t="s">
        <v>93</v>
      </c>
      <c r="H2021" s="63" t="s">
        <v>94</v>
      </c>
      <c r="I2021" s="63" t="s">
        <v>95</v>
      </c>
      <c r="J2021" s="63">
        <v>245</v>
      </c>
      <c r="K2021" s="63">
        <v>350.35</v>
      </c>
    </row>
    <row r="2022" spans="1:11" ht="18" customHeight="1" x14ac:dyDescent="0.3">
      <c r="A2022" s="63" t="s">
        <v>96</v>
      </c>
      <c r="B2022" s="63">
        <v>2022</v>
      </c>
      <c r="C2022" s="63" t="s">
        <v>40</v>
      </c>
      <c r="D2022" s="63" t="s">
        <v>102</v>
      </c>
      <c r="E2022" s="63" t="s">
        <v>91</v>
      </c>
      <c r="F2022" s="63" t="s">
        <v>92</v>
      </c>
      <c r="G2022" s="63" t="s">
        <v>93</v>
      </c>
      <c r="H2022" s="63" t="s">
        <v>94</v>
      </c>
      <c r="I2022" s="63" t="s">
        <v>95</v>
      </c>
      <c r="J2022" s="63">
        <v>167</v>
      </c>
      <c r="K2022" s="63">
        <v>238.81</v>
      </c>
    </row>
    <row r="2023" spans="1:11" ht="18" customHeight="1" x14ac:dyDescent="0.3">
      <c r="A2023" s="63" t="s">
        <v>89</v>
      </c>
      <c r="B2023" s="63">
        <v>2022</v>
      </c>
      <c r="C2023" s="63" t="s">
        <v>40</v>
      </c>
      <c r="D2023" s="63" t="s">
        <v>102</v>
      </c>
      <c r="E2023" s="63" t="s">
        <v>91</v>
      </c>
      <c r="F2023" s="63" t="s">
        <v>92</v>
      </c>
      <c r="G2023" s="63" t="s">
        <v>93</v>
      </c>
      <c r="H2023" s="63" t="s">
        <v>94</v>
      </c>
      <c r="I2023" s="63" t="s">
        <v>95</v>
      </c>
      <c r="J2023" s="63">
        <v>215</v>
      </c>
      <c r="K2023" s="63">
        <v>307.45</v>
      </c>
    </row>
    <row r="2024" spans="1:11" ht="18" customHeight="1" x14ac:dyDescent="0.3">
      <c r="A2024" s="63" t="s">
        <v>89</v>
      </c>
      <c r="B2024" s="63">
        <v>2022</v>
      </c>
      <c r="C2024" s="63" t="s">
        <v>39</v>
      </c>
      <c r="D2024" s="63" t="s">
        <v>102</v>
      </c>
      <c r="E2024" s="63" t="s">
        <v>91</v>
      </c>
      <c r="F2024" s="63" t="s">
        <v>92</v>
      </c>
      <c r="G2024" s="63" t="s">
        <v>93</v>
      </c>
      <c r="H2024" s="63" t="s">
        <v>94</v>
      </c>
      <c r="I2024" s="63" t="s">
        <v>97</v>
      </c>
      <c r="J2024" s="63">
        <v>350</v>
      </c>
      <c r="K2024" s="63">
        <v>500.5</v>
      </c>
    </row>
    <row r="2025" spans="1:11" ht="18" customHeight="1" x14ac:dyDescent="0.3">
      <c r="A2025" s="63" t="s">
        <v>89</v>
      </c>
      <c r="B2025" s="63">
        <v>2022</v>
      </c>
      <c r="C2025" s="63" t="s">
        <v>39</v>
      </c>
      <c r="D2025" s="63" t="s">
        <v>102</v>
      </c>
      <c r="E2025" s="63" t="s">
        <v>91</v>
      </c>
      <c r="F2025" s="63" t="s">
        <v>92</v>
      </c>
      <c r="G2025" s="63" t="s">
        <v>93</v>
      </c>
      <c r="H2025" s="63" t="s">
        <v>94</v>
      </c>
      <c r="I2025" s="63" t="s">
        <v>97</v>
      </c>
      <c r="J2025" s="63">
        <v>344</v>
      </c>
      <c r="K2025" s="63">
        <v>491.91999999999996</v>
      </c>
    </row>
    <row r="2026" spans="1:11" ht="18" customHeight="1" x14ac:dyDescent="0.3">
      <c r="A2026" s="63" t="s">
        <v>96</v>
      </c>
      <c r="B2026" s="63">
        <v>2022</v>
      </c>
      <c r="C2026" s="63" t="s">
        <v>39</v>
      </c>
      <c r="D2026" s="63" t="s">
        <v>102</v>
      </c>
      <c r="E2026" s="63" t="s">
        <v>91</v>
      </c>
      <c r="F2026" s="63" t="s">
        <v>92</v>
      </c>
      <c r="G2026" s="63" t="s">
        <v>93</v>
      </c>
      <c r="H2026" s="63" t="s">
        <v>94</v>
      </c>
      <c r="I2026" s="63" t="s">
        <v>97</v>
      </c>
      <c r="J2026" s="63">
        <v>338</v>
      </c>
      <c r="K2026" s="63">
        <v>483.34000000000003</v>
      </c>
    </row>
    <row r="2027" spans="1:11" ht="18" customHeight="1" x14ac:dyDescent="0.3">
      <c r="A2027" s="63" t="s">
        <v>89</v>
      </c>
      <c r="B2027" s="63">
        <v>2022</v>
      </c>
      <c r="C2027" s="63" t="s">
        <v>39</v>
      </c>
      <c r="D2027" s="63" t="s">
        <v>102</v>
      </c>
      <c r="E2027" s="63" t="s">
        <v>91</v>
      </c>
      <c r="F2027" s="63" t="s">
        <v>92</v>
      </c>
      <c r="G2027" s="63" t="s">
        <v>93</v>
      </c>
      <c r="H2027" s="63" t="s">
        <v>94</v>
      </c>
      <c r="I2027" s="63" t="s">
        <v>95</v>
      </c>
      <c r="J2027" s="63">
        <v>176</v>
      </c>
      <c r="K2027" s="63">
        <v>251.68</v>
      </c>
    </row>
    <row r="2028" spans="1:11" ht="18" customHeight="1" x14ac:dyDescent="0.3">
      <c r="A2028" s="63" t="s">
        <v>96</v>
      </c>
      <c r="B2028" s="63">
        <v>2022</v>
      </c>
      <c r="C2028" s="63" t="s">
        <v>39</v>
      </c>
      <c r="D2028" s="63" t="s">
        <v>102</v>
      </c>
      <c r="E2028" s="63" t="s">
        <v>91</v>
      </c>
      <c r="F2028" s="63" t="s">
        <v>92</v>
      </c>
      <c r="G2028" s="63" t="s">
        <v>93</v>
      </c>
      <c r="H2028" s="63" t="s">
        <v>94</v>
      </c>
      <c r="I2028" s="63" t="s">
        <v>95</v>
      </c>
      <c r="J2028" s="63">
        <v>352</v>
      </c>
      <c r="K2028" s="63">
        <v>503.36</v>
      </c>
    </row>
    <row r="2029" spans="1:11" ht="18" customHeight="1" x14ac:dyDescent="0.3">
      <c r="A2029" s="63" t="s">
        <v>96</v>
      </c>
      <c r="B2029" s="63">
        <v>2022</v>
      </c>
      <c r="C2029" s="63" t="s">
        <v>39</v>
      </c>
      <c r="D2029" s="63" t="s">
        <v>102</v>
      </c>
      <c r="E2029" s="63" t="s">
        <v>91</v>
      </c>
      <c r="F2029" s="63" t="s">
        <v>92</v>
      </c>
      <c r="G2029" s="63" t="s">
        <v>93</v>
      </c>
      <c r="H2029" s="63" t="s">
        <v>94</v>
      </c>
      <c r="I2029" s="63" t="s">
        <v>95</v>
      </c>
      <c r="J2029" s="63">
        <v>346</v>
      </c>
      <c r="K2029" s="63">
        <v>494.78</v>
      </c>
    </row>
    <row r="2030" spans="1:11" ht="18" customHeight="1" x14ac:dyDescent="0.3">
      <c r="A2030" s="63" t="s">
        <v>89</v>
      </c>
      <c r="B2030" s="63">
        <v>2022</v>
      </c>
      <c r="C2030" s="63" t="s">
        <v>39</v>
      </c>
      <c r="D2030" s="63" t="s">
        <v>102</v>
      </c>
      <c r="E2030" s="63" t="s">
        <v>91</v>
      </c>
      <c r="F2030" s="63" t="s">
        <v>92</v>
      </c>
      <c r="G2030" s="63" t="s">
        <v>93</v>
      </c>
      <c r="H2030" s="63" t="s">
        <v>94</v>
      </c>
      <c r="I2030" s="63" t="s">
        <v>95</v>
      </c>
      <c r="J2030" s="63">
        <v>340</v>
      </c>
      <c r="K2030" s="63">
        <v>486.2</v>
      </c>
    </row>
    <row r="2031" spans="1:11" ht="18" customHeight="1" x14ac:dyDescent="0.3">
      <c r="A2031" s="63" t="s">
        <v>89</v>
      </c>
      <c r="B2031" s="63">
        <v>2022</v>
      </c>
      <c r="C2031" s="63" t="s">
        <v>39</v>
      </c>
      <c r="D2031" s="63" t="s">
        <v>102</v>
      </c>
      <c r="E2031" s="63" t="s">
        <v>91</v>
      </c>
      <c r="F2031" s="63" t="s">
        <v>92</v>
      </c>
      <c r="G2031" s="63" t="s">
        <v>93</v>
      </c>
      <c r="H2031" s="63" t="s">
        <v>94</v>
      </c>
      <c r="I2031" s="63" t="s">
        <v>95</v>
      </c>
      <c r="J2031" s="63">
        <v>172</v>
      </c>
      <c r="K2031" s="63">
        <v>526.24</v>
      </c>
    </row>
    <row r="2032" spans="1:11" ht="18" customHeight="1" x14ac:dyDescent="0.3">
      <c r="A2032" s="63" t="s">
        <v>89</v>
      </c>
      <c r="B2032" s="63">
        <v>2022</v>
      </c>
      <c r="C2032" s="63" t="s">
        <v>39</v>
      </c>
      <c r="D2032" s="63" t="s">
        <v>102</v>
      </c>
      <c r="E2032" s="63" t="s">
        <v>91</v>
      </c>
      <c r="F2032" s="63" t="s">
        <v>92</v>
      </c>
      <c r="G2032" s="63" t="s">
        <v>93</v>
      </c>
      <c r="H2032" s="63" t="s">
        <v>94</v>
      </c>
      <c r="I2032" s="63" t="s">
        <v>95</v>
      </c>
      <c r="J2032" s="63">
        <v>220</v>
      </c>
      <c r="K2032" s="63">
        <v>526.24</v>
      </c>
    </row>
    <row r="2033" spans="1:11" ht="18" customHeight="1" x14ac:dyDescent="0.3">
      <c r="A2033" s="63" t="s">
        <v>96</v>
      </c>
      <c r="B2033" s="63">
        <v>2022</v>
      </c>
      <c r="C2033" s="63" t="s">
        <v>39</v>
      </c>
      <c r="D2033" s="63" t="s">
        <v>102</v>
      </c>
      <c r="E2033" s="63" t="s">
        <v>91</v>
      </c>
      <c r="F2033" s="63" t="s">
        <v>92</v>
      </c>
      <c r="G2033" s="63" t="s">
        <v>93</v>
      </c>
      <c r="H2033" s="63" t="s">
        <v>94</v>
      </c>
      <c r="I2033" s="63" t="s">
        <v>95</v>
      </c>
      <c r="J2033" s="63">
        <v>962</v>
      </c>
      <c r="K2033" s="63">
        <v>1375.6599999999999</v>
      </c>
    </row>
    <row r="2034" spans="1:11" ht="18" customHeight="1" x14ac:dyDescent="0.3">
      <c r="A2034" s="63" t="s">
        <v>96</v>
      </c>
      <c r="B2034" s="63">
        <v>2022</v>
      </c>
      <c r="C2034" s="63" t="s">
        <v>39</v>
      </c>
      <c r="D2034" s="63" t="s">
        <v>102</v>
      </c>
      <c r="E2034" s="63" t="s">
        <v>91</v>
      </c>
      <c r="F2034" s="63" t="s">
        <v>92</v>
      </c>
      <c r="G2034" s="63" t="s">
        <v>93</v>
      </c>
      <c r="H2034" s="63" t="s">
        <v>94</v>
      </c>
      <c r="I2034" s="63" t="s">
        <v>95</v>
      </c>
      <c r="J2034" s="63">
        <v>1015</v>
      </c>
      <c r="K2034" s="63">
        <v>1451.45</v>
      </c>
    </row>
    <row r="2035" spans="1:11" ht="18" customHeight="1" x14ac:dyDescent="0.3">
      <c r="A2035" s="63" t="s">
        <v>96</v>
      </c>
      <c r="B2035" s="63">
        <v>2022</v>
      </c>
      <c r="C2035" s="63" t="s">
        <v>39</v>
      </c>
      <c r="D2035" s="63" t="s">
        <v>102</v>
      </c>
      <c r="E2035" s="63" t="s">
        <v>91</v>
      </c>
      <c r="F2035" s="63" t="s">
        <v>92</v>
      </c>
      <c r="G2035" s="63" t="s">
        <v>93</v>
      </c>
      <c r="H2035" s="63" t="s">
        <v>94</v>
      </c>
      <c r="I2035" s="63" t="s">
        <v>95</v>
      </c>
      <c r="J2035" s="63">
        <v>222</v>
      </c>
      <c r="K2035" s="63">
        <v>317.45999999999998</v>
      </c>
    </row>
    <row r="2036" spans="1:11" ht="18" customHeight="1" x14ac:dyDescent="0.3">
      <c r="A2036" s="63" t="s">
        <v>96</v>
      </c>
      <c r="B2036" s="63">
        <v>2022</v>
      </c>
      <c r="C2036" s="63" t="s">
        <v>39</v>
      </c>
      <c r="D2036" s="63" t="s">
        <v>102</v>
      </c>
      <c r="E2036" s="63" t="s">
        <v>91</v>
      </c>
      <c r="F2036" s="63" t="s">
        <v>92</v>
      </c>
      <c r="G2036" s="63" t="s">
        <v>93</v>
      </c>
      <c r="H2036" s="63" t="s">
        <v>94</v>
      </c>
      <c r="I2036" s="63" t="s">
        <v>95</v>
      </c>
      <c r="J2036" s="63">
        <v>177</v>
      </c>
      <c r="K2036" s="63">
        <v>253.11</v>
      </c>
    </row>
    <row r="2037" spans="1:11" ht="18" customHeight="1" x14ac:dyDescent="0.3">
      <c r="A2037" s="63" t="s">
        <v>96</v>
      </c>
      <c r="B2037" s="63">
        <v>2022</v>
      </c>
      <c r="C2037" s="63" t="s">
        <v>39</v>
      </c>
      <c r="D2037" s="63" t="s">
        <v>102</v>
      </c>
      <c r="E2037" s="63" t="s">
        <v>91</v>
      </c>
      <c r="F2037" s="63" t="s">
        <v>92</v>
      </c>
      <c r="G2037" s="63" t="s">
        <v>93</v>
      </c>
      <c r="H2037" s="63" t="s">
        <v>94</v>
      </c>
      <c r="I2037" s="63" t="s">
        <v>95</v>
      </c>
      <c r="J2037" s="63">
        <v>219</v>
      </c>
      <c r="K2037" s="63">
        <v>313.17</v>
      </c>
    </row>
    <row r="2038" spans="1:11" ht="18" customHeight="1" x14ac:dyDescent="0.3">
      <c r="A2038" s="63" t="s">
        <v>89</v>
      </c>
      <c r="B2038" s="63">
        <v>2022</v>
      </c>
      <c r="C2038" s="63" t="s">
        <v>39</v>
      </c>
      <c r="D2038" s="63" t="s">
        <v>102</v>
      </c>
      <c r="E2038" s="63" t="s">
        <v>91</v>
      </c>
      <c r="F2038" s="63" t="s">
        <v>92</v>
      </c>
      <c r="G2038" s="63" t="s">
        <v>93</v>
      </c>
      <c r="H2038" s="63" t="s">
        <v>94</v>
      </c>
      <c r="I2038" s="63" t="s">
        <v>95</v>
      </c>
      <c r="J2038" s="63">
        <v>349</v>
      </c>
      <c r="K2038" s="63">
        <v>499.07</v>
      </c>
    </row>
    <row r="2039" spans="1:11" ht="18" customHeight="1" x14ac:dyDescent="0.3">
      <c r="A2039" s="63" t="s">
        <v>96</v>
      </c>
      <c r="B2039" s="63">
        <v>2022</v>
      </c>
      <c r="C2039" s="63" t="s">
        <v>39</v>
      </c>
      <c r="D2039" s="63" t="s">
        <v>102</v>
      </c>
      <c r="E2039" s="63" t="s">
        <v>91</v>
      </c>
      <c r="F2039" s="63" t="s">
        <v>92</v>
      </c>
      <c r="G2039" s="63" t="s">
        <v>93</v>
      </c>
      <c r="H2039" s="63" t="s">
        <v>94</v>
      </c>
      <c r="I2039" s="63" t="s">
        <v>95</v>
      </c>
      <c r="J2039" s="63">
        <v>343</v>
      </c>
      <c r="K2039" s="63">
        <v>490.49</v>
      </c>
    </row>
    <row r="2040" spans="1:11" ht="18" customHeight="1" x14ac:dyDescent="0.3">
      <c r="A2040" s="63" t="s">
        <v>89</v>
      </c>
      <c r="B2040" s="63">
        <v>2022</v>
      </c>
      <c r="C2040" s="63" t="s">
        <v>39</v>
      </c>
      <c r="D2040" s="63" t="s">
        <v>102</v>
      </c>
      <c r="E2040" s="63" t="s">
        <v>91</v>
      </c>
      <c r="F2040" s="63" t="s">
        <v>92</v>
      </c>
      <c r="G2040" s="63" t="s">
        <v>93</v>
      </c>
      <c r="H2040" s="63" t="s">
        <v>94</v>
      </c>
      <c r="I2040" s="63" t="s">
        <v>95</v>
      </c>
      <c r="J2040" s="63">
        <v>337</v>
      </c>
      <c r="K2040" s="63">
        <v>481.90999999999997</v>
      </c>
    </row>
    <row r="2041" spans="1:11" ht="18" customHeight="1" x14ac:dyDescent="0.3">
      <c r="A2041" s="63" t="s">
        <v>96</v>
      </c>
      <c r="B2041" s="63">
        <v>2022</v>
      </c>
      <c r="C2041" s="63" t="s">
        <v>39</v>
      </c>
      <c r="D2041" s="63" t="s">
        <v>102</v>
      </c>
      <c r="E2041" s="63" t="s">
        <v>91</v>
      </c>
      <c r="F2041" s="63" t="s">
        <v>92</v>
      </c>
      <c r="G2041" s="63" t="s">
        <v>93</v>
      </c>
      <c r="H2041" s="63" t="s">
        <v>94</v>
      </c>
      <c r="I2041" s="63" t="s">
        <v>95</v>
      </c>
      <c r="J2041" s="63">
        <v>796</v>
      </c>
      <c r="K2041" s="63">
        <v>1138.28</v>
      </c>
    </row>
    <row r="2042" spans="1:11" ht="18" customHeight="1" x14ac:dyDescent="0.3">
      <c r="A2042" s="63" t="s">
        <v>98</v>
      </c>
      <c r="B2042" s="63">
        <v>2022</v>
      </c>
      <c r="C2042" s="63" t="s">
        <v>39</v>
      </c>
      <c r="D2042" s="63" t="s">
        <v>102</v>
      </c>
      <c r="E2042" s="63" t="s">
        <v>91</v>
      </c>
      <c r="F2042" s="63" t="s">
        <v>92</v>
      </c>
      <c r="G2042" s="63" t="s">
        <v>93</v>
      </c>
      <c r="H2042" s="63" t="s">
        <v>94</v>
      </c>
      <c r="I2042" s="63" t="s">
        <v>95</v>
      </c>
      <c r="J2042" s="63">
        <v>829</v>
      </c>
      <c r="K2042" s="63">
        <v>1185.47</v>
      </c>
    </row>
    <row r="2043" spans="1:11" ht="18" customHeight="1" x14ac:dyDescent="0.3">
      <c r="A2043" s="63" t="s">
        <v>89</v>
      </c>
      <c r="B2043" s="63">
        <v>2022</v>
      </c>
      <c r="C2043" s="63" t="s">
        <v>39</v>
      </c>
      <c r="D2043" s="63" t="s">
        <v>102</v>
      </c>
      <c r="E2043" s="63" t="s">
        <v>91</v>
      </c>
      <c r="F2043" s="63" t="s">
        <v>92</v>
      </c>
      <c r="G2043" s="63" t="s">
        <v>93</v>
      </c>
      <c r="H2043" s="63" t="s">
        <v>94</v>
      </c>
      <c r="I2043" s="63" t="s">
        <v>97</v>
      </c>
      <c r="J2043" s="63">
        <v>347</v>
      </c>
      <c r="K2043" s="63">
        <v>496.21000000000004</v>
      </c>
    </row>
    <row r="2044" spans="1:11" ht="18" customHeight="1" x14ac:dyDescent="0.3">
      <c r="A2044" s="63" t="s">
        <v>89</v>
      </c>
      <c r="B2044" s="63">
        <v>2022</v>
      </c>
      <c r="C2044" s="63" t="s">
        <v>39</v>
      </c>
      <c r="D2044" s="63" t="s">
        <v>102</v>
      </c>
      <c r="E2044" s="63" t="s">
        <v>91</v>
      </c>
      <c r="F2044" s="63" t="s">
        <v>92</v>
      </c>
      <c r="G2044" s="63" t="s">
        <v>93</v>
      </c>
      <c r="H2044" s="63" t="s">
        <v>94</v>
      </c>
      <c r="I2044" s="63" t="s">
        <v>97</v>
      </c>
      <c r="J2044" s="63">
        <v>341</v>
      </c>
      <c r="K2044" s="63">
        <v>487.63</v>
      </c>
    </row>
    <row r="2045" spans="1:11" ht="18" customHeight="1" x14ac:dyDescent="0.3">
      <c r="A2045" s="63" t="s">
        <v>89</v>
      </c>
      <c r="B2045" s="63">
        <v>2022</v>
      </c>
      <c r="C2045" s="63" t="s">
        <v>39</v>
      </c>
      <c r="D2045" s="63" t="s">
        <v>102</v>
      </c>
      <c r="E2045" s="63" t="s">
        <v>91</v>
      </c>
      <c r="F2045" s="63" t="s">
        <v>92</v>
      </c>
      <c r="G2045" s="63" t="s">
        <v>93</v>
      </c>
      <c r="H2045" s="63" t="s">
        <v>94</v>
      </c>
      <c r="I2045" s="63" t="s">
        <v>95</v>
      </c>
      <c r="J2045" s="63">
        <v>173</v>
      </c>
      <c r="K2045" s="63">
        <v>247.39</v>
      </c>
    </row>
    <row r="2046" spans="1:11" ht="18" customHeight="1" x14ac:dyDescent="0.3">
      <c r="A2046" s="63" t="s">
        <v>89</v>
      </c>
      <c r="B2046" s="63">
        <v>2022</v>
      </c>
      <c r="C2046" s="63" t="s">
        <v>39</v>
      </c>
      <c r="D2046" s="63" t="s">
        <v>102</v>
      </c>
      <c r="E2046" s="63" t="s">
        <v>91</v>
      </c>
      <c r="F2046" s="63" t="s">
        <v>92</v>
      </c>
      <c r="G2046" s="63" t="s">
        <v>93</v>
      </c>
      <c r="H2046" s="63" t="s">
        <v>94</v>
      </c>
      <c r="I2046" s="63" t="s">
        <v>95</v>
      </c>
      <c r="J2046" s="63">
        <v>221</v>
      </c>
      <c r="K2046" s="63">
        <v>316.02999999999997</v>
      </c>
    </row>
    <row r="2047" spans="1:11" ht="18" customHeight="1" x14ac:dyDescent="0.3">
      <c r="A2047" s="63" t="s">
        <v>89</v>
      </c>
      <c r="B2047" s="63">
        <v>2022</v>
      </c>
      <c r="C2047" s="63" t="s">
        <v>34</v>
      </c>
      <c r="D2047" s="63" t="s">
        <v>90</v>
      </c>
      <c r="E2047" s="63" t="s">
        <v>104</v>
      </c>
      <c r="F2047" s="63" t="s">
        <v>105</v>
      </c>
      <c r="G2047" s="63" t="s">
        <v>101</v>
      </c>
      <c r="H2047" s="63" t="s">
        <v>94</v>
      </c>
      <c r="I2047" s="63" t="s">
        <v>106</v>
      </c>
      <c r="J2047" s="63">
        <v>214</v>
      </c>
      <c r="K2047" s="63">
        <v>306.02</v>
      </c>
    </row>
    <row r="2048" spans="1:11" ht="18" customHeight="1" x14ac:dyDescent="0.3">
      <c r="A2048" s="63" t="s">
        <v>98</v>
      </c>
      <c r="B2048" s="63">
        <v>2022</v>
      </c>
      <c r="C2048" s="63" t="s">
        <v>34</v>
      </c>
      <c r="D2048" s="63" t="s">
        <v>90</v>
      </c>
      <c r="E2048" s="63" t="s">
        <v>104</v>
      </c>
      <c r="F2048" s="63" t="s">
        <v>105</v>
      </c>
      <c r="G2048" s="63" t="s">
        <v>101</v>
      </c>
      <c r="H2048" s="63" t="s">
        <v>94</v>
      </c>
      <c r="I2048" s="63" t="s">
        <v>106</v>
      </c>
      <c r="J2048" s="63">
        <v>208</v>
      </c>
      <c r="K2048" s="63">
        <v>297.44</v>
      </c>
    </row>
    <row r="2049" spans="1:11" ht="18" customHeight="1" x14ac:dyDescent="0.3">
      <c r="A2049" s="63" t="s">
        <v>96</v>
      </c>
      <c r="B2049" s="63">
        <v>2022</v>
      </c>
      <c r="C2049" s="63" t="s">
        <v>34</v>
      </c>
      <c r="D2049" s="63" t="s">
        <v>90</v>
      </c>
      <c r="E2049" s="63" t="s">
        <v>104</v>
      </c>
      <c r="F2049" s="63" t="s">
        <v>105</v>
      </c>
      <c r="G2049" s="63" t="s">
        <v>101</v>
      </c>
      <c r="H2049" s="63" t="s">
        <v>94</v>
      </c>
      <c r="I2049" s="63" t="s">
        <v>106</v>
      </c>
      <c r="J2049" s="63">
        <v>202</v>
      </c>
      <c r="K2049" s="63">
        <v>288.86</v>
      </c>
    </row>
    <row r="2050" spans="1:11" ht="18" customHeight="1" x14ac:dyDescent="0.3">
      <c r="A2050" s="63" t="s">
        <v>100</v>
      </c>
      <c r="B2050" s="63">
        <v>2022</v>
      </c>
      <c r="C2050" s="63" t="s">
        <v>34</v>
      </c>
      <c r="D2050" s="63" t="s">
        <v>90</v>
      </c>
      <c r="E2050" s="63" t="s">
        <v>104</v>
      </c>
      <c r="F2050" s="63" t="s">
        <v>105</v>
      </c>
      <c r="G2050" s="63" t="s">
        <v>101</v>
      </c>
      <c r="H2050" s="63" t="s">
        <v>94</v>
      </c>
      <c r="I2050" s="63" t="s">
        <v>106</v>
      </c>
      <c r="J2050" s="63">
        <v>211</v>
      </c>
      <c r="K2050" s="63">
        <v>301.73</v>
      </c>
    </row>
    <row r="2051" spans="1:11" ht="18" customHeight="1" x14ac:dyDescent="0.3">
      <c r="A2051" s="63" t="s">
        <v>89</v>
      </c>
      <c r="B2051" s="63">
        <v>2022</v>
      </c>
      <c r="C2051" s="63" t="s">
        <v>34</v>
      </c>
      <c r="D2051" s="63" t="s">
        <v>90</v>
      </c>
      <c r="E2051" s="63" t="s">
        <v>104</v>
      </c>
      <c r="F2051" s="63" t="s">
        <v>105</v>
      </c>
      <c r="G2051" s="63" t="s">
        <v>101</v>
      </c>
      <c r="H2051" s="63" t="s">
        <v>94</v>
      </c>
      <c r="I2051" s="63" t="s">
        <v>106</v>
      </c>
      <c r="J2051" s="63">
        <v>205</v>
      </c>
      <c r="K2051" s="63">
        <v>293.14999999999998</v>
      </c>
    </row>
    <row r="2052" spans="1:11" ht="18" customHeight="1" x14ac:dyDescent="0.3">
      <c r="A2052" s="63" t="s">
        <v>96</v>
      </c>
      <c r="B2052" s="63">
        <v>2022</v>
      </c>
      <c r="C2052" s="63" t="s">
        <v>31</v>
      </c>
      <c r="D2052" s="63" t="s">
        <v>90</v>
      </c>
      <c r="E2052" s="63" t="s">
        <v>104</v>
      </c>
      <c r="F2052" s="63" t="s">
        <v>105</v>
      </c>
      <c r="G2052" s="63" t="s">
        <v>101</v>
      </c>
      <c r="H2052" s="63" t="s">
        <v>94</v>
      </c>
      <c r="I2052" s="63" t="s">
        <v>106</v>
      </c>
      <c r="J2052" s="63">
        <v>244</v>
      </c>
      <c r="K2052" s="63">
        <v>348.92</v>
      </c>
    </row>
    <row r="2053" spans="1:11" ht="18" customHeight="1" x14ac:dyDescent="0.3">
      <c r="A2053" s="63" t="s">
        <v>89</v>
      </c>
      <c r="B2053" s="63">
        <v>2022</v>
      </c>
      <c r="C2053" s="63" t="s">
        <v>31</v>
      </c>
      <c r="D2053" s="63" t="s">
        <v>90</v>
      </c>
      <c r="E2053" s="63" t="s">
        <v>104</v>
      </c>
      <c r="F2053" s="63" t="s">
        <v>105</v>
      </c>
      <c r="G2053" s="63" t="s">
        <v>101</v>
      </c>
      <c r="H2053" s="63" t="s">
        <v>94</v>
      </c>
      <c r="I2053" s="63" t="s">
        <v>106</v>
      </c>
      <c r="J2053" s="63">
        <v>238</v>
      </c>
      <c r="K2053" s="63">
        <v>340.34000000000003</v>
      </c>
    </row>
    <row r="2054" spans="1:11" ht="18" customHeight="1" x14ac:dyDescent="0.3">
      <c r="A2054" s="63" t="s">
        <v>89</v>
      </c>
      <c r="B2054" s="63">
        <v>2022</v>
      </c>
      <c r="C2054" s="63" t="s">
        <v>31</v>
      </c>
      <c r="D2054" s="63" t="s">
        <v>90</v>
      </c>
      <c r="E2054" s="63" t="s">
        <v>104</v>
      </c>
      <c r="F2054" s="63" t="s">
        <v>105</v>
      </c>
      <c r="G2054" s="63" t="s">
        <v>101</v>
      </c>
      <c r="H2054" s="63" t="s">
        <v>94</v>
      </c>
      <c r="I2054" s="63" t="s">
        <v>106</v>
      </c>
      <c r="J2054" s="63">
        <v>247</v>
      </c>
      <c r="K2054" s="63">
        <v>353.21</v>
      </c>
    </row>
    <row r="2055" spans="1:11" ht="18" customHeight="1" x14ac:dyDescent="0.3">
      <c r="A2055" s="63" t="s">
        <v>96</v>
      </c>
      <c r="B2055" s="63">
        <v>2022</v>
      </c>
      <c r="C2055" s="63" t="s">
        <v>31</v>
      </c>
      <c r="D2055" s="63" t="s">
        <v>90</v>
      </c>
      <c r="E2055" s="63" t="s">
        <v>104</v>
      </c>
      <c r="F2055" s="63" t="s">
        <v>105</v>
      </c>
      <c r="G2055" s="63" t="s">
        <v>101</v>
      </c>
      <c r="H2055" s="63" t="s">
        <v>94</v>
      </c>
      <c r="I2055" s="63" t="s">
        <v>106</v>
      </c>
      <c r="J2055" s="63">
        <v>241</v>
      </c>
      <c r="K2055" s="63">
        <v>344.63</v>
      </c>
    </row>
    <row r="2056" spans="1:11" ht="18" customHeight="1" x14ac:dyDescent="0.3">
      <c r="A2056" s="63" t="s">
        <v>98</v>
      </c>
      <c r="B2056" s="63">
        <v>2022</v>
      </c>
      <c r="C2056" s="63" t="s">
        <v>31</v>
      </c>
      <c r="D2056" s="63" t="s">
        <v>90</v>
      </c>
      <c r="E2056" s="63" t="s">
        <v>104</v>
      </c>
      <c r="F2056" s="63" t="s">
        <v>105</v>
      </c>
      <c r="G2056" s="63" t="s">
        <v>101</v>
      </c>
      <c r="H2056" s="63" t="s">
        <v>94</v>
      </c>
      <c r="I2056" s="63" t="s">
        <v>106</v>
      </c>
      <c r="J2056" s="63">
        <v>235</v>
      </c>
      <c r="K2056" s="63">
        <v>336.05</v>
      </c>
    </row>
    <row r="2057" spans="1:11" ht="18" customHeight="1" x14ac:dyDescent="0.3">
      <c r="A2057" s="63" t="s">
        <v>96</v>
      </c>
      <c r="B2057" s="63">
        <v>2022</v>
      </c>
      <c r="C2057" s="63" t="s">
        <v>9</v>
      </c>
      <c r="D2057" s="63" t="s">
        <v>90</v>
      </c>
      <c r="E2057" s="63" t="s">
        <v>104</v>
      </c>
      <c r="F2057" s="63" t="s">
        <v>105</v>
      </c>
      <c r="G2057" s="63" t="s">
        <v>101</v>
      </c>
      <c r="H2057" s="63" t="s">
        <v>94</v>
      </c>
      <c r="I2057" s="63" t="s">
        <v>95</v>
      </c>
      <c r="J2057" s="63">
        <v>262</v>
      </c>
      <c r="K2057" s="63">
        <v>374.65999999999997</v>
      </c>
    </row>
    <row r="2058" spans="1:11" ht="18" customHeight="1" x14ac:dyDescent="0.3">
      <c r="A2058" s="63" t="s">
        <v>96</v>
      </c>
      <c r="B2058" s="63">
        <v>2022</v>
      </c>
      <c r="C2058" s="63" t="s">
        <v>9</v>
      </c>
      <c r="D2058" s="63" t="s">
        <v>90</v>
      </c>
      <c r="E2058" s="63" t="s">
        <v>104</v>
      </c>
      <c r="F2058" s="63" t="s">
        <v>105</v>
      </c>
      <c r="G2058" s="63" t="s">
        <v>101</v>
      </c>
      <c r="H2058" s="63" t="s">
        <v>94</v>
      </c>
      <c r="I2058" s="63" t="s">
        <v>106</v>
      </c>
      <c r="J2058" s="63">
        <v>256</v>
      </c>
      <c r="K2058" s="63">
        <v>366.08</v>
      </c>
    </row>
    <row r="2059" spans="1:11" ht="18" customHeight="1" x14ac:dyDescent="0.3">
      <c r="A2059" s="63" t="s">
        <v>96</v>
      </c>
      <c r="B2059" s="63">
        <v>2022</v>
      </c>
      <c r="C2059" s="63" t="s">
        <v>9</v>
      </c>
      <c r="D2059" s="63" t="s">
        <v>90</v>
      </c>
      <c r="E2059" s="63" t="s">
        <v>104</v>
      </c>
      <c r="F2059" s="63" t="s">
        <v>105</v>
      </c>
      <c r="G2059" s="63" t="s">
        <v>101</v>
      </c>
      <c r="H2059" s="63" t="s">
        <v>94</v>
      </c>
      <c r="I2059" s="63" t="s">
        <v>106</v>
      </c>
      <c r="J2059" s="63">
        <v>250</v>
      </c>
      <c r="K2059" s="63">
        <v>357.5</v>
      </c>
    </row>
    <row r="2060" spans="1:11" ht="18" customHeight="1" x14ac:dyDescent="0.3">
      <c r="A2060" s="63" t="s">
        <v>96</v>
      </c>
      <c r="B2060" s="63">
        <v>2022</v>
      </c>
      <c r="C2060" s="63" t="s">
        <v>9</v>
      </c>
      <c r="D2060" s="63" t="s">
        <v>90</v>
      </c>
      <c r="E2060" s="63" t="s">
        <v>104</v>
      </c>
      <c r="F2060" s="63" t="s">
        <v>105</v>
      </c>
      <c r="G2060" s="63" t="s">
        <v>101</v>
      </c>
      <c r="H2060" s="63" t="s">
        <v>94</v>
      </c>
      <c r="I2060" s="63" t="s">
        <v>106</v>
      </c>
      <c r="J2060" s="63">
        <v>259</v>
      </c>
      <c r="K2060" s="63">
        <v>370.37</v>
      </c>
    </row>
    <row r="2061" spans="1:11" ht="18" customHeight="1" x14ac:dyDescent="0.3">
      <c r="A2061" s="63" t="s">
        <v>98</v>
      </c>
      <c r="B2061" s="63">
        <v>2022</v>
      </c>
      <c r="C2061" s="63" t="s">
        <v>9</v>
      </c>
      <c r="D2061" s="63" t="s">
        <v>90</v>
      </c>
      <c r="E2061" s="63" t="s">
        <v>104</v>
      </c>
      <c r="F2061" s="63" t="s">
        <v>105</v>
      </c>
      <c r="G2061" s="63" t="s">
        <v>101</v>
      </c>
      <c r="H2061" s="63" t="s">
        <v>94</v>
      </c>
      <c r="I2061" s="63" t="s">
        <v>106</v>
      </c>
      <c r="J2061" s="63">
        <v>253</v>
      </c>
      <c r="K2061" s="63">
        <v>361.78999999999996</v>
      </c>
    </row>
    <row r="2062" spans="1:11" ht="18" customHeight="1" x14ac:dyDescent="0.3">
      <c r="A2062" s="63" t="s">
        <v>96</v>
      </c>
      <c r="B2062" s="63">
        <v>2022</v>
      </c>
      <c r="C2062" s="63" t="s">
        <v>36</v>
      </c>
      <c r="D2062" s="63" t="s">
        <v>90</v>
      </c>
      <c r="E2062" s="63" t="s">
        <v>104</v>
      </c>
      <c r="F2062" s="63" t="s">
        <v>105</v>
      </c>
      <c r="G2062" s="63" t="s">
        <v>101</v>
      </c>
      <c r="H2062" s="63" t="s">
        <v>94</v>
      </c>
      <c r="I2062" s="63" t="s">
        <v>106</v>
      </c>
      <c r="J2062" s="63">
        <v>184</v>
      </c>
      <c r="K2062" s="63">
        <v>263.12</v>
      </c>
    </row>
    <row r="2063" spans="1:11" ht="18" customHeight="1" x14ac:dyDescent="0.3">
      <c r="A2063" s="63" t="s">
        <v>99</v>
      </c>
      <c r="B2063" s="63">
        <v>2022</v>
      </c>
      <c r="C2063" s="63" t="s">
        <v>36</v>
      </c>
      <c r="D2063" s="63" t="s">
        <v>90</v>
      </c>
      <c r="E2063" s="63" t="s">
        <v>104</v>
      </c>
      <c r="F2063" s="63" t="s">
        <v>105</v>
      </c>
      <c r="G2063" s="63" t="s">
        <v>101</v>
      </c>
      <c r="H2063" s="63" t="s">
        <v>94</v>
      </c>
      <c r="I2063" s="63" t="s">
        <v>106</v>
      </c>
      <c r="J2063" s="63">
        <v>178</v>
      </c>
      <c r="K2063" s="63">
        <v>254.54</v>
      </c>
    </row>
    <row r="2064" spans="1:11" ht="18" customHeight="1" x14ac:dyDescent="0.3">
      <c r="A2064" s="63" t="s">
        <v>98</v>
      </c>
      <c r="B2064" s="63">
        <v>2022</v>
      </c>
      <c r="C2064" s="63" t="s">
        <v>36</v>
      </c>
      <c r="D2064" s="63" t="s">
        <v>90</v>
      </c>
      <c r="E2064" s="63" t="s">
        <v>104</v>
      </c>
      <c r="F2064" s="63" t="s">
        <v>105</v>
      </c>
      <c r="G2064" s="63" t="s">
        <v>101</v>
      </c>
      <c r="H2064" s="63" t="s">
        <v>94</v>
      </c>
      <c r="I2064" s="63" t="s">
        <v>106</v>
      </c>
      <c r="J2064" s="63">
        <v>172</v>
      </c>
      <c r="K2064" s="63">
        <v>245.95999999999998</v>
      </c>
    </row>
    <row r="2065" spans="1:11" ht="18" customHeight="1" x14ac:dyDescent="0.3">
      <c r="A2065" s="63" t="s">
        <v>89</v>
      </c>
      <c r="B2065" s="63">
        <v>2022</v>
      </c>
      <c r="C2065" s="63" t="s">
        <v>36</v>
      </c>
      <c r="D2065" s="63" t="s">
        <v>90</v>
      </c>
      <c r="E2065" s="63" t="s">
        <v>104</v>
      </c>
      <c r="F2065" s="63" t="s">
        <v>105</v>
      </c>
      <c r="G2065" s="63" t="s">
        <v>101</v>
      </c>
      <c r="H2065" s="63" t="s">
        <v>94</v>
      </c>
      <c r="I2065" s="63" t="s">
        <v>106</v>
      </c>
      <c r="J2065" s="63">
        <v>181</v>
      </c>
      <c r="K2065" s="63">
        <v>258.83</v>
      </c>
    </row>
    <row r="2066" spans="1:11" ht="18" customHeight="1" x14ac:dyDescent="0.3">
      <c r="A2066" s="63" t="s">
        <v>99</v>
      </c>
      <c r="B2066" s="63">
        <v>2022</v>
      </c>
      <c r="C2066" s="63" t="s">
        <v>36</v>
      </c>
      <c r="D2066" s="63" t="s">
        <v>90</v>
      </c>
      <c r="E2066" s="63" t="s">
        <v>104</v>
      </c>
      <c r="F2066" s="63" t="s">
        <v>105</v>
      </c>
      <c r="G2066" s="63" t="s">
        <v>101</v>
      </c>
      <c r="H2066" s="63" t="s">
        <v>94</v>
      </c>
      <c r="I2066" s="63" t="s">
        <v>106</v>
      </c>
      <c r="J2066" s="63">
        <v>175</v>
      </c>
      <c r="K2066" s="63">
        <v>250.25</v>
      </c>
    </row>
    <row r="2067" spans="1:11" ht="18" customHeight="1" x14ac:dyDescent="0.3">
      <c r="A2067" s="63" t="s">
        <v>96</v>
      </c>
      <c r="B2067" s="63">
        <v>2022</v>
      </c>
      <c r="C2067" s="63" t="s">
        <v>36</v>
      </c>
      <c r="D2067" s="63" t="s">
        <v>90</v>
      </c>
      <c r="E2067" s="63" t="s">
        <v>104</v>
      </c>
      <c r="F2067" s="63" t="s">
        <v>105</v>
      </c>
      <c r="G2067" s="63" t="s">
        <v>101</v>
      </c>
      <c r="H2067" s="63" t="s">
        <v>94</v>
      </c>
      <c r="I2067" s="63" t="s">
        <v>106</v>
      </c>
      <c r="J2067" s="63">
        <v>169</v>
      </c>
      <c r="K2067" s="63">
        <v>241.67000000000002</v>
      </c>
    </row>
    <row r="2068" spans="1:11" ht="18" customHeight="1" x14ac:dyDescent="0.3">
      <c r="A2068" s="63" t="s">
        <v>89</v>
      </c>
      <c r="B2068" s="63">
        <v>2022</v>
      </c>
      <c r="C2068" s="63" t="s">
        <v>32</v>
      </c>
      <c r="D2068" s="63" t="s">
        <v>90</v>
      </c>
      <c r="E2068" s="63" t="s">
        <v>104</v>
      </c>
      <c r="F2068" s="63" t="s">
        <v>105</v>
      </c>
      <c r="G2068" s="63" t="s">
        <v>101</v>
      </c>
      <c r="H2068" s="63" t="s">
        <v>94</v>
      </c>
      <c r="I2068" s="63" t="s">
        <v>106</v>
      </c>
      <c r="J2068" s="63">
        <v>232</v>
      </c>
      <c r="K2068" s="63">
        <v>331.76</v>
      </c>
    </row>
    <row r="2069" spans="1:11" ht="18" customHeight="1" x14ac:dyDescent="0.3">
      <c r="A2069" s="63" t="s">
        <v>96</v>
      </c>
      <c r="B2069" s="63">
        <v>2022</v>
      </c>
      <c r="C2069" s="63" t="s">
        <v>32</v>
      </c>
      <c r="D2069" s="63" t="s">
        <v>90</v>
      </c>
      <c r="E2069" s="63" t="s">
        <v>104</v>
      </c>
      <c r="F2069" s="63" t="s">
        <v>105</v>
      </c>
      <c r="G2069" s="63" t="s">
        <v>101</v>
      </c>
      <c r="H2069" s="63" t="s">
        <v>94</v>
      </c>
      <c r="I2069" s="63" t="s">
        <v>106</v>
      </c>
      <c r="J2069" s="63">
        <v>226</v>
      </c>
      <c r="K2069" s="63">
        <v>323.18</v>
      </c>
    </row>
    <row r="2070" spans="1:11" ht="18" customHeight="1" x14ac:dyDescent="0.3">
      <c r="A2070" s="63" t="s">
        <v>96</v>
      </c>
      <c r="B2070" s="63">
        <v>2022</v>
      </c>
      <c r="C2070" s="63" t="s">
        <v>32</v>
      </c>
      <c r="D2070" s="63" t="s">
        <v>90</v>
      </c>
      <c r="E2070" s="63" t="s">
        <v>104</v>
      </c>
      <c r="F2070" s="63" t="s">
        <v>105</v>
      </c>
      <c r="G2070" s="63" t="s">
        <v>101</v>
      </c>
      <c r="H2070" s="63" t="s">
        <v>94</v>
      </c>
      <c r="I2070" s="63" t="s">
        <v>106</v>
      </c>
      <c r="J2070" s="63">
        <v>220</v>
      </c>
      <c r="K2070" s="63">
        <v>314.60000000000002</v>
      </c>
    </row>
    <row r="2071" spans="1:11" ht="18" customHeight="1" x14ac:dyDescent="0.3">
      <c r="A2071" s="63" t="s">
        <v>98</v>
      </c>
      <c r="B2071" s="63">
        <v>2022</v>
      </c>
      <c r="C2071" s="63" t="s">
        <v>32</v>
      </c>
      <c r="D2071" s="63" t="s">
        <v>90</v>
      </c>
      <c r="E2071" s="63" t="s">
        <v>104</v>
      </c>
      <c r="F2071" s="63" t="s">
        <v>105</v>
      </c>
      <c r="G2071" s="63" t="s">
        <v>101</v>
      </c>
      <c r="H2071" s="63" t="s">
        <v>94</v>
      </c>
      <c r="I2071" s="63" t="s">
        <v>106</v>
      </c>
      <c r="J2071" s="63">
        <v>229</v>
      </c>
      <c r="K2071" s="63">
        <v>327.47000000000003</v>
      </c>
    </row>
    <row r="2072" spans="1:11" ht="18" customHeight="1" x14ac:dyDescent="0.3">
      <c r="A2072" s="63" t="s">
        <v>89</v>
      </c>
      <c r="B2072" s="63">
        <v>2022</v>
      </c>
      <c r="C2072" s="63" t="s">
        <v>32</v>
      </c>
      <c r="D2072" s="63" t="s">
        <v>90</v>
      </c>
      <c r="E2072" s="63" t="s">
        <v>104</v>
      </c>
      <c r="F2072" s="63" t="s">
        <v>105</v>
      </c>
      <c r="G2072" s="63" t="s">
        <v>101</v>
      </c>
      <c r="H2072" s="63" t="s">
        <v>94</v>
      </c>
      <c r="I2072" s="63" t="s">
        <v>106</v>
      </c>
      <c r="J2072" s="63">
        <v>223</v>
      </c>
      <c r="K2072" s="63">
        <v>318.89</v>
      </c>
    </row>
    <row r="2073" spans="1:11" ht="18" customHeight="1" x14ac:dyDescent="0.3">
      <c r="A2073" s="63" t="s">
        <v>89</v>
      </c>
      <c r="B2073" s="63">
        <v>2022</v>
      </c>
      <c r="C2073" s="63" t="s">
        <v>32</v>
      </c>
      <c r="D2073" s="63" t="s">
        <v>90</v>
      </c>
      <c r="E2073" s="63" t="s">
        <v>104</v>
      </c>
      <c r="F2073" s="63" t="s">
        <v>105</v>
      </c>
      <c r="G2073" s="63" t="s">
        <v>101</v>
      </c>
      <c r="H2073" s="63" t="s">
        <v>94</v>
      </c>
      <c r="I2073" s="63" t="s">
        <v>106</v>
      </c>
      <c r="J2073" s="63">
        <v>217</v>
      </c>
      <c r="K2073" s="63">
        <v>310.31</v>
      </c>
    </row>
    <row r="2074" spans="1:11" ht="18" customHeight="1" x14ac:dyDescent="0.3">
      <c r="A2074" s="63" t="s">
        <v>96</v>
      </c>
      <c r="B2074" s="63">
        <v>2022</v>
      </c>
      <c r="C2074" s="63" t="s">
        <v>35</v>
      </c>
      <c r="D2074" s="63" t="s">
        <v>90</v>
      </c>
      <c r="E2074" s="63" t="s">
        <v>104</v>
      </c>
      <c r="F2074" s="63" t="s">
        <v>105</v>
      </c>
      <c r="G2074" s="63" t="s">
        <v>101</v>
      </c>
      <c r="H2074" s="63" t="s">
        <v>94</v>
      </c>
      <c r="I2074" s="63" t="s">
        <v>106</v>
      </c>
      <c r="J2074" s="63">
        <v>196</v>
      </c>
      <c r="K2074" s="63">
        <v>280.27999999999997</v>
      </c>
    </row>
    <row r="2075" spans="1:11" ht="18" customHeight="1" x14ac:dyDescent="0.3">
      <c r="A2075" s="63" t="s">
        <v>89</v>
      </c>
      <c r="B2075" s="63">
        <v>2022</v>
      </c>
      <c r="C2075" s="63" t="s">
        <v>35</v>
      </c>
      <c r="D2075" s="63" t="s">
        <v>90</v>
      </c>
      <c r="E2075" s="63" t="s">
        <v>104</v>
      </c>
      <c r="F2075" s="63" t="s">
        <v>105</v>
      </c>
      <c r="G2075" s="63" t="s">
        <v>101</v>
      </c>
      <c r="H2075" s="63" t="s">
        <v>94</v>
      </c>
      <c r="I2075" s="63" t="s">
        <v>106</v>
      </c>
      <c r="J2075" s="63">
        <v>190</v>
      </c>
      <c r="K2075" s="63">
        <v>271.7</v>
      </c>
    </row>
    <row r="2076" spans="1:11" ht="18" customHeight="1" x14ac:dyDescent="0.3">
      <c r="A2076" s="63" t="s">
        <v>89</v>
      </c>
      <c r="B2076" s="63">
        <v>2022</v>
      </c>
      <c r="C2076" s="63" t="s">
        <v>35</v>
      </c>
      <c r="D2076" s="63" t="s">
        <v>90</v>
      </c>
      <c r="E2076" s="63" t="s">
        <v>104</v>
      </c>
      <c r="F2076" s="63" t="s">
        <v>105</v>
      </c>
      <c r="G2076" s="63" t="s">
        <v>101</v>
      </c>
      <c r="H2076" s="63" t="s">
        <v>94</v>
      </c>
      <c r="I2076" s="63" t="s">
        <v>106</v>
      </c>
      <c r="J2076" s="63">
        <v>199</v>
      </c>
      <c r="K2076" s="63">
        <v>284.57</v>
      </c>
    </row>
    <row r="2077" spans="1:11" ht="18" customHeight="1" x14ac:dyDescent="0.3">
      <c r="A2077" s="63" t="s">
        <v>89</v>
      </c>
      <c r="B2077" s="63">
        <v>2022</v>
      </c>
      <c r="C2077" s="63" t="s">
        <v>35</v>
      </c>
      <c r="D2077" s="63" t="s">
        <v>90</v>
      </c>
      <c r="E2077" s="63" t="s">
        <v>104</v>
      </c>
      <c r="F2077" s="63" t="s">
        <v>105</v>
      </c>
      <c r="G2077" s="63" t="s">
        <v>101</v>
      </c>
      <c r="H2077" s="63" t="s">
        <v>94</v>
      </c>
      <c r="I2077" s="63" t="s">
        <v>106</v>
      </c>
      <c r="J2077" s="63">
        <v>193</v>
      </c>
      <c r="K2077" s="63">
        <v>275.99</v>
      </c>
    </row>
    <row r="2078" spans="1:11" ht="18" customHeight="1" x14ac:dyDescent="0.3">
      <c r="A2078" s="63" t="s">
        <v>89</v>
      </c>
      <c r="B2078" s="63">
        <v>2022</v>
      </c>
      <c r="C2078" s="63" t="s">
        <v>35</v>
      </c>
      <c r="D2078" s="63" t="s">
        <v>90</v>
      </c>
      <c r="E2078" s="63" t="s">
        <v>104</v>
      </c>
      <c r="F2078" s="63" t="s">
        <v>105</v>
      </c>
      <c r="G2078" s="63" t="s">
        <v>101</v>
      </c>
      <c r="H2078" s="63" t="s">
        <v>94</v>
      </c>
      <c r="I2078" s="63" t="s">
        <v>106</v>
      </c>
      <c r="J2078" s="63">
        <v>187</v>
      </c>
      <c r="K2078" s="63">
        <v>267.40999999999997</v>
      </c>
    </row>
    <row r="2079" spans="1:11" ht="18" customHeight="1" x14ac:dyDescent="0.3">
      <c r="A2079" s="63" t="s">
        <v>96</v>
      </c>
      <c r="B2079" s="63">
        <v>2022</v>
      </c>
      <c r="C2079" s="63" t="s">
        <v>34</v>
      </c>
      <c r="D2079" s="63" t="s">
        <v>102</v>
      </c>
      <c r="E2079" s="63" t="s">
        <v>104</v>
      </c>
      <c r="F2079" s="63" t="s">
        <v>105</v>
      </c>
      <c r="G2079" s="63" t="s">
        <v>101</v>
      </c>
      <c r="H2079" s="63" t="s">
        <v>94</v>
      </c>
      <c r="I2079" s="63" t="s">
        <v>106</v>
      </c>
      <c r="J2079" s="63">
        <v>278</v>
      </c>
      <c r="K2079" s="63">
        <v>397.53999999999996</v>
      </c>
    </row>
    <row r="2080" spans="1:11" ht="18" customHeight="1" x14ac:dyDescent="0.3">
      <c r="A2080" s="63" t="s">
        <v>100</v>
      </c>
      <c r="B2080" s="63">
        <v>2022</v>
      </c>
      <c r="C2080" s="63" t="s">
        <v>34</v>
      </c>
      <c r="D2080" s="63" t="s">
        <v>102</v>
      </c>
      <c r="E2080" s="63" t="s">
        <v>104</v>
      </c>
      <c r="F2080" s="63" t="s">
        <v>105</v>
      </c>
      <c r="G2080" s="63" t="s">
        <v>101</v>
      </c>
      <c r="H2080" s="63" t="s">
        <v>94</v>
      </c>
      <c r="I2080" s="63" t="s">
        <v>106</v>
      </c>
      <c r="J2080" s="63">
        <v>326</v>
      </c>
      <c r="K2080" s="63">
        <v>466.18</v>
      </c>
    </row>
    <row r="2081" spans="1:11" ht="18" customHeight="1" x14ac:dyDescent="0.3">
      <c r="A2081" s="63" t="s">
        <v>89</v>
      </c>
      <c r="B2081" s="63">
        <v>2022</v>
      </c>
      <c r="C2081" s="63" t="s">
        <v>34</v>
      </c>
      <c r="D2081" s="63" t="s">
        <v>102</v>
      </c>
      <c r="E2081" s="63" t="s">
        <v>104</v>
      </c>
      <c r="F2081" s="63" t="s">
        <v>105</v>
      </c>
      <c r="G2081" s="63" t="s">
        <v>101</v>
      </c>
      <c r="H2081" s="63" t="s">
        <v>94</v>
      </c>
      <c r="I2081" s="63" t="s">
        <v>106</v>
      </c>
      <c r="J2081" s="63">
        <v>280</v>
      </c>
      <c r="K2081" s="63">
        <v>400.4</v>
      </c>
    </row>
    <row r="2082" spans="1:11" ht="18" customHeight="1" x14ac:dyDescent="0.3">
      <c r="A2082" s="63" t="s">
        <v>89</v>
      </c>
      <c r="B2082" s="63">
        <v>2022</v>
      </c>
      <c r="C2082" s="63" t="s">
        <v>34</v>
      </c>
      <c r="D2082" s="63" t="s">
        <v>102</v>
      </c>
      <c r="E2082" s="63" t="s">
        <v>104</v>
      </c>
      <c r="F2082" s="63" t="s">
        <v>105</v>
      </c>
      <c r="G2082" s="63" t="s">
        <v>101</v>
      </c>
      <c r="H2082" s="63" t="s">
        <v>94</v>
      </c>
      <c r="I2082" s="63" t="s">
        <v>106</v>
      </c>
      <c r="J2082" s="63">
        <v>834</v>
      </c>
      <c r="K2082" s="63">
        <v>1192.6199999999999</v>
      </c>
    </row>
    <row r="2083" spans="1:11" ht="18" customHeight="1" x14ac:dyDescent="0.3">
      <c r="A2083" s="63" t="s">
        <v>89</v>
      </c>
      <c r="B2083" s="63">
        <v>2022</v>
      </c>
      <c r="C2083" s="63" t="s">
        <v>34</v>
      </c>
      <c r="D2083" s="63" t="s">
        <v>102</v>
      </c>
      <c r="E2083" s="63" t="s">
        <v>104</v>
      </c>
      <c r="F2083" s="63" t="s">
        <v>105</v>
      </c>
      <c r="G2083" s="63" t="s">
        <v>101</v>
      </c>
      <c r="H2083" s="63" t="s">
        <v>94</v>
      </c>
      <c r="I2083" s="63" t="s">
        <v>106</v>
      </c>
      <c r="J2083" s="63">
        <v>867</v>
      </c>
      <c r="K2083" s="63">
        <v>1239.81</v>
      </c>
    </row>
    <row r="2084" spans="1:11" ht="18" customHeight="1" x14ac:dyDescent="0.3">
      <c r="A2084" s="63" t="s">
        <v>96</v>
      </c>
      <c r="B2084" s="63">
        <v>2022</v>
      </c>
      <c r="C2084" s="63" t="s">
        <v>34</v>
      </c>
      <c r="D2084" s="63" t="s">
        <v>102</v>
      </c>
      <c r="E2084" s="63" t="s">
        <v>104</v>
      </c>
      <c r="F2084" s="63" t="s">
        <v>105</v>
      </c>
      <c r="G2084" s="63" t="s">
        <v>101</v>
      </c>
      <c r="H2084" s="63" t="s">
        <v>94</v>
      </c>
      <c r="I2084" s="63" t="s">
        <v>106</v>
      </c>
      <c r="J2084" s="63">
        <v>931</v>
      </c>
      <c r="K2084" s="63">
        <v>1331.33</v>
      </c>
    </row>
    <row r="2085" spans="1:11" ht="18" customHeight="1" x14ac:dyDescent="0.3">
      <c r="A2085" s="63" t="s">
        <v>96</v>
      </c>
      <c r="B2085" s="63">
        <v>2022</v>
      </c>
      <c r="C2085" s="63" t="s">
        <v>34</v>
      </c>
      <c r="D2085" s="63" t="s">
        <v>102</v>
      </c>
      <c r="E2085" s="63" t="s">
        <v>104</v>
      </c>
      <c r="F2085" s="63" t="s">
        <v>105</v>
      </c>
      <c r="G2085" s="63" t="s">
        <v>101</v>
      </c>
      <c r="H2085" s="63" t="s">
        <v>94</v>
      </c>
      <c r="I2085" s="63" t="s">
        <v>106</v>
      </c>
      <c r="J2085" s="63">
        <v>932</v>
      </c>
      <c r="K2085" s="63">
        <v>1332.76</v>
      </c>
    </row>
    <row r="2086" spans="1:11" ht="18" customHeight="1" x14ac:dyDescent="0.3">
      <c r="A2086" s="63" t="s">
        <v>89</v>
      </c>
      <c r="B2086" s="63">
        <v>2022</v>
      </c>
      <c r="C2086" s="63" t="s">
        <v>34</v>
      </c>
      <c r="D2086" s="63" t="s">
        <v>102</v>
      </c>
      <c r="E2086" s="63" t="s">
        <v>104</v>
      </c>
      <c r="F2086" s="63" t="s">
        <v>105</v>
      </c>
      <c r="G2086" s="63" t="s">
        <v>101</v>
      </c>
      <c r="H2086" s="63" t="s">
        <v>94</v>
      </c>
      <c r="I2086" s="63" t="s">
        <v>106</v>
      </c>
      <c r="J2086" s="63">
        <v>933</v>
      </c>
      <c r="K2086" s="63">
        <v>1334.19</v>
      </c>
    </row>
    <row r="2087" spans="1:11" ht="18" customHeight="1" x14ac:dyDescent="0.3">
      <c r="A2087" s="63" t="s">
        <v>96</v>
      </c>
      <c r="B2087" s="63">
        <v>2022</v>
      </c>
      <c r="C2087" s="63" t="s">
        <v>34</v>
      </c>
      <c r="D2087" s="63" t="s">
        <v>102</v>
      </c>
      <c r="E2087" s="63" t="s">
        <v>104</v>
      </c>
      <c r="F2087" s="63" t="s">
        <v>105</v>
      </c>
      <c r="G2087" s="63" t="s">
        <v>101</v>
      </c>
      <c r="H2087" s="63" t="s">
        <v>94</v>
      </c>
      <c r="I2087" s="63" t="s">
        <v>106</v>
      </c>
      <c r="J2087" s="63">
        <v>873</v>
      </c>
      <c r="K2087" s="63">
        <v>526.24</v>
      </c>
    </row>
    <row r="2088" spans="1:11" ht="18" customHeight="1" x14ac:dyDescent="0.3">
      <c r="A2088" s="63" t="s">
        <v>89</v>
      </c>
      <c r="B2088" s="63">
        <v>2022</v>
      </c>
      <c r="C2088" s="63" t="s">
        <v>34</v>
      </c>
      <c r="D2088" s="63" t="s">
        <v>102</v>
      </c>
      <c r="E2088" s="63" t="s">
        <v>104</v>
      </c>
      <c r="F2088" s="63" t="s">
        <v>105</v>
      </c>
      <c r="G2088" s="63" t="s">
        <v>101</v>
      </c>
      <c r="H2088" s="63" t="s">
        <v>94</v>
      </c>
      <c r="I2088" s="63" t="s">
        <v>106</v>
      </c>
      <c r="J2088" s="63">
        <v>327</v>
      </c>
      <c r="K2088" s="63">
        <v>467.61</v>
      </c>
    </row>
    <row r="2089" spans="1:11" ht="18" customHeight="1" x14ac:dyDescent="0.3">
      <c r="A2089" s="63" t="s">
        <v>89</v>
      </c>
      <c r="B2089" s="63">
        <v>2022</v>
      </c>
      <c r="C2089" s="63" t="s">
        <v>34</v>
      </c>
      <c r="D2089" s="63" t="s">
        <v>102</v>
      </c>
      <c r="E2089" s="63" t="s">
        <v>104</v>
      </c>
      <c r="F2089" s="63" t="s">
        <v>105</v>
      </c>
      <c r="G2089" s="63" t="s">
        <v>101</v>
      </c>
      <c r="H2089" s="63" t="s">
        <v>94</v>
      </c>
      <c r="I2089" s="63" t="s">
        <v>106</v>
      </c>
      <c r="J2089" s="63">
        <v>183</v>
      </c>
      <c r="K2089" s="63">
        <v>261.69</v>
      </c>
    </row>
    <row r="2090" spans="1:11" ht="18" customHeight="1" x14ac:dyDescent="0.3">
      <c r="A2090" s="63" t="s">
        <v>96</v>
      </c>
      <c r="B2090" s="63">
        <v>2022</v>
      </c>
      <c r="C2090" s="63" t="s">
        <v>34</v>
      </c>
      <c r="D2090" s="63" t="s">
        <v>102</v>
      </c>
      <c r="E2090" s="63" t="s">
        <v>104</v>
      </c>
      <c r="F2090" s="63" t="s">
        <v>105</v>
      </c>
      <c r="G2090" s="63" t="s">
        <v>101</v>
      </c>
      <c r="H2090" s="63" t="s">
        <v>94</v>
      </c>
      <c r="I2090" s="63" t="s">
        <v>106</v>
      </c>
      <c r="J2090" s="63">
        <v>177</v>
      </c>
      <c r="K2090" s="63">
        <v>253.11</v>
      </c>
    </row>
    <row r="2091" spans="1:11" ht="18" customHeight="1" x14ac:dyDescent="0.3">
      <c r="A2091" s="63" t="s">
        <v>89</v>
      </c>
      <c r="B2091" s="63">
        <v>2022</v>
      </c>
      <c r="C2091" s="63" t="s">
        <v>34</v>
      </c>
      <c r="D2091" s="63" t="s">
        <v>102</v>
      </c>
      <c r="E2091" s="63" t="s">
        <v>104</v>
      </c>
      <c r="F2091" s="63" t="s">
        <v>105</v>
      </c>
      <c r="G2091" s="63" t="s">
        <v>101</v>
      </c>
      <c r="H2091" s="63" t="s">
        <v>94</v>
      </c>
      <c r="I2091" s="63" t="s">
        <v>106</v>
      </c>
      <c r="J2091" s="63">
        <v>171</v>
      </c>
      <c r="K2091" s="63">
        <v>244.53</v>
      </c>
    </row>
    <row r="2092" spans="1:11" ht="18" customHeight="1" x14ac:dyDescent="0.3">
      <c r="A2092" s="63" t="s">
        <v>89</v>
      </c>
      <c r="B2092" s="63">
        <v>2022</v>
      </c>
      <c r="C2092" s="63" t="s">
        <v>34</v>
      </c>
      <c r="D2092" s="63" t="s">
        <v>102</v>
      </c>
      <c r="E2092" s="63" t="s">
        <v>104</v>
      </c>
      <c r="F2092" s="63" t="s">
        <v>105</v>
      </c>
      <c r="G2092" s="63" t="s">
        <v>101</v>
      </c>
      <c r="H2092" s="63" t="s">
        <v>94</v>
      </c>
      <c r="I2092" s="63" t="s">
        <v>106</v>
      </c>
      <c r="J2092" s="63">
        <v>277</v>
      </c>
      <c r="K2092" s="63">
        <v>396.11</v>
      </c>
    </row>
    <row r="2093" spans="1:11" ht="18" customHeight="1" x14ac:dyDescent="0.3">
      <c r="A2093" s="63" t="s">
        <v>98</v>
      </c>
      <c r="B2093" s="63">
        <v>2022</v>
      </c>
      <c r="C2093" s="63" t="s">
        <v>34</v>
      </c>
      <c r="D2093" s="63" t="s">
        <v>102</v>
      </c>
      <c r="E2093" s="63" t="s">
        <v>104</v>
      </c>
      <c r="F2093" s="63" t="s">
        <v>105</v>
      </c>
      <c r="G2093" s="63" t="s">
        <v>101</v>
      </c>
      <c r="H2093" s="63" t="s">
        <v>94</v>
      </c>
      <c r="I2093" s="63" t="s">
        <v>106</v>
      </c>
      <c r="J2093" s="63">
        <v>325</v>
      </c>
      <c r="K2093" s="63">
        <v>464.75</v>
      </c>
    </row>
    <row r="2094" spans="1:11" ht="18" customHeight="1" x14ac:dyDescent="0.3">
      <c r="A2094" s="63" t="s">
        <v>96</v>
      </c>
      <c r="B2094" s="63">
        <v>2022</v>
      </c>
      <c r="C2094" s="63" t="s">
        <v>34</v>
      </c>
      <c r="D2094" s="63" t="s">
        <v>102</v>
      </c>
      <c r="E2094" s="63" t="s">
        <v>104</v>
      </c>
      <c r="F2094" s="63" t="s">
        <v>105</v>
      </c>
      <c r="G2094" s="63" t="s">
        <v>101</v>
      </c>
      <c r="H2094" s="63" t="s">
        <v>94</v>
      </c>
      <c r="I2094" s="63" t="s">
        <v>106</v>
      </c>
      <c r="J2094" s="63">
        <v>842</v>
      </c>
      <c r="K2094" s="63">
        <v>1204.06</v>
      </c>
    </row>
    <row r="2095" spans="1:11" ht="18" customHeight="1" x14ac:dyDescent="0.3">
      <c r="A2095" s="63" t="s">
        <v>96</v>
      </c>
      <c r="B2095" s="63">
        <v>2022</v>
      </c>
      <c r="C2095" s="63" t="s">
        <v>34</v>
      </c>
      <c r="D2095" s="63" t="s">
        <v>102</v>
      </c>
      <c r="E2095" s="63" t="s">
        <v>104</v>
      </c>
      <c r="F2095" s="63" t="s">
        <v>105</v>
      </c>
      <c r="G2095" s="63" t="s">
        <v>101</v>
      </c>
      <c r="H2095" s="63" t="s">
        <v>94</v>
      </c>
      <c r="I2095" s="63" t="s">
        <v>106</v>
      </c>
      <c r="J2095" s="63">
        <v>876</v>
      </c>
      <c r="K2095" s="63">
        <v>1252.68</v>
      </c>
    </row>
    <row r="2096" spans="1:11" ht="18" customHeight="1" x14ac:dyDescent="0.3">
      <c r="A2096" s="63" t="s">
        <v>96</v>
      </c>
      <c r="B2096" s="63">
        <v>2022</v>
      </c>
      <c r="C2096" s="63" t="s">
        <v>38</v>
      </c>
      <c r="D2096" s="63" t="s">
        <v>102</v>
      </c>
      <c r="E2096" s="63" t="s">
        <v>104</v>
      </c>
      <c r="F2096" s="63" t="s">
        <v>105</v>
      </c>
      <c r="G2096" s="63" t="s">
        <v>101</v>
      </c>
      <c r="H2096" s="63" t="s">
        <v>94</v>
      </c>
      <c r="I2096" s="63" t="s">
        <v>106</v>
      </c>
      <c r="J2096" s="63">
        <v>332</v>
      </c>
      <c r="K2096" s="63">
        <v>474.76</v>
      </c>
    </row>
    <row r="2097" spans="1:11" ht="18" customHeight="1" x14ac:dyDescent="0.3">
      <c r="A2097" s="63" t="s">
        <v>96</v>
      </c>
      <c r="B2097" s="63">
        <v>2022</v>
      </c>
      <c r="C2097" s="63" t="s">
        <v>38</v>
      </c>
      <c r="D2097" s="63" t="s">
        <v>102</v>
      </c>
      <c r="E2097" s="63" t="s">
        <v>104</v>
      </c>
      <c r="F2097" s="63" t="s">
        <v>105</v>
      </c>
      <c r="G2097" s="63" t="s">
        <v>101</v>
      </c>
      <c r="H2097" s="63" t="s">
        <v>94</v>
      </c>
      <c r="I2097" s="63" t="s">
        <v>106</v>
      </c>
      <c r="J2097" s="63">
        <v>302</v>
      </c>
      <c r="K2097" s="63">
        <v>431.86</v>
      </c>
    </row>
    <row r="2098" spans="1:11" ht="18" customHeight="1" x14ac:dyDescent="0.3">
      <c r="A2098" s="63" t="s">
        <v>98</v>
      </c>
      <c r="B2098" s="63">
        <v>2022</v>
      </c>
      <c r="C2098" s="63" t="s">
        <v>38</v>
      </c>
      <c r="D2098" s="63" t="s">
        <v>102</v>
      </c>
      <c r="E2098" s="63" t="s">
        <v>104</v>
      </c>
      <c r="F2098" s="63" t="s">
        <v>105</v>
      </c>
      <c r="G2098" s="63" t="s">
        <v>101</v>
      </c>
      <c r="H2098" s="63" t="s">
        <v>94</v>
      </c>
      <c r="I2098" s="63" t="s">
        <v>106</v>
      </c>
      <c r="J2098" s="63">
        <v>256</v>
      </c>
      <c r="K2098" s="63">
        <v>366.08</v>
      </c>
    </row>
    <row r="2099" spans="1:11" ht="18" customHeight="1" x14ac:dyDescent="0.3">
      <c r="A2099" s="63" t="s">
        <v>99</v>
      </c>
      <c r="B2099" s="63">
        <v>2022</v>
      </c>
      <c r="C2099" s="63" t="s">
        <v>38</v>
      </c>
      <c r="D2099" s="63" t="s">
        <v>102</v>
      </c>
      <c r="E2099" s="63" t="s">
        <v>104</v>
      </c>
      <c r="F2099" s="63" t="s">
        <v>105</v>
      </c>
      <c r="G2099" s="63" t="s">
        <v>101</v>
      </c>
      <c r="H2099" s="63" t="s">
        <v>94</v>
      </c>
      <c r="I2099" s="63" t="s">
        <v>106</v>
      </c>
      <c r="J2099" s="63">
        <v>304</v>
      </c>
      <c r="K2099" s="63">
        <v>434.72</v>
      </c>
    </row>
    <row r="2100" spans="1:11" ht="18" customHeight="1" x14ac:dyDescent="0.3">
      <c r="A2100" s="63" t="s">
        <v>89</v>
      </c>
      <c r="B2100" s="63">
        <v>2022</v>
      </c>
      <c r="C2100" s="63" t="s">
        <v>38</v>
      </c>
      <c r="D2100" s="63" t="s">
        <v>102</v>
      </c>
      <c r="E2100" s="63" t="s">
        <v>104</v>
      </c>
      <c r="F2100" s="63" t="s">
        <v>105</v>
      </c>
      <c r="G2100" s="63" t="s">
        <v>101</v>
      </c>
      <c r="H2100" s="63" t="s">
        <v>94</v>
      </c>
      <c r="I2100" s="63" t="s">
        <v>106</v>
      </c>
      <c r="J2100" s="63">
        <v>784</v>
      </c>
      <c r="K2100" s="63">
        <v>1121.1199999999999</v>
      </c>
    </row>
    <row r="2101" spans="1:11" ht="18" customHeight="1" x14ac:dyDescent="0.3">
      <c r="A2101" s="63" t="s">
        <v>99</v>
      </c>
      <c r="B2101" s="63">
        <v>2022</v>
      </c>
      <c r="C2101" s="63" t="s">
        <v>38</v>
      </c>
      <c r="D2101" s="63" t="s">
        <v>102</v>
      </c>
      <c r="E2101" s="63" t="s">
        <v>104</v>
      </c>
      <c r="F2101" s="63" t="s">
        <v>105</v>
      </c>
      <c r="G2101" s="63" t="s">
        <v>101</v>
      </c>
      <c r="H2101" s="63" t="s">
        <v>94</v>
      </c>
      <c r="I2101" s="63" t="s">
        <v>106</v>
      </c>
      <c r="J2101" s="63">
        <v>837</v>
      </c>
      <c r="K2101" s="63">
        <v>1196.9099999999999</v>
      </c>
    </row>
    <row r="2102" spans="1:11" ht="18" customHeight="1" x14ac:dyDescent="0.3">
      <c r="A2102" s="63" t="s">
        <v>96</v>
      </c>
      <c r="B2102" s="63">
        <v>2022</v>
      </c>
      <c r="C2102" s="63" t="s">
        <v>38</v>
      </c>
      <c r="D2102" s="63" t="s">
        <v>102</v>
      </c>
      <c r="E2102" s="63" t="s">
        <v>104</v>
      </c>
      <c r="F2102" s="63" t="s">
        <v>105</v>
      </c>
      <c r="G2102" s="63" t="s">
        <v>101</v>
      </c>
      <c r="H2102" s="63" t="s">
        <v>94</v>
      </c>
      <c r="I2102" s="63" t="s">
        <v>106</v>
      </c>
      <c r="J2102" s="63">
        <v>870</v>
      </c>
      <c r="K2102" s="63">
        <v>1244.0999999999999</v>
      </c>
    </row>
    <row r="2103" spans="1:11" ht="18" customHeight="1" x14ac:dyDescent="0.3">
      <c r="A2103" s="63" t="s">
        <v>96</v>
      </c>
      <c r="B2103" s="63">
        <v>2022</v>
      </c>
      <c r="C2103" s="63" t="s">
        <v>38</v>
      </c>
      <c r="D2103" s="63" t="s">
        <v>102</v>
      </c>
      <c r="E2103" s="63" t="s">
        <v>104</v>
      </c>
      <c r="F2103" s="63" t="s">
        <v>105</v>
      </c>
      <c r="G2103" s="63" t="s">
        <v>101</v>
      </c>
      <c r="H2103" s="63" t="s">
        <v>94</v>
      </c>
      <c r="I2103" s="63" t="s">
        <v>106</v>
      </c>
      <c r="J2103" s="63">
        <v>942</v>
      </c>
      <c r="K2103" s="63">
        <v>1347.06</v>
      </c>
    </row>
    <row r="2104" spans="1:11" ht="18" customHeight="1" x14ac:dyDescent="0.3">
      <c r="A2104" s="63" t="s">
        <v>96</v>
      </c>
      <c r="B2104" s="63">
        <v>2022</v>
      </c>
      <c r="C2104" s="63" t="s">
        <v>38</v>
      </c>
      <c r="D2104" s="63" t="s">
        <v>102</v>
      </c>
      <c r="E2104" s="63" t="s">
        <v>104</v>
      </c>
      <c r="F2104" s="63" t="s">
        <v>105</v>
      </c>
      <c r="G2104" s="63" t="s">
        <v>101</v>
      </c>
      <c r="H2104" s="63" t="s">
        <v>94</v>
      </c>
      <c r="I2104" s="63" t="s">
        <v>106</v>
      </c>
      <c r="J2104" s="63">
        <v>943</v>
      </c>
      <c r="K2104" s="63">
        <v>1348.49</v>
      </c>
    </row>
    <row r="2105" spans="1:11" ht="18" customHeight="1" x14ac:dyDescent="0.3">
      <c r="A2105" s="63" t="s">
        <v>89</v>
      </c>
      <c r="B2105" s="63">
        <v>2022</v>
      </c>
      <c r="C2105" s="63" t="s">
        <v>38</v>
      </c>
      <c r="D2105" s="63" t="s">
        <v>102</v>
      </c>
      <c r="E2105" s="63" t="s">
        <v>104</v>
      </c>
      <c r="F2105" s="63" t="s">
        <v>105</v>
      </c>
      <c r="G2105" s="63" t="s">
        <v>101</v>
      </c>
      <c r="H2105" s="63" t="s">
        <v>94</v>
      </c>
      <c r="I2105" s="63" t="s">
        <v>106</v>
      </c>
      <c r="J2105" s="63">
        <v>944</v>
      </c>
      <c r="K2105" s="63">
        <v>1349.92</v>
      </c>
    </row>
    <row r="2106" spans="1:11" ht="18" customHeight="1" x14ac:dyDescent="0.3">
      <c r="A2106" s="63" t="s">
        <v>96</v>
      </c>
      <c r="B2106" s="63">
        <v>2022</v>
      </c>
      <c r="C2106" s="63" t="s">
        <v>38</v>
      </c>
      <c r="D2106" s="63" t="s">
        <v>102</v>
      </c>
      <c r="E2106" s="63" t="s">
        <v>104</v>
      </c>
      <c r="F2106" s="63" t="s">
        <v>105</v>
      </c>
      <c r="G2106" s="63" t="s">
        <v>101</v>
      </c>
      <c r="H2106" s="63" t="s">
        <v>94</v>
      </c>
      <c r="I2106" s="63" t="s">
        <v>106</v>
      </c>
      <c r="J2106" s="63">
        <v>823</v>
      </c>
      <c r="K2106" s="63">
        <v>526.24</v>
      </c>
    </row>
    <row r="2107" spans="1:11" ht="18" customHeight="1" x14ac:dyDescent="0.3">
      <c r="A2107" s="63" t="s">
        <v>89</v>
      </c>
      <c r="B2107" s="63">
        <v>2022</v>
      </c>
      <c r="C2107" s="63" t="s">
        <v>38</v>
      </c>
      <c r="D2107" s="63" t="s">
        <v>102</v>
      </c>
      <c r="E2107" s="63" t="s">
        <v>104</v>
      </c>
      <c r="F2107" s="63" t="s">
        <v>105</v>
      </c>
      <c r="G2107" s="63" t="s">
        <v>101</v>
      </c>
      <c r="H2107" s="63" t="s">
        <v>94</v>
      </c>
      <c r="I2107" s="63" t="s">
        <v>106</v>
      </c>
      <c r="J2107" s="63">
        <v>877</v>
      </c>
      <c r="K2107" s="63">
        <v>526.24</v>
      </c>
    </row>
    <row r="2108" spans="1:11" ht="18" customHeight="1" x14ac:dyDescent="0.3">
      <c r="A2108" s="63" t="s">
        <v>89</v>
      </c>
      <c r="B2108" s="63">
        <v>2022</v>
      </c>
      <c r="C2108" s="63" t="s">
        <v>38</v>
      </c>
      <c r="D2108" s="63" t="s">
        <v>102</v>
      </c>
      <c r="E2108" s="63" t="s">
        <v>104</v>
      </c>
      <c r="F2108" s="63" t="s">
        <v>105</v>
      </c>
      <c r="G2108" s="63" t="s">
        <v>101</v>
      </c>
      <c r="H2108" s="63" t="s">
        <v>94</v>
      </c>
      <c r="I2108" s="63" t="s">
        <v>106</v>
      </c>
      <c r="J2108" s="63">
        <v>303</v>
      </c>
      <c r="K2108" s="63">
        <v>433.28999999999996</v>
      </c>
    </row>
    <row r="2109" spans="1:11" ht="18" customHeight="1" x14ac:dyDescent="0.3">
      <c r="A2109" s="63" t="s">
        <v>99</v>
      </c>
      <c r="B2109" s="63">
        <v>2022</v>
      </c>
      <c r="C2109" s="63" t="s">
        <v>38</v>
      </c>
      <c r="D2109" s="63" t="s">
        <v>102</v>
      </c>
      <c r="E2109" s="63" t="s">
        <v>104</v>
      </c>
      <c r="F2109" s="63" t="s">
        <v>105</v>
      </c>
      <c r="G2109" s="63" t="s">
        <v>101</v>
      </c>
      <c r="H2109" s="63" t="s">
        <v>94</v>
      </c>
      <c r="I2109" s="63" t="s">
        <v>106</v>
      </c>
      <c r="J2109" s="63">
        <v>363</v>
      </c>
      <c r="K2109" s="63">
        <v>519.09</v>
      </c>
    </row>
    <row r="2110" spans="1:11" ht="18" customHeight="1" x14ac:dyDescent="0.3">
      <c r="A2110" s="63" t="s">
        <v>98</v>
      </c>
      <c r="B2110" s="63">
        <v>2022</v>
      </c>
      <c r="C2110" s="63" t="s">
        <v>38</v>
      </c>
      <c r="D2110" s="63" t="s">
        <v>102</v>
      </c>
      <c r="E2110" s="63" t="s">
        <v>104</v>
      </c>
      <c r="F2110" s="63" t="s">
        <v>105</v>
      </c>
      <c r="G2110" s="63" t="s">
        <v>101</v>
      </c>
      <c r="H2110" s="63" t="s">
        <v>94</v>
      </c>
      <c r="I2110" s="63" t="s">
        <v>106</v>
      </c>
      <c r="J2110" s="63">
        <v>357</v>
      </c>
      <c r="K2110" s="63">
        <v>510.51</v>
      </c>
    </row>
    <row r="2111" spans="1:11" ht="18" customHeight="1" x14ac:dyDescent="0.3">
      <c r="A2111" s="63" t="s">
        <v>99</v>
      </c>
      <c r="B2111" s="63">
        <v>2022</v>
      </c>
      <c r="C2111" s="63" t="s">
        <v>38</v>
      </c>
      <c r="D2111" s="63" t="s">
        <v>102</v>
      </c>
      <c r="E2111" s="63" t="s">
        <v>104</v>
      </c>
      <c r="F2111" s="63" t="s">
        <v>105</v>
      </c>
      <c r="G2111" s="63" t="s">
        <v>101</v>
      </c>
      <c r="H2111" s="63" t="s">
        <v>94</v>
      </c>
      <c r="I2111" s="63" t="s">
        <v>106</v>
      </c>
      <c r="J2111" s="63">
        <v>331</v>
      </c>
      <c r="K2111" s="63">
        <v>473.33</v>
      </c>
    </row>
    <row r="2112" spans="1:11" ht="18" customHeight="1" x14ac:dyDescent="0.3">
      <c r="A2112" s="63" t="s">
        <v>96</v>
      </c>
      <c r="B2112" s="63">
        <v>2022</v>
      </c>
      <c r="C2112" s="63" t="s">
        <v>38</v>
      </c>
      <c r="D2112" s="63" t="s">
        <v>102</v>
      </c>
      <c r="E2112" s="63" t="s">
        <v>104</v>
      </c>
      <c r="F2112" s="63" t="s">
        <v>105</v>
      </c>
      <c r="G2112" s="63" t="s">
        <v>101</v>
      </c>
      <c r="H2112" s="63" t="s">
        <v>94</v>
      </c>
      <c r="I2112" s="63" t="s">
        <v>106</v>
      </c>
      <c r="J2112" s="63">
        <v>259</v>
      </c>
      <c r="K2112" s="63">
        <v>370.37</v>
      </c>
    </row>
    <row r="2113" spans="1:11" ht="18" customHeight="1" x14ac:dyDescent="0.3">
      <c r="A2113" s="63" t="s">
        <v>96</v>
      </c>
      <c r="B2113" s="63">
        <v>2022</v>
      </c>
      <c r="C2113" s="63" t="s">
        <v>38</v>
      </c>
      <c r="D2113" s="63" t="s">
        <v>102</v>
      </c>
      <c r="E2113" s="63" t="s">
        <v>104</v>
      </c>
      <c r="F2113" s="63" t="s">
        <v>105</v>
      </c>
      <c r="G2113" s="63" t="s">
        <v>101</v>
      </c>
      <c r="H2113" s="63" t="s">
        <v>94</v>
      </c>
      <c r="I2113" s="63" t="s">
        <v>106</v>
      </c>
      <c r="J2113" s="63">
        <v>793</v>
      </c>
      <c r="K2113" s="63">
        <v>1133.99</v>
      </c>
    </row>
    <row r="2114" spans="1:11" ht="18" customHeight="1" x14ac:dyDescent="0.3">
      <c r="A2114" s="63" t="s">
        <v>96</v>
      </c>
      <c r="B2114" s="63">
        <v>2022</v>
      </c>
      <c r="C2114" s="63" t="s">
        <v>38</v>
      </c>
      <c r="D2114" s="63" t="s">
        <v>102</v>
      </c>
      <c r="E2114" s="63" t="s">
        <v>104</v>
      </c>
      <c r="F2114" s="63" t="s">
        <v>105</v>
      </c>
      <c r="G2114" s="63" t="s">
        <v>101</v>
      </c>
      <c r="H2114" s="63" t="s">
        <v>94</v>
      </c>
      <c r="I2114" s="63" t="s">
        <v>106</v>
      </c>
      <c r="J2114" s="63">
        <v>846</v>
      </c>
      <c r="K2114" s="63">
        <v>1209.78</v>
      </c>
    </row>
    <row r="2115" spans="1:11" ht="18" customHeight="1" x14ac:dyDescent="0.3">
      <c r="A2115" s="63" t="s">
        <v>96</v>
      </c>
      <c r="B2115" s="63">
        <v>2022</v>
      </c>
      <c r="C2115" s="63" t="s">
        <v>38</v>
      </c>
      <c r="D2115" s="63" t="s">
        <v>102</v>
      </c>
      <c r="E2115" s="63" t="s">
        <v>104</v>
      </c>
      <c r="F2115" s="63" t="s">
        <v>105</v>
      </c>
      <c r="G2115" s="63" t="s">
        <v>101</v>
      </c>
      <c r="H2115" s="63" t="s">
        <v>94</v>
      </c>
      <c r="I2115" s="63" t="s">
        <v>106</v>
      </c>
      <c r="J2115" s="63">
        <v>879</v>
      </c>
      <c r="K2115" s="63">
        <v>1256.97</v>
      </c>
    </row>
    <row r="2116" spans="1:11" ht="18" customHeight="1" x14ac:dyDescent="0.3">
      <c r="A2116" s="63" t="s">
        <v>96</v>
      </c>
      <c r="B2116" s="63">
        <v>2022</v>
      </c>
      <c r="C2116" s="63" t="s">
        <v>42</v>
      </c>
      <c r="D2116" s="63" t="s">
        <v>102</v>
      </c>
      <c r="E2116" s="63" t="s">
        <v>104</v>
      </c>
      <c r="F2116" s="63" t="s">
        <v>105</v>
      </c>
      <c r="G2116" s="63" t="s">
        <v>101</v>
      </c>
      <c r="H2116" s="63" t="s">
        <v>94</v>
      </c>
      <c r="I2116" s="63" t="s">
        <v>106</v>
      </c>
      <c r="J2116" s="63">
        <v>308</v>
      </c>
      <c r="K2116" s="63">
        <v>440.44</v>
      </c>
    </row>
    <row r="2117" spans="1:11" ht="18" customHeight="1" x14ac:dyDescent="0.3">
      <c r="A2117" s="63" t="s">
        <v>89</v>
      </c>
      <c r="B2117" s="63">
        <v>2022</v>
      </c>
      <c r="C2117" s="63" t="s">
        <v>42</v>
      </c>
      <c r="D2117" s="63" t="s">
        <v>102</v>
      </c>
      <c r="E2117" s="63" t="s">
        <v>104</v>
      </c>
      <c r="F2117" s="63" t="s">
        <v>105</v>
      </c>
      <c r="G2117" s="63" t="s">
        <v>101</v>
      </c>
      <c r="H2117" s="63" t="s">
        <v>94</v>
      </c>
      <c r="I2117" s="63" t="s">
        <v>106</v>
      </c>
      <c r="J2117" s="63">
        <v>236</v>
      </c>
      <c r="K2117" s="63">
        <v>337.48</v>
      </c>
    </row>
    <row r="2118" spans="1:11" ht="18" customHeight="1" x14ac:dyDescent="0.3">
      <c r="A2118" s="63" t="s">
        <v>96</v>
      </c>
      <c r="B2118" s="63">
        <v>2022</v>
      </c>
      <c r="C2118" s="63" t="s">
        <v>42</v>
      </c>
      <c r="D2118" s="63" t="s">
        <v>102</v>
      </c>
      <c r="E2118" s="63" t="s">
        <v>104</v>
      </c>
      <c r="F2118" s="63" t="s">
        <v>105</v>
      </c>
      <c r="G2118" s="63" t="s">
        <v>101</v>
      </c>
      <c r="H2118" s="63" t="s">
        <v>94</v>
      </c>
      <c r="I2118" s="63" t="s">
        <v>106</v>
      </c>
      <c r="J2118" s="63">
        <v>284</v>
      </c>
      <c r="K2118" s="63">
        <v>406.12</v>
      </c>
    </row>
    <row r="2119" spans="1:11" ht="18" customHeight="1" x14ac:dyDescent="0.3">
      <c r="A2119" s="63" t="s">
        <v>96</v>
      </c>
      <c r="B2119" s="63">
        <v>2022</v>
      </c>
      <c r="C2119" s="63" t="s">
        <v>42</v>
      </c>
      <c r="D2119" s="63" t="s">
        <v>102</v>
      </c>
      <c r="E2119" s="63" t="s">
        <v>104</v>
      </c>
      <c r="F2119" s="63" t="s">
        <v>105</v>
      </c>
      <c r="G2119" s="63" t="s">
        <v>101</v>
      </c>
      <c r="H2119" s="63" t="s">
        <v>94</v>
      </c>
      <c r="I2119" s="63" t="s">
        <v>106</v>
      </c>
      <c r="J2119" s="63">
        <v>310</v>
      </c>
      <c r="K2119" s="63">
        <v>443.3</v>
      </c>
    </row>
    <row r="2120" spans="1:11" ht="18" customHeight="1" x14ac:dyDescent="0.3">
      <c r="A2120" s="63" t="s">
        <v>96</v>
      </c>
      <c r="B2120" s="63">
        <v>2022</v>
      </c>
      <c r="C2120" s="63" t="s">
        <v>42</v>
      </c>
      <c r="D2120" s="63" t="s">
        <v>102</v>
      </c>
      <c r="E2120" s="63" t="s">
        <v>104</v>
      </c>
      <c r="F2120" s="63" t="s">
        <v>105</v>
      </c>
      <c r="G2120" s="63" t="s">
        <v>101</v>
      </c>
      <c r="H2120" s="63" t="s">
        <v>94</v>
      </c>
      <c r="I2120" s="63" t="s">
        <v>106</v>
      </c>
      <c r="J2120" s="63">
        <v>238</v>
      </c>
      <c r="K2120" s="63">
        <v>340.34000000000003</v>
      </c>
    </row>
    <row r="2121" spans="1:11" ht="18" customHeight="1" x14ac:dyDescent="0.3">
      <c r="A2121" s="63" t="s">
        <v>96</v>
      </c>
      <c r="B2121" s="63">
        <v>2022</v>
      </c>
      <c r="C2121" s="63" t="s">
        <v>42</v>
      </c>
      <c r="D2121" s="63" t="s">
        <v>102</v>
      </c>
      <c r="E2121" s="63" t="s">
        <v>104</v>
      </c>
      <c r="F2121" s="63" t="s">
        <v>105</v>
      </c>
      <c r="G2121" s="63" t="s">
        <v>101</v>
      </c>
      <c r="H2121" s="63" t="s">
        <v>94</v>
      </c>
      <c r="I2121" s="63" t="s">
        <v>106</v>
      </c>
      <c r="J2121" s="63">
        <v>280</v>
      </c>
      <c r="K2121" s="63">
        <v>400.4</v>
      </c>
    </row>
    <row r="2122" spans="1:11" ht="18" customHeight="1" x14ac:dyDescent="0.3">
      <c r="A2122" s="63" t="s">
        <v>89</v>
      </c>
      <c r="B2122" s="63">
        <v>2022</v>
      </c>
      <c r="C2122" s="63" t="s">
        <v>42</v>
      </c>
      <c r="D2122" s="63" t="s">
        <v>102</v>
      </c>
      <c r="E2122" s="63" t="s">
        <v>104</v>
      </c>
      <c r="F2122" s="63" t="s">
        <v>105</v>
      </c>
      <c r="G2122" s="63" t="s">
        <v>101</v>
      </c>
      <c r="H2122" s="63" t="s">
        <v>94</v>
      </c>
      <c r="I2122" s="63" t="s">
        <v>106</v>
      </c>
      <c r="J2122" s="63">
        <v>787</v>
      </c>
      <c r="K2122" s="63">
        <v>1125.4099999999999</v>
      </c>
    </row>
    <row r="2123" spans="1:11" ht="18" customHeight="1" x14ac:dyDescent="0.3">
      <c r="A2123" s="63" t="s">
        <v>89</v>
      </c>
      <c r="B2123" s="63">
        <v>2022</v>
      </c>
      <c r="C2123" s="63" t="s">
        <v>42</v>
      </c>
      <c r="D2123" s="63" t="s">
        <v>102</v>
      </c>
      <c r="E2123" s="63" t="s">
        <v>104</v>
      </c>
      <c r="F2123" s="63" t="s">
        <v>105</v>
      </c>
      <c r="G2123" s="63" t="s">
        <v>101</v>
      </c>
      <c r="H2123" s="63" t="s">
        <v>94</v>
      </c>
      <c r="I2123" s="63" t="s">
        <v>106</v>
      </c>
      <c r="J2123" s="63">
        <v>841</v>
      </c>
      <c r="K2123" s="63">
        <v>1202.6300000000001</v>
      </c>
    </row>
    <row r="2124" spans="1:11" ht="18" customHeight="1" x14ac:dyDescent="0.3">
      <c r="A2124" s="63" t="s">
        <v>98</v>
      </c>
      <c r="B2124" s="63">
        <v>2022</v>
      </c>
      <c r="C2124" s="63" t="s">
        <v>42</v>
      </c>
      <c r="D2124" s="63" t="s">
        <v>102</v>
      </c>
      <c r="E2124" s="63" t="s">
        <v>104</v>
      </c>
      <c r="F2124" s="63" t="s">
        <v>105</v>
      </c>
      <c r="G2124" s="63" t="s">
        <v>101</v>
      </c>
      <c r="H2124" s="63" t="s">
        <v>94</v>
      </c>
      <c r="I2124" s="63" t="s">
        <v>106</v>
      </c>
      <c r="J2124" s="63">
        <v>874</v>
      </c>
      <c r="K2124" s="63">
        <v>1249.82</v>
      </c>
    </row>
    <row r="2125" spans="1:11" ht="18" customHeight="1" x14ac:dyDescent="0.3">
      <c r="A2125" s="63" t="s">
        <v>89</v>
      </c>
      <c r="B2125" s="63">
        <v>2022</v>
      </c>
      <c r="C2125" s="63" t="s">
        <v>42</v>
      </c>
      <c r="D2125" s="63" t="s">
        <v>102</v>
      </c>
      <c r="E2125" s="63" t="s">
        <v>104</v>
      </c>
      <c r="F2125" s="63" t="s">
        <v>105</v>
      </c>
      <c r="G2125" s="63" t="s">
        <v>101</v>
      </c>
      <c r="H2125" s="63" t="s">
        <v>94</v>
      </c>
      <c r="I2125" s="63" t="s">
        <v>106</v>
      </c>
      <c r="J2125" s="63">
        <v>953</v>
      </c>
      <c r="K2125" s="63">
        <v>1362.79</v>
      </c>
    </row>
    <row r="2126" spans="1:11" ht="18" customHeight="1" x14ac:dyDescent="0.3">
      <c r="A2126" s="63" t="s">
        <v>89</v>
      </c>
      <c r="B2126" s="63">
        <v>2022</v>
      </c>
      <c r="C2126" s="63" t="s">
        <v>42</v>
      </c>
      <c r="D2126" s="63" t="s">
        <v>102</v>
      </c>
      <c r="E2126" s="63" t="s">
        <v>104</v>
      </c>
      <c r="F2126" s="63" t="s">
        <v>105</v>
      </c>
      <c r="G2126" s="63" t="s">
        <v>101</v>
      </c>
      <c r="H2126" s="63" t="s">
        <v>94</v>
      </c>
      <c r="I2126" s="63" t="s">
        <v>106</v>
      </c>
      <c r="J2126" s="63">
        <v>954</v>
      </c>
      <c r="K2126" s="63">
        <v>1364.22</v>
      </c>
    </row>
    <row r="2127" spans="1:11" ht="18" customHeight="1" x14ac:dyDescent="0.3">
      <c r="A2127" s="63" t="s">
        <v>98</v>
      </c>
      <c r="B2127" s="63">
        <v>2022</v>
      </c>
      <c r="C2127" s="63" t="s">
        <v>42</v>
      </c>
      <c r="D2127" s="63" t="s">
        <v>102</v>
      </c>
      <c r="E2127" s="63" t="s">
        <v>104</v>
      </c>
      <c r="F2127" s="63" t="s">
        <v>105</v>
      </c>
      <c r="G2127" s="63" t="s">
        <v>101</v>
      </c>
      <c r="H2127" s="63" t="s">
        <v>94</v>
      </c>
      <c r="I2127" s="63" t="s">
        <v>106</v>
      </c>
      <c r="J2127" s="63">
        <v>827</v>
      </c>
      <c r="K2127" s="63">
        <v>526.24</v>
      </c>
    </row>
    <row r="2128" spans="1:11" ht="18" customHeight="1" x14ac:dyDescent="0.3">
      <c r="A2128" s="63" t="s">
        <v>89</v>
      </c>
      <c r="B2128" s="63">
        <v>2022</v>
      </c>
      <c r="C2128" s="63" t="s">
        <v>42</v>
      </c>
      <c r="D2128" s="63" t="s">
        <v>102</v>
      </c>
      <c r="E2128" s="63" t="s">
        <v>104</v>
      </c>
      <c r="F2128" s="63" t="s">
        <v>105</v>
      </c>
      <c r="G2128" s="63" t="s">
        <v>101</v>
      </c>
      <c r="H2128" s="63" t="s">
        <v>94</v>
      </c>
      <c r="I2128" s="63" t="s">
        <v>106</v>
      </c>
      <c r="J2128" s="63">
        <v>880</v>
      </c>
      <c r="K2128" s="63">
        <v>526.24</v>
      </c>
    </row>
    <row r="2129" spans="1:11" ht="18" customHeight="1" x14ac:dyDescent="0.3">
      <c r="A2129" s="63" t="s">
        <v>89</v>
      </c>
      <c r="B2129" s="63">
        <v>2022</v>
      </c>
      <c r="C2129" s="63" t="s">
        <v>42</v>
      </c>
      <c r="D2129" s="63" t="s">
        <v>102</v>
      </c>
      <c r="E2129" s="63" t="s">
        <v>104</v>
      </c>
      <c r="F2129" s="63" t="s">
        <v>105</v>
      </c>
      <c r="G2129" s="63" t="s">
        <v>101</v>
      </c>
      <c r="H2129" s="63" t="s">
        <v>94</v>
      </c>
      <c r="I2129" s="63" t="s">
        <v>106</v>
      </c>
      <c r="J2129" s="63">
        <v>285</v>
      </c>
      <c r="K2129" s="63">
        <v>407.55</v>
      </c>
    </row>
    <row r="2130" spans="1:11" ht="18" customHeight="1" x14ac:dyDescent="0.3">
      <c r="A2130" s="63" t="s">
        <v>96</v>
      </c>
      <c r="B2130" s="63">
        <v>2022</v>
      </c>
      <c r="C2130" s="63" t="s">
        <v>42</v>
      </c>
      <c r="D2130" s="63" t="s">
        <v>102</v>
      </c>
      <c r="E2130" s="63" t="s">
        <v>104</v>
      </c>
      <c r="F2130" s="63" t="s">
        <v>105</v>
      </c>
      <c r="G2130" s="63" t="s">
        <v>101</v>
      </c>
      <c r="H2130" s="63" t="s">
        <v>94</v>
      </c>
      <c r="I2130" s="63" t="s">
        <v>106</v>
      </c>
      <c r="J2130" s="63">
        <v>303</v>
      </c>
      <c r="K2130" s="63">
        <v>433.28999999999996</v>
      </c>
    </row>
    <row r="2131" spans="1:11" ht="18" customHeight="1" x14ac:dyDescent="0.3">
      <c r="A2131" s="63" t="s">
        <v>89</v>
      </c>
      <c r="B2131" s="63">
        <v>2022</v>
      </c>
      <c r="C2131" s="63" t="s">
        <v>42</v>
      </c>
      <c r="D2131" s="63" t="s">
        <v>102</v>
      </c>
      <c r="E2131" s="63" t="s">
        <v>104</v>
      </c>
      <c r="F2131" s="63" t="s">
        <v>105</v>
      </c>
      <c r="G2131" s="63" t="s">
        <v>101</v>
      </c>
      <c r="H2131" s="63" t="s">
        <v>94</v>
      </c>
      <c r="I2131" s="63" t="s">
        <v>106</v>
      </c>
      <c r="J2131" s="63">
        <v>297</v>
      </c>
      <c r="K2131" s="63">
        <v>424.71</v>
      </c>
    </row>
    <row r="2132" spans="1:11" ht="18" customHeight="1" x14ac:dyDescent="0.3">
      <c r="A2132" s="63" t="s">
        <v>89</v>
      </c>
      <c r="B2132" s="63">
        <v>2022</v>
      </c>
      <c r="C2132" s="63" t="s">
        <v>42</v>
      </c>
      <c r="D2132" s="63" t="s">
        <v>102</v>
      </c>
      <c r="E2132" s="63" t="s">
        <v>104</v>
      </c>
      <c r="F2132" s="63" t="s">
        <v>105</v>
      </c>
      <c r="G2132" s="63" t="s">
        <v>101</v>
      </c>
      <c r="H2132" s="63" t="s">
        <v>94</v>
      </c>
      <c r="I2132" s="63" t="s">
        <v>106</v>
      </c>
      <c r="J2132" s="63">
        <v>291</v>
      </c>
      <c r="K2132" s="63">
        <v>416.13</v>
      </c>
    </row>
    <row r="2133" spans="1:11" ht="18" customHeight="1" x14ac:dyDescent="0.3">
      <c r="A2133" s="63" t="s">
        <v>96</v>
      </c>
      <c r="B2133" s="63">
        <v>2022</v>
      </c>
      <c r="C2133" s="63" t="s">
        <v>42</v>
      </c>
      <c r="D2133" s="63" t="s">
        <v>102</v>
      </c>
      <c r="E2133" s="63" t="s">
        <v>104</v>
      </c>
      <c r="F2133" s="63" t="s">
        <v>105</v>
      </c>
      <c r="G2133" s="63" t="s">
        <v>101</v>
      </c>
      <c r="H2133" s="63" t="s">
        <v>94</v>
      </c>
      <c r="I2133" s="63" t="s">
        <v>106</v>
      </c>
      <c r="J2133" s="63">
        <v>307</v>
      </c>
      <c r="K2133" s="63">
        <v>439.01</v>
      </c>
    </row>
    <row r="2134" spans="1:11" ht="18" customHeight="1" x14ac:dyDescent="0.3">
      <c r="A2134" s="63" t="s">
        <v>89</v>
      </c>
      <c r="B2134" s="63">
        <v>2022</v>
      </c>
      <c r="C2134" s="63" t="s">
        <v>42</v>
      </c>
      <c r="D2134" s="63" t="s">
        <v>102</v>
      </c>
      <c r="E2134" s="63" t="s">
        <v>104</v>
      </c>
      <c r="F2134" s="63" t="s">
        <v>105</v>
      </c>
      <c r="G2134" s="63" t="s">
        <v>101</v>
      </c>
      <c r="H2134" s="63" t="s">
        <v>94</v>
      </c>
      <c r="I2134" s="63" t="s">
        <v>106</v>
      </c>
      <c r="J2134" s="63">
        <v>235</v>
      </c>
      <c r="K2134" s="63">
        <v>336.05</v>
      </c>
    </row>
    <row r="2135" spans="1:11" ht="18" customHeight="1" x14ac:dyDescent="0.3">
      <c r="A2135" s="63" t="s">
        <v>96</v>
      </c>
      <c r="B2135" s="63">
        <v>2022</v>
      </c>
      <c r="C2135" s="63" t="s">
        <v>42</v>
      </c>
      <c r="D2135" s="63" t="s">
        <v>102</v>
      </c>
      <c r="E2135" s="63" t="s">
        <v>104</v>
      </c>
      <c r="F2135" s="63" t="s">
        <v>105</v>
      </c>
      <c r="G2135" s="63" t="s">
        <v>101</v>
      </c>
      <c r="H2135" s="63" t="s">
        <v>94</v>
      </c>
      <c r="I2135" s="63" t="s">
        <v>106</v>
      </c>
      <c r="J2135" s="63">
        <v>283</v>
      </c>
      <c r="K2135" s="63">
        <v>404.69</v>
      </c>
    </row>
    <row r="2136" spans="1:11" ht="18" customHeight="1" x14ac:dyDescent="0.3">
      <c r="A2136" s="63" t="s">
        <v>96</v>
      </c>
      <c r="B2136" s="63">
        <v>2022</v>
      </c>
      <c r="C2136" s="63" t="s">
        <v>42</v>
      </c>
      <c r="D2136" s="63" t="s">
        <v>102</v>
      </c>
      <c r="E2136" s="63" t="s">
        <v>104</v>
      </c>
      <c r="F2136" s="63" t="s">
        <v>105</v>
      </c>
      <c r="G2136" s="63" t="s">
        <v>101</v>
      </c>
      <c r="H2136" s="63" t="s">
        <v>94</v>
      </c>
      <c r="I2136" s="63" t="s">
        <v>106</v>
      </c>
      <c r="J2136" s="63">
        <v>796</v>
      </c>
      <c r="K2136" s="63">
        <v>1138.28</v>
      </c>
    </row>
    <row r="2137" spans="1:11" ht="18" customHeight="1" x14ac:dyDescent="0.3">
      <c r="A2137" s="63" t="s">
        <v>96</v>
      </c>
      <c r="B2137" s="63">
        <v>2022</v>
      </c>
      <c r="C2137" s="63" t="s">
        <v>42</v>
      </c>
      <c r="D2137" s="63" t="s">
        <v>102</v>
      </c>
      <c r="E2137" s="63" t="s">
        <v>104</v>
      </c>
      <c r="F2137" s="63" t="s">
        <v>105</v>
      </c>
      <c r="G2137" s="63" t="s">
        <v>101</v>
      </c>
      <c r="H2137" s="63" t="s">
        <v>94</v>
      </c>
      <c r="I2137" s="63" t="s">
        <v>106</v>
      </c>
      <c r="J2137" s="63">
        <v>883</v>
      </c>
      <c r="K2137" s="63">
        <v>1262.69</v>
      </c>
    </row>
    <row r="2138" spans="1:11" ht="18" customHeight="1" x14ac:dyDescent="0.3">
      <c r="A2138" s="63" t="s">
        <v>98</v>
      </c>
      <c r="B2138" s="63">
        <v>2022</v>
      </c>
      <c r="C2138" s="63" t="s">
        <v>31</v>
      </c>
      <c r="D2138" s="63" t="s">
        <v>102</v>
      </c>
      <c r="E2138" s="63" t="s">
        <v>104</v>
      </c>
      <c r="F2138" s="63" t="s">
        <v>105</v>
      </c>
      <c r="G2138" s="63" t="s">
        <v>101</v>
      </c>
      <c r="H2138" s="63" t="s">
        <v>94</v>
      </c>
      <c r="I2138" s="63" t="s">
        <v>106</v>
      </c>
      <c r="J2138" s="63">
        <v>290</v>
      </c>
      <c r="K2138" s="63">
        <v>414.7</v>
      </c>
    </row>
    <row r="2139" spans="1:11" ht="18" customHeight="1" x14ac:dyDescent="0.3">
      <c r="A2139" s="63" t="s">
        <v>89</v>
      </c>
      <c r="B2139" s="63">
        <v>2022</v>
      </c>
      <c r="C2139" s="63" t="s">
        <v>31</v>
      </c>
      <c r="D2139" s="63" t="s">
        <v>102</v>
      </c>
      <c r="E2139" s="63" t="s">
        <v>104</v>
      </c>
      <c r="F2139" s="63" t="s">
        <v>105</v>
      </c>
      <c r="G2139" s="63" t="s">
        <v>101</v>
      </c>
      <c r="H2139" s="63" t="s">
        <v>94</v>
      </c>
      <c r="I2139" s="63" t="s">
        <v>106</v>
      </c>
      <c r="J2139" s="63">
        <v>338</v>
      </c>
      <c r="K2139" s="63">
        <v>483.34000000000003</v>
      </c>
    </row>
    <row r="2140" spans="1:11" ht="18" customHeight="1" x14ac:dyDescent="0.3">
      <c r="A2140" s="63" t="s">
        <v>98</v>
      </c>
      <c r="B2140" s="63">
        <v>2022</v>
      </c>
      <c r="C2140" s="63" t="s">
        <v>31</v>
      </c>
      <c r="D2140" s="63" t="s">
        <v>102</v>
      </c>
      <c r="E2140" s="63" t="s">
        <v>104</v>
      </c>
      <c r="F2140" s="63" t="s">
        <v>105</v>
      </c>
      <c r="G2140" s="63" t="s">
        <v>101</v>
      </c>
      <c r="H2140" s="63" t="s">
        <v>94</v>
      </c>
      <c r="I2140" s="63" t="s">
        <v>106</v>
      </c>
      <c r="J2140" s="63">
        <v>334</v>
      </c>
      <c r="K2140" s="63">
        <v>477.62</v>
      </c>
    </row>
    <row r="2141" spans="1:11" ht="18" customHeight="1" x14ac:dyDescent="0.3">
      <c r="A2141" s="63" t="s">
        <v>96</v>
      </c>
      <c r="B2141" s="63">
        <v>2022</v>
      </c>
      <c r="C2141" s="63" t="s">
        <v>31</v>
      </c>
      <c r="D2141" s="63" t="s">
        <v>102</v>
      </c>
      <c r="E2141" s="63" t="s">
        <v>104</v>
      </c>
      <c r="F2141" s="63" t="s">
        <v>105</v>
      </c>
      <c r="G2141" s="63" t="s">
        <v>101</v>
      </c>
      <c r="H2141" s="63" t="s">
        <v>94</v>
      </c>
      <c r="I2141" s="63" t="s">
        <v>106</v>
      </c>
      <c r="J2141" s="63">
        <v>832</v>
      </c>
      <c r="K2141" s="63">
        <v>1189.76</v>
      </c>
    </row>
    <row r="2142" spans="1:11" ht="18" customHeight="1" x14ac:dyDescent="0.3">
      <c r="A2142" s="63" t="s">
        <v>96</v>
      </c>
      <c r="B2142" s="63">
        <v>2022</v>
      </c>
      <c r="C2142" s="63" t="s">
        <v>31</v>
      </c>
      <c r="D2142" s="63" t="s">
        <v>102</v>
      </c>
      <c r="E2142" s="63" t="s">
        <v>104</v>
      </c>
      <c r="F2142" s="63" t="s">
        <v>105</v>
      </c>
      <c r="G2142" s="63" t="s">
        <v>101</v>
      </c>
      <c r="H2142" s="63" t="s">
        <v>94</v>
      </c>
      <c r="I2142" s="63" t="s">
        <v>106</v>
      </c>
      <c r="J2142" s="63">
        <v>865</v>
      </c>
      <c r="K2142" s="63">
        <v>1236.95</v>
      </c>
    </row>
    <row r="2143" spans="1:11" ht="18" customHeight="1" x14ac:dyDescent="0.3">
      <c r="A2143" s="63" t="s">
        <v>96</v>
      </c>
      <c r="B2143" s="63">
        <v>2022</v>
      </c>
      <c r="C2143" s="63" t="s">
        <v>31</v>
      </c>
      <c r="D2143" s="63" t="s">
        <v>102</v>
      </c>
      <c r="E2143" s="63" t="s">
        <v>104</v>
      </c>
      <c r="F2143" s="63" t="s">
        <v>105</v>
      </c>
      <c r="G2143" s="63" t="s">
        <v>101</v>
      </c>
      <c r="H2143" s="63" t="s">
        <v>94</v>
      </c>
      <c r="I2143" s="63" t="s">
        <v>106</v>
      </c>
      <c r="J2143" s="63">
        <v>926</v>
      </c>
      <c r="K2143" s="63">
        <v>1324.18</v>
      </c>
    </row>
    <row r="2144" spans="1:11" ht="18" customHeight="1" x14ac:dyDescent="0.3">
      <c r="A2144" s="63" t="s">
        <v>89</v>
      </c>
      <c r="B2144" s="63">
        <v>2022</v>
      </c>
      <c r="C2144" s="63" t="s">
        <v>31</v>
      </c>
      <c r="D2144" s="63" t="s">
        <v>102</v>
      </c>
      <c r="E2144" s="63" t="s">
        <v>104</v>
      </c>
      <c r="F2144" s="63" t="s">
        <v>105</v>
      </c>
      <c r="G2144" s="63" t="s">
        <v>101</v>
      </c>
      <c r="H2144" s="63" t="s">
        <v>94</v>
      </c>
      <c r="I2144" s="63" t="s">
        <v>106</v>
      </c>
      <c r="J2144" s="63">
        <v>927</v>
      </c>
      <c r="K2144" s="63">
        <v>1325.6100000000001</v>
      </c>
    </row>
    <row r="2145" spans="1:11" ht="18" customHeight="1" x14ac:dyDescent="0.3">
      <c r="A2145" s="63" t="s">
        <v>98</v>
      </c>
      <c r="B2145" s="63">
        <v>2022</v>
      </c>
      <c r="C2145" s="63" t="s">
        <v>31</v>
      </c>
      <c r="D2145" s="63" t="s">
        <v>102</v>
      </c>
      <c r="E2145" s="63" t="s">
        <v>104</v>
      </c>
      <c r="F2145" s="63" t="s">
        <v>105</v>
      </c>
      <c r="G2145" s="63" t="s">
        <v>101</v>
      </c>
      <c r="H2145" s="63" t="s">
        <v>94</v>
      </c>
      <c r="I2145" s="63" t="s">
        <v>106</v>
      </c>
      <c r="J2145" s="63">
        <v>928</v>
      </c>
      <c r="K2145" s="63">
        <v>1327.04</v>
      </c>
    </row>
    <row r="2146" spans="1:11" ht="18" customHeight="1" x14ac:dyDescent="0.3">
      <c r="A2146" s="63" t="s">
        <v>96</v>
      </c>
      <c r="B2146" s="63">
        <v>2022</v>
      </c>
      <c r="C2146" s="63" t="s">
        <v>31</v>
      </c>
      <c r="D2146" s="63" t="s">
        <v>102</v>
      </c>
      <c r="E2146" s="63" t="s">
        <v>104</v>
      </c>
      <c r="F2146" s="63" t="s">
        <v>105</v>
      </c>
      <c r="G2146" s="63" t="s">
        <v>101</v>
      </c>
      <c r="H2146" s="63" t="s">
        <v>94</v>
      </c>
      <c r="I2146" s="63" t="s">
        <v>106</v>
      </c>
      <c r="J2146" s="63">
        <v>871</v>
      </c>
      <c r="K2146" s="63">
        <v>526.24</v>
      </c>
    </row>
    <row r="2147" spans="1:11" ht="18" customHeight="1" x14ac:dyDescent="0.3">
      <c r="A2147" s="63" t="s">
        <v>98</v>
      </c>
      <c r="B2147" s="63">
        <v>2022</v>
      </c>
      <c r="C2147" s="63" t="s">
        <v>31</v>
      </c>
      <c r="D2147" s="63" t="s">
        <v>102</v>
      </c>
      <c r="E2147" s="63" t="s">
        <v>104</v>
      </c>
      <c r="F2147" s="63" t="s">
        <v>105</v>
      </c>
      <c r="G2147" s="63" t="s">
        <v>101</v>
      </c>
      <c r="H2147" s="63" t="s">
        <v>94</v>
      </c>
      <c r="I2147" s="63" t="s">
        <v>106</v>
      </c>
      <c r="J2147" s="63">
        <v>213</v>
      </c>
      <c r="K2147" s="63">
        <v>304.59000000000003</v>
      </c>
    </row>
    <row r="2148" spans="1:11" ht="18" customHeight="1" x14ac:dyDescent="0.3">
      <c r="A2148" s="63" t="s">
        <v>96</v>
      </c>
      <c r="B2148" s="63">
        <v>2022</v>
      </c>
      <c r="C2148" s="63" t="s">
        <v>31</v>
      </c>
      <c r="D2148" s="63" t="s">
        <v>102</v>
      </c>
      <c r="E2148" s="63" t="s">
        <v>104</v>
      </c>
      <c r="F2148" s="63" t="s">
        <v>105</v>
      </c>
      <c r="G2148" s="63" t="s">
        <v>101</v>
      </c>
      <c r="H2148" s="63" t="s">
        <v>94</v>
      </c>
      <c r="I2148" s="63" t="s">
        <v>106</v>
      </c>
      <c r="J2148" s="63">
        <v>207</v>
      </c>
      <c r="K2148" s="63">
        <v>296.01</v>
      </c>
    </row>
    <row r="2149" spans="1:11" ht="18" customHeight="1" x14ac:dyDescent="0.3">
      <c r="A2149" s="63" t="s">
        <v>89</v>
      </c>
      <c r="B2149" s="63">
        <v>2022</v>
      </c>
      <c r="C2149" s="63" t="s">
        <v>31</v>
      </c>
      <c r="D2149" s="63" t="s">
        <v>102</v>
      </c>
      <c r="E2149" s="63" t="s">
        <v>104</v>
      </c>
      <c r="F2149" s="63" t="s">
        <v>105</v>
      </c>
      <c r="G2149" s="63" t="s">
        <v>101</v>
      </c>
      <c r="H2149" s="63" t="s">
        <v>94</v>
      </c>
      <c r="I2149" s="63" t="s">
        <v>106</v>
      </c>
      <c r="J2149" s="63">
        <v>289</v>
      </c>
      <c r="K2149" s="63">
        <v>413.27</v>
      </c>
    </row>
    <row r="2150" spans="1:11" ht="18" customHeight="1" x14ac:dyDescent="0.3">
      <c r="A2150" s="63" t="s">
        <v>96</v>
      </c>
      <c r="B2150" s="63">
        <v>2022</v>
      </c>
      <c r="C2150" s="63" t="s">
        <v>31</v>
      </c>
      <c r="D2150" s="63" t="s">
        <v>102</v>
      </c>
      <c r="E2150" s="63" t="s">
        <v>104</v>
      </c>
      <c r="F2150" s="63" t="s">
        <v>105</v>
      </c>
      <c r="G2150" s="63" t="s">
        <v>101</v>
      </c>
      <c r="H2150" s="63" t="s">
        <v>94</v>
      </c>
      <c r="I2150" s="63" t="s">
        <v>106</v>
      </c>
      <c r="J2150" s="63">
        <v>337</v>
      </c>
      <c r="K2150" s="63">
        <v>481.90999999999997</v>
      </c>
    </row>
    <row r="2151" spans="1:11" ht="18" customHeight="1" x14ac:dyDescent="0.3">
      <c r="A2151" s="63" t="s">
        <v>98</v>
      </c>
      <c r="B2151" s="63">
        <v>2022</v>
      </c>
      <c r="C2151" s="63" t="s">
        <v>31</v>
      </c>
      <c r="D2151" s="63" t="s">
        <v>102</v>
      </c>
      <c r="E2151" s="63" t="s">
        <v>104</v>
      </c>
      <c r="F2151" s="63" t="s">
        <v>105</v>
      </c>
      <c r="G2151" s="63" t="s">
        <v>101</v>
      </c>
      <c r="H2151" s="63" t="s">
        <v>94</v>
      </c>
      <c r="I2151" s="63" t="s">
        <v>106</v>
      </c>
      <c r="J2151" s="63">
        <v>841</v>
      </c>
      <c r="K2151" s="63">
        <v>1202.6300000000001</v>
      </c>
    </row>
    <row r="2152" spans="1:11" ht="18" customHeight="1" x14ac:dyDescent="0.3">
      <c r="A2152" s="63" t="s">
        <v>89</v>
      </c>
      <c r="B2152" s="63">
        <v>2022</v>
      </c>
      <c r="C2152" s="63" t="s">
        <v>31</v>
      </c>
      <c r="D2152" s="63" t="s">
        <v>102</v>
      </c>
      <c r="E2152" s="63" t="s">
        <v>104</v>
      </c>
      <c r="F2152" s="63" t="s">
        <v>105</v>
      </c>
      <c r="G2152" s="63" t="s">
        <v>101</v>
      </c>
      <c r="H2152" s="63" t="s">
        <v>94</v>
      </c>
      <c r="I2152" s="63" t="s">
        <v>106</v>
      </c>
      <c r="J2152" s="63">
        <v>874</v>
      </c>
      <c r="K2152" s="63">
        <v>1249.82</v>
      </c>
    </row>
    <row r="2153" spans="1:11" ht="18" customHeight="1" x14ac:dyDescent="0.3">
      <c r="A2153" s="63" t="s">
        <v>98</v>
      </c>
      <c r="B2153" s="63">
        <v>2022</v>
      </c>
      <c r="C2153" s="63" t="s">
        <v>9</v>
      </c>
      <c r="D2153" s="63" t="s">
        <v>102</v>
      </c>
      <c r="E2153" s="63" t="s">
        <v>104</v>
      </c>
      <c r="F2153" s="63" t="s">
        <v>105</v>
      </c>
      <c r="G2153" s="63" t="s">
        <v>101</v>
      </c>
      <c r="H2153" s="63" t="s">
        <v>94</v>
      </c>
      <c r="I2153" s="63" t="s">
        <v>106</v>
      </c>
      <c r="J2153" s="63">
        <v>296</v>
      </c>
      <c r="K2153" s="63">
        <v>423.28</v>
      </c>
    </row>
    <row r="2154" spans="1:11" ht="18" customHeight="1" x14ac:dyDescent="0.3">
      <c r="A2154" s="63" t="s">
        <v>100</v>
      </c>
      <c r="B2154" s="63">
        <v>2022</v>
      </c>
      <c r="C2154" s="63" t="s">
        <v>9</v>
      </c>
      <c r="D2154" s="63" t="s">
        <v>102</v>
      </c>
      <c r="E2154" s="63" t="s">
        <v>104</v>
      </c>
      <c r="F2154" s="63" t="s">
        <v>105</v>
      </c>
      <c r="G2154" s="63" t="s">
        <v>101</v>
      </c>
      <c r="H2154" s="63" t="s">
        <v>94</v>
      </c>
      <c r="I2154" s="63" t="s">
        <v>106</v>
      </c>
      <c r="J2154" s="63">
        <v>292</v>
      </c>
      <c r="K2154" s="63">
        <v>417.56</v>
      </c>
    </row>
    <row r="2155" spans="1:11" ht="18" customHeight="1" x14ac:dyDescent="0.3">
      <c r="A2155" s="63" t="s">
        <v>98</v>
      </c>
      <c r="B2155" s="63">
        <v>2022</v>
      </c>
      <c r="C2155" s="63" t="s">
        <v>9</v>
      </c>
      <c r="D2155" s="63" t="s">
        <v>102</v>
      </c>
      <c r="E2155" s="63" t="s">
        <v>104</v>
      </c>
      <c r="F2155" s="63" t="s">
        <v>105</v>
      </c>
      <c r="G2155" s="63" t="s">
        <v>101</v>
      </c>
      <c r="H2155" s="63" t="s">
        <v>94</v>
      </c>
      <c r="I2155" s="63" t="s">
        <v>106</v>
      </c>
      <c r="J2155" s="63">
        <v>340</v>
      </c>
      <c r="K2155" s="63">
        <v>486.2</v>
      </c>
    </row>
    <row r="2156" spans="1:11" ht="18" customHeight="1" x14ac:dyDescent="0.3">
      <c r="A2156" s="63" t="s">
        <v>89</v>
      </c>
      <c r="B2156" s="63">
        <v>2022</v>
      </c>
      <c r="C2156" s="63" t="s">
        <v>9</v>
      </c>
      <c r="D2156" s="63" t="s">
        <v>102</v>
      </c>
      <c r="E2156" s="63" t="s">
        <v>104</v>
      </c>
      <c r="F2156" s="63" t="s">
        <v>105</v>
      </c>
      <c r="G2156" s="63" t="s">
        <v>101</v>
      </c>
      <c r="H2156" s="63" t="s">
        <v>94</v>
      </c>
      <c r="I2156" s="63" t="s">
        <v>106</v>
      </c>
      <c r="J2156" s="63">
        <v>831</v>
      </c>
      <c r="K2156" s="63">
        <v>1188.33</v>
      </c>
    </row>
    <row r="2157" spans="1:11" ht="18" customHeight="1" x14ac:dyDescent="0.3">
      <c r="A2157" s="63" t="s">
        <v>96</v>
      </c>
      <c r="B2157" s="63">
        <v>2022</v>
      </c>
      <c r="C2157" s="63" t="s">
        <v>9</v>
      </c>
      <c r="D2157" s="63" t="s">
        <v>102</v>
      </c>
      <c r="E2157" s="63" t="s">
        <v>104</v>
      </c>
      <c r="F2157" s="63" t="s">
        <v>105</v>
      </c>
      <c r="G2157" s="63" t="s">
        <v>101</v>
      </c>
      <c r="H2157" s="63" t="s">
        <v>94</v>
      </c>
      <c r="I2157" s="63" t="s">
        <v>106</v>
      </c>
      <c r="J2157" s="63">
        <v>864</v>
      </c>
      <c r="K2157" s="63">
        <v>1235.52</v>
      </c>
    </row>
    <row r="2158" spans="1:11" ht="18" customHeight="1" x14ac:dyDescent="0.3">
      <c r="A2158" s="63" t="s">
        <v>96</v>
      </c>
      <c r="B2158" s="63">
        <v>2022</v>
      </c>
      <c r="C2158" s="63" t="s">
        <v>9</v>
      </c>
      <c r="D2158" s="63" t="s">
        <v>102</v>
      </c>
      <c r="E2158" s="63" t="s">
        <v>104</v>
      </c>
      <c r="F2158" s="63" t="s">
        <v>105</v>
      </c>
      <c r="G2158" s="63" t="s">
        <v>101</v>
      </c>
      <c r="H2158" s="63" t="s">
        <v>94</v>
      </c>
      <c r="I2158" s="63" t="s">
        <v>106</v>
      </c>
      <c r="J2158" s="63">
        <v>923</v>
      </c>
      <c r="K2158" s="63">
        <v>1319.8899999999999</v>
      </c>
    </row>
    <row r="2159" spans="1:11" ht="18" customHeight="1" x14ac:dyDescent="0.3">
      <c r="A2159" s="63" t="s">
        <v>89</v>
      </c>
      <c r="B2159" s="63">
        <v>2022</v>
      </c>
      <c r="C2159" s="63" t="s">
        <v>9</v>
      </c>
      <c r="D2159" s="63" t="s">
        <v>102</v>
      </c>
      <c r="E2159" s="63" t="s">
        <v>104</v>
      </c>
      <c r="F2159" s="63" t="s">
        <v>105</v>
      </c>
      <c r="G2159" s="63" t="s">
        <v>101</v>
      </c>
      <c r="H2159" s="63" t="s">
        <v>94</v>
      </c>
      <c r="I2159" s="63" t="s">
        <v>106</v>
      </c>
      <c r="J2159" s="63">
        <v>924</v>
      </c>
      <c r="K2159" s="63">
        <v>1321.32</v>
      </c>
    </row>
    <row r="2160" spans="1:11" ht="18" customHeight="1" x14ac:dyDescent="0.3">
      <c r="A2160" s="63" t="s">
        <v>98</v>
      </c>
      <c r="B2160" s="63">
        <v>2022</v>
      </c>
      <c r="C2160" s="63" t="s">
        <v>9</v>
      </c>
      <c r="D2160" s="63" t="s">
        <v>102</v>
      </c>
      <c r="E2160" s="63" t="s">
        <v>104</v>
      </c>
      <c r="F2160" s="63" t="s">
        <v>105</v>
      </c>
      <c r="G2160" s="63" t="s">
        <v>101</v>
      </c>
      <c r="H2160" s="63" t="s">
        <v>94</v>
      </c>
      <c r="I2160" s="63" t="s">
        <v>106</v>
      </c>
      <c r="J2160" s="63">
        <v>925</v>
      </c>
      <c r="K2160" s="63">
        <v>1322.75</v>
      </c>
    </row>
    <row r="2161" spans="1:11" ht="18" customHeight="1" x14ac:dyDescent="0.3">
      <c r="A2161" s="63" t="s">
        <v>96</v>
      </c>
      <c r="B2161" s="63">
        <v>2022</v>
      </c>
      <c r="C2161" s="63" t="s">
        <v>9</v>
      </c>
      <c r="D2161" s="63" t="s">
        <v>102</v>
      </c>
      <c r="E2161" s="63" t="s">
        <v>104</v>
      </c>
      <c r="F2161" s="63" t="s">
        <v>105</v>
      </c>
      <c r="G2161" s="63" t="s">
        <v>101</v>
      </c>
      <c r="H2161" s="63" t="s">
        <v>94</v>
      </c>
      <c r="I2161" s="63" t="s">
        <v>106</v>
      </c>
      <c r="J2161" s="63">
        <v>870</v>
      </c>
      <c r="K2161" s="63">
        <v>526.24</v>
      </c>
    </row>
    <row r="2162" spans="1:11" ht="18" customHeight="1" x14ac:dyDescent="0.3">
      <c r="A2162" s="63" t="s">
        <v>96</v>
      </c>
      <c r="B2162" s="63">
        <v>2022</v>
      </c>
      <c r="C2162" s="63" t="s">
        <v>9</v>
      </c>
      <c r="D2162" s="63" t="s">
        <v>102</v>
      </c>
      <c r="E2162" s="63" t="s">
        <v>104</v>
      </c>
      <c r="F2162" s="63" t="s">
        <v>105</v>
      </c>
      <c r="G2162" s="63" t="s">
        <v>101</v>
      </c>
      <c r="H2162" s="63" t="s">
        <v>94</v>
      </c>
      <c r="I2162" s="63" t="s">
        <v>106</v>
      </c>
      <c r="J2162" s="63">
        <v>339</v>
      </c>
      <c r="K2162" s="63">
        <v>484.77</v>
      </c>
    </row>
    <row r="2163" spans="1:11" ht="18" customHeight="1" x14ac:dyDescent="0.3">
      <c r="A2163" s="63" t="s">
        <v>98</v>
      </c>
      <c r="B2163" s="63">
        <v>2022</v>
      </c>
      <c r="C2163" s="63" t="s">
        <v>9</v>
      </c>
      <c r="D2163" s="63" t="s">
        <v>102</v>
      </c>
      <c r="E2163" s="63" t="s">
        <v>104</v>
      </c>
      <c r="F2163" s="63" t="s">
        <v>105</v>
      </c>
      <c r="G2163" s="63" t="s">
        <v>101</v>
      </c>
      <c r="H2163" s="63" t="s">
        <v>94</v>
      </c>
      <c r="I2163" s="63" t="s">
        <v>106</v>
      </c>
      <c r="J2163" s="63">
        <v>231</v>
      </c>
      <c r="K2163" s="63">
        <v>330.33</v>
      </c>
    </row>
    <row r="2164" spans="1:11" ht="18" customHeight="1" x14ac:dyDescent="0.3">
      <c r="A2164" s="63" t="s">
        <v>89</v>
      </c>
      <c r="B2164" s="63">
        <v>2022</v>
      </c>
      <c r="C2164" s="63" t="s">
        <v>9</v>
      </c>
      <c r="D2164" s="63" t="s">
        <v>102</v>
      </c>
      <c r="E2164" s="63" t="s">
        <v>104</v>
      </c>
      <c r="F2164" s="63" t="s">
        <v>105</v>
      </c>
      <c r="G2164" s="63" t="s">
        <v>101</v>
      </c>
      <c r="H2164" s="63" t="s">
        <v>94</v>
      </c>
      <c r="I2164" s="63" t="s">
        <v>106</v>
      </c>
      <c r="J2164" s="63">
        <v>225</v>
      </c>
      <c r="K2164" s="63">
        <v>321.75</v>
      </c>
    </row>
    <row r="2165" spans="1:11" ht="18" customHeight="1" x14ac:dyDescent="0.3">
      <c r="A2165" s="63" t="s">
        <v>100</v>
      </c>
      <c r="B2165" s="63">
        <v>2022</v>
      </c>
      <c r="C2165" s="63" t="s">
        <v>9</v>
      </c>
      <c r="D2165" s="63" t="s">
        <v>102</v>
      </c>
      <c r="E2165" s="63" t="s">
        <v>104</v>
      </c>
      <c r="F2165" s="63" t="s">
        <v>105</v>
      </c>
      <c r="G2165" s="63" t="s">
        <v>101</v>
      </c>
      <c r="H2165" s="63" t="s">
        <v>94</v>
      </c>
      <c r="I2165" s="63" t="s">
        <v>106</v>
      </c>
      <c r="J2165" s="63">
        <v>219</v>
      </c>
      <c r="K2165" s="63">
        <v>313.17</v>
      </c>
    </row>
    <row r="2166" spans="1:11" ht="18" customHeight="1" x14ac:dyDescent="0.3">
      <c r="A2166" s="63" t="s">
        <v>89</v>
      </c>
      <c r="B2166" s="63">
        <v>2022</v>
      </c>
      <c r="C2166" s="63" t="s">
        <v>9</v>
      </c>
      <c r="D2166" s="63" t="s">
        <v>102</v>
      </c>
      <c r="E2166" s="63" t="s">
        <v>104</v>
      </c>
      <c r="F2166" s="63" t="s">
        <v>105</v>
      </c>
      <c r="G2166" s="63" t="s">
        <v>101</v>
      </c>
      <c r="H2166" s="63" t="s">
        <v>94</v>
      </c>
      <c r="I2166" s="63" t="s">
        <v>106</v>
      </c>
      <c r="J2166" s="63">
        <v>295</v>
      </c>
      <c r="K2166" s="63">
        <v>421.85</v>
      </c>
    </row>
    <row r="2167" spans="1:11" ht="18" customHeight="1" x14ac:dyDescent="0.3">
      <c r="A2167" s="63" t="s">
        <v>96</v>
      </c>
      <c r="B2167" s="63">
        <v>2022</v>
      </c>
      <c r="C2167" s="63" t="s">
        <v>9</v>
      </c>
      <c r="D2167" s="63" t="s">
        <v>102</v>
      </c>
      <c r="E2167" s="63" t="s">
        <v>104</v>
      </c>
      <c r="F2167" s="63" t="s">
        <v>105</v>
      </c>
      <c r="G2167" s="63" t="s">
        <v>101</v>
      </c>
      <c r="H2167" s="63" t="s">
        <v>94</v>
      </c>
      <c r="I2167" s="63" t="s">
        <v>106</v>
      </c>
      <c r="J2167" s="63">
        <v>343</v>
      </c>
      <c r="K2167" s="63">
        <v>490.49</v>
      </c>
    </row>
    <row r="2168" spans="1:11" ht="18" customHeight="1" x14ac:dyDescent="0.3">
      <c r="A2168" s="63" t="s">
        <v>98</v>
      </c>
      <c r="B2168" s="63">
        <v>2022</v>
      </c>
      <c r="C2168" s="63" t="s">
        <v>9</v>
      </c>
      <c r="D2168" s="63" t="s">
        <v>102</v>
      </c>
      <c r="E2168" s="63" t="s">
        <v>104</v>
      </c>
      <c r="F2168" s="63" t="s">
        <v>105</v>
      </c>
      <c r="G2168" s="63" t="s">
        <v>101</v>
      </c>
      <c r="H2168" s="63" t="s">
        <v>94</v>
      </c>
      <c r="I2168" s="63" t="s">
        <v>106</v>
      </c>
      <c r="J2168" s="63">
        <v>840</v>
      </c>
      <c r="K2168" s="63">
        <v>1201.2</v>
      </c>
    </row>
    <row r="2169" spans="1:11" ht="18" customHeight="1" x14ac:dyDescent="0.3">
      <c r="A2169" s="63" t="s">
        <v>96</v>
      </c>
      <c r="B2169" s="63">
        <v>2022</v>
      </c>
      <c r="C2169" s="63" t="s">
        <v>9</v>
      </c>
      <c r="D2169" s="63" t="s">
        <v>102</v>
      </c>
      <c r="E2169" s="63" t="s">
        <v>104</v>
      </c>
      <c r="F2169" s="63" t="s">
        <v>105</v>
      </c>
      <c r="G2169" s="63" t="s">
        <v>101</v>
      </c>
      <c r="H2169" s="63" t="s">
        <v>103</v>
      </c>
      <c r="I2169" s="63" t="s">
        <v>106</v>
      </c>
      <c r="J2169" s="63">
        <v>873</v>
      </c>
      <c r="K2169" s="63">
        <v>1248.3899999999999</v>
      </c>
    </row>
    <row r="2170" spans="1:11" ht="18" customHeight="1" x14ac:dyDescent="0.3">
      <c r="A2170" s="63" t="s">
        <v>99</v>
      </c>
      <c r="B2170" s="63">
        <v>2022</v>
      </c>
      <c r="C2170" s="63" t="s">
        <v>37</v>
      </c>
      <c r="D2170" s="63" t="s">
        <v>102</v>
      </c>
      <c r="E2170" s="63" t="s">
        <v>104</v>
      </c>
      <c r="F2170" s="63" t="s">
        <v>105</v>
      </c>
      <c r="G2170" s="63" t="s">
        <v>101</v>
      </c>
      <c r="H2170" s="63" t="s">
        <v>103</v>
      </c>
      <c r="I2170" s="63" t="s">
        <v>106</v>
      </c>
      <c r="J2170" s="63">
        <v>338</v>
      </c>
      <c r="K2170" s="63">
        <v>483.34000000000003</v>
      </c>
    </row>
    <row r="2171" spans="1:11" ht="18" customHeight="1" x14ac:dyDescent="0.3">
      <c r="A2171" s="63" t="s">
        <v>89</v>
      </c>
      <c r="B2171" s="63">
        <v>2022</v>
      </c>
      <c r="C2171" s="63" t="s">
        <v>37</v>
      </c>
      <c r="D2171" s="63" t="s">
        <v>102</v>
      </c>
      <c r="E2171" s="63" t="s">
        <v>104</v>
      </c>
      <c r="F2171" s="63" t="s">
        <v>105</v>
      </c>
      <c r="G2171" s="63" t="s">
        <v>101</v>
      </c>
      <c r="H2171" s="63" t="s">
        <v>103</v>
      </c>
      <c r="I2171" s="63" t="s">
        <v>106</v>
      </c>
      <c r="J2171" s="63">
        <v>260</v>
      </c>
      <c r="K2171" s="63">
        <v>371.8</v>
      </c>
    </row>
    <row r="2172" spans="1:11" ht="18" customHeight="1" x14ac:dyDescent="0.3">
      <c r="A2172" s="63" t="s">
        <v>98</v>
      </c>
      <c r="B2172" s="63">
        <v>2022</v>
      </c>
      <c r="C2172" s="63" t="s">
        <v>37</v>
      </c>
      <c r="D2172" s="63" t="s">
        <v>102</v>
      </c>
      <c r="E2172" s="63" t="s">
        <v>104</v>
      </c>
      <c r="F2172" s="63" t="s">
        <v>105</v>
      </c>
      <c r="G2172" s="63" t="s">
        <v>101</v>
      </c>
      <c r="H2172" s="63" t="s">
        <v>103</v>
      </c>
      <c r="I2172" s="63" t="s">
        <v>106</v>
      </c>
      <c r="J2172" s="63">
        <v>308</v>
      </c>
      <c r="K2172" s="63">
        <v>440.44</v>
      </c>
    </row>
    <row r="2173" spans="1:11" ht="18" customHeight="1" x14ac:dyDescent="0.3">
      <c r="A2173" s="63" t="s">
        <v>100</v>
      </c>
      <c r="B2173" s="63">
        <v>2022</v>
      </c>
      <c r="C2173" s="63" t="s">
        <v>37</v>
      </c>
      <c r="D2173" s="63" t="s">
        <v>102</v>
      </c>
      <c r="E2173" s="63" t="s">
        <v>104</v>
      </c>
      <c r="F2173" s="63" t="s">
        <v>105</v>
      </c>
      <c r="G2173" s="63" t="s">
        <v>101</v>
      </c>
      <c r="H2173" s="63" t="s">
        <v>103</v>
      </c>
      <c r="I2173" s="63" t="s">
        <v>106</v>
      </c>
      <c r="J2173" s="63">
        <v>334</v>
      </c>
      <c r="K2173" s="63">
        <v>477.62</v>
      </c>
    </row>
    <row r="2174" spans="1:11" ht="18" customHeight="1" x14ac:dyDescent="0.3">
      <c r="A2174" s="63" t="s">
        <v>98</v>
      </c>
      <c r="B2174" s="63">
        <v>2022</v>
      </c>
      <c r="C2174" s="63" t="s">
        <v>37</v>
      </c>
      <c r="D2174" s="63" t="s">
        <v>102</v>
      </c>
      <c r="E2174" s="63" t="s">
        <v>104</v>
      </c>
      <c r="F2174" s="63" t="s">
        <v>105</v>
      </c>
      <c r="G2174" s="63" t="s">
        <v>101</v>
      </c>
      <c r="H2174" s="63" t="s">
        <v>103</v>
      </c>
      <c r="I2174" s="63" t="s">
        <v>106</v>
      </c>
      <c r="J2174" s="63">
        <v>262</v>
      </c>
      <c r="K2174" s="63">
        <v>374.65999999999997</v>
      </c>
    </row>
    <row r="2175" spans="1:11" ht="18" customHeight="1" x14ac:dyDescent="0.3">
      <c r="A2175" s="63" t="s">
        <v>96</v>
      </c>
      <c r="B2175" s="63">
        <v>2022</v>
      </c>
      <c r="C2175" s="63" t="s">
        <v>37</v>
      </c>
      <c r="D2175" s="63" t="s">
        <v>102</v>
      </c>
      <c r="E2175" s="63" t="s">
        <v>104</v>
      </c>
      <c r="F2175" s="63" t="s">
        <v>105</v>
      </c>
      <c r="G2175" s="63" t="s">
        <v>101</v>
      </c>
      <c r="H2175" s="63" t="s">
        <v>103</v>
      </c>
      <c r="I2175" s="63" t="s">
        <v>106</v>
      </c>
      <c r="J2175" s="63">
        <v>310</v>
      </c>
      <c r="K2175" s="63">
        <v>443.3</v>
      </c>
    </row>
    <row r="2176" spans="1:11" ht="18" customHeight="1" x14ac:dyDescent="0.3">
      <c r="A2176" s="63" t="s">
        <v>96</v>
      </c>
      <c r="B2176" s="63">
        <v>2022</v>
      </c>
      <c r="C2176" s="63" t="s">
        <v>37</v>
      </c>
      <c r="D2176" s="63" t="s">
        <v>102</v>
      </c>
      <c r="E2176" s="63" t="s">
        <v>104</v>
      </c>
      <c r="F2176" s="63" t="s">
        <v>105</v>
      </c>
      <c r="G2176" s="63" t="s">
        <v>101</v>
      </c>
      <c r="H2176" s="63" t="s">
        <v>103</v>
      </c>
      <c r="I2176" s="63" t="s">
        <v>106</v>
      </c>
      <c r="J2176" s="63">
        <v>783</v>
      </c>
      <c r="K2176" s="63">
        <v>1119.69</v>
      </c>
    </row>
    <row r="2177" spans="1:11" ht="18" customHeight="1" x14ac:dyDescent="0.3">
      <c r="A2177" s="63" t="s">
        <v>89</v>
      </c>
      <c r="B2177" s="63">
        <v>2022</v>
      </c>
      <c r="C2177" s="63" t="s">
        <v>37</v>
      </c>
      <c r="D2177" s="63" t="s">
        <v>102</v>
      </c>
      <c r="E2177" s="63" t="s">
        <v>104</v>
      </c>
      <c r="F2177" s="63" t="s">
        <v>105</v>
      </c>
      <c r="G2177" s="63" t="s">
        <v>101</v>
      </c>
      <c r="H2177" s="63" t="s">
        <v>103</v>
      </c>
      <c r="I2177" s="63" t="s">
        <v>106</v>
      </c>
      <c r="J2177" s="63">
        <v>836</v>
      </c>
      <c r="K2177" s="63">
        <v>1195.48</v>
      </c>
    </row>
    <row r="2178" spans="1:11" ht="18" customHeight="1" x14ac:dyDescent="0.3">
      <c r="A2178" s="63" t="s">
        <v>89</v>
      </c>
      <c r="B2178" s="63">
        <v>2022</v>
      </c>
      <c r="C2178" s="63" t="s">
        <v>37</v>
      </c>
      <c r="D2178" s="63" t="s">
        <v>102</v>
      </c>
      <c r="E2178" s="63" t="s">
        <v>104</v>
      </c>
      <c r="F2178" s="63" t="s">
        <v>105</v>
      </c>
      <c r="G2178" s="63" t="s">
        <v>101</v>
      </c>
      <c r="H2178" s="63" t="s">
        <v>103</v>
      </c>
      <c r="I2178" s="63" t="s">
        <v>106</v>
      </c>
      <c r="J2178" s="63">
        <v>939</v>
      </c>
      <c r="K2178" s="63">
        <v>1342.77</v>
      </c>
    </row>
    <row r="2179" spans="1:11" ht="18" customHeight="1" x14ac:dyDescent="0.3">
      <c r="A2179" s="63" t="s">
        <v>96</v>
      </c>
      <c r="B2179" s="63">
        <v>2022</v>
      </c>
      <c r="C2179" s="63" t="s">
        <v>37</v>
      </c>
      <c r="D2179" s="63" t="s">
        <v>102</v>
      </c>
      <c r="E2179" s="63" t="s">
        <v>104</v>
      </c>
      <c r="F2179" s="63" t="s">
        <v>105</v>
      </c>
      <c r="G2179" s="63" t="s">
        <v>101</v>
      </c>
      <c r="H2179" s="63" t="s">
        <v>103</v>
      </c>
      <c r="I2179" s="63" t="s">
        <v>106</v>
      </c>
      <c r="J2179" s="63">
        <v>940</v>
      </c>
      <c r="K2179" s="63">
        <v>1344.2</v>
      </c>
    </row>
    <row r="2180" spans="1:11" ht="18" customHeight="1" x14ac:dyDescent="0.3">
      <c r="A2180" s="63" t="s">
        <v>98</v>
      </c>
      <c r="B2180" s="63">
        <v>2022</v>
      </c>
      <c r="C2180" s="63" t="s">
        <v>37</v>
      </c>
      <c r="D2180" s="63" t="s">
        <v>102</v>
      </c>
      <c r="E2180" s="63" t="s">
        <v>104</v>
      </c>
      <c r="F2180" s="63" t="s">
        <v>105</v>
      </c>
      <c r="G2180" s="63" t="s">
        <v>101</v>
      </c>
      <c r="H2180" s="63" t="s">
        <v>103</v>
      </c>
      <c r="I2180" s="63" t="s">
        <v>106</v>
      </c>
      <c r="J2180" s="63">
        <v>941</v>
      </c>
      <c r="K2180" s="63">
        <v>1345.63</v>
      </c>
    </row>
    <row r="2181" spans="1:11" ht="18" customHeight="1" x14ac:dyDescent="0.3">
      <c r="A2181" s="63" t="s">
        <v>98</v>
      </c>
      <c r="B2181" s="63">
        <v>2022</v>
      </c>
      <c r="C2181" s="63" t="s">
        <v>37</v>
      </c>
      <c r="D2181" s="63" t="s">
        <v>102</v>
      </c>
      <c r="E2181" s="63" t="s">
        <v>104</v>
      </c>
      <c r="F2181" s="63" t="s">
        <v>105</v>
      </c>
      <c r="G2181" s="63" t="s">
        <v>101</v>
      </c>
      <c r="H2181" s="63" t="s">
        <v>103</v>
      </c>
      <c r="I2181" s="63" t="s">
        <v>106</v>
      </c>
      <c r="J2181" s="63">
        <v>876</v>
      </c>
      <c r="K2181" s="63">
        <v>526.24</v>
      </c>
    </row>
    <row r="2182" spans="1:11" ht="18" customHeight="1" x14ac:dyDescent="0.3">
      <c r="A2182" s="63" t="s">
        <v>96</v>
      </c>
      <c r="B2182" s="63">
        <v>2022</v>
      </c>
      <c r="C2182" s="63" t="s">
        <v>37</v>
      </c>
      <c r="D2182" s="63" t="s">
        <v>102</v>
      </c>
      <c r="E2182" s="63" t="s">
        <v>104</v>
      </c>
      <c r="F2182" s="63" t="s">
        <v>105</v>
      </c>
      <c r="G2182" s="63" t="s">
        <v>101</v>
      </c>
      <c r="H2182" s="63" t="s">
        <v>103</v>
      </c>
      <c r="I2182" s="63" t="s">
        <v>106</v>
      </c>
      <c r="J2182" s="63">
        <v>309</v>
      </c>
      <c r="K2182" s="63">
        <v>441.87</v>
      </c>
    </row>
    <row r="2183" spans="1:11" ht="18" customHeight="1" x14ac:dyDescent="0.3">
      <c r="A2183" s="63" t="s">
        <v>89</v>
      </c>
      <c r="B2183" s="63">
        <v>2022</v>
      </c>
      <c r="C2183" s="63" t="s">
        <v>37</v>
      </c>
      <c r="D2183" s="63" t="s">
        <v>102</v>
      </c>
      <c r="E2183" s="63" t="s">
        <v>104</v>
      </c>
      <c r="F2183" s="63" t="s">
        <v>105</v>
      </c>
      <c r="G2183" s="63" t="s">
        <v>101</v>
      </c>
      <c r="H2183" s="63" t="s">
        <v>103</v>
      </c>
      <c r="I2183" s="63" t="s">
        <v>106</v>
      </c>
      <c r="J2183" s="63">
        <v>135</v>
      </c>
      <c r="K2183" s="63">
        <v>193.05</v>
      </c>
    </row>
    <row r="2184" spans="1:11" ht="18" customHeight="1" x14ac:dyDescent="0.3">
      <c r="A2184" s="63" t="s">
        <v>98</v>
      </c>
      <c r="B2184" s="63">
        <v>2022</v>
      </c>
      <c r="C2184" s="63" t="s">
        <v>37</v>
      </c>
      <c r="D2184" s="63" t="s">
        <v>102</v>
      </c>
      <c r="E2184" s="63" t="s">
        <v>104</v>
      </c>
      <c r="F2184" s="63" t="s">
        <v>105</v>
      </c>
      <c r="G2184" s="63" t="s">
        <v>101</v>
      </c>
      <c r="H2184" s="63" t="s">
        <v>103</v>
      </c>
      <c r="I2184" s="63" t="s">
        <v>106</v>
      </c>
      <c r="J2184" s="63">
        <v>129</v>
      </c>
      <c r="K2184" s="63">
        <v>184.47</v>
      </c>
    </row>
    <row r="2185" spans="1:11" ht="18" customHeight="1" x14ac:dyDescent="0.3">
      <c r="A2185" s="63" t="s">
        <v>89</v>
      </c>
      <c r="B2185" s="63">
        <v>2022</v>
      </c>
      <c r="C2185" s="63" t="s">
        <v>37</v>
      </c>
      <c r="D2185" s="63" t="s">
        <v>102</v>
      </c>
      <c r="E2185" s="63" t="s">
        <v>104</v>
      </c>
      <c r="F2185" s="63" t="s">
        <v>105</v>
      </c>
      <c r="G2185" s="63" t="s">
        <v>101</v>
      </c>
      <c r="H2185" s="63" t="s">
        <v>103</v>
      </c>
      <c r="I2185" s="63" t="s">
        <v>106</v>
      </c>
      <c r="J2185" s="63">
        <v>369</v>
      </c>
      <c r="K2185" s="63">
        <v>527.66999999999996</v>
      </c>
    </row>
    <row r="2186" spans="1:11" ht="18" customHeight="1" x14ac:dyDescent="0.3">
      <c r="A2186" s="63" t="s">
        <v>96</v>
      </c>
      <c r="B2186" s="63">
        <v>2022</v>
      </c>
      <c r="C2186" s="63" t="s">
        <v>37</v>
      </c>
      <c r="D2186" s="63" t="s">
        <v>102</v>
      </c>
      <c r="E2186" s="63" t="s">
        <v>104</v>
      </c>
      <c r="F2186" s="63" t="s">
        <v>105</v>
      </c>
      <c r="G2186" s="63" t="s">
        <v>101</v>
      </c>
      <c r="H2186" s="63" t="s">
        <v>103</v>
      </c>
      <c r="I2186" s="63" t="s">
        <v>106</v>
      </c>
      <c r="J2186" s="63">
        <v>337</v>
      </c>
      <c r="K2186" s="63">
        <v>481.90999999999997</v>
      </c>
    </row>
    <row r="2187" spans="1:11" ht="18" customHeight="1" x14ac:dyDescent="0.3">
      <c r="A2187" s="63" t="s">
        <v>89</v>
      </c>
      <c r="B2187" s="63">
        <v>2022</v>
      </c>
      <c r="C2187" s="63" t="s">
        <v>37</v>
      </c>
      <c r="D2187" s="63" t="s">
        <v>102</v>
      </c>
      <c r="E2187" s="63" t="s">
        <v>104</v>
      </c>
      <c r="F2187" s="63" t="s">
        <v>105</v>
      </c>
      <c r="G2187" s="63" t="s">
        <v>101</v>
      </c>
      <c r="H2187" s="63" t="s">
        <v>103</v>
      </c>
      <c r="I2187" s="63" t="s">
        <v>106</v>
      </c>
      <c r="J2187" s="63">
        <v>265</v>
      </c>
      <c r="K2187" s="63">
        <v>378.95</v>
      </c>
    </row>
    <row r="2188" spans="1:11" ht="18" customHeight="1" x14ac:dyDescent="0.3">
      <c r="A2188" s="63" t="s">
        <v>100</v>
      </c>
      <c r="B2188" s="63">
        <v>2022</v>
      </c>
      <c r="C2188" s="63" t="s">
        <v>37</v>
      </c>
      <c r="D2188" s="63" t="s">
        <v>102</v>
      </c>
      <c r="E2188" s="63" t="s">
        <v>104</v>
      </c>
      <c r="F2188" s="63" t="s">
        <v>105</v>
      </c>
      <c r="G2188" s="63" t="s">
        <v>101</v>
      </c>
      <c r="H2188" s="63" t="s">
        <v>103</v>
      </c>
      <c r="I2188" s="63" t="s">
        <v>106</v>
      </c>
      <c r="J2188" s="63">
        <v>307</v>
      </c>
      <c r="K2188" s="63">
        <v>439.01</v>
      </c>
    </row>
    <row r="2189" spans="1:11" ht="18" customHeight="1" x14ac:dyDescent="0.3">
      <c r="A2189" s="63" t="s">
        <v>98</v>
      </c>
      <c r="B2189" s="63">
        <v>2022</v>
      </c>
      <c r="C2189" s="63" t="s">
        <v>37</v>
      </c>
      <c r="D2189" s="63" t="s">
        <v>102</v>
      </c>
      <c r="E2189" s="63" t="s">
        <v>104</v>
      </c>
      <c r="F2189" s="63" t="s">
        <v>105</v>
      </c>
      <c r="G2189" s="63" t="s">
        <v>101</v>
      </c>
      <c r="H2189" s="63" t="s">
        <v>103</v>
      </c>
      <c r="I2189" s="63" t="s">
        <v>106</v>
      </c>
      <c r="J2189" s="63">
        <v>792</v>
      </c>
      <c r="K2189" s="63">
        <v>1132.56</v>
      </c>
    </row>
    <row r="2190" spans="1:11" ht="18" customHeight="1" x14ac:dyDescent="0.3">
      <c r="A2190" s="63" t="s">
        <v>96</v>
      </c>
      <c r="B2190" s="63">
        <v>2022</v>
      </c>
      <c r="C2190" s="63" t="s">
        <v>37</v>
      </c>
      <c r="D2190" s="63" t="s">
        <v>102</v>
      </c>
      <c r="E2190" s="63" t="s">
        <v>104</v>
      </c>
      <c r="F2190" s="63" t="s">
        <v>105</v>
      </c>
      <c r="G2190" s="63" t="s">
        <v>101</v>
      </c>
      <c r="H2190" s="63" t="s">
        <v>103</v>
      </c>
      <c r="I2190" s="63" t="s">
        <v>106</v>
      </c>
      <c r="J2190" s="63">
        <v>845</v>
      </c>
      <c r="K2190" s="63">
        <v>1208.3499999999999</v>
      </c>
    </row>
    <row r="2191" spans="1:11" ht="18" customHeight="1" x14ac:dyDescent="0.3">
      <c r="A2191" s="63" t="s">
        <v>99</v>
      </c>
      <c r="B2191" s="63">
        <v>2022</v>
      </c>
      <c r="C2191" s="63" t="s">
        <v>37</v>
      </c>
      <c r="D2191" s="63" t="s">
        <v>102</v>
      </c>
      <c r="E2191" s="63" t="s">
        <v>104</v>
      </c>
      <c r="F2191" s="63" t="s">
        <v>105</v>
      </c>
      <c r="G2191" s="63" t="s">
        <v>101</v>
      </c>
      <c r="H2191" s="63" t="s">
        <v>103</v>
      </c>
      <c r="I2191" s="63" t="s">
        <v>106</v>
      </c>
      <c r="J2191" s="63">
        <v>878</v>
      </c>
      <c r="K2191" s="63">
        <v>1255.54</v>
      </c>
    </row>
    <row r="2192" spans="1:11" ht="18" customHeight="1" x14ac:dyDescent="0.3">
      <c r="A2192" s="63" t="s">
        <v>89</v>
      </c>
      <c r="B2192" s="63">
        <v>2022</v>
      </c>
      <c r="C2192" s="63" t="s">
        <v>36</v>
      </c>
      <c r="D2192" s="63" t="s">
        <v>102</v>
      </c>
      <c r="E2192" s="63" t="s">
        <v>104</v>
      </c>
      <c r="F2192" s="63" t="s">
        <v>105</v>
      </c>
      <c r="G2192" s="63" t="s">
        <v>101</v>
      </c>
      <c r="H2192" s="63" t="s">
        <v>103</v>
      </c>
      <c r="I2192" s="63" t="s">
        <v>106</v>
      </c>
      <c r="J2192" s="63">
        <v>266</v>
      </c>
      <c r="K2192" s="63">
        <v>380.38</v>
      </c>
    </row>
    <row r="2193" spans="1:11" ht="18" customHeight="1" x14ac:dyDescent="0.3">
      <c r="A2193" s="63" t="s">
        <v>99</v>
      </c>
      <c r="B2193" s="63">
        <v>2022</v>
      </c>
      <c r="C2193" s="63" t="s">
        <v>36</v>
      </c>
      <c r="D2193" s="63" t="s">
        <v>102</v>
      </c>
      <c r="E2193" s="63" t="s">
        <v>104</v>
      </c>
      <c r="F2193" s="63" t="s">
        <v>105</v>
      </c>
      <c r="G2193" s="63" t="s">
        <v>101</v>
      </c>
      <c r="H2193" s="63" t="s">
        <v>103</v>
      </c>
      <c r="I2193" s="63" t="s">
        <v>106</v>
      </c>
      <c r="J2193" s="63">
        <v>314</v>
      </c>
      <c r="K2193" s="63">
        <v>449.02</v>
      </c>
    </row>
    <row r="2194" spans="1:11" ht="18" customHeight="1" x14ac:dyDescent="0.3">
      <c r="A2194" s="63" t="s">
        <v>96</v>
      </c>
      <c r="B2194" s="63">
        <v>2022</v>
      </c>
      <c r="C2194" s="63" t="s">
        <v>36</v>
      </c>
      <c r="D2194" s="63" t="s">
        <v>102</v>
      </c>
      <c r="E2194" s="63" t="s">
        <v>104</v>
      </c>
      <c r="F2194" s="63" t="s">
        <v>105</v>
      </c>
      <c r="G2194" s="63" t="s">
        <v>101</v>
      </c>
      <c r="H2194" s="63" t="s">
        <v>103</v>
      </c>
      <c r="I2194" s="63" t="s">
        <v>106</v>
      </c>
      <c r="J2194" s="63">
        <v>268</v>
      </c>
      <c r="K2194" s="63">
        <v>383.24</v>
      </c>
    </row>
    <row r="2195" spans="1:11" ht="18" customHeight="1" x14ac:dyDescent="0.3">
      <c r="A2195" s="63" t="s">
        <v>89</v>
      </c>
      <c r="B2195" s="63">
        <v>2022</v>
      </c>
      <c r="C2195" s="63" t="s">
        <v>36</v>
      </c>
      <c r="D2195" s="63" t="s">
        <v>102</v>
      </c>
      <c r="E2195" s="63" t="s">
        <v>104</v>
      </c>
      <c r="F2195" s="63" t="s">
        <v>105</v>
      </c>
      <c r="G2195" s="63" t="s">
        <v>101</v>
      </c>
      <c r="H2195" s="63" t="s">
        <v>103</v>
      </c>
      <c r="I2195" s="63" t="s">
        <v>106</v>
      </c>
      <c r="J2195" s="63">
        <v>316</v>
      </c>
      <c r="K2195" s="63">
        <v>451.88</v>
      </c>
    </row>
    <row r="2196" spans="1:11" ht="18" customHeight="1" x14ac:dyDescent="0.3">
      <c r="A2196" s="63" t="s">
        <v>96</v>
      </c>
      <c r="B2196" s="63">
        <v>2022</v>
      </c>
      <c r="C2196" s="63" t="s">
        <v>36</v>
      </c>
      <c r="D2196" s="63" t="s">
        <v>102</v>
      </c>
      <c r="E2196" s="63" t="s">
        <v>104</v>
      </c>
      <c r="F2196" s="63" t="s">
        <v>105</v>
      </c>
      <c r="G2196" s="63" t="s">
        <v>101</v>
      </c>
      <c r="H2196" s="63" t="s">
        <v>103</v>
      </c>
      <c r="I2196" s="63" t="s">
        <v>106</v>
      </c>
      <c r="J2196" s="63">
        <v>835</v>
      </c>
      <c r="K2196" s="63">
        <v>1194.05</v>
      </c>
    </row>
    <row r="2197" spans="1:11" ht="18" customHeight="1" x14ac:dyDescent="0.3">
      <c r="A2197" s="63" t="s">
        <v>96</v>
      </c>
      <c r="B2197" s="63">
        <v>2022</v>
      </c>
      <c r="C2197" s="63" t="s">
        <v>36</v>
      </c>
      <c r="D2197" s="63" t="s">
        <v>102</v>
      </c>
      <c r="E2197" s="63" t="s">
        <v>104</v>
      </c>
      <c r="F2197" s="63" t="s">
        <v>105</v>
      </c>
      <c r="G2197" s="63" t="s">
        <v>101</v>
      </c>
      <c r="H2197" s="63" t="s">
        <v>103</v>
      </c>
      <c r="I2197" s="63" t="s">
        <v>106</v>
      </c>
      <c r="J2197" s="63">
        <v>869</v>
      </c>
      <c r="K2197" s="63">
        <v>1242.67</v>
      </c>
    </row>
    <row r="2198" spans="1:11" ht="18" customHeight="1" x14ac:dyDescent="0.3">
      <c r="A2198" s="63" t="s">
        <v>96</v>
      </c>
      <c r="B2198" s="63">
        <v>2022</v>
      </c>
      <c r="C2198" s="63" t="s">
        <v>36</v>
      </c>
      <c r="D2198" s="63" t="s">
        <v>102</v>
      </c>
      <c r="E2198" s="63" t="s">
        <v>104</v>
      </c>
      <c r="F2198" s="63" t="s">
        <v>105</v>
      </c>
      <c r="G2198" s="63" t="s">
        <v>101</v>
      </c>
      <c r="H2198" s="63" t="s">
        <v>103</v>
      </c>
      <c r="I2198" s="63" t="s">
        <v>106</v>
      </c>
      <c r="J2198" s="63">
        <v>937</v>
      </c>
      <c r="K2198" s="63">
        <v>1339.9099999999999</v>
      </c>
    </row>
    <row r="2199" spans="1:11" ht="18" customHeight="1" x14ac:dyDescent="0.3">
      <c r="A2199" s="63" t="s">
        <v>89</v>
      </c>
      <c r="B2199" s="63">
        <v>2022</v>
      </c>
      <c r="C2199" s="63" t="s">
        <v>36</v>
      </c>
      <c r="D2199" s="63" t="s">
        <v>102</v>
      </c>
      <c r="E2199" s="63" t="s">
        <v>104</v>
      </c>
      <c r="F2199" s="63" t="s">
        <v>105</v>
      </c>
      <c r="G2199" s="63" t="s">
        <v>101</v>
      </c>
      <c r="H2199" s="63" t="s">
        <v>103</v>
      </c>
      <c r="I2199" s="63" t="s">
        <v>106</v>
      </c>
      <c r="J2199" s="63">
        <v>938</v>
      </c>
      <c r="K2199" s="63">
        <v>1341.34</v>
      </c>
    </row>
    <row r="2200" spans="1:11" ht="18" customHeight="1" x14ac:dyDescent="0.3">
      <c r="A2200" s="63" t="s">
        <v>89</v>
      </c>
      <c r="B2200" s="63">
        <v>2022</v>
      </c>
      <c r="C2200" s="63" t="s">
        <v>36</v>
      </c>
      <c r="D2200" s="63" t="s">
        <v>102</v>
      </c>
      <c r="E2200" s="63" t="s">
        <v>104</v>
      </c>
      <c r="F2200" s="63" t="s">
        <v>105</v>
      </c>
      <c r="G2200" s="63" t="s">
        <v>101</v>
      </c>
      <c r="H2200" s="63" t="s">
        <v>103</v>
      </c>
      <c r="I2200" s="63" t="s">
        <v>106</v>
      </c>
      <c r="J2200" s="63">
        <v>875</v>
      </c>
      <c r="K2200" s="63">
        <v>526.24</v>
      </c>
    </row>
    <row r="2201" spans="1:11" ht="18" customHeight="1" x14ac:dyDescent="0.3">
      <c r="A2201" s="63" t="s">
        <v>99</v>
      </c>
      <c r="B2201" s="63">
        <v>2022</v>
      </c>
      <c r="C2201" s="63" t="s">
        <v>36</v>
      </c>
      <c r="D2201" s="63" t="s">
        <v>102</v>
      </c>
      <c r="E2201" s="63" t="s">
        <v>104</v>
      </c>
      <c r="F2201" s="63" t="s">
        <v>105</v>
      </c>
      <c r="G2201" s="63" t="s">
        <v>101</v>
      </c>
      <c r="H2201" s="63" t="s">
        <v>103</v>
      </c>
      <c r="I2201" s="63" t="s">
        <v>106</v>
      </c>
      <c r="J2201" s="63">
        <v>315</v>
      </c>
      <c r="K2201" s="63">
        <v>450.45</v>
      </c>
    </row>
    <row r="2202" spans="1:11" ht="18" customHeight="1" x14ac:dyDescent="0.3">
      <c r="A2202" s="63" t="s">
        <v>96</v>
      </c>
      <c r="B2202" s="63">
        <v>2022</v>
      </c>
      <c r="C2202" s="63" t="s">
        <v>36</v>
      </c>
      <c r="D2202" s="63" t="s">
        <v>102</v>
      </c>
      <c r="E2202" s="63" t="s">
        <v>104</v>
      </c>
      <c r="F2202" s="63" t="s">
        <v>105</v>
      </c>
      <c r="G2202" s="63" t="s">
        <v>101</v>
      </c>
      <c r="H2202" s="63" t="s">
        <v>103</v>
      </c>
      <c r="I2202" s="63" t="s">
        <v>106</v>
      </c>
      <c r="J2202" s="63">
        <v>153</v>
      </c>
      <c r="K2202" s="63">
        <v>218.79</v>
      </c>
    </row>
    <row r="2203" spans="1:11" ht="18" customHeight="1" x14ac:dyDescent="0.3">
      <c r="A2203" s="63" t="s">
        <v>96</v>
      </c>
      <c r="B2203" s="63">
        <v>2022</v>
      </c>
      <c r="C2203" s="63" t="s">
        <v>36</v>
      </c>
      <c r="D2203" s="63" t="s">
        <v>102</v>
      </c>
      <c r="E2203" s="63" t="s">
        <v>104</v>
      </c>
      <c r="F2203" s="63" t="s">
        <v>105</v>
      </c>
      <c r="G2203" s="63" t="s">
        <v>101</v>
      </c>
      <c r="H2203" s="63" t="s">
        <v>103</v>
      </c>
      <c r="I2203" s="63" t="s">
        <v>106</v>
      </c>
      <c r="J2203" s="63">
        <v>147</v>
      </c>
      <c r="K2203" s="63">
        <v>210.21</v>
      </c>
    </row>
    <row r="2204" spans="1:11" ht="18" customHeight="1" x14ac:dyDescent="0.3">
      <c r="A2204" s="63" t="s">
        <v>89</v>
      </c>
      <c r="B2204" s="63">
        <v>2022</v>
      </c>
      <c r="C2204" s="63" t="s">
        <v>36</v>
      </c>
      <c r="D2204" s="63" t="s">
        <v>102</v>
      </c>
      <c r="E2204" s="63" t="s">
        <v>104</v>
      </c>
      <c r="F2204" s="63" t="s">
        <v>105</v>
      </c>
      <c r="G2204" s="63" t="s">
        <v>101</v>
      </c>
      <c r="H2204" s="63" t="s">
        <v>103</v>
      </c>
      <c r="I2204" s="63" t="s">
        <v>106</v>
      </c>
      <c r="J2204" s="63">
        <v>141</v>
      </c>
      <c r="K2204" s="63">
        <v>201.63</v>
      </c>
    </row>
    <row r="2205" spans="1:11" ht="18" customHeight="1" x14ac:dyDescent="0.3">
      <c r="A2205" s="63" t="s">
        <v>98</v>
      </c>
      <c r="B2205" s="63">
        <v>2022</v>
      </c>
      <c r="C2205" s="63" t="s">
        <v>36</v>
      </c>
      <c r="D2205" s="63" t="s">
        <v>102</v>
      </c>
      <c r="E2205" s="63" t="s">
        <v>104</v>
      </c>
      <c r="F2205" s="63" t="s">
        <v>105</v>
      </c>
      <c r="G2205" s="63" t="s">
        <v>101</v>
      </c>
      <c r="H2205" s="63" t="s">
        <v>103</v>
      </c>
      <c r="I2205" s="63" t="s">
        <v>106</v>
      </c>
      <c r="J2205" s="63">
        <v>313</v>
      </c>
      <c r="K2205" s="63">
        <v>447.59000000000003</v>
      </c>
    </row>
    <row r="2206" spans="1:11" ht="18" customHeight="1" x14ac:dyDescent="0.3">
      <c r="A2206" s="63" t="s">
        <v>96</v>
      </c>
      <c r="B2206" s="63">
        <v>2022</v>
      </c>
      <c r="C2206" s="63" t="s">
        <v>36</v>
      </c>
      <c r="D2206" s="63" t="s">
        <v>102</v>
      </c>
      <c r="E2206" s="63" t="s">
        <v>104</v>
      </c>
      <c r="F2206" s="63" t="s">
        <v>105</v>
      </c>
      <c r="G2206" s="63" t="s">
        <v>101</v>
      </c>
      <c r="H2206" s="63" t="s">
        <v>103</v>
      </c>
      <c r="I2206" s="63" t="s">
        <v>106</v>
      </c>
      <c r="J2206" s="63">
        <v>844</v>
      </c>
      <c r="K2206" s="63">
        <v>1206.92</v>
      </c>
    </row>
    <row r="2207" spans="1:11" ht="18" customHeight="1" x14ac:dyDescent="0.3">
      <c r="A2207" s="63" t="s">
        <v>96</v>
      </c>
      <c r="B2207" s="63">
        <v>2022</v>
      </c>
      <c r="C2207" s="63" t="s">
        <v>36</v>
      </c>
      <c r="D2207" s="63" t="s">
        <v>102</v>
      </c>
      <c r="E2207" s="63" t="s">
        <v>104</v>
      </c>
      <c r="F2207" s="63" t="s">
        <v>105</v>
      </c>
      <c r="G2207" s="63" t="s">
        <v>101</v>
      </c>
      <c r="H2207" s="63" t="s">
        <v>103</v>
      </c>
      <c r="I2207" s="63" t="s">
        <v>106</v>
      </c>
      <c r="J2207" s="63">
        <v>877</v>
      </c>
      <c r="K2207" s="63">
        <v>1254.1100000000001</v>
      </c>
    </row>
    <row r="2208" spans="1:11" ht="18" customHeight="1" x14ac:dyDescent="0.3">
      <c r="A2208" s="63" t="s">
        <v>96</v>
      </c>
      <c r="B2208" s="63">
        <v>2022</v>
      </c>
      <c r="C2208" s="63" t="s">
        <v>32</v>
      </c>
      <c r="D2208" s="63" t="s">
        <v>102</v>
      </c>
      <c r="E2208" s="63" t="s">
        <v>104</v>
      </c>
      <c r="F2208" s="63" t="s">
        <v>105</v>
      </c>
      <c r="G2208" s="63" t="s">
        <v>101</v>
      </c>
      <c r="H2208" s="63" t="s">
        <v>103</v>
      </c>
      <c r="I2208" s="63" t="s">
        <v>106</v>
      </c>
      <c r="J2208" s="63">
        <v>284</v>
      </c>
      <c r="K2208" s="63">
        <v>406.12</v>
      </c>
    </row>
    <row r="2209" spans="1:11" ht="18" customHeight="1" x14ac:dyDescent="0.3">
      <c r="A2209" s="63" t="s">
        <v>98</v>
      </c>
      <c r="B2209" s="63">
        <v>2022</v>
      </c>
      <c r="C2209" s="63" t="s">
        <v>32</v>
      </c>
      <c r="D2209" s="63" t="s">
        <v>102</v>
      </c>
      <c r="E2209" s="63" t="s">
        <v>104</v>
      </c>
      <c r="F2209" s="63" t="s">
        <v>105</v>
      </c>
      <c r="G2209" s="63" t="s">
        <v>101</v>
      </c>
      <c r="H2209" s="63" t="s">
        <v>103</v>
      </c>
      <c r="I2209" s="63" t="s">
        <v>106</v>
      </c>
      <c r="J2209" s="63">
        <v>332</v>
      </c>
      <c r="K2209" s="63">
        <v>474.76</v>
      </c>
    </row>
    <row r="2210" spans="1:11" ht="18" customHeight="1" x14ac:dyDescent="0.3">
      <c r="A2210" s="63" t="s">
        <v>96</v>
      </c>
      <c r="B2210" s="63">
        <v>2022</v>
      </c>
      <c r="C2210" s="63" t="s">
        <v>32</v>
      </c>
      <c r="D2210" s="63" t="s">
        <v>102</v>
      </c>
      <c r="E2210" s="63" t="s">
        <v>104</v>
      </c>
      <c r="F2210" s="63" t="s">
        <v>105</v>
      </c>
      <c r="G2210" s="63" t="s">
        <v>101</v>
      </c>
      <c r="H2210" s="63" t="s">
        <v>103</v>
      </c>
      <c r="I2210" s="63" t="s">
        <v>106</v>
      </c>
      <c r="J2210" s="63">
        <v>286</v>
      </c>
      <c r="K2210" s="63">
        <v>408.98</v>
      </c>
    </row>
    <row r="2211" spans="1:11" ht="18" customHeight="1" x14ac:dyDescent="0.3">
      <c r="A2211" s="63" t="s">
        <v>89</v>
      </c>
      <c r="B2211" s="63">
        <v>2022</v>
      </c>
      <c r="C2211" s="63" t="s">
        <v>32</v>
      </c>
      <c r="D2211" s="63" t="s">
        <v>102</v>
      </c>
      <c r="E2211" s="63" t="s">
        <v>104</v>
      </c>
      <c r="F2211" s="63" t="s">
        <v>105</v>
      </c>
      <c r="G2211" s="63" t="s">
        <v>101</v>
      </c>
      <c r="H2211" s="63" t="s">
        <v>103</v>
      </c>
      <c r="I2211" s="63" t="s">
        <v>106</v>
      </c>
      <c r="J2211" s="63">
        <v>328</v>
      </c>
      <c r="K2211" s="63">
        <v>469.03999999999996</v>
      </c>
    </row>
    <row r="2212" spans="1:11" ht="18" customHeight="1" x14ac:dyDescent="0.3">
      <c r="A2212" s="63" t="s">
        <v>100</v>
      </c>
      <c r="B2212" s="63">
        <v>2022</v>
      </c>
      <c r="C2212" s="63" t="s">
        <v>32</v>
      </c>
      <c r="D2212" s="63" t="s">
        <v>102</v>
      </c>
      <c r="E2212" s="63" t="s">
        <v>104</v>
      </c>
      <c r="F2212" s="63" t="s">
        <v>105</v>
      </c>
      <c r="G2212" s="63" t="s">
        <v>101</v>
      </c>
      <c r="H2212" s="63" t="s">
        <v>103</v>
      </c>
      <c r="I2212" s="63" t="s">
        <v>106</v>
      </c>
      <c r="J2212" s="63">
        <v>833</v>
      </c>
      <c r="K2212" s="63">
        <v>1191.19</v>
      </c>
    </row>
    <row r="2213" spans="1:11" ht="18" customHeight="1" x14ac:dyDescent="0.3">
      <c r="A2213" s="63" t="s">
        <v>89</v>
      </c>
      <c r="B2213" s="63">
        <v>2022</v>
      </c>
      <c r="C2213" s="63" t="s">
        <v>32</v>
      </c>
      <c r="D2213" s="63" t="s">
        <v>102</v>
      </c>
      <c r="E2213" s="63" t="s">
        <v>104</v>
      </c>
      <c r="F2213" s="63" t="s">
        <v>105</v>
      </c>
      <c r="G2213" s="63" t="s">
        <v>101</v>
      </c>
      <c r="H2213" s="63" t="s">
        <v>103</v>
      </c>
      <c r="I2213" s="63" t="s">
        <v>106</v>
      </c>
      <c r="J2213" s="63">
        <v>866</v>
      </c>
      <c r="K2213" s="63">
        <v>1238.3800000000001</v>
      </c>
    </row>
    <row r="2214" spans="1:11" ht="18" customHeight="1" x14ac:dyDescent="0.3">
      <c r="A2214" s="63" t="s">
        <v>98</v>
      </c>
      <c r="B2214" s="63">
        <v>2022</v>
      </c>
      <c r="C2214" s="63" t="s">
        <v>32</v>
      </c>
      <c r="D2214" s="63" t="s">
        <v>102</v>
      </c>
      <c r="E2214" s="63" t="s">
        <v>104</v>
      </c>
      <c r="F2214" s="63" t="s">
        <v>105</v>
      </c>
      <c r="G2214" s="63" t="s">
        <v>101</v>
      </c>
      <c r="H2214" s="63" t="s">
        <v>103</v>
      </c>
      <c r="I2214" s="63" t="s">
        <v>106</v>
      </c>
      <c r="J2214" s="63">
        <v>929</v>
      </c>
      <c r="K2214" s="63">
        <v>1328.47</v>
      </c>
    </row>
    <row r="2215" spans="1:11" ht="18" customHeight="1" x14ac:dyDescent="0.3">
      <c r="A2215" s="63" t="s">
        <v>96</v>
      </c>
      <c r="B2215" s="63">
        <v>2022</v>
      </c>
      <c r="C2215" s="63" t="s">
        <v>32</v>
      </c>
      <c r="D2215" s="63" t="s">
        <v>102</v>
      </c>
      <c r="E2215" s="63" t="s">
        <v>104</v>
      </c>
      <c r="F2215" s="63" t="s">
        <v>105</v>
      </c>
      <c r="G2215" s="63" t="s">
        <v>101</v>
      </c>
      <c r="H2215" s="63" t="s">
        <v>103</v>
      </c>
      <c r="I2215" s="63" t="s">
        <v>106</v>
      </c>
      <c r="J2215" s="63">
        <v>930</v>
      </c>
      <c r="K2215" s="63">
        <v>1329.9</v>
      </c>
    </row>
    <row r="2216" spans="1:11" ht="18" customHeight="1" x14ac:dyDescent="0.3">
      <c r="A2216" s="63" t="s">
        <v>98</v>
      </c>
      <c r="B2216" s="63">
        <v>2022</v>
      </c>
      <c r="C2216" s="63" t="s">
        <v>32</v>
      </c>
      <c r="D2216" s="63" t="s">
        <v>102</v>
      </c>
      <c r="E2216" s="63" t="s">
        <v>104</v>
      </c>
      <c r="F2216" s="63" t="s">
        <v>105</v>
      </c>
      <c r="G2216" s="63" t="s">
        <v>101</v>
      </c>
      <c r="H2216" s="63" t="s">
        <v>103</v>
      </c>
      <c r="I2216" s="63" t="s">
        <v>106</v>
      </c>
      <c r="J2216" s="63">
        <v>872</v>
      </c>
      <c r="K2216" s="63">
        <v>526.24</v>
      </c>
    </row>
    <row r="2217" spans="1:11" ht="18" customHeight="1" x14ac:dyDescent="0.3">
      <c r="A2217" s="63" t="s">
        <v>89</v>
      </c>
      <c r="B2217" s="63">
        <v>2022</v>
      </c>
      <c r="C2217" s="63" t="s">
        <v>32</v>
      </c>
      <c r="D2217" s="63" t="s">
        <v>102</v>
      </c>
      <c r="E2217" s="63" t="s">
        <v>104</v>
      </c>
      <c r="F2217" s="63" t="s">
        <v>105</v>
      </c>
      <c r="G2217" s="63" t="s">
        <v>101</v>
      </c>
      <c r="H2217" s="63" t="s">
        <v>103</v>
      </c>
      <c r="I2217" s="63" t="s">
        <v>106</v>
      </c>
      <c r="J2217" s="63">
        <v>333</v>
      </c>
      <c r="K2217" s="63">
        <v>476.19</v>
      </c>
    </row>
    <row r="2218" spans="1:11" ht="18" customHeight="1" x14ac:dyDescent="0.3">
      <c r="A2218" s="63" t="s">
        <v>96</v>
      </c>
      <c r="B2218" s="63">
        <v>2022</v>
      </c>
      <c r="C2218" s="63" t="s">
        <v>32</v>
      </c>
      <c r="D2218" s="63" t="s">
        <v>102</v>
      </c>
      <c r="E2218" s="63" t="s">
        <v>104</v>
      </c>
      <c r="F2218" s="63" t="s">
        <v>105</v>
      </c>
      <c r="G2218" s="63" t="s">
        <v>101</v>
      </c>
      <c r="H2218" s="63" t="s">
        <v>103</v>
      </c>
      <c r="I2218" s="63" t="s">
        <v>106</v>
      </c>
      <c r="J2218" s="63">
        <v>201</v>
      </c>
      <c r="K2218" s="63">
        <v>287.43</v>
      </c>
    </row>
    <row r="2219" spans="1:11" ht="18" customHeight="1" x14ac:dyDescent="0.3">
      <c r="A2219" s="63" t="s">
        <v>96</v>
      </c>
      <c r="B2219" s="63">
        <v>2022</v>
      </c>
      <c r="C2219" s="63" t="s">
        <v>32</v>
      </c>
      <c r="D2219" s="63" t="s">
        <v>102</v>
      </c>
      <c r="E2219" s="63" t="s">
        <v>104</v>
      </c>
      <c r="F2219" s="63" t="s">
        <v>105</v>
      </c>
      <c r="G2219" s="63" t="s">
        <v>101</v>
      </c>
      <c r="H2219" s="63" t="s">
        <v>103</v>
      </c>
      <c r="I2219" s="63" t="s">
        <v>106</v>
      </c>
      <c r="J2219" s="63">
        <v>195</v>
      </c>
      <c r="K2219" s="63">
        <v>278.85000000000002</v>
      </c>
    </row>
    <row r="2220" spans="1:11" ht="18" customHeight="1" x14ac:dyDescent="0.3">
      <c r="A2220" s="63" t="s">
        <v>100</v>
      </c>
      <c r="B2220" s="63">
        <v>2022</v>
      </c>
      <c r="C2220" s="63" t="s">
        <v>32</v>
      </c>
      <c r="D2220" s="63" t="s">
        <v>102</v>
      </c>
      <c r="E2220" s="63" t="s">
        <v>104</v>
      </c>
      <c r="F2220" s="63" t="s">
        <v>105</v>
      </c>
      <c r="G2220" s="63" t="s">
        <v>101</v>
      </c>
      <c r="H2220" s="63" t="s">
        <v>103</v>
      </c>
      <c r="I2220" s="63" t="s">
        <v>106</v>
      </c>
      <c r="J2220" s="63">
        <v>189</v>
      </c>
      <c r="K2220" s="63">
        <v>270.27</v>
      </c>
    </row>
    <row r="2221" spans="1:11" ht="18" customHeight="1" x14ac:dyDescent="0.3">
      <c r="A2221" s="63" t="s">
        <v>96</v>
      </c>
      <c r="B2221" s="63">
        <v>2022</v>
      </c>
      <c r="C2221" s="63" t="s">
        <v>32</v>
      </c>
      <c r="D2221" s="63" t="s">
        <v>102</v>
      </c>
      <c r="E2221" s="63" t="s">
        <v>104</v>
      </c>
      <c r="F2221" s="63" t="s">
        <v>105</v>
      </c>
      <c r="G2221" s="63" t="s">
        <v>101</v>
      </c>
      <c r="H2221" s="63" t="s">
        <v>103</v>
      </c>
      <c r="I2221" s="63" t="s">
        <v>106</v>
      </c>
      <c r="J2221" s="63">
        <v>283</v>
      </c>
      <c r="K2221" s="63">
        <v>404.69</v>
      </c>
    </row>
    <row r="2222" spans="1:11" ht="18" customHeight="1" x14ac:dyDescent="0.3">
      <c r="A2222" s="63" t="s">
        <v>96</v>
      </c>
      <c r="B2222" s="63">
        <v>2022</v>
      </c>
      <c r="C2222" s="63" t="s">
        <v>32</v>
      </c>
      <c r="D2222" s="63" t="s">
        <v>102</v>
      </c>
      <c r="E2222" s="63" t="s">
        <v>104</v>
      </c>
      <c r="F2222" s="63" t="s">
        <v>105</v>
      </c>
      <c r="G2222" s="63" t="s">
        <v>101</v>
      </c>
      <c r="H2222" s="63" t="s">
        <v>103</v>
      </c>
      <c r="I2222" s="63" t="s">
        <v>106</v>
      </c>
      <c r="J2222" s="63">
        <v>331</v>
      </c>
      <c r="K2222" s="63">
        <v>473.33</v>
      </c>
    </row>
    <row r="2223" spans="1:11" ht="18" customHeight="1" x14ac:dyDescent="0.3">
      <c r="A2223" s="63" t="s">
        <v>96</v>
      </c>
      <c r="B2223" s="63">
        <v>2022</v>
      </c>
      <c r="C2223" s="63" t="s">
        <v>32</v>
      </c>
      <c r="D2223" s="63" t="s">
        <v>102</v>
      </c>
      <c r="E2223" s="63" t="s">
        <v>104</v>
      </c>
      <c r="F2223" s="63" t="s">
        <v>105</v>
      </c>
      <c r="G2223" s="63" t="s">
        <v>101</v>
      </c>
      <c r="H2223" s="63" t="s">
        <v>103</v>
      </c>
      <c r="I2223" s="63" t="s">
        <v>106</v>
      </c>
      <c r="J2223" s="63">
        <v>875</v>
      </c>
      <c r="K2223" s="63">
        <v>1251.25</v>
      </c>
    </row>
    <row r="2224" spans="1:11" ht="18" customHeight="1" x14ac:dyDescent="0.3">
      <c r="A2224" s="63" t="s">
        <v>89</v>
      </c>
      <c r="B2224" s="63">
        <v>2022</v>
      </c>
      <c r="C2224" s="63" t="s">
        <v>35</v>
      </c>
      <c r="D2224" s="63" t="s">
        <v>102</v>
      </c>
      <c r="E2224" s="63" t="s">
        <v>104</v>
      </c>
      <c r="F2224" s="63" t="s">
        <v>105</v>
      </c>
      <c r="G2224" s="63" t="s">
        <v>101</v>
      </c>
      <c r="H2224" s="63" t="s">
        <v>103</v>
      </c>
      <c r="I2224" s="63" t="s">
        <v>106</v>
      </c>
      <c r="J2224" s="63">
        <v>272</v>
      </c>
      <c r="K2224" s="63">
        <v>388.96</v>
      </c>
    </row>
    <row r="2225" spans="1:11" ht="18" customHeight="1" x14ac:dyDescent="0.3">
      <c r="A2225" s="63" t="s">
        <v>89</v>
      </c>
      <c r="B2225" s="63">
        <v>2022</v>
      </c>
      <c r="C2225" s="63" t="s">
        <v>35</v>
      </c>
      <c r="D2225" s="63" t="s">
        <v>102</v>
      </c>
      <c r="E2225" s="63" t="s">
        <v>104</v>
      </c>
      <c r="F2225" s="63" t="s">
        <v>105</v>
      </c>
      <c r="G2225" s="63" t="s">
        <v>101</v>
      </c>
      <c r="H2225" s="63" t="s">
        <v>103</v>
      </c>
      <c r="I2225" s="63" t="s">
        <v>106</v>
      </c>
      <c r="J2225" s="63">
        <v>320</v>
      </c>
      <c r="K2225" s="63">
        <v>457.6</v>
      </c>
    </row>
    <row r="2226" spans="1:11" ht="18" customHeight="1" x14ac:dyDescent="0.3">
      <c r="A2226" s="63" t="s">
        <v>89</v>
      </c>
      <c r="B2226" s="63">
        <v>2022</v>
      </c>
      <c r="C2226" s="63" t="s">
        <v>35</v>
      </c>
      <c r="D2226" s="63" t="s">
        <v>102</v>
      </c>
      <c r="E2226" s="63" t="s">
        <v>104</v>
      </c>
      <c r="F2226" s="63" t="s">
        <v>105</v>
      </c>
      <c r="G2226" s="63" t="s">
        <v>101</v>
      </c>
      <c r="H2226" s="63" t="s">
        <v>103</v>
      </c>
      <c r="I2226" s="63" t="s">
        <v>106</v>
      </c>
      <c r="J2226" s="63">
        <v>274</v>
      </c>
      <c r="K2226" s="63">
        <v>391.82</v>
      </c>
    </row>
    <row r="2227" spans="1:11" ht="18" customHeight="1" x14ac:dyDescent="0.3">
      <c r="A2227" s="63" t="s">
        <v>89</v>
      </c>
      <c r="B2227" s="63">
        <v>2022</v>
      </c>
      <c r="C2227" s="63" t="s">
        <v>35</v>
      </c>
      <c r="D2227" s="63" t="s">
        <v>102</v>
      </c>
      <c r="E2227" s="63" t="s">
        <v>104</v>
      </c>
      <c r="F2227" s="63" t="s">
        <v>105</v>
      </c>
      <c r="G2227" s="63" t="s">
        <v>101</v>
      </c>
      <c r="H2227" s="63" t="s">
        <v>103</v>
      </c>
      <c r="I2227" s="63" t="s">
        <v>106</v>
      </c>
      <c r="J2227" s="63">
        <v>322</v>
      </c>
      <c r="K2227" s="63">
        <v>460.46000000000004</v>
      </c>
    </row>
    <row r="2228" spans="1:11" ht="18" customHeight="1" x14ac:dyDescent="0.3">
      <c r="A2228" s="63" t="s">
        <v>89</v>
      </c>
      <c r="B2228" s="63">
        <v>2022</v>
      </c>
      <c r="C2228" s="63" t="s">
        <v>35</v>
      </c>
      <c r="D2228" s="63" t="s">
        <v>102</v>
      </c>
      <c r="E2228" s="63" t="s">
        <v>104</v>
      </c>
      <c r="F2228" s="63" t="s">
        <v>105</v>
      </c>
      <c r="G2228" s="63" t="s">
        <v>101</v>
      </c>
      <c r="H2228" s="63" t="s">
        <v>103</v>
      </c>
      <c r="I2228" s="63" t="s">
        <v>106</v>
      </c>
      <c r="J2228" s="63">
        <v>868</v>
      </c>
      <c r="K2228" s="63">
        <v>1241.24</v>
      </c>
    </row>
    <row r="2229" spans="1:11" ht="18" customHeight="1" x14ac:dyDescent="0.3">
      <c r="A2229" s="63" t="s">
        <v>89</v>
      </c>
      <c r="B2229" s="63">
        <v>2022</v>
      </c>
      <c r="C2229" s="63" t="s">
        <v>35</v>
      </c>
      <c r="D2229" s="63" t="s">
        <v>102</v>
      </c>
      <c r="E2229" s="63" t="s">
        <v>104</v>
      </c>
      <c r="F2229" s="63" t="s">
        <v>105</v>
      </c>
      <c r="G2229" s="63" t="s">
        <v>101</v>
      </c>
      <c r="H2229" s="63" t="s">
        <v>103</v>
      </c>
      <c r="I2229" s="63" t="s">
        <v>106</v>
      </c>
      <c r="J2229" s="63">
        <v>934</v>
      </c>
      <c r="K2229" s="63">
        <v>1335.62</v>
      </c>
    </row>
    <row r="2230" spans="1:11" ht="18" customHeight="1" x14ac:dyDescent="0.3">
      <c r="A2230" s="63" t="s">
        <v>99</v>
      </c>
      <c r="B2230" s="63">
        <v>2022</v>
      </c>
      <c r="C2230" s="63" t="s">
        <v>35</v>
      </c>
      <c r="D2230" s="63" t="s">
        <v>102</v>
      </c>
      <c r="E2230" s="63" t="s">
        <v>104</v>
      </c>
      <c r="F2230" s="63" t="s">
        <v>105</v>
      </c>
      <c r="G2230" s="63" t="s">
        <v>101</v>
      </c>
      <c r="H2230" s="63" t="s">
        <v>103</v>
      </c>
      <c r="I2230" s="63" t="s">
        <v>106</v>
      </c>
      <c r="J2230" s="63">
        <v>935</v>
      </c>
      <c r="K2230" s="63">
        <v>1337.05</v>
      </c>
    </row>
    <row r="2231" spans="1:11" ht="18" customHeight="1" x14ac:dyDescent="0.3">
      <c r="A2231" s="63" t="s">
        <v>96</v>
      </c>
      <c r="B2231" s="63">
        <v>2022</v>
      </c>
      <c r="C2231" s="63" t="s">
        <v>35</v>
      </c>
      <c r="D2231" s="63" t="s">
        <v>102</v>
      </c>
      <c r="E2231" s="63" t="s">
        <v>104</v>
      </c>
      <c r="F2231" s="63" t="s">
        <v>105</v>
      </c>
      <c r="G2231" s="63" t="s">
        <v>101</v>
      </c>
      <c r="H2231" s="63" t="s">
        <v>103</v>
      </c>
      <c r="I2231" s="63" t="s">
        <v>106</v>
      </c>
      <c r="J2231" s="63">
        <v>936</v>
      </c>
      <c r="K2231" s="63">
        <v>1338.48</v>
      </c>
    </row>
    <row r="2232" spans="1:11" ht="18" customHeight="1" x14ac:dyDescent="0.3">
      <c r="A2232" s="63" t="s">
        <v>99</v>
      </c>
      <c r="B2232" s="63">
        <v>2022</v>
      </c>
      <c r="C2232" s="63" t="s">
        <v>35</v>
      </c>
      <c r="D2232" s="63" t="s">
        <v>102</v>
      </c>
      <c r="E2232" s="63" t="s">
        <v>104</v>
      </c>
      <c r="F2232" s="63" t="s">
        <v>105</v>
      </c>
      <c r="G2232" s="63" t="s">
        <v>101</v>
      </c>
      <c r="H2232" s="63" t="s">
        <v>103</v>
      </c>
      <c r="I2232" s="63" t="s">
        <v>106</v>
      </c>
      <c r="J2232" s="63">
        <v>874</v>
      </c>
      <c r="K2232" s="63">
        <v>526.24</v>
      </c>
    </row>
    <row r="2233" spans="1:11" ht="18" customHeight="1" x14ac:dyDescent="0.3">
      <c r="A2233" s="63" t="s">
        <v>96</v>
      </c>
      <c r="B2233" s="63">
        <v>2022</v>
      </c>
      <c r="C2233" s="63" t="s">
        <v>35</v>
      </c>
      <c r="D2233" s="63" t="s">
        <v>102</v>
      </c>
      <c r="E2233" s="63" t="s">
        <v>104</v>
      </c>
      <c r="F2233" s="63" t="s">
        <v>105</v>
      </c>
      <c r="G2233" s="63" t="s">
        <v>101</v>
      </c>
      <c r="H2233" s="63" t="s">
        <v>103</v>
      </c>
      <c r="I2233" s="63" t="s">
        <v>106</v>
      </c>
      <c r="J2233" s="63">
        <v>321</v>
      </c>
      <c r="K2233" s="63">
        <v>459.03</v>
      </c>
    </row>
    <row r="2234" spans="1:11" ht="18" customHeight="1" x14ac:dyDescent="0.3">
      <c r="A2234" s="63" t="s">
        <v>89</v>
      </c>
      <c r="B2234" s="63">
        <v>2022</v>
      </c>
      <c r="C2234" s="63" t="s">
        <v>35</v>
      </c>
      <c r="D2234" s="63" t="s">
        <v>102</v>
      </c>
      <c r="E2234" s="63" t="s">
        <v>104</v>
      </c>
      <c r="F2234" s="63" t="s">
        <v>105</v>
      </c>
      <c r="G2234" s="63" t="s">
        <v>101</v>
      </c>
      <c r="H2234" s="63" t="s">
        <v>103</v>
      </c>
      <c r="I2234" s="63" t="s">
        <v>106</v>
      </c>
      <c r="J2234" s="63">
        <v>165</v>
      </c>
      <c r="K2234" s="63">
        <v>235.95</v>
      </c>
    </row>
    <row r="2235" spans="1:11" ht="18" customHeight="1" x14ac:dyDescent="0.3">
      <c r="A2235" s="63" t="s">
        <v>89</v>
      </c>
      <c r="B2235" s="63">
        <v>2022</v>
      </c>
      <c r="C2235" s="63" t="s">
        <v>35</v>
      </c>
      <c r="D2235" s="63" t="s">
        <v>102</v>
      </c>
      <c r="E2235" s="63" t="s">
        <v>104</v>
      </c>
      <c r="F2235" s="63" t="s">
        <v>105</v>
      </c>
      <c r="G2235" s="63" t="s">
        <v>101</v>
      </c>
      <c r="H2235" s="63" t="s">
        <v>103</v>
      </c>
      <c r="I2235" s="63" t="s">
        <v>106</v>
      </c>
      <c r="J2235" s="63">
        <v>159</v>
      </c>
      <c r="K2235" s="63">
        <v>227.37</v>
      </c>
    </row>
    <row r="2236" spans="1:11" ht="18" customHeight="1" x14ac:dyDescent="0.3">
      <c r="A2236" s="63" t="s">
        <v>96</v>
      </c>
      <c r="B2236" s="63">
        <v>2022</v>
      </c>
      <c r="C2236" s="63" t="s">
        <v>35</v>
      </c>
      <c r="D2236" s="63" t="s">
        <v>102</v>
      </c>
      <c r="E2236" s="63" t="s">
        <v>104</v>
      </c>
      <c r="F2236" s="63" t="s">
        <v>105</v>
      </c>
      <c r="G2236" s="63" t="s">
        <v>101</v>
      </c>
      <c r="H2236" s="63" t="s">
        <v>103</v>
      </c>
      <c r="I2236" s="63" t="s">
        <v>106</v>
      </c>
      <c r="J2236" s="63">
        <v>271</v>
      </c>
      <c r="K2236" s="63">
        <v>387.53</v>
      </c>
    </row>
    <row r="2237" spans="1:11" ht="18" customHeight="1" x14ac:dyDescent="0.3">
      <c r="A2237" s="63" t="s">
        <v>89</v>
      </c>
      <c r="B2237" s="63">
        <v>2022</v>
      </c>
      <c r="C2237" s="63" t="s">
        <v>35</v>
      </c>
      <c r="D2237" s="63" t="s">
        <v>102</v>
      </c>
      <c r="E2237" s="63" t="s">
        <v>104</v>
      </c>
      <c r="F2237" s="63" t="s">
        <v>105</v>
      </c>
      <c r="G2237" s="63" t="s">
        <v>101</v>
      </c>
      <c r="H2237" s="63" t="s">
        <v>103</v>
      </c>
      <c r="I2237" s="63" t="s">
        <v>106</v>
      </c>
      <c r="J2237" s="63">
        <v>319</v>
      </c>
      <c r="K2237" s="63">
        <v>456.16999999999996</v>
      </c>
    </row>
    <row r="2238" spans="1:11" ht="18" customHeight="1" x14ac:dyDescent="0.3">
      <c r="A2238" s="63" t="s">
        <v>89</v>
      </c>
      <c r="B2238" s="63">
        <v>2022</v>
      </c>
      <c r="C2238" s="63" t="s">
        <v>35</v>
      </c>
      <c r="D2238" s="63" t="s">
        <v>102</v>
      </c>
      <c r="E2238" s="63" t="s">
        <v>104</v>
      </c>
      <c r="F2238" s="63" t="s">
        <v>105</v>
      </c>
      <c r="G2238" s="63" t="s">
        <v>101</v>
      </c>
      <c r="H2238" s="63" t="s">
        <v>103</v>
      </c>
      <c r="I2238" s="63" t="s">
        <v>106</v>
      </c>
      <c r="J2238" s="63">
        <v>843</v>
      </c>
      <c r="K2238" s="63">
        <v>1205.49</v>
      </c>
    </row>
    <row r="2239" spans="1:11" ht="18" customHeight="1" x14ac:dyDescent="0.3">
      <c r="A2239" s="63" t="s">
        <v>96</v>
      </c>
      <c r="B2239" s="63">
        <v>2022</v>
      </c>
      <c r="C2239" s="63" t="s">
        <v>41</v>
      </c>
      <c r="D2239" s="63" t="s">
        <v>102</v>
      </c>
      <c r="E2239" s="63" t="s">
        <v>104</v>
      </c>
      <c r="F2239" s="63" t="s">
        <v>105</v>
      </c>
      <c r="G2239" s="63" t="s">
        <v>101</v>
      </c>
      <c r="H2239" s="63" t="s">
        <v>103</v>
      </c>
      <c r="I2239" s="63" t="s">
        <v>106</v>
      </c>
      <c r="J2239" s="63">
        <v>314</v>
      </c>
      <c r="K2239" s="63">
        <v>449.02</v>
      </c>
    </row>
    <row r="2240" spans="1:11" ht="18" customHeight="1" x14ac:dyDescent="0.3">
      <c r="A2240" s="63" t="s">
        <v>100</v>
      </c>
      <c r="B2240" s="63">
        <v>2022</v>
      </c>
      <c r="C2240" s="63" t="s">
        <v>41</v>
      </c>
      <c r="D2240" s="63" t="s">
        <v>102</v>
      </c>
      <c r="E2240" s="63" t="s">
        <v>104</v>
      </c>
      <c r="F2240" s="63" t="s">
        <v>105</v>
      </c>
      <c r="G2240" s="63" t="s">
        <v>101</v>
      </c>
      <c r="H2240" s="63" t="s">
        <v>103</v>
      </c>
      <c r="I2240" s="63" t="s">
        <v>106</v>
      </c>
      <c r="J2240" s="63">
        <v>242</v>
      </c>
      <c r="K2240" s="63">
        <v>346.06</v>
      </c>
    </row>
    <row r="2241" spans="1:11" ht="18" customHeight="1" x14ac:dyDescent="0.3">
      <c r="A2241" s="63" t="s">
        <v>96</v>
      </c>
      <c r="B2241" s="63">
        <v>2022</v>
      </c>
      <c r="C2241" s="63" t="s">
        <v>41</v>
      </c>
      <c r="D2241" s="63" t="s">
        <v>102</v>
      </c>
      <c r="E2241" s="63" t="s">
        <v>104</v>
      </c>
      <c r="F2241" s="63" t="s">
        <v>105</v>
      </c>
      <c r="G2241" s="63" t="s">
        <v>101</v>
      </c>
      <c r="H2241" s="63" t="s">
        <v>103</v>
      </c>
      <c r="I2241" s="63" t="s">
        <v>106</v>
      </c>
      <c r="J2241" s="63">
        <v>290</v>
      </c>
      <c r="K2241" s="63">
        <v>414.7</v>
      </c>
    </row>
    <row r="2242" spans="1:11" ht="18" customHeight="1" x14ac:dyDescent="0.3">
      <c r="A2242" s="63" t="s">
        <v>96</v>
      </c>
      <c r="B2242" s="63">
        <v>2022</v>
      </c>
      <c r="C2242" s="63" t="s">
        <v>41</v>
      </c>
      <c r="D2242" s="63" t="s">
        <v>102</v>
      </c>
      <c r="E2242" s="63" t="s">
        <v>104</v>
      </c>
      <c r="F2242" s="63" t="s">
        <v>105</v>
      </c>
      <c r="G2242" s="63" t="s">
        <v>101</v>
      </c>
      <c r="H2242" s="63" t="s">
        <v>103</v>
      </c>
      <c r="I2242" s="63" t="s">
        <v>106</v>
      </c>
      <c r="J2242" s="63">
        <v>316</v>
      </c>
      <c r="K2242" s="63">
        <v>451.88</v>
      </c>
    </row>
    <row r="2243" spans="1:11" ht="18" customHeight="1" x14ac:dyDescent="0.3">
      <c r="A2243" s="63" t="s">
        <v>96</v>
      </c>
      <c r="B2243" s="63">
        <v>2022</v>
      </c>
      <c r="C2243" s="63" t="s">
        <v>41</v>
      </c>
      <c r="D2243" s="63" t="s">
        <v>102</v>
      </c>
      <c r="E2243" s="63" t="s">
        <v>104</v>
      </c>
      <c r="F2243" s="63" t="s">
        <v>105</v>
      </c>
      <c r="G2243" s="63" t="s">
        <v>101</v>
      </c>
      <c r="H2243" s="63" t="s">
        <v>103</v>
      </c>
      <c r="I2243" s="63" t="s">
        <v>106</v>
      </c>
      <c r="J2243" s="63">
        <v>286</v>
      </c>
      <c r="K2243" s="63">
        <v>408.98</v>
      </c>
    </row>
    <row r="2244" spans="1:11" ht="18" customHeight="1" x14ac:dyDescent="0.3">
      <c r="A2244" s="63" t="s">
        <v>89</v>
      </c>
      <c r="B2244" s="63">
        <v>2022</v>
      </c>
      <c r="C2244" s="63" t="s">
        <v>41</v>
      </c>
      <c r="D2244" s="63" t="s">
        <v>102</v>
      </c>
      <c r="E2244" s="63" t="s">
        <v>104</v>
      </c>
      <c r="F2244" s="63" t="s">
        <v>105</v>
      </c>
      <c r="G2244" s="63" t="s">
        <v>101</v>
      </c>
      <c r="H2244" s="63" t="s">
        <v>103</v>
      </c>
      <c r="I2244" s="63" t="s">
        <v>106</v>
      </c>
      <c r="J2244" s="63">
        <v>840</v>
      </c>
      <c r="K2244" s="63">
        <v>1201.2</v>
      </c>
    </row>
    <row r="2245" spans="1:11" ht="18" customHeight="1" x14ac:dyDescent="0.3">
      <c r="A2245" s="63" t="s">
        <v>89</v>
      </c>
      <c r="B2245" s="63">
        <v>2022</v>
      </c>
      <c r="C2245" s="63" t="s">
        <v>41</v>
      </c>
      <c r="D2245" s="63" t="s">
        <v>102</v>
      </c>
      <c r="E2245" s="63" t="s">
        <v>104</v>
      </c>
      <c r="F2245" s="63" t="s">
        <v>105</v>
      </c>
      <c r="G2245" s="63" t="s">
        <v>101</v>
      </c>
      <c r="H2245" s="63" t="s">
        <v>103</v>
      </c>
      <c r="I2245" s="63" t="s">
        <v>106</v>
      </c>
      <c r="J2245" s="63">
        <v>873</v>
      </c>
      <c r="K2245" s="63">
        <v>1248.3899999999999</v>
      </c>
    </row>
    <row r="2246" spans="1:11" ht="18" customHeight="1" x14ac:dyDescent="0.3">
      <c r="A2246" s="63" t="s">
        <v>96</v>
      </c>
      <c r="B2246" s="63">
        <v>2022</v>
      </c>
      <c r="C2246" s="63" t="s">
        <v>41</v>
      </c>
      <c r="D2246" s="63" t="s">
        <v>102</v>
      </c>
      <c r="E2246" s="63" t="s">
        <v>104</v>
      </c>
      <c r="F2246" s="63" t="s">
        <v>105</v>
      </c>
      <c r="G2246" s="63" t="s">
        <v>101</v>
      </c>
      <c r="H2246" s="63" t="s">
        <v>103</v>
      </c>
      <c r="I2246" s="63" t="s">
        <v>106</v>
      </c>
      <c r="J2246" s="63">
        <v>950</v>
      </c>
      <c r="K2246" s="63">
        <v>1358.5</v>
      </c>
    </row>
    <row r="2247" spans="1:11" ht="18" customHeight="1" x14ac:dyDescent="0.3">
      <c r="A2247" s="63" t="s">
        <v>96</v>
      </c>
      <c r="B2247" s="63">
        <v>2022</v>
      </c>
      <c r="C2247" s="63" t="s">
        <v>41</v>
      </c>
      <c r="D2247" s="63" t="s">
        <v>102</v>
      </c>
      <c r="E2247" s="63" t="s">
        <v>104</v>
      </c>
      <c r="F2247" s="63" t="s">
        <v>105</v>
      </c>
      <c r="G2247" s="63" t="s">
        <v>101</v>
      </c>
      <c r="H2247" s="63" t="s">
        <v>103</v>
      </c>
      <c r="I2247" s="63" t="s">
        <v>106</v>
      </c>
      <c r="J2247" s="63">
        <v>951</v>
      </c>
      <c r="K2247" s="63">
        <v>1359.93</v>
      </c>
    </row>
    <row r="2248" spans="1:11" ht="18" customHeight="1" x14ac:dyDescent="0.3">
      <c r="A2248" s="63" t="s">
        <v>96</v>
      </c>
      <c r="B2248" s="63">
        <v>2022</v>
      </c>
      <c r="C2248" s="63" t="s">
        <v>41</v>
      </c>
      <c r="D2248" s="63" t="s">
        <v>102</v>
      </c>
      <c r="E2248" s="63" t="s">
        <v>104</v>
      </c>
      <c r="F2248" s="63" t="s">
        <v>105</v>
      </c>
      <c r="G2248" s="63" t="s">
        <v>101</v>
      </c>
      <c r="H2248" s="63" t="s">
        <v>103</v>
      </c>
      <c r="I2248" s="63" t="s">
        <v>106</v>
      </c>
      <c r="J2248" s="63">
        <v>952</v>
      </c>
      <c r="K2248" s="63">
        <v>1361.3600000000001</v>
      </c>
    </row>
    <row r="2249" spans="1:11" ht="18" customHeight="1" x14ac:dyDescent="0.3">
      <c r="A2249" s="63" t="s">
        <v>89</v>
      </c>
      <c r="B2249" s="63">
        <v>2022</v>
      </c>
      <c r="C2249" s="63" t="s">
        <v>41</v>
      </c>
      <c r="D2249" s="63" t="s">
        <v>102</v>
      </c>
      <c r="E2249" s="63" t="s">
        <v>104</v>
      </c>
      <c r="F2249" s="63" t="s">
        <v>105</v>
      </c>
      <c r="G2249" s="63" t="s">
        <v>101</v>
      </c>
      <c r="H2249" s="63" t="s">
        <v>103</v>
      </c>
      <c r="I2249" s="63" t="s">
        <v>106</v>
      </c>
      <c r="J2249" s="63">
        <v>826</v>
      </c>
      <c r="K2249" s="63">
        <v>526.24</v>
      </c>
    </row>
    <row r="2250" spans="1:11" ht="18" customHeight="1" x14ac:dyDescent="0.3">
      <c r="A2250" s="63" t="s">
        <v>96</v>
      </c>
      <c r="B2250" s="63">
        <v>2022</v>
      </c>
      <c r="C2250" s="63" t="s">
        <v>41</v>
      </c>
      <c r="D2250" s="63" t="s">
        <v>102</v>
      </c>
      <c r="E2250" s="63" t="s">
        <v>104</v>
      </c>
      <c r="F2250" s="63" t="s">
        <v>105</v>
      </c>
      <c r="G2250" s="63" t="s">
        <v>101</v>
      </c>
      <c r="H2250" s="63" t="s">
        <v>103</v>
      </c>
      <c r="I2250" s="63" t="s">
        <v>106</v>
      </c>
      <c r="J2250" s="63">
        <v>879</v>
      </c>
      <c r="K2250" s="63">
        <v>526.24</v>
      </c>
    </row>
    <row r="2251" spans="1:11" ht="18" customHeight="1" x14ac:dyDescent="0.3">
      <c r="A2251" s="63" t="s">
        <v>100</v>
      </c>
      <c r="B2251" s="63">
        <v>2022</v>
      </c>
      <c r="C2251" s="63" t="s">
        <v>41</v>
      </c>
      <c r="D2251" s="63" t="s">
        <v>102</v>
      </c>
      <c r="E2251" s="63" t="s">
        <v>104</v>
      </c>
      <c r="F2251" s="63" t="s">
        <v>105</v>
      </c>
      <c r="G2251" s="63" t="s">
        <v>101</v>
      </c>
      <c r="H2251" s="63" t="s">
        <v>103</v>
      </c>
      <c r="I2251" s="63" t="s">
        <v>106</v>
      </c>
      <c r="J2251" s="63">
        <v>315</v>
      </c>
      <c r="K2251" s="63">
        <v>450.45</v>
      </c>
    </row>
    <row r="2252" spans="1:11" ht="18" customHeight="1" x14ac:dyDescent="0.3">
      <c r="A2252" s="63" t="s">
        <v>89</v>
      </c>
      <c r="B2252" s="63">
        <v>2022</v>
      </c>
      <c r="C2252" s="63" t="s">
        <v>41</v>
      </c>
      <c r="D2252" s="63" t="s">
        <v>102</v>
      </c>
      <c r="E2252" s="63" t="s">
        <v>104</v>
      </c>
      <c r="F2252" s="63" t="s">
        <v>105</v>
      </c>
      <c r="G2252" s="63" t="s">
        <v>101</v>
      </c>
      <c r="H2252" s="63" t="s">
        <v>103</v>
      </c>
      <c r="I2252" s="63" t="s">
        <v>106</v>
      </c>
      <c r="J2252" s="63">
        <v>309</v>
      </c>
      <c r="K2252" s="63">
        <v>441.87</v>
      </c>
    </row>
    <row r="2253" spans="1:11" ht="18" customHeight="1" x14ac:dyDescent="0.3">
      <c r="A2253" s="63" t="s">
        <v>96</v>
      </c>
      <c r="B2253" s="63">
        <v>2022</v>
      </c>
      <c r="C2253" s="63" t="s">
        <v>41</v>
      </c>
      <c r="D2253" s="63" t="s">
        <v>102</v>
      </c>
      <c r="E2253" s="63" t="s">
        <v>104</v>
      </c>
      <c r="F2253" s="63" t="s">
        <v>105</v>
      </c>
      <c r="G2253" s="63" t="s">
        <v>101</v>
      </c>
      <c r="H2253" s="63" t="s">
        <v>103</v>
      </c>
      <c r="I2253" s="63" t="s">
        <v>106</v>
      </c>
      <c r="J2253" s="63">
        <v>313</v>
      </c>
      <c r="K2253" s="63">
        <v>447.59000000000003</v>
      </c>
    </row>
    <row r="2254" spans="1:11" ht="18" customHeight="1" x14ac:dyDescent="0.3">
      <c r="A2254" s="63" t="s">
        <v>96</v>
      </c>
      <c r="B2254" s="63">
        <v>2022</v>
      </c>
      <c r="C2254" s="63" t="s">
        <v>41</v>
      </c>
      <c r="D2254" s="63" t="s">
        <v>102</v>
      </c>
      <c r="E2254" s="63" t="s">
        <v>104</v>
      </c>
      <c r="F2254" s="63" t="s">
        <v>105</v>
      </c>
      <c r="G2254" s="63" t="s">
        <v>101</v>
      </c>
      <c r="H2254" s="63" t="s">
        <v>103</v>
      </c>
      <c r="I2254" s="63" t="s">
        <v>106</v>
      </c>
      <c r="J2254" s="63">
        <v>241</v>
      </c>
      <c r="K2254" s="63">
        <v>344.63</v>
      </c>
    </row>
    <row r="2255" spans="1:11" ht="18" customHeight="1" x14ac:dyDescent="0.3">
      <c r="A2255" s="63" t="s">
        <v>96</v>
      </c>
      <c r="B2255" s="63">
        <v>2022</v>
      </c>
      <c r="C2255" s="63" t="s">
        <v>41</v>
      </c>
      <c r="D2255" s="63" t="s">
        <v>102</v>
      </c>
      <c r="E2255" s="63" t="s">
        <v>104</v>
      </c>
      <c r="F2255" s="63" t="s">
        <v>105</v>
      </c>
      <c r="G2255" s="63" t="s">
        <v>101</v>
      </c>
      <c r="H2255" s="63" t="s">
        <v>103</v>
      </c>
      <c r="I2255" s="63" t="s">
        <v>106</v>
      </c>
      <c r="J2255" s="63">
        <v>289</v>
      </c>
      <c r="K2255" s="63">
        <v>413.27</v>
      </c>
    </row>
    <row r="2256" spans="1:11" ht="18" customHeight="1" x14ac:dyDescent="0.3">
      <c r="A2256" s="63" t="s">
        <v>96</v>
      </c>
      <c r="B2256" s="63">
        <v>2022</v>
      </c>
      <c r="C2256" s="63" t="s">
        <v>41</v>
      </c>
      <c r="D2256" s="63" t="s">
        <v>102</v>
      </c>
      <c r="E2256" s="63" t="s">
        <v>104</v>
      </c>
      <c r="F2256" s="63" t="s">
        <v>105</v>
      </c>
      <c r="G2256" s="63" t="s">
        <v>101</v>
      </c>
      <c r="H2256" s="63" t="s">
        <v>103</v>
      </c>
      <c r="I2256" s="63" t="s">
        <v>106</v>
      </c>
      <c r="J2256" s="63">
        <v>795</v>
      </c>
      <c r="K2256" s="63">
        <v>1136.8499999999999</v>
      </c>
    </row>
    <row r="2257" spans="1:11" ht="18" customHeight="1" x14ac:dyDescent="0.3">
      <c r="A2257" s="63" t="s">
        <v>96</v>
      </c>
      <c r="B2257" s="63">
        <v>2022</v>
      </c>
      <c r="C2257" s="63" t="s">
        <v>41</v>
      </c>
      <c r="D2257" s="63" t="s">
        <v>102</v>
      </c>
      <c r="E2257" s="63" t="s">
        <v>104</v>
      </c>
      <c r="F2257" s="63" t="s">
        <v>105</v>
      </c>
      <c r="G2257" s="63" t="s">
        <v>101</v>
      </c>
      <c r="H2257" s="63" t="s">
        <v>103</v>
      </c>
      <c r="I2257" s="63" t="s">
        <v>106</v>
      </c>
      <c r="J2257" s="63">
        <v>849</v>
      </c>
      <c r="K2257" s="63">
        <v>1214.07</v>
      </c>
    </row>
    <row r="2258" spans="1:11" ht="18" customHeight="1" x14ac:dyDescent="0.3">
      <c r="A2258" s="63" t="s">
        <v>96</v>
      </c>
      <c r="B2258" s="63">
        <v>2022</v>
      </c>
      <c r="C2258" s="63" t="s">
        <v>41</v>
      </c>
      <c r="D2258" s="63" t="s">
        <v>102</v>
      </c>
      <c r="E2258" s="63" t="s">
        <v>104</v>
      </c>
      <c r="F2258" s="63" t="s">
        <v>105</v>
      </c>
      <c r="G2258" s="63" t="s">
        <v>101</v>
      </c>
      <c r="H2258" s="63" t="s">
        <v>103</v>
      </c>
      <c r="I2258" s="63" t="s">
        <v>106</v>
      </c>
      <c r="J2258" s="63">
        <v>882</v>
      </c>
      <c r="K2258" s="63">
        <v>1261.26</v>
      </c>
    </row>
    <row r="2259" spans="1:11" ht="18" customHeight="1" x14ac:dyDescent="0.3">
      <c r="A2259" s="63" t="s">
        <v>96</v>
      </c>
      <c r="B2259" s="63">
        <v>2022</v>
      </c>
      <c r="C2259" s="63" t="s">
        <v>40</v>
      </c>
      <c r="D2259" s="63" t="s">
        <v>102</v>
      </c>
      <c r="E2259" s="63" t="s">
        <v>104</v>
      </c>
      <c r="F2259" s="63" t="s">
        <v>105</v>
      </c>
      <c r="G2259" s="63" t="s">
        <v>101</v>
      </c>
      <c r="H2259" s="63" t="s">
        <v>103</v>
      </c>
      <c r="I2259" s="63" t="s">
        <v>106</v>
      </c>
      <c r="J2259" s="63">
        <v>320</v>
      </c>
      <c r="K2259" s="63">
        <v>457.6</v>
      </c>
    </row>
    <row r="2260" spans="1:11" ht="18" customHeight="1" x14ac:dyDescent="0.3">
      <c r="A2260" s="63" t="s">
        <v>96</v>
      </c>
      <c r="B2260" s="63">
        <v>2022</v>
      </c>
      <c r="C2260" s="63" t="s">
        <v>40</v>
      </c>
      <c r="D2260" s="63" t="s">
        <v>102</v>
      </c>
      <c r="E2260" s="63" t="s">
        <v>104</v>
      </c>
      <c r="F2260" s="63" t="s">
        <v>105</v>
      </c>
      <c r="G2260" s="63" t="s">
        <v>101</v>
      </c>
      <c r="H2260" s="63" t="s">
        <v>103</v>
      </c>
      <c r="I2260" s="63" t="s">
        <v>106</v>
      </c>
      <c r="J2260" s="63">
        <v>248</v>
      </c>
      <c r="K2260" s="63">
        <v>354.64</v>
      </c>
    </row>
    <row r="2261" spans="1:11" ht="18" customHeight="1" x14ac:dyDescent="0.3">
      <c r="A2261" s="63" t="s">
        <v>96</v>
      </c>
      <c r="B2261" s="63">
        <v>2022</v>
      </c>
      <c r="C2261" s="63" t="s">
        <v>40</v>
      </c>
      <c r="D2261" s="63" t="s">
        <v>102</v>
      </c>
      <c r="E2261" s="63" t="s">
        <v>104</v>
      </c>
      <c r="F2261" s="63" t="s">
        <v>105</v>
      </c>
      <c r="G2261" s="63" t="s">
        <v>101</v>
      </c>
      <c r="H2261" s="63" t="s">
        <v>103</v>
      </c>
      <c r="I2261" s="63" t="s">
        <v>106</v>
      </c>
      <c r="J2261" s="63">
        <v>322</v>
      </c>
      <c r="K2261" s="63">
        <v>460.46000000000004</v>
      </c>
    </row>
    <row r="2262" spans="1:11" ht="18" customHeight="1" x14ac:dyDescent="0.3">
      <c r="A2262" s="63" t="s">
        <v>96</v>
      </c>
      <c r="B2262" s="63">
        <v>2022</v>
      </c>
      <c r="C2262" s="63" t="s">
        <v>40</v>
      </c>
      <c r="D2262" s="63" t="s">
        <v>102</v>
      </c>
      <c r="E2262" s="63" t="s">
        <v>104</v>
      </c>
      <c r="F2262" s="63" t="s">
        <v>105</v>
      </c>
      <c r="G2262" s="63" t="s">
        <v>101</v>
      </c>
      <c r="H2262" s="63" t="s">
        <v>103</v>
      </c>
      <c r="I2262" s="63" t="s">
        <v>106</v>
      </c>
      <c r="J2262" s="63">
        <v>244</v>
      </c>
      <c r="K2262" s="63">
        <v>348.92</v>
      </c>
    </row>
    <row r="2263" spans="1:11" ht="18" customHeight="1" x14ac:dyDescent="0.3">
      <c r="A2263" s="63" t="s">
        <v>98</v>
      </c>
      <c r="B2263" s="63">
        <v>2022</v>
      </c>
      <c r="C2263" s="63" t="s">
        <v>40</v>
      </c>
      <c r="D2263" s="63" t="s">
        <v>102</v>
      </c>
      <c r="E2263" s="63" t="s">
        <v>104</v>
      </c>
      <c r="F2263" s="63" t="s">
        <v>105</v>
      </c>
      <c r="G2263" s="63" t="s">
        <v>101</v>
      </c>
      <c r="H2263" s="63" t="s">
        <v>103</v>
      </c>
      <c r="I2263" s="63" t="s">
        <v>106</v>
      </c>
      <c r="J2263" s="63">
        <v>292</v>
      </c>
      <c r="K2263" s="63">
        <v>417.56</v>
      </c>
    </row>
    <row r="2264" spans="1:11" ht="18" customHeight="1" x14ac:dyDescent="0.3">
      <c r="A2264" s="63" t="s">
        <v>96</v>
      </c>
      <c r="B2264" s="63">
        <v>2022</v>
      </c>
      <c r="C2264" s="63" t="s">
        <v>40</v>
      </c>
      <c r="D2264" s="63" t="s">
        <v>102</v>
      </c>
      <c r="E2264" s="63" t="s">
        <v>104</v>
      </c>
      <c r="F2264" s="63" t="s">
        <v>105</v>
      </c>
      <c r="G2264" s="63" t="s">
        <v>101</v>
      </c>
      <c r="H2264" s="63" t="s">
        <v>103</v>
      </c>
      <c r="I2264" s="63" t="s">
        <v>106</v>
      </c>
      <c r="J2264" s="63">
        <v>786</v>
      </c>
      <c r="K2264" s="63">
        <v>1123.98</v>
      </c>
    </row>
    <row r="2265" spans="1:11" ht="18" customHeight="1" x14ac:dyDescent="0.3">
      <c r="A2265" s="63" t="s">
        <v>96</v>
      </c>
      <c r="B2265" s="63">
        <v>2022</v>
      </c>
      <c r="C2265" s="63" t="s">
        <v>40</v>
      </c>
      <c r="D2265" s="63" t="s">
        <v>102</v>
      </c>
      <c r="E2265" s="63" t="s">
        <v>104</v>
      </c>
      <c r="F2265" s="63" t="s">
        <v>105</v>
      </c>
      <c r="G2265" s="63" t="s">
        <v>101</v>
      </c>
      <c r="H2265" s="63" t="s">
        <v>103</v>
      </c>
      <c r="I2265" s="63" t="s">
        <v>106</v>
      </c>
      <c r="J2265" s="63">
        <v>839</v>
      </c>
      <c r="K2265" s="63">
        <v>1199.77</v>
      </c>
    </row>
    <row r="2266" spans="1:11" ht="18" customHeight="1" x14ac:dyDescent="0.3">
      <c r="A2266" s="63" t="s">
        <v>89</v>
      </c>
      <c r="B2266" s="63">
        <v>2022</v>
      </c>
      <c r="C2266" s="63" t="s">
        <v>40</v>
      </c>
      <c r="D2266" s="63" t="s">
        <v>102</v>
      </c>
      <c r="E2266" s="63" t="s">
        <v>104</v>
      </c>
      <c r="F2266" s="63" t="s">
        <v>105</v>
      </c>
      <c r="G2266" s="63" t="s">
        <v>101</v>
      </c>
      <c r="H2266" s="63" t="s">
        <v>103</v>
      </c>
      <c r="I2266" s="63" t="s">
        <v>106</v>
      </c>
      <c r="J2266" s="63">
        <v>872</v>
      </c>
      <c r="K2266" s="63">
        <v>1246.96</v>
      </c>
    </row>
    <row r="2267" spans="1:11" ht="18" customHeight="1" x14ac:dyDescent="0.3">
      <c r="A2267" s="63" t="s">
        <v>89</v>
      </c>
      <c r="B2267" s="63">
        <v>2022</v>
      </c>
      <c r="C2267" s="63" t="s">
        <v>40</v>
      </c>
      <c r="D2267" s="63" t="s">
        <v>102</v>
      </c>
      <c r="E2267" s="63" t="s">
        <v>104</v>
      </c>
      <c r="F2267" s="63" t="s">
        <v>105</v>
      </c>
      <c r="G2267" s="63" t="s">
        <v>101</v>
      </c>
      <c r="H2267" s="63" t="s">
        <v>103</v>
      </c>
      <c r="I2267" s="63" t="s">
        <v>106</v>
      </c>
      <c r="J2267" s="63">
        <v>947</v>
      </c>
      <c r="K2267" s="63">
        <v>1354.21</v>
      </c>
    </row>
    <row r="2268" spans="1:11" ht="18" customHeight="1" x14ac:dyDescent="0.3">
      <c r="A2268" s="63" t="s">
        <v>98</v>
      </c>
      <c r="B2268" s="63">
        <v>2022</v>
      </c>
      <c r="C2268" s="63" t="s">
        <v>40</v>
      </c>
      <c r="D2268" s="63" t="s">
        <v>102</v>
      </c>
      <c r="E2268" s="63" t="s">
        <v>104</v>
      </c>
      <c r="F2268" s="63" t="s">
        <v>105</v>
      </c>
      <c r="G2268" s="63" t="s">
        <v>101</v>
      </c>
      <c r="H2268" s="63" t="s">
        <v>103</v>
      </c>
      <c r="I2268" s="63" t="s">
        <v>106</v>
      </c>
      <c r="J2268" s="63">
        <v>948</v>
      </c>
      <c r="K2268" s="63">
        <v>1355.6399999999999</v>
      </c>
    </row>
    <row r="2269" spans="1:11" ht="18" customHeight="1" x14ac:dyDescent="0.3">
      <c r="A2269" s="63" t="s">
        <v>98</v>
      </c>
      <c r="B2269" s="63">
        <v>2022</v>
      </c>
      <c r="C2269" s="63" t="s">
        <v>40</v>
      </c>
      <c r="D2269" s="63" t="s">
        <v>102</v>
      </c>
      <c r="E2269" s="63" t="s">
        <v>104</v>
      </c>
      <c r="F2269" s="63" t="s">
        <v>105</v>
      </c>
      <c r="G2269" s="63" t="s">
        <v>101</v>
      </c>
      <c r="H2269" s="63" t="s">
        <v>103</v>
      </c>
      <c r="I2269" s="63" t="s">
        <v>106</v>
      </c>
      <c r="J2269" s="63">
        <v>949</v>
      </c>
      <c r="K2269" s="63">
        <v>1357.07</v>
      </c>
    </row>
    <row r="2270" spans="1:11" ht="18" customHeight="1" x14ac:dyDescent="0.3">
      <c r="A2270" s="63" t="s">
        <v>89</v>
      </c>
      <c r="B2270" s="63">
        <v>2022</v>
      </c>
      <c r="C2270" s="63" t="s">
        <v>40</v>
      </c>
      <c r="D2270" s="63" t="s">
        <v>102</v>
      </c>
      <c r="E2270" s="63" t="s">
        <v>104</v>
      </c>
      <c r="F2270" s="63" t="s">
        <v>105</v>
      </c>
      <c r="G2270" s="63" t="s">
        <v>101</v>
      </c>
      <c r="H2270" s="63" t="s">
        <v>103</v>
      </c>
      <c r="I2270" s="63" t="s">
        <v>106</v>
      </c>
      <c r="J2270" s="63">
        <v>825</v>
      </c>
      <c r="K2270" s="63">
        <v>526.24</v>
      </c>
    </row>
    <row r="2271" spans="1:11" ht="18" customHeight="1" x14ac:dyDescent="0.3">
      <c r="A2271" s="63" t="s">
        <v>89</v>
      </c>
      <c r="B2271" s="63">
        <v>2022</v>
      </c>
      <c r="C2271" s="63" t="s">
        <v>40</v>
      </c>
      <c r="D2271" s="63" t="s">
        <v>102</v>
      </c>
      <c r="E2271" s="63" t="s">
        <v>104</v>
      </c>
      <c r="F2271" s="63" t="s">
        <v>105</v>
      </c>
      <c r="G2271" s="63" t="s">
        <v>101</v>
      </c>
      <c r="H2271" s="63" t="s">
        <v>103</v>
      </c>
      <c r="I2271" s="63" t="s">
        <v>106</v>
      </c>
      <c r="J2271" s="63">
        <v>878</v>
      </c>
      <c r="K2271" s="63">
        <v>526.24</v>
      </c>
    </row>
    <row r="2272" spans="1:11" ht="18" customHeight="1" x14ac:dyDescent="0.3">
      <c r="A2272" s="63" t="s">
        <v>96</v>
      </c>
      <c r="B2272" s="63">
        <v>2022</v>
      </c>
      <c r="C2272" s="63" t="s">
        <v>40</v>
      </c>
      <c r="D2272" s="63" t="s">
        <v>102</v>
      </c>
      <c r="E2272" s="63" t="s">
        <v>104</v>
      </c>
      <c r="F2272" s="63" t="s">
        <v>105</v>
      </c>
      <c r="G2272" s="63" t="s">
        <v>101</v>
      </c>
      <c r="H2272" s="63" t="s">
        <v>103</v>
      </c>
      <c r="I2272" s="63" t="s">
        <v>106</v>
      </c>
      <c r="J2272" s="63">
        <v>291</v>
      </c>
      <c r="K2272" s="63">
        <v>416.13</v>
      </c>
    </row>
    <row r="2273" spans="1:11" ht="18" customHeight="1" x14ac:dyDescent="0.3">
      <c r="A2273" s="63" t="s">
        <v>96</v>
      </c>
      <c r="B2273" s="63">
        <v>2022</v>
      </c>
      <c r="C2273" s="63" t="s">
        <v>40</v>
      </c>
      <c r="D2273" s="63" t="s">
        <v>102</v>
      </c>
      <c r="E2273" s="63" t="s">
        <v>104</v>
      </c>
      <c r="F2273" s="63" t="s">
        <v>105</v>
      </c>
      <c r="G2273" s="63" t="s">
        <v>101</v>
      </c>
      <c r="H2273" s="63" t="s">
        <v>103</v>
      </c>
      <c r="I2273" s="63" t="s">
        <v>106</v>
      </c>
      <c r="J2273" s="63">
        <v>333</v>
      </c>
      <c r="K2273" s="63">
        <v>476.19</v>
      </c>
    </row>
    <row r="2274" spans="1:11" ht="18" customHeight="1" x14ac:dyDescent="0.3">
      <c r="A2274" s="63" t="s">
        <v>96</v>
      </c>
      <c r="B2274" s="63">
        <v>2022</v>
      </c>
      <c r="C2274" s="63" t="s">
        <v>40</v>
      </c>
      <c r="D2274" s="63" t="s">
        <v>102</v>
      </c>
      <c r="E2274" s="63" t="s">
        <v>104</v>
      </c>
      <c r="F2274" s="63" t="s">
        <v>105</v>
      </c>
      <c r="G2274" s="63" t="s">
        <v>101</v>
      </c>
      <c r="H2274" s="63" t="s">
        <v>103</v>
      </c>
      <c r="I2274" s="63" t="s">
        <v>106</v>
      </c>
      <c r="J2274" s="63">
        <v>327</v>
      </c>
      <c r="K2274" s="63">
        <v>467.61</v>
      </c>
    </row>
    <row r="2275" spans="1:11" ht="18" customHeight="1" x14ac:dyDescent="0.3">
      <c r="A2275" s="63" t="s">
        <v>96</v>
      </c>
      <c r="B2275" s="63">
        <v>2022</v>
      </c>
      <c r="C2275" s="63" t="s">
        <v>40</v>
      </c>
      <c r="D2275" s="63" t="s">
        <v>102</v>
      </c>
      <c r="E2275" s="63" t="s">
        <v>104</v>
      </c>
      <c r="F2275" s="63" t="s">
        <v>105</v>
      </c>
      <c r="G2275" s="63" t="s">
        <v>101</v>
      </c>
      <c r="H2275" s="63" t="s">
        <v>103</v>
      </c>
      <c r="I2275" s="63" t="s">
        <v>106</v>
      </c>
      <c r="J2275" s="63">
        <v>321</v>
      </c>
      <c r="K2275" s="63">
        <v>459.03</v>
      </c>
    </row>
    <row r="2276" spans="1:11" ht="18" customHeight="1" x14ac:dyDescent="0.3">
      <c r="A2276" s="63" t="s">
        <v>98</v>
      </c>
      <c r="B2276" s="63">
        <v>2022</v>
      </c>
      <c r="C2276" s="63" t="s">
        <v>40</v>
      </c>
      <c r="D2276" s="63" t="s">
        <v>102</v>
      </c>
      <c r="E2276" s="63" t="s">
        <v>104</v>
      </c>
      <c r="F2276" s="63" t="s">
        <v>105</v>
      </c>
      <c r="G2276" s="63" t="s">
        <v>101</v>
      </c>
      <c r="H2276" s="63" t="s">
        <v>103</v>
      </c>
      <c r="I2276" s="63" t="s">
        <v>106</v>
      </c>
      <c r="J2276" s="63">
        <v>319</v>
      </c>
      <c r="K2276" s="63">
        <v>456.16999999999996</v>
      </c>
    </row>
    <row r="2277" spans="1:11" ht="18" customHeight="1" x14ac:dyDescent="0.3">
      <c r="A2277" s="63" t="s">
        <v>98</v>
      </c>
      <c r="B2277" s="63">
        <v>2022</v>
      </c>
      <c r="C2277" s="63" t="s">
        <v>40</v>
      </c>
      <c r="D2277" s="63" t="s">
        <v>102</v>
      </c>
      <c r="E2277" s="63" t="s">
        <v>104</v>
      </c>
      <c r="F2277" s="63" t="s">
        <v>105</v>
      </c>
      <c r="G2277" s="63" t="s">
        <v>101</v>
      </c>
      <c r="H2277" s="63" t="s">
        <v>103</v>
      </c>
      <c r="I2277" s="63" t="s">
        <v>106</v>
      </c>
      <c r="J2277" s="63">
        <v>247</v>
      </c>
      <c r="K2277" s="63">
        <v>353.21</v>
      </c>
    </row>
    <row r="2278" spans="1:11" ht="18" customHeight="1" x14ac:dyDescent="0.3">
      <c r="A2278" s="63" t="s">
        <v>96</v>
      </c>
      <c r="B2278" s="63">
        <v>2022</v>
      </c>
      <c r="C2278" s="63" t="s">
        <v>40</v>
      </c>
      <c r="D2278" s="63" t="s">
        <v>102</v>
      </c>
      <c r="E2278" s="63" t="s">
        <v>104</v>
      </c>
      <c r="F2278" s="63" t="s">
        <v>105</v>
      </c>
      <c r="G2278" s="63" t="s">
        <v>101</v>
      </c>
      <c r="H2278" s="63" t="s">
        <v>103</v>
      </c>
      <c r="I2278" s="63" t="s">
        <v>106</v>
      </c>
      <c r="J2278" s="63">
        <v>295</v>
      </c>
      <c r="K2278" s="63">
        <v>421.85</v>
      </c>
    </row>
    <row r="2279" spans="1:11" ht="18" customHeight="1" x14ac:dyDescent="0.3">
      <c r="A2279" s="63" t="s">
        <v>98</v>
      </c>
      <c r="B2279" s="63">
        <v>2022</v>
      </c>
      <c r="C2279" s="63" t="s">
        <v>40</v>
      </c>
      <c r="D2279" s="63" t="s">
        <v>102</v>
      </c>
      <c r="E2279" s="63" t="s">
        <v>104</v>
      </c>
      <c r="F2279" s="63" t="s">
        <v>105</v>
      </c>
      <c r="G2279" s="63" t="s">
        <v>101</v>
      </c>
      <c r="H2279" s="63" t="s">
        <v>103</v>
      </c>
      <c r="I2279" s="63" t="s">
        <v>106</v>
      </c>
      <c r="J2279" s="63">
        <v>848</v>
      </c>
      <c r="K2279" s="63">
        <v>1212.6399999999999</v>
      </c>
    </row>
    <row r="2280" spans="1:11" ht="18" customHeight="1" x14ac:dyDescent="0.3">
      <c r="A2280" s="63" t="s">
        <v>96</v>
      </c>
      <c r="B2280" s="63">
        <v>2022</v>
      </c>
      <c r="C2280" s="63" t="s">
        <v>40</v>
      </c>
      <c r="D2280" s="63" t="s">
        <v>102</v>
      </c>
      <c r="E2280" s="63" t="s">
        <v>104</v>
      </c>
      <c r="F2280" s="63" t="s">
        <v>105</v>
      </c>
      <c r="G2280" s="63" t="s">
        <v>101</v>
      </c>
      <c r="H2280" s="63" t="s">
        <v>103</v>
      </c>
      <c r="I2280" s="63" t="s">
        <v>106</v>
      </c>
      <c r="J2280" s="63">
        <v>881</v>
      </c>
      <c r="K2280" s="63">
        <v>1259.83</v>
      </c>
    </row>
    <row r="2281" spans="1:11" ht="18" customHeight="1" x14ac:dyDescent="0.3">
      <c r="A2281" s="63" t="s">
        <v>89</v>
      </c>
      <c r="B2281" s="63">
        <v>2022</v>
      </c>
      <c r="C2281" s="63" t="s">
        <v>39</v>
      </c>
      <c r="D2281" s="63" t="s">
        <v>102</v>
      </c>
      <c r="E2281" s="63" t="s">
        <v>104</v>
      </c>
      <c r="F2281" s="63" t="s">
        <v>105</v>
      </c>
      <c r="G2281" s="63" t="s">
        <v>101</v>
      </c>
      <c r="H2281" s="63" t="s">
        <v>103</v>
      </c>
      <c r="I2281" s="63" t="s">
        <v>106</v>
      </c>
      <c r="J2281" s="63">
        <v>326</v>
      </c>
      <c r="K2281" s="63">
        <v>466.18</v>
      </c>
    </row>
    <row r="2282" spans="1:11" ht="18" customHeight="1" x14ac:dyDescent="0.3">
      <c r="A2282" s="63" t="s">
        <v>89</v>
      </c>
      <c r="B2282" s="63">
        <v>2022</v>
      </c>
      <c r="C2282" s="63" t="s">
        <v>39</v>
      </c>
      <c r="D2282" s="63" t="s">
        <v>102</v>
      </c>
      <c r="E2282" s="63" t="s">
        <v>104</v>
      </c>
      <c r="F2282" s="63" t="s">
        <v>105</v>
      </c>
      <c r="G2282" s="63" t="s">
        <v>101</v>
      </c>
      <c r="H2282" s="63" t="s">
        <v>103</v>
      </c>
      <c r="I2282" s="63" t="s">
        <v>106</v>
      </c>
      <c r="J2282" s="63">
        <v>254</v>
      </c>
      <c r="K2282" s="63">
        <v>363.22</v>
      </c>
    </row>
    <row r="2283" spans="1:11" ht="18" customHeight="1" x14ac:dyDescent="0.3">
      <c r="A2283" s="63" t="s">
        <v>96</v>
      </c>
      <c r="B2283" s="63">
        <v>2022</v>
      </c>
      <c r="C2283" s="63" t="s">
        <v>39</v>
      </c>
      <c r="D2283" s="63" t="s">
        <v>102</v>
      </c>
      <c r="E2283" s="63" t="s">
        <v>104</v>
      </c>
      <c r="F2283" s="63" t="s">
        <v>105</v>
      </c>
      <c r="G2283" s="63" t="s">
        <v>101</v>
      </c>
      <c r="H2283" s="63" t="s">
        <v>103</v>
      </c>
      <c r="I2283" s="63" t="s">
        <v>106</v>
      </c>
      <c r="J2283" s="63">
        <v>296</v>
      </c>
      <c r="K2283" s="63">
        <v>423.28</v>
      </c>
    </row>
    <row r="2284" spans="1:11" ht="18" customHeight="1" x14ac:dyDescent="0.3">
      <c r="A2284" s="63" t="s">
        <v>89</v>
      </c>
      <c r="B2284" s="63">
        <v>2022</v>
      </c>
      <c r="C2284" s="63" t="s">
        <v>39</v>
      </c>
      <c r="D2284" s="63" t="s">
        <v>102</v>
      </c>
      <c r="E2284" s="63" t="s">
        <v>104</v>
      </c>
      <c r="F2284" s="63" t="s">
        <v>105</v>
      </c>
      <c r="G2284" s="63" t="s">
        <v>101</v>
      </c>
      <c r="H2284" s="63" t="s">
        <v>103</v>
      </c>
      <c r="I2284" s="63" t="s">
        <v>106</v>
      </c>
      <c r="J2284" s="63">
        <v>328</v>
      </c>
      <c r="K2284" s="63">
        <v>469.03999999999996</v>
      </c>
    </row>
    <row r="2285" spans="1:11" ht="18" customHeight="1" x14ac:dyDescent="0.3">
      <c r="A2285" s="63" t="s">
        <v>98</v>
      </c>
      <c r="B2285" s="63">
        <v>2022</v>
      </c>
      <c r="C2285" s="63" t="s">
        <v>39</v>
      </c>
      <c r="D2285" s="63" t="s">
        <v>102</v>
      </c>
      <c r="E2285" s="63" t="s">
        <v>104</v>
      </c>
      <c r="F2285" s="63" t="s">
        <v>105</v>
      </c>
      <c r="G2285" s="63" t="s">
        <v>101</v>
      </c>
      <c r="H2285" s="63" t="s">
        <v>103</v>
      </c>
      <c r="I2285" s="63" t="s">
        <v>106</v>
      </c>
      <c r="J2285" s="63">
        <v>250</v>
      </c>
      <c r="K2285" s="63">
        <v>357.5</v>
      </c>
    </row>
    <row r="2286" spans="1:11" ht="18" customHeight="1" x14ac:dyDescent="0.3">
      <c r="A2286" s="63" t="s">
        <v>96</v>
      </c>
      <c r="B2286" s="63">
        <v>2022</v>
      </c>
      <c r="C2286" s="63" t="s">
        <v>39</v>
      </c>
      <c r="D2286" s="63" t="s">
        <v>102</v>
      </c>
      <c r="E2286" s="63" t="s">
        <v>104</v>
      </c>
      <c r="F2286" s="63" t="s">
        <v>105</v>
      </c>
      <c r="G2286" s="63" t="s">
        <v>101</v>
      </c>
      <c r="H2286" s="63" t="s">
        <v>103</v>
      </c>
      <c r="I2286" s="63" t="s">
        <v>106</v>
      </c>
      <c r="J2286" s="63">
        <v>298</v>
      </c>
      <c r="K2286" s="63">
        <v>426.14</v>
      </c>
    </row>
    <row r="2287" spans="1:11" ht="18" customHeight="1" x14ac:dyDescent="0.3">
      <c r="A2287" s="63" t="s">
        <v>89</v>
      </c>
      <c r="B2287" s="63">
        <v>2022</v>
      </c>
      <c r="C2287" s="63" t="s">
        <v>39</v>
      </c>
      <c r="D2287" s="63" t="s">
        <v>102</v>
      </c>
      <c r="E2287" s="63" t="s">
        <v>104</v>
      </c>
      <c r="F2287" s="63" t="s">
        <v>105</v>
      </c>
      <c r="G2287" s="63" t="s">
        <v>101</v>
      </c>
      <c r="H2287" s="63" t="s">
        <v>103</v>
      </c>
      <c r="I2287" s="63" t="s">
        <v>106</v>
      </c>
      <c r="J2287" s="63">
        <v>785</v>
      </c>
      <c r="K2287" s="63">
        <v>1122.55</v>
      </c>
    </row>
    <row r="2288" spans="1:11" ht="18" customHeight="1" x14ac:dyDescent="0.3">
      <c r="A2288" s="63" t="s">
        <v>100</v>
      </c>
      <c r="B2288" s="63">
        <v>2022</v>
      </c>
      <c r="C2288" s="63" t="s">
        <v>39</v>
      </c>
      <c r="D2288" s="63" t="s">
        <v>102</v>
      </c>
      <c r="E2288" s="63" t="s">
        <v>104</v>
      </c>
      <c r="F2288" s="63" t="s">
        <v>105</v>
      </c>
      <c r="G2288" s="63" t="s">
        <v>101</v>
      </c>
      <c r="H2288" s="63" t="s">
        <v>103</v>
      </c>
      <c r="I2288" s="63" t="s">
        <v>106</v>
      </c>
      <c r="J2288" s="63">
        <v>838</v>
      </c>
      <c r="K2288" s="63">
        <v>1198.3399999999999</v>
      </c>
    </row>
    <row r="2289" spans="1:11" ht="18" customHeight="1" x14ac:dyDescent="0.3">
      <c r="A2289" s="63" t="s">
        <v>100</v>
      </c>
      <c r="B2289" s="63">
        <v>2022</v>
      </c>
      <c r="C2289" s="63" t="s">
        <v>39</v>
      </c>
      <c r="D2289" s="63" t="s">
        <v>102</v>
      </c>
      <c r="E2289" s="63" t="s">
        <v>104</v>
      </c>
      <c r="F2289" s="63" t="s">
        <v>105</v>
      </c>
      <c r="G2289" s="63" t="s">
        <v>101</v>
      </c>
      <c r="H2289" s="63" t="s">
        <v>103</v>
      </c>
      <c r="I2289" s="63" t="s">
        <v>106</v>
      </c>
      <c r="J2289" s="63">
        <v>871</v>
      </c>
      <c r="K2289" s="63">
        <v>1245.53</v>
      </c>
    </row>
    <row r="2290" spans="1:11" ht="18" customHeight="1" x14ac:dyDescent="0.3">
      <c r="A2290" s="63" t="s">
        <v>98</v>
      </c>
      <c r="B2290" s="63">
        <v>2022</v>
      </c>
      <c r="C2290" s="63" t="s">
        <v>39</v>
      </c>
      <c r="D2290" s="63" t="s">
        <v>102</v>
      </c>
      <c r="E2290" s="63" t="s">
        <v>104</v>
      </c>
      <c r="F2290" s="63" t="s">
        <v>105</v>
      </c>
      <c r="G2290" s="63" t="s">
        <v>101</v>
      </c>
      <c r="H2290" s="63" t="s">
        <v>103</v>
      </c>
      <c r="I2290" s="63" t="s">
        <v>106</v>
      </c>
      <c r="J2290" s="63">
        <v>945</v>
      </c>
      <c r="K2290" s="63">
        <v>1351.35</v>
      </c>
    </row>
    <row r="2291" spans="1:11" ht="18" customHeight="1" x14ac:dyDescent="0.3">
      <c r="A2291" s="63" t="s">
        <v>96</v>
      </c>
      <c r="B2291" s="63">
        <v>2022</v>
      </c>
      <c r="C2291" s="63" t="s">
        <v>39</v>
      </c>
      <c r="D2291" s="63" t="s">
        <v>102</v>
      </c>
      <c r="E2291" s="63" t="s">
        <v>104</v>
      </c>
      <c r="F2291" s="63" t="s">
        <v>105</v>
      </c>
      <c r="G2291" s="63" t="s">
        <v>101</v>
      </c>
      <c r="H2291" s="63" t="s">
        <v>103</v>
      </c>
      <c r="I2291" s="63" t="s">
        <v>106</v>
      </c>
      <c r="J2291" s="63">
        <v>946</v>
      </c>
      <c r="K2291" s="63">
        <v>1352.78</v>
      </c>
    </row>
    <row r="2292" spans="1:11" ht="18" customHeight="1" x14ac:dyDescent="0.3">
      <c r="A2292" s="63" t="s">
        <v>100</v>
      </c>
      <c r="B2292" s="63">
        <v>2022</v>
      </c>
      <c r="C2292" s="63" t="s">
        <v>39</v>
      </c>
      <c r="D2292" s="63" t="s">
        <v>102</v>
      </c>
      <c r="E2292" s="63" t="s">
        <v>104</v>
      </c>
      <c r="F2292" s="63" t="s">
        <v>105</v>
      </c>
      <c r="G2292" s="63" t="s">
        <v>101</v>
      </c>
      <c r="H2292" s="63" t="s">
        <v>103</v>
      </c>
      <c r="I2292" s="63" t="s">
        <v>106</v>
      </c>
      <c r="J2292" s="63">
        <v>824</v>
      </c>
      <c r="K2292" s="63">
        <v>526.24</v>
      </c>
    </row>
    <row r="2293" spans="1:11" ht="18" customHeight="1" x14ac:dyDescent="0.3">
      <c r="A2293" s="63" t="s">
        <v>89</v>
      </c>
      <c r="B2293" s="63">
        <v>2022</v>
      </c>
      <c r="C2293" s="63" t="s">
        <v>39</v>
      </c>
      <c r="D2293" s="63" t="s">
        <v>102</v>
      </c>
      <c r="E2293" s="63" t="s">
        <v>104</v>
      </c>
      <c r="F2293" s="63" t="s">
        <v>105</v>
      </c>
      <c r="G2293" s="63" t="s">
        <v>101</v>
      </c>
      <c r="H2293" s="63" t="s">
        <v>103</v>
      </c>
      <c r="I2293" s="63" t="s">
        <v>106</v>
      </c>
      <c r="J2293" s="63">
        <v>297</v>
      </c>
      <c r="K2293" s="63">
        <v>424.71</v>
      </c>
    </row>
    <row r="2294" spans="1:11" ht="18" customHeight="1" x14ac:dyDescent="0.3">
      <c r="A2294" s="63" t="s">
        <v>89</v>
      </c>
      <c r="B2294" s="63">
        <v>2022</v>
      </c>
      <c r="C2294" s="63" t="s">
        <v>39</v>
      </c>
      <c r="D2294" s="63" t="s">
        <v>102</v>
      </c>
      <c r="E2294" s="63" t="s">
        <v>104</v>
      </c>
      <c r="F2294" s="63" t="s">
        <v>105</v>
      </c>
      <c r="G2294" s="63" t="s">
        <v>101</v>
      </c>
      <c r="H2294" s="63" t="s">
        <v>103</v>
      </c>
      <c r="I2294" s="63" t="s">
        <v>106</v>
      </c>
      <c r="J2294" s="63">
        <v>351</v>
      </c>
      <c r="K2294" s="63">
        <v>501.93</v>
      </c>
    </row>
    <row r="2295" spans="1:11" ht="18" customHeight="1" x14ac:dyDescent="0.3">
      <c r="A2295" s="63" t="s">
        <v>100</v>
      </c>
      <c r="B2295" s="63">
        <v>2022</v>
      </c>
      <c r="C2295" s="63" t="s">
        <v>39</v>
      </c>
      <c r="D2295" s="63" t="s">
        <v>102</v>
      </c>
      <c r="E2295" s="63" t="s">
        <v>104</v>
      </c>
      <c r="F2295" s="63" t="s">
        <v>105</v>
      </c>
      <c r="G2295" s="63" t="s">
        <v>101</v>
      </c>
      <c r="H2295" s="63" t="s">
        <v>103</v>
      </c>
      <c r="I2295" s="63" t="s">
        <v>106</v>
      </c>
      <c r="J2295" s="63">
        <v>345</v>
      </c>
      <c r="K2295" s="63">
        <v>493.35</v>
      </c>
    </row>
    <row r="2296" spans="1:11" ht="18" customHeight="1" x14ac:dyDescent="0.3">
      <c r="A2296" s="63" t="s">
        <v>98</v>
      </c>
      <c r="B2296" s="63">
        <v>2022</v>
      </c>
      <c r="C2296" s="63" t="s">
        <v>39</v>
      </c>
      <c r="D2296" s="63" t="s">
        <v>102</v>
      </c>
      <c r="E2296" s="63" t="s">
        <v>104</v>
      </c>
      <c r="F2296" s="63" t="s">
        <v>105</v>
      </c>
      <c r="G2296" s="63" t="s">
        <v>101</v>
      </c>
      <c r="H2296" s="63" t="s">
        <v>103</v>
      </c>
      <c r="I2296" s="63" t="s">
        <v>106</v>
      </c>
      <c r="J2296" s="63">
        <v>339</v>
      </c>
      <c r="K2296" s="63">
        <v>484.77</v>
      </c>
    </row>
    <row r="2297" spans="1:11" ht="18" customHeight="1" x14ac:dyDescent="0.3">
      <c r="A2297" s="63" t="s">
        <v>96</v>
      </c>
      <c r="B2297" s="63">
        <v>2022</v>
      </c>
      <c r="C2297" s="63" t="s">
        <v>39</v>
      </c>
      <c r="D2297" s="63" t="s">
        <v>102</v>
      </c>
      <c r="E2297" s="63" t="s">
        <v>104</v>
      </c>
      <c r="F2297" s="63" t="s">
        <v>105</v>
      </c>
      <c r="G2297" s="63" t="s">
        <v>101</v>
      </c>
      <c r="H2297" s="63" t="s">
        <v>103</v>
      </c>
      <c r="I2297" s="63" t="s">
        <v>106</v>
      </c>
      <c r="J2297" s="63">
        <v>325</v>
      </c>
      <c r="K2297" s="63">
        <v>464.75</v>
      </c>
    </row>
    <row r="2298" spans="1:11" ht="18" customHeight="1" x14ac:dyDescent="0.3">
      <c r="A2298" s="63" t="s">
        <v>98</v>
      </c>
      <c r="B2298" s="63">
        <v>2022</v>
      </c>
      <c r="C2298" s="63" t="s">
        <v>39</v>
      </c>
      <c r="D2298" s="63" t="s">
        <v>102</v>
      </c>
      <c r="E2298" s="63" t="s">
        <v>104</v>
      </c>
      <c r="F2298" s="63" t="s">
        <v>105</v>
      </c>
      <c r="G2298" s="63" t="s">
        <v>101</v>
      </c>
      <c r="H2298" s="63" t="s">
        <v>103</v>
      </c>
      <c r="I2298" s="63" t="s">
        <v>106</v>
      </c>
      <c r="J2298" s="63">
        <v>253</v>
      </c>
      <c r="K2298" s="63">
        <v>361.78999999999996</v>
      </c>
    </row>
    <row r="2299" spans="1:11" ht="18" customHeight="1" x14ac:dyDescent="0.3">
      <c r="A2299" s="63" t="s">
        <v>89</v>
      </c>
      <c r="B2299" s="63">
        <v>2022</v>
      </c>
      <c r="C2299" s="63" t="s">
        <v>39</v>
      </c>
      <c r="D2299" s="63" t="s">
        <v>102</v>
      </c>
      <c r="E2299" s="63" t="s">
        <v>104</v>
      </c>
      <c r="F2299" s="63" t="s">
        <v>105</v>
      </c>
      <c r="G2299" s="63" t="s">
        <v>101</v>
      </c>
      <c r="H2299" s="63" t="s">
        <v>103</v>
      </c>
      <c r="I2299" s="63" t="s">
        <v>106</v>
      </c>
      <c r="J2299" s="63">
        <v>301</v>
      </c>
      <c r="K2299" s="63">
        <v>430.43</v>
      </c>
    </row>
    <row r="2300" spans="1:11" ht="18" customHeight="1" x14ac:dyDescent="0.3">
      <c r="A2300" s="63" t="s">
        <v>96</v>
      </c>
      <c r="B2300" s="63">
        <v>2022</v>
      </c>
      <c r="C2300" s="63" t="s">
        <v>39</v>
      </c>
      <c r="D2300" s="63" t="s">
        <v>102</v>
      </c>
      <c r="E2300" s="63" t="s">
        <v>104</v>
      </c>
      <c r="F2300" s="63" t="s">
        <v>105</v>
      </c>
      <c r="G2300" s="63" t="s">
        <v>101</v>
      </c>
      <c r="H2300" s="63" t="s">
        <v>103</v>
      </c>
      <c r="I2300" s="63" t="s">
        <v>106</v>
      </c>
      <c r="J2300" s="63">
        <v>794</v>
      </c>
      <c r="K2300" s="63">
        <v>1135.42</v>
      </c>
    </row>
    <row r="2301" spans="1:11" ht="18" customHeight="1" x14ac:dyDescent="0.3">
      <c r="A2301" s="63" t="s">
        <v>96</v>
      </c>
      <c r="B2301" s="63">
        <v>2022</v>
      </c>
      <c r="C2301" s="63" t="s">
        <v>39</v>
      </c>
      <c r="D2301" s="63" t="s">
        <v>102</v>
      </c>
      <c r="E2301" s="63" t="s">
        <v>104</v>
      </c>
      <c r="F2301" s="63" t="s">
        <v>105</v>
      </c>
      <c r="G2301" s="63" t="s">
        <v>101</v>
      </c>
      <c r="H2301" s="63" t="s">
        <v>103</v>
      </c>
      <c r="I2301" s="63" t="s">
        <v>106</v>
      </c>
      <c r="J2301" s="63">
        <v>847</v>
      </c>
      <c r="K2301" s="63">
        <v>1211.21</v>
      </c>
    </row>
    <row r="2302" spans="1:11" ht="18" customHeight="1" x14ac:dyDescent="0.3">
      <c r="A2302" s="63" t="s">
        <v>89</v>
      </c>
      <c r="B2302" s="63">
        <v>2022</v>
      </c>
      <c r="C2302" s="63" t="s">
        <v>39</v>
      </c>
      <c r="D2302" s="63" t="s">
        <v>102</v>
      </c>
      <c r="E2302" s="63" t="s">
        <v>104</v>
      </c>
      <c r="F2302" s="63" t="s">
        <v>105</v>
      </c>
      <c r="G2302" s="63" t="s">
        <v>101</v>
      </c>
      <c r="H2302" s="63" t="s">
        <v>103</v>
      </c>
      <c r="I2302" s="63" t="s">
        <v>106</v>
      </c>
      <c r="J2302" s="63">
        <v>880</v>
      </c>
      <c r="K2302" s="63">
        <v>1258.4000000000001</v>
      </c>
    </row>
    <row r="2303" spans="1:11" ht="18" customHeight="1" x14ac:dyDescent="0.3">
      <c r="A2303" s="63" t="s">
        <v>89</v>
      </c>
      <c r="B2303" s="63">
        <v>2023</v>
      </c>
      <c r="C2303" s="63" t="s">
        <v>34</v>
      </c>
      <c r="D2303" s="63" t="s">
        <v>90</v>
      </c>
      <c r="E2303" s="63" t="s">
        <v>104</v>
      </c>
      <c r="F2303" s="63" t="s">
        <v>92</v>
      </c>
      <c r="G2303" s="63" t="s">
        <v>93</v>
      </c>
      <c r="H2303" s="63" t="s">
        <v>94</v>
      </c>
      <c r="I2303" s="63" t="s">
        <v>97</v>
      </c>
      <c r="J2303" s="63">
        <v>362</v>
      </c>
      <c r="K2303" s="63">
        <v>553.86</v>
      </c>
    </row>
    <row r="2304" spans="1:11" ht="18" customHeight="1" x14ac:dyDescent="0.3">
      <c r="A2304" s="63" t="s">
        <v>96</v>
      </c>
      <c r="B2304" s="63">
        <v>2023</v>
      </c>
      <c r="C2304" s="63" t="s">
        <v>34</v>
      </c>
      <c r="D2304" s="63" t="s">
        <v>90</v>
      </c>
      <c r="E2304" s="63" t="s">
        <v>104</v>
      </c>
      <c r="F2304" s="63" t="s">
        <v>92</v>
      </c>
      <c r="G2304" s="63" t="s">
        <v>93</v>
      </c>
      <c r="H2304" s="63" t="s">
        <v>94</v>
      </c>
      <c r="I2304" s="63" t="s">
        <v>97</v>
      </c>
      <c r="J2304" s="63">
        <v>338</v>
      </c>
      <c r="K2304" s="63">
        <v>483.34000000000003</v>
      </c>
    </row>
    <row r="2305" spans="1:11" ht="18" customHeight="1" x14ac:dyDescent="0.3">
      <c r="A2305" s="63" t="s">
        <v>99</v>
      </c>
      <c r="B2305" s="63">
        <v>2023</v>
      </c>
      <c r="C2305" s="63" t="s">
        <v>34</v>
      </c>
      <c r="D2305" s="63" t="s">
        <v>90</v>
      </c>
      <c r="E2305" s="63" t="s">
        <v>104</v>
      </c>
      <c r="F2305" s="63" t="s">
        <v>92</v>
      </c>
      <c r="G2305" s="63" t="s">
        <v>93</v>
      </c>
      <c r="H2305" s="63" t="s">
        <v>94</v>
      </c>
      <c r="I2305" s="63" t="s">
        <v>97</v>
      </c>
      <c r="J2305" s="63">
        <v>364</v>
      </c>
      <c r="K2305" s="63">
        <v>520.52</v>
      </c>
    </row>
    <row r="2306" spans="1:11" ht="18" customHeight="1" x14ac:dyDescent="0.3">
      <c r="A2306" s="63" t="s">
        <v>96</v>
      </c>
      <c r="B2306" s="63">
        <v>2023</v>
      </c>
      <c r="C2306" s="63" t="s">
        <v>34</v>
      </c>
      <c r="D2306" s="63" t="s">
        <v>90</v>
      </c>
      <c r="E2306" s="63" t="s">
        <v>104</v>
      </c>
      <c r="F2306" s="63" t="s">
        <v>92</v>
      </c>
      <c r="G2306" s="63" t="s">
        <v>93</v>
      </c>
      <c r="H2306" s="63" t="s">
        <v>94</v>
      </c>
      <c r="I2306" s="63" t="s">
        <v>97</v>
      </c>
      <c r="J2306" s="63">
        <v>334</v>
      </c>
      <c r="K2306" s="63">
        <v>477.62</v>
      </c>
    </row>
    <row r="2307" spans="1:11" ht="18" customHeight="1" x14ac:dyDescent="0.3">
      <c r="A2307" s="63" t="s">
        <v>96</v>
      </c>
      <c r="B2307" s="63">
        <v>2023</v>
      </c>
      <c r="C2307" s="63" t="s">
        <v>34</v>
      </c>
      <c r="D2307" s="63" t="s">
        <v>90</v>
      </c>
      <c r="E2307" s="63" t="s">
        <v>104</v>
      </c>
      <c r="F2307" s="63" t="s">
        <v>92</v>
      </c>
      <c r="G2307" s="63" t="s">
        <v>93</v>
      </c>
      <c r="H2307" s="63" t="s">
        <v>94</v>
      </c>
      <c r="I2307" s="63" t="s">
        <v>97</v>
      </c>
      <c r="J2307" s="63">
        <v>655</v>
      </c>
      <c r="K2307" s="63">
        <v>936.65</v>
      </c>
    </row>
    <row r="2308" spans="1:11" ht="18" customHeight="1" x14ac:dyDescent="0.3">
      <c r="A2308" s="63" t="s">
        <v>89</v>
      </c>
      <c r="B2308" s="63">
        <v>2023</v>
      </c>
      <c r="C2308" s="63" t="s">
        <v>34</v>
      </c>
      <c r="D2308" s="63" t="s">
        <v>90</v>
      </c>
      <c r="E2308" s="63" t="s">
        <v>104</v>
      </c>
      <c r="F2308" s="63" t="s">
        <v>92</v>
      </c>
      <c r="G2308" s="63" t="s">
        <v>93</v>
      </c>
      <c r="H2308" s="63" t="s">
        <v>94</v>
      </c>
      <c r="I2308" s="63" t="s">
        <v>97</v>
      </c>
      <c r="J2308" s="63">
        <v>742</v>
      </c>
      <c r="K2308" s="63">
        <v>1061.06</v>
      </c>
    </row>
    <row r="2309" spans="1:11" ht="18" customHeight="1" x14ac:dyDescent="0.3">
      <c r="A2309" s="63" t="s">
        <v>89</v>
      </c>
      <c r="B2309" s="63">
        <v>2023</v>
      </c>
      <c r="C2309" s="63" t="s">
        <v>34</v>
      </c>
      <c r="D2309" s="63" t="s">
        <v>90</v>
      </c>
      <c r="E2309" s="63" t="s">
        <v>104</v>
      </c>
      <c r="F2309" s="63" t="s">
        <v>92</v>
      </c>
      <c r="G2309" s="63" t="s">
        <v>93</v>
      </c>
      <c r="H2309" s="63" t="s">
        <v>94</v>
      </c>
      <c r="I2309" s="63" t="s">
        <v>97</v>
      </c>
      <c r="J2309" s="63">
        <v>363</v>
      </c>
      <c r="K2309" s="63">
        <v>519.09</v>
      </c>
    </row>
    <row r="2310" spans="1:11" ht="18" customHeight="1" x14ac:dyDescent="0.3">
      <c r="A2310" s="63" t="s">
        <v>96</v>
      </c>
      <c r="B2310" s="63">
        <v>2023</v>
      </c>
      <c r="C2310" s="63" t="s">
        <v>34</v>
      </c>
      <c r="D2310" s="63" t="s">
        <v>90</v>
      </c>
      <c r="E2310" s="63" t="s">
        <v>104</v>
      </c>
      <c r="F2310" s="63" t="s">
        <v>92</v>
      </c>
      <c r="G2310" s="63" t="s">
        <v>93</v>
      </c>
      <c r="H2310" s="63" t="s">
        <v>94</v>
      </c>
      <c r="I2310" s="63" t="s">
        <v>97</v>
      </c>
      <c r="J2310" s="63">
        <v>781</v>
      </c>
      <c r="K2310" s="63">
        <v>526.24</v>
      </c>
    </row>
    <row r="2311" spans="1:11" ht="18" customHeight="1" x14ac:dyDescent="0.3">
      <c r="A2311" s="63" t="s">
        <v>96</v>
      </c>
      <c r="B2311" s="63">
        <v>2023</v>
      </c>
      <c r="C2311" s="63" t="s">
        <v>34</v>
      </c>
      <c r="D2311" s="63" t="s">
        <v>90</v>
      </c>
      <c r="E2311" s="63" t="s">
        <v>104</v>
      </c>
      <c r="F2311" s="63" t="s">
        <v>92</v>
      </c>
      <c r="G2311" s="63" t="s">
        <v>93</v>
      </c>
      <c r="H2311" s="63" t="s">
        <v>94</v>
      </c>
      <c r="I2311" s="63" t="s">
        <v>97</v>
      </c>
      <c r="J2311" s="63">
        <v>361</v>
      </c>
      <c r="K2311" s="63">
        <v>516.23</v>
      </c>
    </row>
    <row r="2312" spans="1:11" ht="18" customHeight="1" x14ac:dyDescent="0.3">
      <c r="A2312" s="63" t="s">
        <v>99</v>
      </c>
      <c r="B2312" s="63">
        <v>2023</v>
      </c>
      <c r="C2312" s="63" t="s">
        <v>34</v>
      </c>
      <c r="D2312" s="63" t="s">
        <v>90</v>
      </c>
      <c r="E2312" s="63" t="s">
        <v>104</v>
      </c>
      <c r="F2312" s="63" t="s">
        <v>92</v>
      </c>
      <c r="G2312" s="63" t="s">
        <v>93</v>
      </c>
      <c r="H2312" s="63" t="s">
        <v>94</v>
      </c>
      <c r="I2312" s="63" t="s">
        <v>97</v>
      </c>
      <c r="J2312" s="63">
        <v>337</v>
      </c>
      <c r="K2312" s="63">
        <v>481.90999999999997</v>
      </c>
    </row>
    <row r="2313" spans="1:11" ht="18" customHeight="1" x14ac:dyDescent="0.3">
      <c r="A2313" s="63" t="s">
        <v>96</v>
      </c>
      <c r="B2313" s="63">
        <v>2023</v>
      </c>
      <c r="C2313" s="63" t="s">
        <v>34</v>
      </c>
      <c r="D2313" s="63" t="s">
        <v>90</v>
      </c>
      <c r="E2313" s="63" t="s">
        <v>104</v>
      </c>
      <c r="F2313" s="63" t="s">
        <v>92</v>
      </c>
      <c r="G2313" s="63" t="s">
        <v>93</v>
      </c>
      <c r="H2313" s="63" t="s">
        <v>94</v>
      </c>
      <c r="I2313" s="63" t="s">
        <v>97</v>
      </c>
      <c r="J2313" s="63">
        <v>365</v>
      </c>
      <c r="K2313" s="63">
        <v>521.95000000000005</v>
      </c>
    </row>
    <row r="2314" spans="1:11" ht="18" customHeight="1" x14ac:dyDescent="0.3">
      <c r="A2314" s="63" t="s">
        <v>89</v>
      </c>
      <c r="B2314" s="63">
        <v>2023</v>
      </c>
      <c r="C2314" s="63" t="s">
        <v>34</v>
      </c>
      <c r="D2314" s="63" t="s">
        <v>90</v>
      </c>
      <c r="E2314" s="63" t="s">
        <v>104</v>
      </c>
      <c r="F2314" s="63" t="s">
        <v>92</v>
      </c>
      <c r="G2314" s="63" t="s">
        <v>93</v>
      </c>
      <c r="H2314" s="63" t="s">
        <v>94</v>
      </c>
      <c r="I2314" s="63" t="s">
        <v>97</v>
      </c>
      <c r="J2314" s="63">
        <v>751</v>
      </c>
      <c r="K2314" s="63">
        <v>1073.93</v>
      </c>
    </row>
    <row r="2315" spans="1:11" ht="18" customHeight="1" x14ac:dyDescent="0.3">
      <c r="A2315" s="63" t="s">
        <v>99</v>
      </c>
      <c r="B2315" s="63">
        <v>2023</v>
      </c>
      <c r="C2315" s="63" t="s">
        <v>38</v>
      </c>
      <c r="D2315" s="63" t="s">
        <v>90</v>
      </c>
      <c r="E2315" s="63" t="s">
        <v>104</v>
      </c>
      <c r="F2315" s="63" t="s">
        <v>92</v>
      </c>
      <c r="G2315" s="63" t="s">
        <v>93</v>
      </c>
      <c r="H2315" s="63" t="s">
        <v>94</v>
      </c>
      <c r="I2315" s="63" t="s">
        <v>97</v>
      </c>
      <c r="J2315" s="63">
        <v>344</v>
      </c>
      <c r="K2315" s="63">
        <v>526.32000000000005</v>
      </c>
    </row>
    <row r="2316" spans="1:11" ht="18" customHeight="1" x14ac:dyDescent="0.3">
      <c r="A2316" s="63" t="s">
        <v>89</v>
      </c>
      <c r="B2316" s="63">
        <v>2023</v>
      </c>
      <c r="C2316" s="63" t="s">
        <v>38</v>
      </c>
      <c r="D2316" s="63" t="s">
        <v>90</v>
      </c>
      <c r="E2316" s="63" t="s">
        <v>104</v>
      </c>
      <c r="F2316" s="63" t="s">
        <v>92</v>
      </c>
      <c r="G2316" s="63" t="s">
        <v>93</v>
      </c>
      <c r="H2316" s="63" t="s">
        <v>94</v>
      </c>
      <c r="I2316" s="63" t="s">
        <v>97</v>
      </c>
      <c r="J2316" s="63">
        <v>314</v>
      </c>
      <c r="K2316" s="63">
        <v>449.02</v>
      </c>
    </row>
    <row r="2317" spans="1:11" ht="18" customHeight="1" x14ac:dyDescent="0.3">
      <c r="A2317" s="63" t="s">
        <v>96</v>
      </c>
      <c r="B2317" s="63">
        <v>2023</v>
      </c>
      <c r="C2317" s="63" t="s">
        <v>38</v>
      </c>
      <c r="D2317" s="63" t="s">
        <v>90</v>
      </c>
      <c r="E2317" s="63" t="s">
        <v>91</v>
      </c>
      <c r="F2317" s="63" t="s">
        <v>92</v>
      </c>
      <c r="G2317" s="63" t="s">
        <v>93</v>
      </c>
      <c r="H2317" s="63" t="s">
        <v>94</v>
      </c>
      <c r="I2317" s="63" t="s">
        <v>97</v>
      </c>
      <c r="J2317" s="63">
        <v>340</v>
      </c>
      <c r="K2317" s="63">
        <v>486.2</v>
      </c>
    </row>
    <row r="2318" spans="1:11" ht="18" customHeight="1" x14ac:dyDescent="0.3">
      <c r="A2318" s="63" t="s">
        <v>89</v>
      </c>
      <c r="B2318" s="63">
        <v>2023</v>
      </c>
      <c r="C2318" s="63" t="s">
        <v>38</v>
      </c>
      <c r="D2318" s="63" t="s">
        <v>90</v>
      </c>
      <c r="E2318" s="63" t="s">
        <v>91</v>
      </c>
      <c r="F2318" s="63" t="s">
        <v>92</v>
      </c>
      <c r="G2318" s="63" t="s">
        <v>93</v>
      </c>
      <c r="H2318" s="63" t="s">
        <v>94</v>
      </c>
      <c r="I2318" s="63" t="s">
        <v>97</v>
      </c>
      <c r="J2318" s="63">
        <v>316</v>
      </c>
      <c r="K2318" s="63">
        <v>451.88</v>
      </c>
    </row>
    <row r="2319" spans="1:11" ht="18" customHeight="1" x14ac:dyDescent="0.3">
      <c r="A2319" s="63" t="s">
        <v>96</v>
      </c>
      <c r="B2319" s="63">
        <v>2023</v>
      </c>
      <c r="C2319" s="63" t="s">
        <v>38</v>
      </c>
      <c r="D2319" s="63" t="s">
        <v>90</v>
      </c>
      <c r="E2319" s="63" t="s">
        <v>91</v>
      </c>
      <c r="F2319" s="63" t="s">
        <v>92</v>
      </c>
      <c r="G2319" s="63" t="s">
        <v>93</v>
      </c>
      <c r="H2319" s="63" t="s">
        <v>94</v>
      </c>
      <c r="I2319" s="63" t="s">
        <v>97</v>
      </c>
      <c r="J2319" s="63">
        <v>659</v>
      </c>
      <c r="K2319" s="63">
        <v>942.37</v>
      </c>
    </row>
    <row r="2320" spans="1:11" ht="18" customHeight="1" x14ac:dyDescent="0.3">
      <c r="A2320" s="63" t="s">
        <v>96</v>
      </c>
      <c r="B2320" s="63">
        <v>2023</v>
      </c>
      <c r="C2320" s="63" t="s">
        <v>38</v>
      </c>
      <c r="D2320" s="63" t="s">
        <v>90</v>
      </c>
      <c r="E2320" s="63" t="s">
        <v>91</v>
      </c>
      <c r="F2320" s="63" t="s">
        <v>92</v>
      </c>
      <c r="G2320" s="63" t="s">
        <v>93</v>
      </c>
      <c r="H2320" s="63" t="s">
        <v>94</v>
      </c>
      <c r="I2320" s="63" t="s">
        <v>97</v>
      </c>
      <c r="J2320" s="63">
        <v>785</v>
      </c>
      <c r="K2320" s="63">
        <v>526.24</v>
      </c>
    </row>
    <row r="2321" spans="1:11" ht="18" customHeight="1" x14ac:dyDescent="0.3">
      <c r="A2321" s="63" t="s">
        <v>89</v>
      </c>
      <c r="B2321" s="63">
        <v>2023</v>
      </c>
      <c r="C2321" s="63" t="s">
        <v>38</v>
      </c>
      <c r="D2321" s="63" t="s">
        <v>90</v>
      </c>
      <c r="E2321" s="63" t="s">
        <v>91</v>
      </c>
      <c r="F2321" s="63" t="s">
        <v>92</v>
      </c>
      <c r="G2321" s="63" t="s">
        <v>93</v>
      </c>
      <c r="H2321" s="63" t="s">
        <v>94</v>
      </c>
      <c r="I2321" s="63" t="s">
        <v>97</v>
      </c>
      <c r="J2321" s="63">
        <v>343</v>
      </c>
      <c r="K2321" s="63">
        <v>490.49</v>
      </c>
    </row>
    <row r="2322" spans="1:11" ht="18" customHeight="1" x14ac:dyDescent="0.3">
      <c r="A2322" s="63" t="s">
        <v>96</v>
      </c>
      <c r="B2322" s="63">
        <v>2023</v>
      </c>
      <c r="C2322" s="63" t="s">
        <v>38</v>
      </c>
      <c r="D2322" s="63" t="s">
        <v>90</v>
      </c>
      <c r="E2322" s="63" t="s">
        <v>91</v>
      </c>
      <c r="F2322" s="63" t="s">
        <v>92</v>
      </c>
      <c r="G2322" s="63" t="s">
        <v>93</v>
      </c>
      <c r="H2322" s="63" t="s">
        <v>94</v>
      </c>
      <c r="I2322" s="63" t="s">
        <v>97</v>
      </c>
      <c r="J2322" s="63">
        <v>313</v>
      </c>
      <c r="K2322" s="63">
        <v>447.59000000000003</v>
      </c>
    </row>
    <row r="2323" spans="1:11" ht="18" customHeight="1" x14ac:dyDescent="0.3">
      <c r="A2323" s="63" t="s">
        <v>89</v>
      </c>
      <c r="B2323" s="63">
        <v>2023</v>
      </c>
      <c r="C2323" s="63" t="s">
        <v>38</v>
      </c>
      <c r="D2323" s="63" t="s">
        <v>90</v>
      </c>
      <c r="E2323" s="63" t="s">
        <v>91</v>
      </c>
      <c r="F2323" s="63" t="s">
        <v>92</v>
      </c>
      <c r="G2323" s="63" t="s">
        <v>93</v>
      </c>
      <c r="H2323" s="63" t="s">
        <v>94</v>
      </c>
      <c r="I2323" s="63" t="s">
        <v>97</v>
      </c>
      <c r="J2323" s="63">
        <v>341</v>
      </c>
      <c r="K2323" s="63">
        <v>487.63</v>
      </c>
    </row>
    <row r="2324" spans="1:11" ht="18" customHeight="1" x14ac:dyDescent="0.3">
      <c r="A2324" s="63" t="s">
        <v>99</v>
      </c>
      <c r="B2324" s="63">
        <v>2023</v>
      </c>
      <c r="C2324" s="63" t="s">
        <v>38</v>
      </c>
      <c r="D2324" s="63" t="s">
        <v>90</v>
      </c>
      <c r="E2324" s="63" t="s">
        <v>91</v>
      </c>
      <c r="F2324" s="63" t="s">
        <v>92</v>
      </c>
      <c r="G2324" s="63" t="s">
        <v>93</v>
      </c>
      <c r="H2324" s="63" t="s">
        <v>94</v>
      </c>
      <c r="I2324" s="63" t="s">
        <v>97</v>
      </c>
      <c r="J2324" s="63">
        <v>754</v>
      </c>
      <c r="K2324" s="63">
        <v>1078.22</v>
      </c>
    </row>
    <row r="2325" spans="1:11" ht="18" customHeight="1" x14ac:dyDescent="0.3">
      <c r="A2325" s="63" t="s">
        <v>99</v>
      </c>
      <c r="B2325" s="63">
        <v>2023</v>
      </c>
      <c r="C2325" s="63" t="s">
        <v>42</v>
      </c>
      <c r="D2325" s="63" t="s">
        <v>90</v>
      </c>
      <c r="E2325" s="63" t="s">
        <v>91</v>
      </c>
      <c r="F2325" s="63" t="s">
        <v>92</v>
      </c>
      <c r="G2325" s="63" t="s">
        <v>93</v>
      </c>
      <c r="H2325" s="63" t="s">
        <v>94</v>
      </c>
      <c r="I2325" s="63" t="s">
        <v>97</v>
      </c>
      <c r="J2325" s="63">
        <v>320</v>
      </c>
      <c r="K2325" s="63">
        <v>489.6</v>
      </c>
    </row>
    <row r="2326" spans="1:11" ht="18" customHeight="1" x14ac:dyDescent="0.3">
      <c r="A2326" s="63" t="s">
        <v>89</v>
      </c>
      <c r="B2326" s="63">
        <v>2023</v>
      </c>
      <c r="C2326" s="63" t="s">
        <v>42</v>
      </c>
      <c r="D2326" s="63" t="s">
        <v>90</v>
      </c>
      <c r="E2326" s="63" t="s">
        <v>91</v>
      </c>
      <c r="F2326" s="63" t="s">
        <v>92</v>
      </c>
      <c r="G2326" s="63" t="s">
        <v>93</v>
      </c>
      <c r="H2326" s="63" t="s">
        <v>94</v>
      </c>
      <c r="I2326" s="63" t="s">
        <v>97</v>
      </c>
      <c r="J2326" s="63">
        <v>296</v>
      </c>
      <c r="K2326" s="63">
        <v>423.28</v>
      </c>
    </row>
    <row r="2327" spans="1:11" ht="18" customHeight="1" x14ac:dyDescent="0.3">
      <c r="A2327" s="63" t="s">
        <v>96</v>
      </c>
      <c r="B2327" s="63">
        <v>2023</v>
      </c>
      <c r="C2327" s="63" t="s">
        <v>42</v>
      </c>
      <c r="D2327" s="63" t="s">
        <v>90</v>
      </c>
      <c r="E2327" s="63" t="s">
        <v>91</v>
      </c>
      <c r="F2327" s="63" t="s">
        <v>92</v>
      </c>
      <c r="G2327" s="63" t="s">
        <v>93</v>
      </c>
      <c r="H2327" s="63" t="s">
        <v>94</v>
      </c>
      <c r="I2327" s="63" t="s">
        <v>97</v>
      </c>
      <c r="J2327" s="63">
        <v>322</v>
      </c>
      <c r="K2327" s="63">
        <v>460.46000000000004</v>
      </c>
    </row>
    <row r="2328" spans="1:11" ht="18" customHeight="1" x14ac:dyDescent="0.3">
      <c r="A2328" s="63" t="s">
        <v>96</v>
      </c>
      <c r="B2328" s="63">
        <v>2023</v>
      </c>
      <c r="C2328" s="63" t="s">
        <v>42</v>
      </c>
      <c r="D2328" s="63" t="s">
        <v>90</v>
      </c>
      <c r="E2328" s="63" t="s">
        <v>91</v>
      </c>
      <c r="F2328" s="63" t="s">
        <v>92</v>
      </c>
      <c r="G2328" s="63" t="s">
        <v>93</v>
      </c>
      <c r="H2328" s="63" t="s">
        <v>94</v>
      </c>
      <c r="I2328" s="63" t="s">
        <v>97</v>
      </c>
      <c r="J2328" s="63">
        <v>292</v>
      </c>
      <c r="K2328" s="63">
        <v>417.56</v>
      </c>
    </row>
    <row r="2329" spans="1:11" ht="18" customHeight="1" x14ac:dyDescent="0.3">
      <c r="A2329" s="63" t="s">
        <v>96</v>
      </c>
      <c r="B2329" s="63">
        <v>2023</v>
      </c>
      <c r="C2329" s="63" t="s">
        <v>42</v>
      </c>
      <c r="D2329" s="63" t="s">
        <v>90</v>
      </c>
      <c r="E2329" s="63" t="s">
        <v>91</v>
      </c>
      <c r="F2329" s="63" t="s">
        <v>92</v>
      </c>
      <c r="G2329" s="63" t="s">
        <v>93</v>
      </c>
      <c r="H2329" s="63" t="s">
        <v>94</v>
      </c>
      <c r="I2329" s="63" t="s">
        <v>97</v>
      </c>
      <c r="J2329" s="63">
        <v>749</v>
      </c>
      <c r="K2329" s="63">
        <v>1071.07</v>
      </c>
    </row>
    <row r="2330" spans="1:11" ht="18" customHeight="1" x14ac:dyDescent="0.3">
      <c r="A2330" s="63" t="s">
        <v>96</v>
      </c>
      <c r="B2330" s="63">
        <v>2023</v>
      </c>
      <c r="C2330" s="63" t="s">
        <v>42</v>
      </c>
      <c r="D2330" s="63" t="s">
        <v>90</v>
      </c>
      <c r="E2330" s="63" t="s">
        <v>91</v>
      </c>
      <c r="F2330" s="63" t="s">
        <v>92</v>
      </c>
      <c r="G2330" s="63" t="s">
        <v>93</v>
      </c>
      <c r="H2330" s="63" t="s">
        <v>94</v>
      </c>
      <c r="I2330" s="63" t="s">
        <v>97</v>
      </c>
      <c r="J2330" s="63">
        <v>321</v>
      </c>
      <c r="K2330" s="63">
        <v>459.03</v>
      </c>
    </row>
    <row r="2331" spans="1:11" ht="18" customHeight="1" x14ac:dyDescent="0.3">
      <c r="A2331" s="63" t="s">
        <v>96</v>
      </c>
      <c r="B2331" s="63">
        <v>2023</v>
      </c>
      <c r="C2331" s="63" t="s">
        <v>42</v>
      </c>
      <c r="D2331" s="63" t="s">
        <v>90</v>
      </c>
      <c r="E2331" s="63" t="s">
        <v>91</v>
      </c>
      <c r="F2331" s="63" t="s">
        <v>92</v>
      </c>
      <c r="G2331" s="63" t="s">
        <v>93</v>
      </c>
      <c r="H2331" s="63" t="s">
        <v>94</v>
      </c>
      <c r="I2331" s="63" t="s">
        <v>97</v>
      </c>
      <c r="J2331" s="63">
        <v>319</v>
      </c>
      <c r="K2331" s="63">
        <v>456.16999999999996</v>
      </c>
    </row>
    <row r="2332" spans="1:11" ht="18" customHeight="1" x14ac:dyDescent="0.3">
      <c r="A2332" s="63" t="s">
        <v>96</v>
      </c>
      <c r="B2332" s="63">
        <v>2023</v>
      </c>
      <c r="C2332" s="63" t="s">
        <v>42</v>
      </c>
      <c r="D2332" s="63" t="s">
        <v>90</v>
      </c>
      <c r="E2332" s="63" t="s">
        <v>91</v>
      </c>
      <c r="F2332" s="63" t="s">
        <v>92</v>
      </c>
      <c r="G2332" s="63" t="s">
        <v>93</v>
      </c>
      <c r="H2332" s="63" t="s">
        <v>94</v>
      </c>
      <c r="I2332" s="63" t="s">
        <v>97</v>
      </c>
      <c r="J2332" s="63">
        <v>295</v>
      </c>
      <c r="K2332" s="63">
        <v>421.85</v>
      </c>
    </row>
    <row r="2333" spans="1:11" ht="18" customHeight="1" x14ac:dyDescent="0.3">
      <c r="A2333" s="63" t="s">
        <v>89</v>
      </c>
      <c r="B2333" s="63">
        <v>2023</v>
      </c>
      <c r="C2333" s="63" t="s">
        <v>42</v>
      </c>
      <c r="D2333" s="63" t="s">
        <v>90</v>
      </c>
      <c r="E2333" s="63" t="s">
        <v>91</v>
      </c>
      <c r="F2333" s="63" t="s">
        <v>92</v>
      </c>
      <c r="G2333" s="63" t="s">
        <v>93</v>
      </c>
      <c r="H2333" s="63" t="s">
        <v>94</v>
      </c>
      <c r="I2333" s="63" t="s">
        <v>97</v>
      </c>
      <c r="J2333" s="63">
        <v>323</v>
      </c>
      <c r="K2333" s="63">
        <v>461.89</v>
      </c>
    </row>
    <row r="2334" spans="1:11" ht="18" customHeight="1" x14ac:dyDescent="0.3">
      <c r="A2334" s="63" t="s">
        <v>99</v>
      </c>
      <c r="B2334" s="63">
        <v>2023</v>
      </c>
      <c r="C2334" s="63" t="s">
        <v>42</v>
      </c>
      <c r="D2334" s="63" t="s">
        <v>90</v>
      </c>
      <c r="E2334" s="63" t="s">
        <v>91</v>
      </c>
      <c r="F2334" s="63" t="s">
        <v>92</v>
      </c>
      <c r="G2334" s="63" t="s">
        <v>93</v>
      </c>
      <c r="H2334" s="63" t="s">
        <v>94</v>
      </c>
      <c r="I2334" s="63" t="s">
        <v>97</v>
      </c>
      <c r="J2334" s="63">
        <v>758</v>
      </c>
      <c r="K2334" s="63">
        <v>1083.94</v>
      </c>
    </row>
    <row r="2335" spans="1:11" ht="18" customHeight="1" x14ac:dyDescent="0.3">
      <c r="A2335" s="63" t="s">
        <v>100</v>
      </c>
      <c r="B2335" s="63">
        <v>2023</v>
      </c>
      <c r="C2335" s="63" t="s">
        <v>31</v>
      </c>
      <c r="D2335" s="63" t="s">
        <v>90</v>
      </c>
      <c r="E2335" s="63" t="s">
        <v>91</v>
      </c>
      <c r="F2335" s="63" t="s">
        <v>92</v>
      </c>
      <c r="G2335" s="63" t="s">
        <v>93</v>
      </c>
      <c r="H2335" s="63" t="s">
        <v>94</v>
      </c>
      <c r="I2335" s="63" t="s">
        <v>97</v>
      </c>
      <c r="J2335" s="63">
        <v>128</v>
      </c>
      <c r="K2335" s="63">
        <v>195.84</v>
      </c>
    </row>
    <row r="2336" spans="1:11" ht="18" customHeight="1" x14ac:dyDescent="0.3">
      <c r="A2336" s="63" t="s">
        <v>89</v>
      </c>
      <c r="B2336" s="63">
        <v>2023</v>
      </c>
      <c r="C2336" s="63" t="s">
        <v>31</v>
      </c>
      <c r="D2336" s="63" t="s">
        <v>90</v>
      </c>
      <c r="E2336" s="63" t="s">
        <v>91</v>
      </c>
      <c r="F2336" s="63" t="s">
        <v>92</v>
      </c>
      <c r="G2336" s="63" t="s">
        <v>93</v>
      </c>
      <c r="H2336" s="63" t="s">
        <v>94</v>
      </c>
      <c r="I2336" s="63" t="s">
        <v>97</v>
      </c>
      <c r="J2336" s="63">
        <v>302</v>
      </c>
      <c r="K2336" s="63">
        <v>431.86</v>
      </c>
    </row>
    <row r="2337" spans="1:11" ht="18" customHeight="1" x14ac:dyDescent="0.3">
      <c r="A2337" s="63" t="s">
        <v>89</v>
      </c>
      <c r="B2337" s="63">
        <v>2023</v>
      </c>
      <c r="C2337" s="63" t="s">
        <v>31</v>
      </c>
      <c r="D2337" s="63" t="s">
        <v>90</v>
      </c>
      <c r="E2337" s="63" t="s">
        <v>91</v>
      </c>
      <c r="F2337" s="63" t="s">
        <v>92</v>
      </c>
      <c r="G2337" s="63" t="s">
        <v>93</v>
      </c>
      <c r="H2337" s="63" t="s">
        <v>94</v>
      </c>
      <c r="I2337" s="63" t="s">
        <v>97</v>
      </c>
      <c r="J2337" s="63">
        <v>130</v>
      </c>
      <c r="K2337" s="63">
        <v>185.9</v>
      </c>
    </row>
    <row r="2338" spans="1:11" ht="18" customHeight="1" x14ac:dyDescent="0.3">
      <c r="A2338" s="63" t="s">
        <v>89</v>
      </c>
      <c r="B2338" s="63">
        <v>2023</v>
      </c>
      <c r="C2338" s="63" t="s">
        <v>31</v>
      </c>
      <c r="D2338" s="63" t="s">
        <v>90</v>
      </c>
      <c r="E2338" s="63" t="s">
        <v>91</v>
      </c>
      <c r="F2338" s="63" t="s">
        <v>92</v>
      </c>
      <c r="G2338" s="63" t="s">
        <v>93</v>
      </c>
      <c r="H2338" s="63" t="s">
        <v>94</v>
      </c>
      <c r="I2338" s="63" t="s">
        <v>97</v>
      </c>
      <c r="J2338" s="63">
        <v>346</v>
      </c>
      <c r="K2338" s="63">
        <v>494.78</v>
      </c>
    </row>
    <row r="2339" spans="1:11" ht="18" customHeight="1" x14ac:dyDescent="0.3">
      <c r="A2339" s="63" t="s">
        <v>96</v>
      </c>
      <c r="B2339" s="63">
        <v>2023</v>
      </c>
      <c r="C2339" s="63" t="s">
        <v>31</v>
      </c>
      <c r="D2339" s="63" t="s">
        <v>90</v>
      </c>
      <c r="E2339" s="63" t="s">
        <v>91</v>
      </c>
      <c r="F2339" s="63" t="s">
        <v>92</v>
      </c>
      <c r="G2339" s="63" t="s">
        <v>93</v>
      </c>
      <c r="H2339" s="63" t="s">
        <v>94</v>
      </c>
      <c r="I2339" s="63" t="s">
        <v>97</v>
      </c>
      <c r="J2339" s="63">
        <v>372</v>
      </c>
      <c r="K2339" s="63">
        <v>531.96</v>
      </c>
    </row>
    <row r="2340" spans="1:11" ht="18" customHeight="1" x14ac:dyDescent="0.3">
      <c r="A2340" s="63" t="s">
        <v>98</v>
      </c>
      <c r="B2340" s="63">
        <v>2023</v>
      </c>
      <c r="C2340" s="63" t="s">
        <v>31</v>
      </c>
      <c r="D2340" s="63" t="s">
        <v>90</v>
      </c>
      <c r="E2340" s="63" t="s">
        <v>91</v>
      </c>
      <c r="F2340" s="63" t="s">
        <v>92</v>
      </c>
      <c r="G2340" s="63" t="s">
        <v>93</v>
      </c>
      <c r="H2340" s="63" t="s">
        <v>94</v>
      </c>
      <c r="I2340" s="63" t="s">
        <v>97</v>
      </c>
      <c r="J2340" s="63">
        <v>740</v>
      </c>
      <c r="K2340" s="63">
        <v>1058.2</v>
      </c>
    </row>
    <row r="2341" spans="1:11" ht="18" customHeight="1" x14ac:dyDescent="0.3">
      <c r="A2341" s="63" t="s">
        <v>98</v>
      </c>
      <c r="B2341" s="63">
        <v>2023</v>
      </c>
      <c r="C2341" s="63" t="s">
        <v>31</v>
      </c>
      <c r="D2341" s="63" t="s">
        <v>90</v>
      </c>
      <c r="E2341" s="63" t="s">
        <v>91</v>
      </c>
      <c r="F2341" s="63" t="s">
        <v>92</v>
      </c>
      <c r="G2341" s="63" t="s">
        <v>93</v>
      </c>
      <c r="H2341" s="63" t="s">
        <v>94</v>
      </c>
      <c r="I2341" s="63" t="s">
        <v>97</v>
      </c>
      <c r="J2341" s="63">
        <v>129</v>
      </c>
      <c r="K2341" s="63">
        <v>184.47</v>
      </c>
    </row>
    <row r="2342" spans="1:11" ht="18" customHeight="1" x14ac:dyDescent="0.3">
      <c r="A2342" s="63" t="s">
        <v>96</v>
      </c>
      <c r="B2342" s="63">
        <v>2023</v>
      </c>
      <c r="C2342" s="63" t="s">
        <v>31</v>
      </c>
      <c r="D2342" s="63" t="s">
        <v>90</v>
      </c>
      <c r="E2342" s="63" t="s">
        <v>91</v>
      </c>
      <c r="F2342" s="63" t="s">
        <v>92</v>
      </c>
      <c r="G2342" s="63" t="s">
        <v>93</v>
      </c>
      <c r="H2342" s="63" t="s">
        <v>94</v>
      </c>
      <c r="I2342" s="63" t="s">
        <v>97</v>
      </c>
      <c r="J2342" s="63">
        <v>746</v>
      </c>
      <c r="K2342" s="63">
        <v>526.24</v>
      </c>
    </row>
    <row r="2343" spans="1:11" ht="18" customHeight="1" x14ac:dyDescent="0.3">
      <c r="A2343" s="63" t="s">
        <v>96</v>
      </c>
      <c r="B2343" s="63">
        <v>2023</v>
      </c>
      <c r="C2343" s="63" t="s">
        <v>31</v>
      </c>
      <c r="D2343" s="63" t="s">
        <v>90</v>
      </c>
      <c r="E2343" s="63" t="s">
        <v>91</v>
      </c>
      <c r="F2343" s="63" t="s">
        <v>92</v>
      </c>
      <c r="G2343" s="63" t="s">
        <v>93</v>
      </c>
      <c r="H2343" s="63" t="s">
        <v>94</v>
      </c>
      <c r="I2343" s="63" t="s">
        <v>97</v>
      </c>
      <c r="J2343" s="63">
        <v>780</v>
      </c>
      <c r="K2343" s="63">
        <v>526.24</v>
      </c>
    </row>
    <row r="2344" spans="1:11" ht="18" customHeight="1" x14ac:dyDescent="0.3">
      <c r="A2344" s="63" t="s">
        <v>89</v>
      </c>
      <c r="B2344" s="63">
        <v>2023</v>
      </c>
      <c r="C2344" s="63" t="s">
        <v>31</v>
      </c>
      <c r="D2344" s="63" t="s">
        <v>90</v>
      </c>
      <c r="E2344" s="63" t="s">
        <v>91</v>
      </c>
      <c r="F2344" s="63" t="s">
        <v>92</v>
      </c>
      <c r="G2344" s="63" t="s">
        <v>93</v>
      </c>
      <c r="H2344" s="63" t="s">
        <v>94</v>
      </c>
      <c r="I2344" s="63" t="s">
        <v>97</v>
      </c>
      <c r="J2344" s="63">
        <v>127</v>
      </c>
      <c r="K2344" s="63">
        <v>181.61</v>
      </c>
    </row>
    <row r="2345" spans="1:11" ht="18" customHeight="1" x14ac:dyDescent="0.3">
      <c r="A2345" s="63" t="s">
        <v>96</v>
      </c>
      <c r="B2345" s="63">
        <v>2023</v>
      </c>
      <c r="C2345" s="63" t="s">
        <v>31</v>
      </c>
      <c r="D2345" s="63" t="s">
        <v>90</v>
      </c>
      <c r="E2345" s="63" t="s">
        <v>91</v>
      </c>
      <c r="F2345" s="63" t="s">
        <v>92</v>
      </c>
      <c r="G2345" s="63" t="s">
        <v>93</v>
      </c>
      <c r="H2345" s="63" t="s">
        <v>94</v>
      </c>
      <c r="I2345" s="63" t="s">
        <v>97</v>
      </c>
      <c r="J2345" s="63">
        <v>301</v>
      </c>
      <c r="K2345" s="63">
        <v>430.43</v>
      </c>
    </row>
    <row r="2346" spans="1:11" ht="18" customHeight="1" x14ac:dyDescent="0.3">
      <c r="A2346" s="63" t="s">
        <v>89</v>
      </c>
      <c r="B2346" s="63">
        <v>2023</v>
      </c>
      <c r="C2346" s="63" t="s">
        <v>31</v>
      </c>
      <c r="D2346" s="63" t="s">
        <v>90</v>
      </c>
      <c r="E2346" s="63" t="s">
        <v>91</v>
      </c>
      <c r="F2346" s="63" t="s">
        <v>92</v>
      </c>
      <c r="G2346" s="63" t="s">
        <v>93</v>
      </c>
      <c r="H2346" s="63" t="s">
        <v>94</v>
      </c>
      <c r="I2346" s="63" t="s">
        <v>97</v>
      </c>
      <c r="J2346" s="63">
        <v>349</v>
      </c>
      <c r="K2346" s="63">
        <v>499.07</v>
      </c>
    </row>
    <row r="2347" spans="1:11" ht="18" customHeight="1" x14ac:dyDescent="0.3">
      <c r="A2347" s="63" t="s">
        <v>100</v>
      </c>
      <c r="B2347" s="63">
        <v>2023</v>
      </c>
      <c r="C2347" s="63" t="s">
        <v>31</v>
      </c>
      <c r="D2347" s="63" t="s">
        <v>90</v>
      </c>
      <c r="E2347" s="63" t="s">
        <v>91</v>
      </c>
      <c r="F2347" s="63" t="s">
        <v>92</v>
      </c>
      <c r="G2347" s="63" t="s">
        <v>93</v>
      </c>
      <c r="H2347" s="63" t="s">
        <v>94</v>
      </c>
      <c r="I2347" s="63" t="s">
        <v>97</v>
      </c>
      <c r="J2347" s="63">
        <v>749</v>
      </c>
      <c r="K2347" s="63">
        <v>1071.07</v>
      </c>
    </row>
    <row r="2348" spans="1:11" ht="18" customHeight="1" x14ac:dyDescent="0.3">
      <c r="A2348" s="63" t="s">
        <v>98</v>
      </c>
      <c r="B2348" s="63">
        <v>2023</v>
      </c>
      <c r="C2348" s="63" t="s">
        <v>9</v>
      </c>
      <c r="D2348" s="63" t="s">
        <v>90</v>
      </c>
      <c r="E2348" s="63" t="s">
        <v>91</v>
      </c>
      <c r="F2348" s="63" t="s">
        <v>92</v>
      </c>
      <c r="G2348" s="63" t="s">
        <v>93</v>
      </c>
      <c r="H2348" s="63" t="s">
        <v>94</v>
      </c>
      <c r="I2348" s="63" t="s">
        <v>97</v>
      </c>
      <c r="J2348" s="63">
        <v>134</v>
      </c>
      <c r="K2348" s="63">
        <v>191.62</v>
      </c>
    </row>
    <row r="2349" spans="1:11" ht="18" customHeight="1" x14ac:dyDescent="0.3">
      <c r="A2349" s="63" t="s">
        <v>96</v>
      </c>
      <c r="B2349" s="63">
        <v>2023</v>
      </c>
      <c r="C2349" s="63" t="s">
        <v>9</v>
      </c>
      <c r="D2349" s="63" t="s">
        <v>90</v>
      </c>
      <c r="E2349" s="63" t="s">
        <v>91</v>
      </c>
      <c r="F2349" s="63" t="s">
        <v>92</v>
      </c>
      <c r="G2349" s="63" t="s">
        <v>93</v>
      </c>
      <c r="H2349" s="63" t="s">
        <v>94</v>
      </c>
      <c r="I2349" s="63" t="s">
        <v>97</v>
      </c>
      <c r="J2349" s="63">
        <v>308</v>
      </c>
      <c r="K2349" s="63">
        <v>440.44</v>
      </c>
    </row>
    <row r="2350" spans="1:11" ht="18" customHeight="1" x14ac:dyDescent="0.3">
      <c r="A2350" s="63" t="s">
        <v>89</v>
      </c>
      <c r="B2350" s="63">
        <v>2023</v>
      </c>
      <c r="C2350" s="63" t="s">
        <v>9</v>
      </c>
      <c r="D2350" s="63" t="s">
        <v>90</v>
      </c>
      <c r="E2350" s="63" t="s">
        <v>91</v>
      </c>
      <c r="F2350" s="63" t="s">
        <v>92</v>
      </c>
      <c r="G2350" s="63" t="s">
        <v>93</v>
      </c>
      <c r="H2350" s="63" t="s">
        <v>94</v>
      </c>
      <c r="I2350" s="63" t="s">
        <v>97</v>
      </c>
      <c r="J2350" s="63">
        <v>350</v>
      </c>
      <c r="K2350" s="63">
        <v>500.5</v>
      </c>
    </row>
    <row r="2351" spans="1:11" ht="18" customHeight="1" x14ac:dyDescent="0.3">
      <c r="A2351" s="63" t="s">
        <v>89</v>
      </c>
      <c r="B2351" s="63">
        <v>2023</v>
      </c>
      <c r="C2351" s="63" t="s">
        <v>9</v>
      </c>
      <c r="D2351" s="63" t="s">
        <v>90</v>
      </c>
      <c r="E2351" s="63" t="s">
        <v>91</v>
      </c>
      <c r="F2351" s="63" t="s">
        <v>92</v>
      </c>
      <c r="G2351" s="63" t="s">
        <v>93</v>
      </c>
      <c r="H2351" s="63" t="s">
        <v>94</v>
      </c>
      <c r="I2351" s="63" t="s">
        <v>97</v>
      </c>
      <c r="J2351" s="63">
        <v>136</v>
      </c>
      <c r="K2351" s="63">
        <v>194.48</v>
      </c>
    </row>
    <row r="2352" spans="1:11" ht="18" customHeight="1" x14ac:dyDescent="0.3">
      <c r="A2352" s="63" t="s">
        <v>100</v>
      </c>
      <c r="B2352" s="63">
        <v>2023</v>
      </c>
      <c r="C2352" s="63" t="s">
        <v>9</v>
      </c>
      <c r="D2352" s="63" t="s">
        <v>90</v>
      </c>
      <c r="E2352" s="63" t="s">
        <v>91</v>
      </c>
      <c r="F2352" s="63" t="s">
        <v>92</v>
      </c>
      <c r="G2352" s="63" t="s">
        <v>93</v>
      </c>
      <c r="H2352" s="63" t="s">
        <v>94</v>
      </c>
      <c r="I2352" s="63" t="s">
        <v>97</v>
      </c>
      <c r="J2352" s="63">
        <v>304</v>
      </c>
      <c r="K2352" s="63">
        <v>434.72</v>
      </c>
    </row>
    <row r="2353" spans="1:11" ht="18" customHeight="1" x14ac:dyDescent="0.3">
      <c r="A2353" s="63" t="s">
        <v>89</v>
      </c>
      <c r="B2353" s="63">
        <v>2023</v>
      </c>
      <c r="C2353" s="63" t="s">
        <v>9</v>
      </c>
      <c r="D2353" s="63" t="s">
        <v>90</v>
      </c>
      <c r="E2353" s="63" t="s">
        <v>91</v>
      </c>
      <c r="F2353" s="63" t="s">
        <v>92</v>
      </c>
      <c r="G2353" s="63" t="s">
        <v>93</v>
      </c>
      <c r="H2353" s="63" t="s">
        <v>94</v>
      </c>
      <c r="I2353" s="63" t="s">
        <v>97</v>
      </c>
      <c r="J2353" s="63">
        <v>352</v>
      </c>
      <c r="K2353" s="63">
        <v>503.36</v>
      </c>
    </row>
    <row r="2354" spans="1:11" ht="18" customHeight="1" x14ac:dyDescent="0.3">
      <c r="A2354" s="63" t="s">
        <v>89</v>
      </c>
      <c r="B2354" s="63">
        <v>2023</v>
      </c>
      <c r="C2354" s="63" t="s">
        <v>9</v>
      </c>
      <c r="D2354" s="63" t="s">
        <v>90</v>
      </c>
      <c r="E2354" s="63" t="s">
        <v>91</v>
      </c>
      <c r="F2354" s="63" t="s">
        <v>92</v>
      </c>
      <c r="G2354" s="63" t="s">
        <v>93</v>
      </c>
      <c r="H2354" s="63" t="s">
        <v>94</v>
      </c>
      <c r="I2354" s="63" t="s">
        <v>97</v>
      </c>
      <c r="J2354" s="63">
        <v>132</v>
      </c>
      <c r="K2354" s="63">
        <v>188.76</v>
      </c>
    </row>
    <row r="2355" spans="1:11" ht="18" customHeight="1" x14ac:dyDescent="0.3">
      <c r="A2355" s="63" t="s">
        <v>96</v>
      </c>
      <c r="B2355" s="63">
        <v>2023</v>
      </c>
      <c r="C2355" s="63" t="s">
        <v>9</v>
      </c>
      <c r="D2355" s="63" t="s">
        <v>90</v>
      </c>
      <c r="E2355" s="63" t="s">
        <v>91</v>
      </c>
      <c r="F2355" s="63" t="s">
        <v>92</v>
      </c>
      <c r="G2355" s="63" t="s">
        <v>93</v>
      </c>
      <c r="H2355" s="63" t="s">
        <v>94</v>
      </c>
      <c r="I2355" s="63" t="s">
        <v>97</v>
      </c>
      <c r="J2355" s="63">
        <v>706</v>
      </c>
      <c r="K2355" s="63">
        <v>1009.5799999999999</v>
      </c>
    </row>
    <row r="2356" spans="1:11" ht="18" customHeight="1" x14ac:dyDescent="0.3">
      <c r="A2356" s="63" t="s">
        <v>89</v>
      </c>
      <c r="B2356" s="63">
        <v>2023</v>
      </c>
      <c r="C2356" s="63" t="s">
        <v>9</v>
      </c>
      <c r="D2356" s="63" t="s">
        <v>90</v>
      </c>
      <c r="E2356" s="63" t="s">
        <v>91</v>
      </c>
      <c r="F2356" s="63" t="s">
        <v>92</v>
      </c>
      <c r="G2356" s="63" t="s">
        <v>93</v>
      </c>
      <c r="H2356" s="63" t="s">
        <v>94</v>
      </c>
      <c r="I2356" s="63" t="s">
        <v>97</v>
      </c>
      <c r="J2356" s="63">
        <v>739</v>
      </c>
      <c r="K2356" s="63">
        <v>1056.77</v>
      </c>
    </row>
    <row r="2357" spans="1:11" ht="18" customHeight="1" x14ac:dyDescent="0.3">
      <c r="A2357" s="63" t="s">
        <v>89</v>
      </c>
      <c r="B2357" s="63">
        <v>2023</v>
      </c>
      <c r="C2357" s="63" t="s">
        <v>9</v>
      </c>
      <c r="D2357" s="63" t="s">
        <v>90</v>
      </c>
      <c r="E2357" s="63" t="s">
        <v>91</v>
      </c>
      <c r="F2357" s="63" t="s">
        <v>92</v>
      </c>
      <c r="G2357" s="63" t="s">
        <v>93</v>
      </c>
      <c r="H2357" s="63" t="s">
        <v>94</v>
      </c>
      <c r="I2357" s="63" t="s">
        <v>97</v>
      </c>
      <c r="J2357" s="63">
        <v>135</v>
      </c>
      <c r="K2357" s="63">
        <v>193.05</v>
      </c>
    </row>
    <row r="2358" spans="1:11" ht="18" customHeight="1" x14ac:dyDescent="0.3">
      <c r="A2358" s="63" t="s">
        <v>89</v>
      </c>
      <c r="B2358" s="63">
        <v>2023</v>
      </c>
      <c r="C2358" s="63" t="s">
        <v>9</v>
      </c>
      <c r="D2358" s="63" t="s">
        <v>90</v>
      </c>
      <c r="E2358" s="63" t="s">
        <v>91</v>
      </c>
      <c r="F2358" s="63" t="s">
        <v>92</v>
      </c>
      <c r="G2358" s="63" t="s">
        <v>93</v>
      </c>
      <c r="H2358" s="63" t="s">
        <v>94</v>
      </c>
      <c r="I2358" s="63" t="s">
        <v>97</v>
      </c>
      <c r="J2358" s="63">
        <v>779</v>
      </c>
      <c r="K2358" s="63">
        <v>526.24</v>
      </c>
    </row>
    <row r="2359" spans="1:11" ht="18" customHeight="1" x14ac:dyDescent="0.3">
      <c r="A2359" s="63" t="s">
        <v>89</v>
      </c>
      <c r="B2359" s="63">
        <v>2023</v>
      </c>
      <c r="C2359" s="63" t="s">
        <v>9</v>
      </c>
      <c r="D2359" s="63" t="s">
        <v>90</v>
      </c>
      <c r="E2359" s="63" t="s">
        <v>91</v>
      </c>
      <c r="F2359" s="63" t="s">
        <v>92</v>
      </c>
      <c r="G2359" s="63" t="s">
        <v>93</v>
      </c>
      <c r="H2359" s="63" t="s">
        <v>94</v>
      </c>
      <c r="I2359" s="63" t="s">
        <v>97</v>
      </c>
      <c r="J2359" s="63">
        <v>133</v>
      </c>
      <c r="K2359" s="63">
        <v>190.19</v>
      </c>
    </row>
    <row r="2360" spans="1:11" ht="18" customHeight="1" x14ac:dyDescent="0.3">
      <c r="A2360" s="63" t="s">
        <v>98</v>
      </c>
      <c r="B2360" s="63">
        <v>2023</v>
      </c>
      <c r="C2360" s="63" t="s">
        <v>9</v>
      </c>
      <c r="D2360" s="63" t="s">
        <v>90</v>
      </c>
      <c r="E2360" s="63" t="s">
        <v>91</v>
      </c>
      <c r="F2360" s="63" t="s">
        <v>92</v>
      </c>
      <c r="G2360" s="63" t="s">
        <v>93</v>
      </c>
      <c r="H2360" s="63" t="s">
        <v>94</v>
      </c>
      <c r="I2360" s="63" t="s">
        <v>97</v>
      </c>
      <c r="J2360" s="63">
        <v>307</v>
      </c>
      <c r="K2360" s="63">
        <v>439.01</v>
      </c>
    </row>
    <row r="2361" spans="1:11" ht="18" customHeight="1" x14ac:dyDescent="0.3">
      <c r="A2361" s="63" t="s">
        <v>89</v>
      </c>
      <c r="B2361" s="63">
        <v>2023</v>
      </c>
      <c r="C2361" s="63" t="s">
        <v>9</v>
      </c>
      <c r="D2361" s="63" t="s">
        <v>90</v>
      </c>
      <c r="E2361" s="63" t="s">
        <v>91</v>
      </c>
      <c r="F2361" s="63" t="s">
        <v>92</v>
      </c>
      <c r="G2361" s="63" t="s">
        <v>93</v>
      </c>
      <c r="H2361" s="63" t="s">
        <v>94</v>
      </c>
      <c r="I2361" s="63" t="s">
        <v>97</v>
      </c>
      <c r="J2361" s="63">
        <v>355</v>
      </c>
      <c r="K2361" s="63">
        <v>507.65</v>
      </c>
    </row>
    <row r="2362" spans="1:11" ht="18" customHeight="1" x14ac:dyDescent="0.3">
      <c r="A2362" s="63" t="s">
        <v>89</v>
      </c>
      <c r="B2362" s="63">
        <v>2023</v>
      </c>
      <c r="C2362" s="63" t="s">
        <v>9</v>
      </c>
      <c r="D2362" s="63" t="s">
        <v>90</v>
      </c>
      <c r="E2362" s="63" t="s">
        <v>91</v>
      </c>
      <c r="F2362" s="63" t="s">
        <v>92</v>
      </c>
      <c r="G2362" s="63" t="s">
        <v>93</v>
      </c>
      <c r="H2362" s="63" t="s">
        <v>94</v>
      </c>
      <c r="I2362" s="63" t="s">
        <v>97</v>
      </c>
      <c r="J2362" s="63">
        <v>131</v>
      </c>
      <c r="K2362" s="63">
        <v>187.32999999999998</v>
      </c>
    </row>
    <row r="2363" spans="1:11" ht="18" customHeight="1" x14ac:dyDescent="0.3">
      <c r="A2363" s="63" t="s">
        <v>96</v>
      </c>
      <c r="B2363" s="63">
        <v>2023</v>
      </c>
      <c r="C2363" s="63" t="s">
        <v>9</v>
      </c>
      <c r="D2363" s="63" t="s">
        <v>90</v>
      </c>
      <c r="E2363" s="63" t="s">
        <v>91</v>
      </c>
      <c r="F2363" s="63" t="s">
        <v>92</v>
      </c>
      <c r="G2363" s="63" t="s">
        <v>93</v>
      </c>
      <c r="H2363" s="63" t="s">
        <v>94</v>
      </c>
      <c r="I2363" s="63" t="s">
        <v>97</v>
      </c>
      <c r="J2363" s="63">
        <v>305</v>
      </c>
      <c r="K2363" s="63">
        <v>436.15</v>
      </c>
    </row>
    <row r="2364" spans="1:11" ht="18" customHeight="1" x14ac:dyDescent="0.3">
      <c r="A2364" s="63" t="s">
        <v>98</v>
      </c>
      <c r="B2364" s="63">
        <v>2023</v>
      </c>
      <c r="C2364" s="63" t="s">
        <v>9</v>
      </c>
      <c r="D2364" s="63" t="s">
        <v>90</v>
      </c>
      <c r="E2364" s="63" t="s">
        <v>91</v>
      </c>
      <c r="F2364" s="63" t="s">
        <v>92</v>
      </c>
      <c r="G2364" s="63" t="s">
        <v>93</v>
      </c>
      <c r="H2364" s="63" t="s">
        <v>94</v>
      </c>
      <c r="I2364" s="63" t="s">
        <v>97</v>
      </c>
      <c r="J2364" s="63">
        <v>748</v>
      </c>
      <c r="K2364" s="63">
        <v>1069.6399999999999</v>
      </c>
    </row>
    <row r="2365" spans="1:11" ht="18" customHeight="1" x14ac:dyDescent="0.3">
      <c r="A2365" s="63" t="s">
        <v>89</v>
      </c>
      <c r="B2365" s="63">
        <v>2023</v>
      </c>
      <c r="C2365" s="63" t="s">
        <v>37</v>
      </c>
      <c r="D2365" s="63" t="s">
        <v>90</v>
      </c>
      <c r="E2365" s="63" t="s">
        <v>91</v>
      </c>
      <c r="F2365" s="63" t="s">
        <v>92</v>
      </c>
      <c r="G2365" s="63" t="s">
        <v>93</v>
      </c>
      <c r="H2365" s="63" t="s">
        <v>94</v>
      </c>
      <c r="I2365" s="63" t="s">
        <v>97</v>
      </c>
      <c r="J2365" s="63">
        <v>350</v>
      </c>
      <c r="K2365" s="63">
        <v>535.5</v>
      </c>
    </row>
    <row r="2366" spans="1:11" ht="18" customHeight="1" x14ac:dyDescent="0.3">
      <c r="A2366" s="63" t="s">
        <v>89</v>
      </c>
      <c r="B2366" s="63">
        <v>2023</v>
      </c>
      <c r="C2366" s="63" t="s">
        <v>37</v>
      </c>
      <c r="D2366" s="63" t="s">
        <v>90</v>
      </c>
      <c r="E2366" s="63" t="s">
        <v>91</v>
      </c>
      <c r="F2366" s="63" t="s">
        <v>92</v>
      </c>
      <c r="G2366" s="63" t="s">
        <v>93</v>
      </c>
      <c r="H2366" s="63" t="s">
        <v>94</v>
      </c>
      <c r="I2366" s="63" t="s">
        <v>97</v>
      </c>
      <c r="J2366" s="63">
        <v>320</v>
      </c>
      <c r="K2366" s="63">
        <v>457.6</v>
      </c>
    </row>
    <row r="2367" spans="1:11" ht="18" customHeight="1" x14ac:dyDescent="0.3">
      <c r="A2367" s="63" t="s">
        <v>98</v>
      </c>
      <c r="B2367" s="63">
        <v>2023</v>
      </c>
      <c r="C2367" s="63" t="s">
        <v>37</v>
      </c>
      <c r="D2367" s="63" t="s">
        <v>90</v>
      </c>
      <c r="E2367" s="63" t="s">
        <v>91</v>
      </c>
      <c r="F2367" s="63" t="s">
        <v>92</v>
      </c>
      <c r="G2367" s="63" t="s">
        <v>93</v>
      </c>
      <c r="H2367" s="63" t="s">
        <v>94</v>
      </c>
      <c r="I2367" s="63" t="s">
        <v>97</v>
      </c>
      <c r="J2367" s="63">
        <v>346</v>
      </c>
      <c r="K2367" s="63">
        <v>494.78</v>
      </c>
    </row>
    <row r="2368" spans="1:11" ht="18" customHeight="1" x14ac:dyDescent="0.3">
      <c r="A2368" s="63" t="s">
        <v>99</v>
      </c>
      <c r="B2368" s="63">
        <v>2023</v>
      </c>
      <c r="C2368" s="63" t="s">
        <v>37</v>
      </c>
      <c r="D2368" s="63" t="s">
        <v>90</v>
      </c>
      <c r="E2368" s="63" t="s">
        <v>91</v>
      </c>
      <c r="F2368" s="63" t="s">
        <v>92</v>
      </c>
      <c r="G2368" s="63" t="s">
        <v>93</v>
      </c>
      <c r="H2368" s="63" t="s">
        <v>94</v>
      </c>
      <c r="I2368" s="63" t="s">
        <v>97</v>
      </c>
      <c r="J2368" s="63">
        <v>322</v>
      </c>
      <c r="K2368" s="63">
        <v>460.46000000000004</v>
      </c>
    </row>
    <row r="2369" spans="1:11" ht="18" customHeight="1" x14ac:dyDescent="0.3">
      <c r="A2369" s="63" t="s">
        <v>89</v>
      </c>
      <c r="B2369" s="63">
        <v>2023</v>
      </c>
      <c r="C2369" s="63" t="s">
        <v>37</v>
      </c>
      <c r="D2369" s="63" t="s">
        <v>90</v>
      </c>
      <c r="E2369" s="63" t="s">
        <v>91</v>
      </c>
      <c r="F2369" s="63" t="s">
        <v>92</v>
      </c>
      <c r="G2369" s="63" t="s">
        <v>93</v>
      </c>
      <c r="H2369" s="63" t="s">
        <v>94</v>
      </c>
      <c r="I2369" s="63" t="s">
        <v>97</v>
      </c>
      <c r="J2369" s="63">
        <v>658</v>
      </c>
      <c r="K2369" s="63">
        <v>940.94</v>
      </c>
    </row>
    <row r="2370" spans="1:11" ht="18" customHeight="1" x14ac:dyDescent="0.3">
      <c r="A2370" s="63" t="s">
        <v>98</v>
      </c>
      <c r="B2370" s="63">
        <v>2023</v>
      </c>
      <c r="C2370" s="63" t="s">
        <v>37</v>
      </c>
      <c r="D2370" s="63" t="s">
        <v>90</v>
      </c>
      <c r="E2370" s="63" t="s">
        <v>91</v>
      </c>
      <c r="F2370" s="63" t="s">
        <v>92</v>
      </c>
      <c r="G2370" s="63" t="s">
        <v>93</v>
      </c>
      <c r="H2370" s="63" t="s">
        <v>94</v>
      </c>
      <c r="I2370" s="63" t="s">
        <v>97</v>
      </c>
      <c r="J2370" s="63">
        <v>745</v>
      </c>
      <c r="K2370" s="63">
        <v>1065.3499999999999</v>
      </c>
    </row>
    <row r="2371" spans="1:11" ht="18" customHeight="1" x14ac:dyDescent="0.3">
      <c r="A2371" s="63" t="s">
        <v>98</v>
      </c>
      <c r="B2371" s="63">
        <v>2023</v>
      </c>
      <c r="C2371" s="63" t="s">
        <v>37</v>
      </c>
      <c r="D2371" s="63" t="s">
        <v>90</v>
      </c>
      <c r="E2371" s="63" t="s">
        <v>91</v>
      </c>
      <c r="F2371" s="63" t="s">
        <v>92</v>
      </c>
      <c r="G2371" s="63" t="s">
        <v>93</v>
      </c>
      <c r="H2371" s="63" t="s">
        <v>94</v>
      </c>
      <c r="I2371" s="63" t="s">
        <v>97</v>
      </c>
      <c r="J2371" s="63">
        <v>345</v>
      </c>
      <c r="K2371" s="63">
        <v>493.35</v>
      </c>
    </row>
    <row r="2372" spans="1:11" ht="18" customHeight="1" x14ac:dyDescent="0.3">
      <c r="A2372" s="63" t="s">
        <v>89</v>
      </c>
      <c r="B2372" s="63">
        <v>2023</v>
      </c>
      <c r="C2372" s="63" t="s">
        <v>37</v>
      </c>
      <c r="D2372" s="63" t="s">
        <v>90</v>
      </c>
      <c r="E2372" s="63" t="s">
        <v>91</v>
      </c>
      <c r="F2372" s="63" t="s">
        <v>92</v>
      </c>
      <c r="G2372" s="63" t="s">
        <v>93</v>
      </c>
      <c r="H2372" s="63" t="s">
        <v>94</v>
      </c>
      <c r="I2372" s="63" t="s">
        <v>97</v>
      </c>
      <c r="J2372" s="63">
        <v>784</v>
      </c>
      <c r="K2372" s="63">
        <v>526.24</v>
      </c>
    </row>
    <row r="2373" spans="1:11" ht="18" customHeight="1" x14ac:dyDescent="0.3">
      <c r="A2373" s="63" t="s">
        <v>99</v>
      </c>
      <c r="B2373" s="63">
        <v>2023</v>
      </c>
      <c r="C2373" s="63" t="s">
        <v>37</v>
      </c>
      <c r="D2373" s="63" t="s">
        <v>90</v>
      </c>
      <c r="E2373" s="63" t="s">
        <v>91</v>
      </c>
      <c r="F2373" s="63" t="s">
        <v>92</v>
      </c>
      <c r="G2373" s="63" t="s">
        <v>93</v>
      </c>
      <c r="H2373" s="63" t="s">
        <v>94</v>
      </c>
      <c r="I2373" s="63" t="s">
        <v>97</v>
      </c>
      <c r="J2373" s="63">
        <v>349</v>
      </c>
      <c r="K2373" s="63">
        <v>499.07</v>
      </c>
    </row>
    <row r="2374" spans="1:11" ht="18" customHeight="1" x14ac:dyDescent="0.3">
      <c r="A2374" s="63" t="s">
        <v>98</v>
      </c>
      <c r="B2374" s="63">
        <v>2023</v>
      </c>
      <c r="C2374" s="63" t="s">
        <v>37</v>
      </c>
      <c r="D2374" s="63" t="s">
        <v>90</v>
      </c>
      <c r="E2374" s="63" t="s">
        <v>91</v>
      </c>
      <c r="F2374" s="63" t="s">
        <v>92</v>
      </c>
      <c r="G2374" s="63" t="s">
        <v>93</v>
      </c>
      <c r="H2374" s="63" t="s">
        <v>94</v>
      </c>
      <c r="I2374" s="63" t="s">
        <v>97</v>
      </c>
      <c r="J2374" s="63">
        <v>319</v>
      </c>
      <c r="K2374" s="63">
        <v>456.16999999999996</v>
      </c>
    </row>
    <row r="2375" spans="1:11" ht="18" customHeight="1" x14ac:dyDescent="0.3">
      <c r="A2375" s="63" t="s">
        <v>89</v>
      </c>
      <c r="B2375" s="63">
        <v>2023</v>
      </c>
      <c r="C2375" s="63" t="s">
        <v>37</v>
      </c>
      <c r="D2375" s="63" t="s">
        <v>90</v>
      </c>
      <c r="E2375" s="63" t="s">
        <v>91</v>
      </c>
      <c r="F2375" s="63" t="s">
        <v>92</v>
      </c>
      <c r="G2375" s="63" t="s">
        <v>93</v>
      </c>
      <c r="H2375" s="63" t="s">
        <v>94</v>
      </c>
      <c r="I2375" s="63" t="s">
        <v>97</v>
      </c>
      <c r="J2375" s="63">
        <v>347</v>
      </c>
      <c r="K2375" s="63">
        <v>496.21000000000004</v>
      </c>
    </row>
    <row r="2376" spans="1:11" ht="18" customHeight="1" x14ac:dyDescent="0.3">
      <c r="A2376" s="63" t="s">
        <v>89</v>
      </c>
      <c r="B2376" s="63">
        <v>2023</v>
      </c>
      <c r="C2376" s="63" t="s">
        <v>37</v>
      </c>
      <c r="D2376" s="63" t="s">
        <v>90</v>
      </c>
      <c r="E2376" s="63" t="s">
        <v>91</v>
      </c>
      <c r="F2376" s="63" t="s">
        <v>92</v>
      </c>
      <c r="G2376" s="63" t="s">
        <v>93</v>
      </c>
      <c r="H2376" s="63" t="s">
        <v>94</v>
      </c>
      <c r="I2376" s="63" t="s">
        <v>97</v>
      </c>
      <c r="J2376" s="63">
        <v>753</v>
      </c>
      <c r="K2376" s="63">
        <v>1076.79</v>
      </c>
    </row>
    <row r="2377" spans="1:11" ht="18" customHeight="1" x14ac:dyDescent="0.3">
      <c r="A2377" s="63" t="s">
        <v>89</v>
      </c>
      <c r="B2377" s="63">
        <v>2023</v>
      </c>
      <c r="C2377" s="63" t="s">
        <v>36</v>
      </c>
      <c r="D2377" s="63" t="s">
        <v>90</v>
      </c>
      <c r="E2377" s="63" t="s">
        <v>91</v>
      </c>
      <c r="F2377" s="63" t="s">
        <v>92</v>
      </c>
      <c r="G2377" s="63" t="s">
        <v>93</v>
      </c>
      <c r="H2377" s="63" t="s">
        <v>94</v>
      </c>
      <c r="I2377" s="63" t="s">
        <v>97</v>
      </c>
      <c r="J2377" s="63">
        <v>326</v>
      </c>
      <c r="K2377" s="63">
        <v>466.18</v>
      </c>
    </row>
    <row r="2378" spans="1:11" ht="18" customHeight="1" x14ac:dyDescent="0.3">
      <c r="A2378" s="63" t="s">
        <v>96</v>
      </c>
      <c r="B2378" s="63">
        <v>2023</v>
      </c>
      <c r="C2378" s="63" t="s">
        <v>36</v>
      </c>
      <c r="D2378" s="63" t="s">
        <v>90</v>
      </c>
      <c r="E2378" s="63" t="s">
        <v>91</v>
      </c>
      <c r="F2378" s="63" t="s">
        <v>92</v>
      </c>
      <c r="G2378" s="63" t="s">
        <v>93</v>
      </c>
      <c r="H2378" s="63" t="s">
        <v>94</v>
      </c>
      <c r="I2378" s="63" t="s">
        <v>97</v>
      </c>
      <c r="J2378" s="63">
        <v>352</v>
      </c>
      <c r="K2378" s="63">
        <v>503.36</v>
      </c>
    </row>
    <row r="2379" spans="1:11" ht="18" customHeight="1" x14ac:dyDescent="0.3">
      <c r="A2379" s="63" t="s">
        <v>89</v>
      </c>
      <c r="B2379" s="63">
        <v>2023</v>
      </c>
      <c r="C2379" s="63" t="s">
        <v>36</v>
      </c>
      <c r="D2379" s="63" t="s">
        <v>90</v>
      </c>
      <c r="E2379" s="63" t="s">
        <v>91</v>
      </c>
      <c r="F2379" s="63" t="s">
        <v>92</v>
      </c>
      <c r="G2379" s="63" t="s">
        <v>93</v>
      </c>
      <c r="H2379" s="63" t="s">
        <v>94</v>
      </c>
      <c r="I2379" s="63" t="s">
        <v>97</v>
      </c>
      <c r="J2379" s="63">
        <v>328</v>
      </c>
      <c r="K2379" s="63">
        <v>469.03999999999996</v>
      </c>
    </row>
    <row r="2380" spans="1:11" ht="18" customHeight="1" x14ac:dyDescent="0.3">
      <c r="A2380" s="63" t="s">
        <v>96</v>
      </c>
      <c r="B2380" s="63">
        <v>2023</v>
      </c>
      <c r="C2380" s="63" t="s">
        <v>36</v>
      </c>
      <c r="D2380" s="63" t="s">
        <v>90</v>
      </c>
      <c r="E2380" s="63" t="s">
        <v>91</v>
      </c>
      <c r="F2380" s="63" t="s">
        <v>92</v>
      </c>
      <c r="G2380" s="63" t="s">
        <v>93</v>
      </c>
      <c r="H2380" s="63" t="s">
        <v>94</v>
      </c>
      <c r="I2380" s="63" t="s">
        <v>97</v>
      </c>
      <c r="J2380" s="63">
        <v>657</v>
      </c>
      <c r="K2380" s="63">
        <v>939.51</v>
      </c>
    </row>
    <row r="2381" spans="1:11" ht="18" customHeight="1" x14ac:dyDescent="0.3">
      <c r="A2381" s="63" t="s">
        <v>89</v>
      </c>
      <c r="B2381" s="63">
        <v>2023</v>
      </c>
      <c r="C2381" s="63" t="s">
        <v>36</v>
      </c>
      <c r="D2381" s="63" t="s">
        <v>90</v>
      </c>
      <c r="E2381" s="63" t="s">
        <v>91</v>
      </c>
      <c r="F2381" s="63" t="s">
        <v>92</v>
      </c>
      <c r="G2381" s="63" t="s">
        <v>93</v>
      </c>
      <c r="H2381" s="63" t="s">
        <v>94</v>
      </c>
      <c r="I2381" s="63" t="s">
        <v>97</v>
      </c>
      <c r="J2381" s="63">
        <v>744</v>
      </c>
      <c r="K2381" s="63">
        <v>1063.92</v>
      </c>
    </row>
    <row r="2382" spans="1:11" ht="18" customHeight="1" x14ac:dyDescent="0.3">
      <c r="A2382" s="63" t="s">
        <v>89</v>
      </c>
      <c r="B2382" s="63">
        <v>2023</v>
      </c>
      <c r="C2382" s="63" t="s">
        <v>36</v>
      </c>
      <c r="D2382" s="63" t="s">
        <v>90</v>
      </c>
      <c r="E2382" s="63" t="s">
        <v>91</v>
      </c>
      <c r="F2382" s="63" t="s">
        <v>92</v>
      </c>
      <c r="G2382" s="63" t="s">
        <v>93</v>
      </c>
      <c r="H2382" s="63" t="s">
        <v>94</v>
      </c>
      <c r="I2382" s="63" t="s">
        <v>97</v>
      </c>
      <c r="J2382" s="63">
        <v>351</v>
      </c>
      <c r="K2382" s="63">
        <v>501.93</v>
      </c>
    </row>
    <row r="2383" spans="1:11" ht="18" customHeight="1" x14ac:dyDescent="0.3">
      <c r="A2383" s="63" t="s">
        <v>96</v>
      </c>
      <c r="B2383" s="63">
        <v>2023</v>
      </c>
      <c r="C2383" s="63" t="s">
        <v>36</v>
      </c>
      <c r="D2383" s="63" t="s">
        <v>90</v>
      </c>
      <c r="E2383" s="63" t="s">
        <v>91</v>
      </c>
      <c r="F2383" s="63" t="s">
        <v>92</v>
      </c>
      <c r="G2383" s="63" t="s">
        <v>93</v>
      </c>
      <c r="H2383" s="63" t="s">
        <v>94</v>
      </c>
      <c r="I2383" s="63" t="s">
        <v>97</v>
      </c>
      <c r="J2383" s="63">
        <v>783</v>
      </c>
      <c r="K2383" s="63">
        <v>526.24</v>
      </c>
    </row>
    <row r="2384" spans="1:11" ht="18" customHeight="1" x14ac:dyDescent="0.3">
      <c r="A2384" s="63" t="s">
        <v>89</v>
      </c>
      <c r="B2384" s="63">
        <v>2023</v>
      </c>
      <c r="C2384" s="63" t="s">
        <v>36</v>
      </c>
      <c r="D2384" s="63" t="s">
        <v>90</v>
      </c>
      <c r="E2384" s="63" t="s">
        <v>91</v>
      </c>
      <c r="F2384" s="63" t="s">
        <v>92</v>
      </c>
      <c r="G2384" s="63" t="s">
        <v>93</v>
      </c>
      <c r="H2384" s="63" t="s">
        <v>94</v>
      </c>
      <c r="I2384" s="63" t="s">
        <v>97</v>
      </c>
      <c r="J2384" s="63">
        <v>355</v>
      </c>
      <c r="K2384" s="63">
        <v>507.65</v>
      </c>
    </row>
    <row r="2385" spans="1:11" ht="18" customHeight="1" x14ac:dyDescent="0.3">
      <c r="A2385" s="63" t="s">
        <v>96</v>
      </c>
      <c r="B2385" s="63">
        <v>2023</v>
      </c>
      <c r="C2385" s="63" t="s">
        <v>36</v>
      </c>
      <c r="D2385" s="63" t="s">
        <v>90</v>
      </c>
      <c r="E2385" s="63" t="s">
        <v>91</v>
      </c>
      <c r="F2385" s="63" t="s">
        <v>92</v>
      </c>
      <c r="G2385" s="63" t="s">
        <v>93</v>
      </c>
      <c r="H2385" s="63" t="s">
        <v>94</v>
      </c>
      <c r="I2385" s="63" t="s">
        <v>97</v>
      </c>
      <c r="J2385" s="63">
        <v>325</v>
      </c>
      <c r="K2385" s="63">
        <v>464.75</v>
      </c>
    </row>
    <row r="2386" spans="1:11" ht="18" customHeight="1" x14ac:dyDescent="0.3">
      <c r="A2386" s="63" t="s">
        <v>89</v>
      </c>
      <c r="B2386" s="63">
        <v>2023</v>
      </c>
      <c r="C2386" s="63" t="s">
        <v>36</v>
      </c>
      <c r="D2386" s="63" t="s">
        <v>90</v>
      </c>
      <c r="E2386" s="63" t="s">
        <v>91</v>
      </c>
      <c r="F2386" s="63" t="s">
        <v>92</v>
      </c>
      <c r="G2386" s="63" t="s">
        <v>93</v>
      </c>
      <c r="H2386" s="63" t="s">
        <v>94</v>
      </c>
      <c r="I2386" s="63" t="s">
        <v>97</v>
      </c>
      <c r="J2386" s="63">
        <v>353</v>
      </c>
      <c r="K2386" s="63">
        <v>504.78999999999996</v>
      </c>
    </row>
    <row r="2387" spans="1:11" ht="18" customHeight="1" x14ac:dyDescent="0.3">
      <c r="A2387" s="63" t="s">
        <v>96</v>
      </c>
      <c r="B2387" s="63">
        <v>2023</v>
      </c>
      <c r="C2387" s="63" t="s">
        <v>32</v>
      </c>
      <c r="D2387" s="63" t="s">
        <v>90</v>
      </c>
      <c r="E2387" s="63" t="s">
        <v>91</v>
      </c>
      <c r="F2387" s="63" t="s">
        <v>92</v>
      </c>
      <c r="G2387" s="63" t="s">
        <v>93</v>
      </c>
      <c r="H2387" s="63" t="s">
        <v>94</v>
      </c>
      <c r="I2387" s="63" t="s">
        <v>97</v>
      </c>
      <c r="J2387" s="63">
        <v>368</v>
      </c>
      <c r="K2387" s="63">
        <v>563.04</v>
      </c>
    </row>
    <row r="2388" spans="1:11" ht="18" customHeight="1" x14ac:dyDescent="0.3">
      <c r="A2388" s="63" t="s">
        <v>96</v>
      </c>
      <c r="B2388" s="63">
        <v>2023</v>
      </c>
      <c r="C2388" s="63" t="s">
        <v>32</v>
      </c>
      <c r="D2388" s="63" t="s">
        <v>90</v>
      </c>
      <c r="E2388" s="63" t="s">
        <v>91</v>
      </c>
      <c r="F2388" s="63" t="s">
        <v>92</v>
      </c>
      <c r="G2388" s="63" t="s">
        <v>93</v>
      </c>
      <c r="H2388" s="63" t="s">
        <v>94</v>
      </c>
      <c r="I2388" s="63" t="s">
        <v>97</v>
      </c>
      <c r="J2388" s="63">
        <v>344</v>
      </c>
      <c r="K2388" s="63">
        <v>491.91999999999996</v>
      </c>
    </row>
    <row r="2389" spans="1:11" ht="18" customHeight="1" x14ac:dyDescent="0.3">
      <c r="A2389" s="63" t="s">
        <v>96</v>
      </c>
      <c r="B2389" s="63">
        <v>2023</v>
      </c>
      <c r="C2389" s="63" t="s">
        <v>32</v>
      </c>
      <c r="D2389" s="63" t="s">
        <v>90</v>
      </c>
      <c r="E2389" s="63" t="s">
        <v>91</v>
      </c>
      <c r="F2389" s="63" t="s">
        <v>92</v>
      </c>
      <c r="G2389" s="63" t="s">
        <v>93</v>
      </c>
      <c r="H2389" s="63" t="s">
        <v>94</v>
      </c>
      <c r="I2389" s="63" t="s">
        <v>97</v>
      </c>
      <c r="J2389" s="63">
        <v>370</v>
      </c>
      <c r="K2389" s="63">
        <v>529.1</v>
      </c>
    </row>
    <row r="2390" spans="1:11" ht="18" customHeight="1" x14ac:dyDescent="0.3">
      <c r="A2390" s="63" t="s">
        <v>96</v>
      </c>
      <c r="B2390" s="63">
        <v>2023</v>
      </c>
      <c r="C2390" s="63" t="s">
        <v>32</v>
      </c>
      <c r="D2390" s="63" t="s">
        <v>90</v>
      </c>
      <c r="E2390" s="63" t="s">
        <v>91</v>
      </c>
      <c r="F2390" s="63" t="s">
        <v>92</v>
      </c>
      <c r="G2390" s="63" t="s">
        <v>93</v>
      </c>
      <c r="H2390" s="63" t="s">
        <v>94</v>
      </c>
      <c r="I2390" s="63" t="s">
        <v>97</v>
      </c>
      <c r="J2390" s="63">
        <v>340</v>
      </c>
      <c r="K2390" s="63">
        <v>486.2</v>
      </c>
    </row>
    <row r="2391" spans="1:11" ht="18" customHeight="1" x14ac:dyDescent="0.3">
      <c r="A2391" s="63" t="s">
        <v>89</v>
      </c>
      <c r="B2391" s="63">
        <v>2023</v>
      </c>
      <c r="C2391" s="63" t="s">
        <v>32</v>
      </c>
      <c r="D2391" s="63" t="s">
        <v>90</v>
      </c>
      <c r="E2391" s="63" t="s">
        <v>91</v>
      </c>
      <c r="F2391" s="63" t="s">
        <v>92</v>
      </c>
      <c r="G2391" s="63" t="s">
        <v>93</v>
      </c>
      <c r="H2391" s="63" t="s">
        <v>94</v>
      </c>
      <c r="I2391" s="63" t="s">
        <v>97</v>
      </c>
      <c r="J2391" s="63">
        <v>741</v>
      </c>
      <c r="K2391" s="63">
        <v>1059.6300000000001</v>
      </c>
    </row>
    <row r="2392" spans="1:11" ht="18" customHeight="1" x14ac:dyDescent="0.3">
      <c r="A2392" s="63" t="s">
        <v>89</v>
      </c>
      <c r="B2392" s="63">
        <v>2023</v>
      </c>
      <c r="C2392" s="63" t="s">
        <v>32</v>
      </c>
      <c r="D2392" s="63" t="s">
        <v>90</v>
      </c>
      <c r="E2392" s="63" t="s">
        <v>91</v>
      </c>
      <c r="F2392" s="63" t="s">
        <v>92</v>
      </c>
      <c r="G2392" s="63" t="s">
        <v>93</v>
      </c>
      <c r="H2392" s="63" t="s">
        <v>94</v>
      </c>
      <c r="I2392" s="63" t="s">
        <v>97</v>
      </c>
      <c r="J2392" s="63">
        <v>369</v>
      </c>
      <c r="K2392" s="63">
        <v>527.66999999999996</v>
      </c>
    </row>
    <row r="2393" spans="1:11" ht="18" customHeight="1" x14ac:dyDescent="0.3">
      <c r="A2393" s="63" t="s">
        <v>96</v>
      </c>
      <c r="B2393" s="63">
        <v>2023</v>
      </c>
      <c r="C2393" s="63" t="s">
        <v>32</v>
      </c>
      <c r="D2393" s="63" t="s">
        <v>90</v>
      </c>
      <c r="E2393" s="63" t="s">
        <v>91</v>
      </c>
      <c r="F2393" s="63" t="s">
        <v>92</v>
      </c>
      <c r="G2393" s="63" t="s">
        <v>93</v>
      </c>
      <c r="H2393" s="63" t="s">
        <v>94</v>
      </c>
      <c r="I2393" s="63" t="s">
        <v>97</v>
      </c>
      <c r="J2393" s="63">
        <v>367</v>
      </c>
      <c r="K2393" s="63">
        <v>524.80999999999995</v>
      </c>
    </row>
    <row r="2394" spans="1:11" ht="18" customHeight="1" x14ac:dyDescent="0.3">
      <c r="A2394" s="63" t="s">
        <v>96</v>
      </c>
      <c r="B2394" s="63">
        <v>2023</v>
      </c>
      <c r="C2394" s="63" t="s">
        <v>32</v>
      </c>
      <c r="D2394" s="63" t="s">
        <v>90</v>
      </c>
      <c r="E2394" s="63" t="s">
        <v>91</v>
      </c>
      <c r="F2394" s="63" t="s">
        <v>92</v>
      </c>
      <c r="G2394" s="63" t="s">
        <v>93</v>
      </c>
      <c r="H2394" s="63" t="s">
        <v>94</v>
      </c>
      <c r="I2394" s="63" t="s">
        <v>97</v>
      </c>
      <c r="J2394" s="63">
        <v>343</v>
      </c>
      <c r="K2394" s="63">
        <v>490.49</v>
      </c>
    </row>
    <row r="2395" spans="1:11" ht="18" customHeight="1" x14ac:dyDescent="0.3">
      <c r="A2395" s="63" t="s">
        <v>96</v>
      </c>
      <c r="B2395" s="63">
        <v>2023</v>
      </c>
      <c r="C2395" s="63" t="s">
        <v>32</v>
      </c>
      <c r="D2395" s="63" t="s">
        <v>90</v>
      </c>
      <c r="E2395" s="63" t="s">
        <v>91</v>
      </c>
      <c r="F2395" s="63" t="s">
        <v>92</v>
      </c>
      <c r="G2395" s="63" t="s">
        <v>93</v>
      </c>
      <c r="H2395" s="63" t="s">
        <v>94</v>
      </c>
      <c r="I2395" s="63" t="s">
        <v>97</v>
      </c>
      <c r="J2395" s="63">
        <v>371</v>
      </c>
      <c r="K2395" s="63">
        <v>530.53</v>
      </c>
    </row>
    <row r="2396" spans="1:11" ht="18" customHeight="1" x14ac:dyDescent="0.3">
      <c r="A2396" s="63" t="s">
        <v>96</v>
      </c>
      <c r="B2396" s="63">
        <v>2023</v>
      </c>
      <c r="C2396" s="63" t="s">
        <v>32</v>
      </c>
      <c r="D2396" s="63" t="s">
        <v>90</v>
      </c>
      <c r="E2396" s="63" t="s">
        <v>91</v>
      </c>
      <c r="F2396" s="63" t="s">
        <v>92</v>
      </c>
      <c r="G2396" s="63" t="s">
        <v>93</v>
      </c>
      <c r="H2396" s="63" t="s">
        <v>94</v>
      </c>
      <c r="I2396" s="63" t="s">
        <v>97</v>
      </c>
      <c r="J2396" s="63">
        <v>750</v>
      </c>
      <c r="K2396" s="63">
        <v>1072.5</v>
      </c>
    </row>
    <row r="2397" spans="1:11" ht="18" customHeight="1" x14ac:dyDescent="0.3">
      <c r="A2397" s="63" t="s">
        <v>96</v>
      </c>
      <c r="B2397" s="63">
        <v>2023</v>
      </c>
      <c r="C2397" s="63" t="s">
        <v>35</v>
      </c>
      <c r="D2397" s="63" t="s">
        <v>90</v>
      </c>
      <c r="E2397" s="63" t="s">
        <v>91</v>
      </c>
      <c r="F2397" s="63" t="s">
        <v>92</v>
      </c>
      <c r="G2397" s="63" t="s">
        <v>93</v>
      </c>
      <c r="H2397" s="63" t="s">
        <v>94</v>
      </c>
      <c r="I2397" s="63" t="s">
        <v>97</v>
      </c>
      <c r="J2397" s="63">
        <v>356</v>
      </c>
      <c r="K2397" s="63">
        <v>544.68000000000006</v>
      </c>
    </row>
    <row r="2398" spans="1:11" ht="18" customHeight="1" x14ac:dyDescent="0.3">
      <c r="A2398" s="63" t="s">
        <v>89</v>
      </c>
      <c r="B2398" s="63">
        <v>2023</v>
      </c>
      <c r="C2398" s="63" t="s">
        <v>35</v>
      </c>
      <c r="D2398" s="63" t="s">
        <v>90</v>
      </c>
      <c r="E2398" s="63" t="s">
        <v>91</v>
      </c>
      <c r="F2398" s="63" t="s">
        <v>92</v>
      </c>
      <c r="G2398" s="63" t="s">
        <v>93</v>
      </c>
      <c r="H2398" s="63" t="s">
        <v>94</v>
      </c>
      <c r="I2398" s="63" t="s">
        <v>97</v>
      </c>
      <c r="J2398" s="63">
        <v>332</v>
      </c>
      <c r="K2398" s="63">
        <v>474.76</v>
      </c>
    </row>
    <row r="2399" spans="1:11" ht="18" customHeight="1" x14ac:dyDescent="0.3">
      <c r="A2399" s="63" t="s">
        <v>96</v>
      </c>
      <c r="B2399" s="63">
        <v>2023</v>
      </c>
      <c r="C2399" s="63" t="s">
        <v>35</v>
      </c>
      <c r="D2399" s="63" t="s">
        <v>90</v>
      </c>
      <c r="E2399" s="63" t="s">
        <v>91</v>
      </c>
      <c r="F2399" s="63" t="s">
        <v>92</v>
      </c>
      <c r="G2399" s="63" t="s">
        <v>93</v>
      </c>
      <c r="H2399" s="63" t="s">
        <v>94</v>
      </c>
      <c r="I2399" s="63" t="s">
        <v>97</v>
      </c>
      <c r="J2399" s="63">
        <v>358</v>
      </c>
      <c r="K2399" s="63">
        <v>511.94</v>
      </c>
    </row>
    <row r="2400" spans="1:11" ht="18" customHeight="1" x14ac:dyDescent="0.3">
      <c r="A2400" s="63" t="s">
        <v>89</v>
      </c>
      <c r="B2400" s="63">
        <v>2023</v>
      </c>
      <c r="C2400" s="63" t="s">
        <v>35</v>
      </c>
      <c r="D2400" s="63" t="s">
        <v>90</v>
      </c>
      <c r="E2400" s="63" t="s">
        <v>91</v>
      </c>
      <c r="F2400" s="63" t="s">
        <v>92</v>
      </c>
      <c r="G2400" s="63" t="s">
        <v>93</v>
      </c>
      <c r="H2400" s="63" t="s">
        <v>94</v>
      </c>
      <c r="I2400" s="63" t="s">
        <v>97</v>
      </c>
      <c r="J2400" s="63">
        <v>656</v>
      </c>
      <c r="K2400" s="63">
        <v>938.07999999999993</v>
      </c>
    </row>
    <row r="2401" spans="1:11" ht="18" customHeight="1" x14ac:dyDescent="0.3">
      <c r="A2401" s="63" t="s">
        <v>98</v>
      </c>
      <c r="B2401" s="63">
        <v>2023</v>
      </c>
      <c r="C2401" s="63" t="s">
        <v>35</v>
      </c>
      <c r="D2401" s="63" t="s">
        <v>90</v>
      </c>
      <c r="E2401" s="63" t="s">
        <v>91</v>
      </c>
      <c r="F2401" s="63" t="s">
        <v>92</v>
      </c>
      <c r="G2401" s="63" t="s">
        <v>93</v>
      </c>
      <c r="H2401" s="63" t="s">
        <v>94</v>
      </c>
      <c r="I2401" s="63" t="s">
        <v>97</v>
      </c>
      <c r="J2401" s="63">
        <v>743</v>
      </c>
      <c r="K2401" s="63">
        <v>1062.49</v>
      </c>
    </row>
    <row r="2402" spans="1:11" ht="18" customHeight="1" x14ac:dyDescent="0.3">
      <c r="A2402" s="63" t="s">
        <v>98</v>
      </c>
      <c r="B2402" s="63">
        <v>2023</v>
      </c>
      <c r="C2402" s="63" t="s">
        <v>35</v>
      </c>
      <c r="D2402" s="63" t="s">
        <v>90</v>
      </c>
      <c r="E2402" s="63" t="s">
        <v>91</v>
      </c>
      <c r="F2402" s="63" t="s">
        <v>92</v>
      </c>
      <c r="G2402" s="63" t="s">
        <v>93</v>
      </c>
      <c r="H2402" s="63" t="s">
        <v>94</v>
      </c>
      <c r="I2402" s="63" t="s">
        <v>97</v>
      </c>
      <c r="J2402" s="63">
        <v>357</v>
      </c>
      <c r="K2402" s="63">
        <v>510.51</v>
      </c>
    </row>
    <row r="2403" spans="1:11" ht="18" customHeight="1" x14ac:dyDescent="0.3">
      <c r="A2403" s="63" t="s">
        <v>89</v>
      </c>
      <c r="B2403" s="63">
        <v>2023</v>
      </c>
      <c r="C2403" s="63" t="s">
        <v>35</v>
      </c>
      <c r="D2403" s="63" t="s">
        <v>90</v>
      </c>
      <c r="E2403" s="63" t="s">
        <v>91</v>
      </c>
      <c r="F2403" s="63" t="s">
        <v>92</v>
      </c>
      <c r="G2403" s="63" t="s">
        <v>93</v>
      </c>
      <c r="H2403" s="63" t="s">
        <v>94</v>
      </c>
      <c r="I2403" s="63" t="s">
        <v>97</v>
      </c>
      <c r="J2403" s="63">
        <v>782</v>
      </c>
      <c r="K2403" s="63">
        <v>526.24</v>
      </c>
    </row>
    <row r="2404" spans="1:11" ht="18" customHeight="1" x14ac:dyDescent="0.3">
      <c r="A2404" s="63" t="s">
        <v>96</v>
      </c>
      <c r="B2404" s="63">
        <v>2023</v>
      </c>
      <c r="C2404" s="63" t="s">
        <v>35</v>
      </c>
      <c r="D2404" s="63" t="s">
        <v>90</v>
      </c>
      <c r="E2404" s="63" t="s">
        <v>91</v>
      </c>
      <c r="F2404" s="63" t="s">
        <v>92</v>
      </c>
      <c r="G2404" s="63" t="s">
        <v>93</v>
      </c>
      <c r="H2404" s="63" t="s">
        <v>94</v>
      </c>
      <c r="I2404" s="63" t="s">
        <v>97</v>
      </c>
      <c r="J2404" s="63">
        <v>331</v>
      </c>
      <c r="K2404" s="63">
        <v>473.33</v>
      </c>
    </row>
    <row r="2405" spans="1:11" ht="18" customHeight="1" x14ac:dyDescent="0.3">
      <c r="A2405" s="63" t="s">
        <v>89</v>
      </c>
      <c r="B2405" s="63">
        <v>2023</v>
      </c>
      <c r="C2405" s="63" t="s">
        <v>35</v>
      </c>
      <c r="D2405" s="63" t="s">
        <v>90</v>
      </c>
      <c r="E2405" s="63" t="s">
        <v>91</v>
      </c>
      <c r="F2405" s="63" t="s">
        <v>92</v>
      </c>
      <c r="G2405" s="63" t="s">
        <v>93</v>
      </c>
      <c r="H2405" s="63" t="s">
        <v>94</v>
      </c>
      <c r="I2405" s="63" t="s">
        <v>97</v>
      </c>
      <c r="J2405" s="63">
        <v>359</v>
      </c>
      <c r="K2405" s="63">
        <v>513.37</v>
      </c>
    </row>
    <row r="2406" spans="1:11" ht="18" customHeight="1" x14ac:dyDescent="0.3">
      <c r="A2406" s="63" t="s">
        <v>96</v>
      </c>
      <c r="B2406" s="63">
        <v>2023</v>
      </c>
      <c r="C2406" s="63" t="s">
        <v>35</v>
      </c>
      <c r="D2406" s="63" t="s">
        <v>90</v>
      </c>
      <c r="E2406" s="63" t="s">
        <v>91</v>
      </c>
      <c r="F2406" s="63" t="s">
        <v>92</v>
      </c>
      <c r="G2406" s="63" t="s">
        <v>93</v>
      </c>
      <c r="H2406" s="63" t="s">
        <v>94</v>
      </c>
      <c r="I2406" s="63" t="s">
        <v>97</v>
      </c>
      <c r="J2406" s="63">
        <v>752</v>
      </c>
      <c r="K2406" s="63">
        <v>1075.3600000000001</v>
      </c>
    </row>
    <row r="2407" spans="1:11" ht="18" customHeight="1" x14ac:dyDescent="0.3">
      <c r="A2407" s="63" t="s">
        <v>89</v>
      </c>
      <c r="B2407" s="63">
        <v>2023</v>
      </c>
      <c r="C2407" s="63" t="s">
        <v>41</v>
      </c>
      <c r="D2407" s="63" t="s">
        <v>90</v>
      </c>
      <c r="E2407" s="63" t="s">
        <v>91</v>
      </c>
      <c r="F2407" s="63" t="s">
        <v>92</v>
      </c>
      <c r="G2407" s="63" t="s">
        <v>93</v>
      </c>
      <c r="H2407" s="63" t="s">
        <v>94</v>
      </c>
      <c r="I2407" s="63" t="s">
        <v>97</v>
      </c>
      <c r="J2407" s="63">
        <v>326</v>
      </c>
      <c r="K2407" s="63">
        <v>498.78</v>
      </c>
    </row>
    <row r="2408" spans="1:11" ht="18" customHeight="1" x14ac:dyDescent="0.3">
      <c r="A2408" s="63" t="s">
        <v>98</v>
      </c>
      <c r="B2408" s="63">
        <v>2023</v>
      </c>
      <c r="C2408" s="63" t="s">
        <v>41</v>
      </c>
      <c r="D2408" s="63" t="s">
        <v>90</v>
      </c>
      <c r="E2408" s="63" t="s">
        <v>91</v>
      </c>
      <c r="F2408" s="63" t="s">
        <v>92</v>
      </c>
      <c r="G2408" s="63" t="s">
        <v>93</v>
      </c>
      <c r="H2408" s="63" t="s">
        <v>94</v>
      </c>
      <c r="I2408" s="63" t="s">
        <v>97</v>
      </c>
      <c r="J2408" s="63">
        <v>328</v>
      </c>
      <c r="K2408" s="63">
        <v>469.03999999999996</v>
      </c>
    </row>
    <row r="2409" spans="1:11" ht="18" customHeight="1" x14ac:dyDescent="0.3">
      <c r="A2409" s="63" t="s">
        <v>96</v>
      </c>
      <c r="B2409" s="63">
        <v>2023</v>
      </c>
      <c r="C2409" s="63" t="s">
        <v>41</v>
      </c>
      <c r="D2409" s="63" t="s">
        <v>90</v>
      </c>
      <c r="E2409" s="63" t="s">
        <v>91</v>
      </c>
      <c r="F2409" s="63" t="s">
        <v>92</v>
      </c>
      <c r="G2409" s="63" t="s">
        <v>93</v>
      </c>
      <c r="H2409" s="63" t="s">
        <v>94</v>
      </c>
      <c r="I2409" s="63" t="s">
        <v>97</v>
      </c>
      <c r="J2409" s="63">
        <v>298</v>
      </c>
      <c r="K2409" s="63">
        <v>426.14</v>
      </c>
    </row>
    <row r="2410" spans="1:11" ht="18" customHeight="1" x14ac:dyDescent="0.3">
      <c r="A2410" s="63" t="s">
        <v>98</v>
      </c>
      <c r="B2410" s="63">
        <v>2023</v>
      </c>
      <c r="C2410" s="63" t="s">
        <v>41</v>
      </c>
      <c r="D2410" s="63" t="s">
        <v>90</v>
      </c>
      <c r="E2410" s="63" t="s">
        <v>91</v>
      </c>
      <c r="F2410" s="63" t="s">
        <v>92</v>
      </c>
      <c r="G2410" s="63" t="s">
        <v>93</v>
      </c>
      <c r="H2410" s="63" t="s">
        <v>94</v>
      </c>
      <c r="I2410" s="63" t="s">
        <v>97</v>
      </c>
      <c r="J2410" s="63">
        <v>662</v>
      </c>
      <c r="K2410" s="63">
        <v>946.66</v>
      </c>
    </row>
    <row r="2411" spans="1:11" ht="18" customHeight="1" x14ac:dyDescent="0.3">
      <c r="A2411" s="63" t="s">
        <v>98</v>
      </c>
      <c r="B2411" s="63">
        <v>2023</v>
      </c>
      <c r="C2411" s="63" t="s">
        <v>41</v>
      </c>
      <c r="D2411" s="63" t="s">
        <v>90</v>
      </c>
      <c r="E2411" s="63" t="s">
        <v>91</v>
      </c>
      <c r="F2411" s="63" t="s">
        <v>92</v>
      </c>
      <c r="G2411" s="63" t="s">
        <v>93</v>
      </c>
      <c r="H2411" s="63" t="s">
        <v>94</v>
      </c>
      <c r="I2411" s="63" t="s">
        <v>97</v>
      </c>
      <c r="J2411" s="63">
        <v>748</v>
      </c>
      <c r="K2411" s="63">
        <v>1069.6399999999999</v>
      </c>
    </row>
    <row r="2412" spans="1:11" ht="18" customHeight="1" x14ac:dyDescent="0.3">
      <c r="A2412" s="63" t="s">
        <v>98</v>
      </c>
      <c r="B2412" s="63">
        <v>2023</v>
      </c>
      <c r="C2412" s="63" t="s">
        <v>41</v>
      </c>
      <c r="D2412" s="63" t="s">
        <v>90</v>
      </c>
      <c r="E2412" s="63" t="s">
        <v>91</v>
      </c>
      <c r="F2412" s="63" t="s">
        <v>92</v>
      </c>
      <c r="G2412" s="63" t="s">
        <v>93</v>
      </c>
      <c r="H2412" s="63" t="s">
        <v>94</v>
      </c>
      <c r="I2412" s="63" t="s">
        <v>97</v>
      </c>
      <c r="J2412" s="63">
        <v>327</v>
      </c>
      <c r="K2412" s="63">
        <v>467.61</v>
      </c>
    </row>
    <row r="2413" spans="1:11" ht="18" customHeight="1" x14ac:dyDescent="0.3">
      <c r="A2413" s="63" t="s">
        <v>98</v>
      </c>
      <c r="B2413" s="63">
        <v>2023</v>
      </c>
      <c r="C2413" s="63" t="s">
        <v>41</v>
      </c>
      <c r="D2413" s="63" t="s">
        <v>90</v>
      </c>
      <c r="E2413" s="63" t="s">
        <v>91</v>
      </c>
      <c r="F2413" s="63" t="s">
        <v>92</v>
      </c>
      <c r="G2413" s="63" t="s">
        <v>93</v>
      </c>
      <c r="H2413" s="63" t="s">
        <v>94</v>
      </c>
      <c r="I2413" s="63" t="s">
        <v>97</v>
      </c>
      <c r="J2413" s="63">
        <v>788</v>
      </c>
      <c r="K2413" s="63">
        <v>526.24</v>
      </c>
    </row>
    <row r="2414" spans="1:11" ht="18" customHeight="1" x14ac:dyDescent="0.3">
      <c r="A2414" s="63" t="s">
        <v>96</v>
      </c>
      <c r="B2414" s="63">
        <v>2023</v>
      </c>
      <c r="C2414" s="63" t="s">
        <v>41</v>
      </c>
      <c r="D2414" s="63" t="s">
        <v>90</v>
      </c>
      <c r="E2414" s="63" t="s">
        <v>91</v>
      </c>
      <c r="F2414" s="63" t="s">
        <v>92</v>
      </c>
      <c r="G2414" s="63" t="s">
        <v>93</v>
      </c>
      <c r="H2414" s="63" t="s">
        <v>94</v>
      </c>
      <c r="I2414" s="63" t="s">
        <v>97</v>
      </c>
      <c r="J2414" s="63">
        <v>325</v>
      </c>
      <c r="K2414" s="63">
        <v>464.75</v>
      </c>
    </row>
    <row r="2415" spans="1:11" ht="18" customHeight="1" x14ac:dyDescent="0.3">
      <c r="A2415" s="63" t="s">
        <v>98</v>
      </c>
      <c r="B2415" s="63">
        <v>2023</v>
      </c>
      <c r="C2415" s="63" t="s">
        <v>41</v>
      </c>
      <c r="D2415" s="63" t="s">
        <v>90</v>
      </c>
      <c r="E2415" s="63" t="s">
        <v>91</v>
      </c>
      <c r="F2415" s="63" t="s">
        <v>92</v>
      </c>
      <c r="G2415" s="63" t="s">
        <v>93</v>
      </c>
      <c r="H2415" s="63" t="s">
        <v>94</v>
      </c>
      <c r="I2415" s="63" t="s">
        <v>97</v>
      </c>
      <c r="J2415" s="63">
        <v>301</v>
      </c>
      <c r="K2415" s="63">
        <v>430.43</v>
      </c>
    </row>
    <row r="2416" spans="1:11" ht="18" customHeight="1" x14ac:dyDescent="0.3">
      <c r="A2416" s="63" t="s">
        <v>89</v>
      </c>
      <c r="B2416" s="63">
        <v>2023</v>
      </c>
      <c r="C2416" s="63" t="s">
        <v>41</v>
      </c>
      <c r="D2416" s="63" t="s">
        <v>90</v>
      </c>
      <c r="E2416" s="63" t="s">
        <v>91</v>
      </c>
      <c r="F2416" s="63" t="s">
        <v>92</v>
      </c>
      <c r="G2416" s="63" t="s">
        <v>93</v>
      </c>
      <c r="H2416" s="63" t="s">
        <v>94</v>
      </c>
      <c r="I2416" s="63" t="s">
        <v>97</v>
      </c>
      <c r="J2416" s="63">
        <v>757</v>
      </c>
      <c r="K2416" s="63">
        <v>1082.51</v>
      </c>
    </row>
    <row r="2417" spans="1:11" ht="18" customHeight="1" x14ac:dyDescent="0.3">
      <c r="A2417" s="63" t="s">
        <v>98</v>
      </c>
      <c r="B2417" s="63">
        <v>2023</v>
      </c>
      <c r="C2417" s="63" t="s">
        <v>40</v>
      </c>
      <c r="D2417" s="63" t="s">
        <v>90</v>
      </c>
      <c r="E2417" s="63" t="s">
        <v>91</v>
      </c>
      <c r="F2417" s="63" t="s">
        <v>92</v>
      </c>
      <c r="G2417" s="63" t="s">
        <v>93</v>
      </c>
      <c r="H2417" s="63" t="s">
        <v>94</v>
      </c>
      <c r="I2417" s="63" t="s">
        <v>97</v>
      </c>
      <c r="J2417" s="63">
        <v>332</v>
      </c>
      <c r="K2417" s="63">
        <v>507.96000000000004</v>
      </c>
    </row>
    <row r="2418" spans="1:11" ht="18" customHeight="1" x14ac:dyDescent="0.3">
      <c r="A2418" s="63" t="s">
        <v>96</v>
      </c>
      <c r="B2418" s="63">
        <v>2023</v>
      </c>
      <c r="C2418" s="63" t="s">
        <v>40</v>
      </c>
      <c r="D2418" s="63" t="s">
        <v>90</v>
      </c>
      <c r="E2418" s="63" t="s">
        <v>91</v>
      </c>
      <c r="F2418" s="63" t="s">
        <v>92</v>
      </c>
      <c r="G2418" s="63" t="s">
        <v>93</v>
      </c>
      <c r="H2418" s="63" t="s">
        <v>94</v>
      </c>
      <c r="I2418" s="63" t="s">
        <v>97</v>
      </c>
      <c r="J2418" s="63">
        <v>302</v>
      </c>
      <c r="K2418" s="63">
        <v>431.86</v>
      </c>
    </row>
    <row r="2419" spans="1:11" ht="18" customHeight="1" x14ac:dyDescent="0.3">
      <c r="A2419" s="63" t="s">
        <v>89</v>
      </c>
      <c r="B2419" s="63">
        <v>2023</v>
      </c>
      <c r="C2419" s="63" t="s">
        <v>40</v>
      </c>
      <c r="D2419" s="63" t="s">
        <v>90</v>
      </c>
      <c r="E2419" s="63" t="s">
        <v>91</v>
      </c>
      <c r="F2419" s="63" t="s">
        <v>92</v>
      </c>
      <c r="G2419" s="63" t="s">
        <v>93</v>
      </c>
      <c r="H2419" s="63" t="s">
        <v>94</v>
      </c>
      <c r="I2419" s="63" t="s">
        <v>97</v>
      </c>
      <c r="J2419" s="63">
        <v>334</v>
      </c>
      <c r="K2419" s="63">
        <v>477.62</v>
      </c>
    </row>
    <row r="2420" spans="1:11" ht="18" customHeight="1" x14ac:dyDescent="0.3">
      <c r="A2420" s="63" t="s">
        <v>100</v>
      </c>
      <c r="B2420" s="63">
        <v>2023</v>
      </c>
      <c r="C2420" s="63" t="s">
        <v>40</v>
      </c>
      <c r="D2420" s="63" t="s">
        <v>90</v>
      </c>
      <c r="E2420" s="63" t="s">
        <v>91</v>
      </c>
      <c r="F2420" s="63" t="s">
        <v>92</v>
      </c>
      <c r="G2420" s="63" t="s">
        <v>93</v>
      </c>
      <c r="H2420" s="63" t="s">
        <v>94</v>
      </c>
      <c r="I2420" s="63" t="s">
        <v>97</v>
      </c>
      <c r="J2420" s="63">
        <v>304</v>
      </c>
      <c r="K2420" s="63">
        <v>434.72</v>
      </c>
    </row>
    <row r="2421" spans="1:11" ht="18" customHeight="1" x14ac:dyDescent="0.3">
      <c r="A2421" s="63" t="s">
        <v>96</v>
      </c>
      <c r="B2421" s="63">
        <v>2023</v>
      </c>
      <c r="C2421" s="63" t="s">
        <v>40</v>
      </c>
      <c r="D2421" s="63" t="s">
        <v>90</v>
      </c>
      <c r="E2421" s="63" t="s">
        <v>91</v>
      </c>
      <c r="F2421" s="63" t="s">
        <v>92</v>
      </c>
      <c r="G2421" s="63" t="s">
        <v>93</v>
      </c>
      <c r="H2421" s="63" t="s">
        <v>94</v>
      </c>
      <c r="I2421" s="63" t="s">
        <v>97</v>
      </c>
      <c r="J2421" s="63">
        <v>661</v>
      </c>
      <c r="K2421" s="63">
        <v>945.23</v>
      </c>
    </row>
    <row r="2422" spans="1:11" ht="18" customHeight="1" x14ac:dyDescent="0.3">
      <c r="A2422" s="63" t="s">
        <v>89</v>
      </c>
      <c r="B2422" s="63">
        <v>2023</v>
      </c>
      <c r="C2422" s="63" t="s">
        <v>40</v>
      </c>
      <c r="D2422" s="63" t="s">
        <v>90</v>
      </c>
      <c r="E2422" s="63" t="s">
        <v>91</v>
      </c>
      <c r="F2422" s="63" t="s">
        <v>92</v>
      </c>
      <c r="G2422" s="63" t="s">
        <v>93</v>
      </c>
      <c r="H2422" s="63" t="s">
        <v>94</v>
      </c>
      <c r="I2422" s="63" t="s">
        <v>97</v>
      </c>
      <c r="J2422" s="63">
        <v>747</v>
      </c>
      <c r="K2422" s="63">
        <v>1068.21</v>
      </c>
    </row>
    <row r="2423" spans="1:11" ht="18" customHeight="1" x14ac:dyDescent="0.3">
      <c r="A2423" s="63" t="s">
        <v>89</v>
      </c>
      <c r="B2423" s="63">
        <v>2023</v>
      </c>
      <c r="C2423" s="63" t="s">
        <v>40</v>
      </c>
      <c r="D2423" s="63" t="s">
        <v>90</v>
      </c>
      <c r="E2423" s="63" t="s">
        <v>91</v>
      </c>
      <c r="F2423" s="63" t="s">
        <v>92</v>
      </c>
      <c r="G2423" s="63" t="s">
        <v>93</v>
      </c>
      <c r="H2423" s="63" t="s">
        <v>94</v>
      </c>
      <c r="I2423" s="63" t="s">
        <v>97</v>
      </c>
      <c r="J2423" s="63">
        <v>333</v>
      </c>
      <c r="K2423" s="63">
        <v>476.19</v>
      </c>
    </row>
    <row r="2424" spans="1:11" ht="18" customHeight="1" x14ac:dyDescent="0.3">
      <c r="A2424" s="63" t="s">
        <v>96</v>
      </c>
      <c r="B2424" s="63">
        <v>2023</v>
      </c>
      <c r="C2424" s="63" t="s">
        <v>40</v>
      </c>
      <c r="D2424" s="63" t="s">
        <v>90</v>
      </c>
      <c r="E2424" s="63" t="s">
        <v>91</v>
      </c>
      <c r="F2424" s="63" t="s">
        <v>92</v>
      </c>
      <c r="G2424" s="63" t="s">
        <v>93</v>
      </c>
      <c r="H2424" s="63" t="s">
        <v>94</v>
      </c>
      <c r="I2424" s="63" t="s">
        <v>97</v>
      </c>
      <c r="J2424" s="63">
        <v>787</v>
      </c>
      <c r="K2424" s="63">
        <v>526.24</v>
      </c>
    </row>
    <row r="2425" spans="1:11" ht="18" customHeight="1" x14ac:dyDescent="0.3">
      <c r="A2425" s="63" t="s">
        <v>100</v>
      </c>
      <c r="B2425" s="63">
        <v>2023</v>
      </c>
      <c r="C2425" s="63" t="s">
        <v>40</v>
      </c>
      <c r="D2425" s="63" t="s">
        <v>90</v>
      </c>
      <c r="E2425" s="63" t="s">
        <v>91</v>
      </c>
      <c r="F2425" s="63" t="s">
        <v>92</v>
      </c>
      <c r="G2425" s="63" t="s">
        <v>93</v>
      </c>
      <c r="H2425" s="63" t="s">
        <v>94</v>
      </c>
      <c r="I2425" s="63" t="s">
        <v>97</v>
      </c>
      <c r="J2425" s="63">
        <v>331</v>
      </c>
      <c r="K2425" s="63">
        <v>473.33</v>
      </c>
    </row>
    <row r="2426" spans="1:11" ht="18" customHeight="1" x14ac:dyDescent="0.3">
      <c r="A2426" s="63" t="s">
        <v>89</v>
      </c>
      <c r="B2426" s="63">
        <v>2023</v>
      </c>
      <c r="C2426" s="63" t="s">
        <v>40</v>
      </c>
      <c r="D2426" s="63" t="s">
        <v>90</v>
      </c>
      <c r="E2426" s="63" t="s">
        <v>91</v>
      </c>
      <c r="F2426" s="63" t="s">
        <v>92</v>
      </c>
      <c r="G2426" s="63" t="s">
        <v>93</v>
      </c>
      <c r="H2426" s="63" t="s">
        <v>94</v>
      </c>
      <c r="I2426" s="63" t="s">
        <v>97</v>
      </c>
      <c r="J2426" s="63">
        <v>307</v>
      </c>
      <c r="K2426" s="63">
        <v>439.01</v>
      </c>
    </row>
    <row r="2427" spans="1:11" ht="18" customHeight="1" x14ac:dyDescent="0.3">
      <c r="A2427" s="63" t="s">
        <v>96</v>
      </c>
      <c r="B2427" s="63">
        <v>2023</v>
      </c>
      <c r="C2427" s="63" t="s">
        <v>40</v>
      </c>
      <c r="D2427" s="63" t="s">
        <v>90</v>
      </c>
      <c r="E2427" s="63" t="s">
        <v>91</v>
      </c>
      <c r="F2427" s="63" t="s">
        <v>92</v>
      </c>
      <c r="G2427" s="63" t="s">
        <v>93</v>
      </c>
      <c r="H2427" s="63" t="s">
        <v>94</v>
      </c>
      <c r="I2427" s="63" t="s">
        <v>97</v>
      </c>
      <c r="J2427" s="63">
        <v>329</v>
      </c>
      <c r="K2427" s="63">
        <v>470.47</v>
      </c>
    </row>
    <row r="2428" spans="1:11" ht="18" customHeight="1" x14ac:dyDescent="0.3">
      <c r="A2428" s="63" t="s">
        <v>98</v>
      </c>
      <c r="B2428" s="63">
        <v>2023</v>
      </c>
      <c r="C2428" s="63" t="s">
        <v>40</v>
      </c>
      <c r="D2428" s="63" t="s">
        <v>90</v>
      </c>
      <c r="E2428" s="63" t="s">
        <v>91</v>
      </c>
      <c r="F2428" s="63" t="s">
        <v>92</v>
      </c>
      <c r="G2428" s="63" t="s">
        <v>93</v>
      </c>
      <c r="H2428" s="63" t="s">
        <v>94</v>
      </c>
      <c r="I2428" s="63" t="s">
        <v>97</v>
      </c>
      <c r="J2428" s="63">
        <v>756</v>
      </c>
      <c r="K2428" s="63">
        <v>1081.08</v>
      </c>
    </row>
    <row r="2429" spans="1:11" ht="18" customHeight="1" x14ac:dyDescent="0.3">
      <c r="A2429" s="63" t="s">
        <v>96</v>
      </c>
      <c r="B2429" s="63">
        <v>2023</v>
      </c>
      <c r="C2429" s="63" t="s">
        <v>39</v>
      </c>
      <c r="D2429" s="63" t="s">
        <v>90</v>
      </c>
      <c r="E2429" s="63" t="s">
        <v>91</v>
      </c>
      <c r="F2429" s="63" t="s">
        <v>92</v>
      </c>
      <c r="G2429" s="63" t="s">
        <v>93</v>
      </c>
      <c r="H2429" s="63" t="s">
        <v>94</v>
      </c>
      <c r="I2429" s="63" t="s">
        <v>97</v>
      </c>
      <c r="J2429" s="63">
        <v>338</v>
      </c>
      <c r="K2429" s="63">
        <v>517.14</v>
      </c>
    </row>
    <row r="2430" spans="1:11" ht="18" customHeight="1" x14ac:dyDescent="0.3">
      <c r="A2430" s="63" t="s">
        <v>96</v>
      </c>
      <c r="B2430" s="63">
        <v>2023</v>
      </c>
      <c r="C2430" s="63" t="s">
        <v>39</v>
      </c>
      <c r="D2430" s="63" t="s">
        <v>90</v>
      </c>
      <c r="E2430" s="63" t="s">
        <v>91</v>
      </c>
      <c r="F2430" s="63" t="s">
        <v>92</v>
      </c>
      <c r="G2430" s="63" t="s">
        <v>93</v>
      </c>
      <c r="H2430" s="63" t="s">
        <v>94</v>
      </c>
      <c r="I2430" s="63" t="s">
        <v>97</v>
      </c>
      <c r="J2430" s="63">
        <v>308</v>
      </c>
      <c r="K2430" s="63">
        <v>440.44</v>
      </c>
    </row>
    <row r="2431" spans="1:11" ht="18" customHeight="1" x14ac:dyDescent="0.3">
      <c r="A2431" s="63" t="s">
        <v>100</v>
      </c>
      <c r="B2431" s="63">
        <v>2023</v>
      </c>
      <c r="C2431" s="63" t="s">
        <v>39</v>
      </c>
      <c r="D2431" s="63" t="s">
        <v>90</v>
      </c>
      <c r="E2431" s="63" t="s">
        <v>91</v>
      </c>
      <c r="F2431" s="63" t="s">
        <v>92</v>
      </c>
      <c r="G2431" s="63" t="s">
        <v>93</v>
      </c>
      <c r="H2431" s="63" t="s">
        <v>94</v>
      </c>
      <c r="I2431" s="63" t="s">
        <v>97</v>
      </c>
      <c r="J2431" s="63">
        <v>310</v>
      </c>
      <c r="K2431" s="63">
        <v>443.3</v>
      </c>
    </row>
    <row r="2432" spans="1:11" ht="18" customHeight="1" x14ac:dyDescent="0.3">
      <c r="A2432" s="63" t="s">
        <v>89</v>
      </c>
      <c r="B2432" s="63">
        <v>2023</v>
      </c>
      <c r="C2432" s="63" t="s">
        <v>39</v>
      </c>
      <c r="D2432" s="63" t="s">
        <v>90</v>
      </c>
      <c r="E2432" s="63" t="s">
        <v>91</v>
      </c>
      <c r="F2432" s="63" t="s">
        <v>92</v>
      </c>
      <c r="G2432" s="63" t="s">
        <v>93</v>
      </c>
      <c r="H2432" s="63" t="s">
        <v>94</v>
      </c>
      <c r="I2432" s="63" t="s">
        <v>97</v>
      </c>
      <c r="J2432" s="63">
        <v>660</v>
      </c>
      <c r="K2432" s="63">
        <v>943.8</v>
      </c>
    </row>
    <row r="2433" spans="1:11" ht="18" customHeight="1" x14ac:dyDescent="0.3">
      <c r="A2433" s="63" t="s">
        <v>98</v>
      </c>
      <c r="B2433" s="63">
        <v>2023</v>
      </c>
      <c r="C2433" s="63" t="s">
        <v>39</v>
      </c>
      <c r="D2433" s="63" t="s">
        <v>90</v>
      </c>
      <c r="E2433" s="63" t="s">
        <v>91</v>
      </c>
      <c r="F2433" s="63" t="s">
        <v>92</v>
      </c>
      <c r="G2433" s="63" t="s">
        <v>93</v>
      </c>
      <c r="H2433" s="63" t="s">
        <v>94</v>
      </c>
      <c r="I2433" s="63" t="s">
        <v>97</v>
      </c>
      <c r="J2433" s="63">
        <v>746</v>
      </c>
      <c r="K2433" s="63">
        <v>1066.78</v>
      </c>
    </row>
    <row r="2434" spans="1:11" ht="18" customHeight="1" x14ac:dyDescent="0.3">
      <c r="A2434" s="63" t="s">
        <v>98</v>
      </c>
      <c r="B2434" s="63">
        <v>2023</v>
      </c>
      <c r="C2434" s="63" t="s">
        <v>39</v>
      </c>
      <c r="D2434" s="63" t="s">
        <v>90</v>
      </c>
      <c r="E2434" s="63" t="s">
        <v>91</v>
      </c>
      <c r="F2434" s="63" t="s">
        <v>92</v>
      </c>
      <c r="G2434" s="63" t="s">
        <v>93</v>
      </c>
      <c r="H2434" s="63" t="s">
        <v>94</v>
      </c>
      <c r="I2434" s="63" t="s">
        <v>97</v>
      </c>
      <c r="J2434" s="63">
        <v>339</v>
      </c>
      <c r="K2434" s="63">
        <v>484.77</v>
      </c>
    </row>
    <row r="2435" spans="1:11" ht="18" customHeight="1" x14ac:dyDescent="0.3">
      <c r="A2435" s="63" t="s">
        <v>89</v>
      </c>
      <c r="B2435" s="63">
        <v>2023</v>
      </c>
      <c r="C2435" s="63" t="s">
        <v>39</v>
      </c>
      <c r="D2435" s="63" t="s">
        <v>90</v>
      </c>
      <c r="E2435" s="63" t="s">
        <v>91</v>
      </c>
      <c r="F2435" s="63" t="s">
        <v>92</v>
      </c>
      <c r="G2435" s="63" t="s">
        <v>93</v>
      </c>
      <c r="H2435" s="63" t="s">
        <v>94</v>
      </c>
      <c r="I2435" s="63" t="s">
        <v>97</v>
      </c>
      <c r="J2435" s="63">
        <v>786</v>
      </c>
      <c r="K2435" s="63">
        <v>526.24</v>
      </c>
    </row>
    <row r="2436" spans="1:11" ht="18" customHeight="1" x14ac:dyDescent="0.3">
      <c r="A2436" s="63" t="s">
        <v>100</v>
      </c>
      <c r="B2436" s="63">
        <v>2023</v>
      </c>
      <c r="C2436" s="63" t="s">
        <v>39</v>
      </c>
      <c r="D2436" s="63" t="s">
        <v>90</v>
      </c>
      <c r="E2436" s="63" t="s">
        <v>91</v>
      </c>
      <c r="F2436" s="63" t="s">
        <v>92</v>
      </c>
      <c r="G2436" s="63" t="s">
        <v>93</v>
      </c>
      <c r="H2436" s="63" t="s">
        <v>94</v>
      </c>
      <c r="I2436" s="63" t="s">
        <v>97</v>
      </c>
      <c r="J2436" s="63">
        <v>337</v>
      </c>
      <c r="K2436" s="63">
        <v>481.90999999999997</v>
      </c>
    </row>
    <row r="2437" spans="1:11" ht="18" customHeight="1" x14ac:dyDescent="0.3">
      <c r="A2437" s="63" t="s">
        <v>96</v>
      </c>
      <c r="B2437" s="63">
        <v>2023</v>
      </c>
      <c r="C2437" s="63" t="s">
        <v>39</v>
      </c>
      <c r="D2437" s="63" t="s">
        <v>90</v>
      </c>
      <c r="E2437" s="63" t="s">
        <v>91</v>
      </c>
      <c r="F2437" s="63" t="s">
        <v>92</v>
      </c>
      <c r="G2437" s="63" t="s">
        <v>93</v>
      </c>
      <c r="H2437" s="63" t="s">
        <v>94</v>
      </c>
      <c r="I2437" s="63" t="s">
        <v>97</v>
      </c>
      <c r="J2437" s="63">
        <v>335</v>
      </c>
      <c r="K2437" s="63">
        <v>479.05</v>
      </c>
    </row>
    <row r="2438" spans="1:11" ht="18" customHeight="1" x14ac:dyDescent="0.3">
      <c r="A2438" s="63" t="s">
        <v>96</v>
      </c>
      <c r="B2438" s="63">
        <v>2023</v>
      </c>
      <c r="C2438" s="63" t="s">
        <v>39</v>
      </c>
      <c r="D2438" s="63" t="s">
        <v>90</v>
      </c>
      <c r="E2438" s="63" t="s">
        <v>91</v>
      </c>
      <c r="F2438" s="63" t="s">
        <v>92</v>
      </c>
      <c r="G2438" s="63" t="s">
        <v>93</v>
      </c>
      <c r="H2438" s="63" t="s">
        <v>94</v>
      </c>
      <c r="I2438" s="63" t="s">
        <v>97</v>
      </c>
      <c r="J2438" s="63">
        <v>755</v>
      </c>
      <c r="K2438" s="63">
        <v>1079.6500000000001</v>
      </c>
    </row>
    <row r="2439" spans="1:11" ht="18" customHeight="1" x14ac:dyDescent="0.3">
      <c r="A2439" s="63" t="s">
        <v>96</v>
      </c>
      <c r="B2439" s="63">
        <v>2023</v>
      </c>
      <c r="C2439" s="63" t="s">
        <v>34</v>
      </c>
      <c r="D2439" s="63" t="s">
        <v>102</v>
      </c>
      <c r="E2439" s="63" t="s">
        <v>91</v>
      </c>
      <c r="F2439" s="63" t="s">
        <v>92</v>
      </c>
      <c r="G2439" s="63" t="s">
        <v>93</v>
      </c>
      <c r="H2439" s="63" t="s">
        <v>94</v>
      </c>
      <c r="I2439" s="63" t="s">
        <v>95</v>
      </c>
      <c r="J2439" s="63">
        <v>212</v>
      </c>
      <c r="K2439" s="63">
        <v>303.15999999999997</v>
      </c>
    </row>
    <row r="2440" spans="1:11" ht="18" customHeight="1" x14ac:dyDescent="0.3">
      <c r="A2440" s="63" t="s">
        <v>89</v>
      </c>
      <c r="B2440" s="63">
        <v>2023</v>
      </c>
      <c r="C2440" s="63" t="s">
        <v>34</v>
      </c>
      <c r="D2440" s="63" t="s">
        <v>102</v>
      </c>
      <c r="E2440" s="63" t="s">
        <v>91</v>
      </c>
      <c r="F2440" s="63" t="s">
        <v>92</v>
      </c>
      <c r="G2440" s="63" t="s">
        <v>93</v>
      </c>
      <c r="H2440" s="63" t="s">
        <v>94</v>
      </c>
      <c r="I2440" s="63" t="s">
        <v>95</v>
      </c>
      <c r="J2440" s="63">
        <v>182</v>
      </c>
      <c r="K2440" s="63">
        <v>260.26</v>
      </c>
    </row>
    <row r="2441" spans="1:11" ht="18" customHeight="1" x14ac:dyDescent="0.3">
      <c r="A2441" s="63" t="s">
        <v>96</v>
      </c>
      <c r="B2441" s="63">
        <v>2023</v>
      </c>
      <c r="C2441" s="63" t="s">
        <v>34</v>
      </c>
      <c r="D2441" s="63" t="s">
        <v>102</v>
      </c>
      <c r="E2441" s="63" t="s">
        <v>91</v>
      </c>
      <c r="F2441" s="63" t="s">
        <v>92</v>
      </c>
      <c r="G2441" s="63" t="s">
        <v>93</v>
      </c>
      <c r="H2441" s="63" t="s">
        <v>94</v>
      </c>
      <c r="I2441" s="63" t="s">
        <v>95</v>
      </c>
      <c r="J2441" s="63">
        <v>184</v>
      </c>
      <c r="K2441" s="63">
        <v>526.24</v>
      </c>
    </row>
    <row r="2442" spans="1:11" ht="18" customHeight="1" x14ac:dyDescent="0.3">
      <c r="A2442" s="63" t="s">
        <v>96</v>
      </c>
      <c r="B2442" s="63">
        <v>2023</v>
      </c>
      <c r="C2442" s="63" t="s">
        <v>34</v>
      </c>
      <c r="D2442" s="63" t="s">
        <v>102</v>
      </c>
      <c r="E2442" s="63" t="s">
        <v>91</v>
      </c>
      <c r="F2442" s="63" t="s">
        <v>92</v>
      </c>
      <c r="G2442" s="63" t="s">
        <v>93</v>
      </c>
      <c r="H2442" s="63" t="s">
        <v>94</v>
      </c>
      <c r="I2442" s="63" t="s">
        <v>95</v>
      </c>
      <c r="J2442" s="63">
        <v>968</v>
      </c>
      <c r="K2442" s="63">
        <v>1384.24</v>
      </c>
    </row>
    <row r="2443" spans="1:11" ht="18" customHeight="1" x14ac:dyDescent="0.3">
      <c r="A2443" s="63" t="s">
        <v>100</v>
      </c>
      <c r="B2443" s="63">
        <v>2023</v>
      </c>
      <c r="C2443" s="63" t="s">
        <v>34</v>
      </c>
      <c r="D2443" s="63" t="s">
        <v>102</v>
      </c>
      <c r="E2443" s="63" t="s">
        <v>91</v>
      </c>
      <c r="F2443" s="63" t="s">
        <v>92</v>
      </c>
      <c r="G2443" s="63" t="s">
        <v>93</v>
      </c>
      <c r="H2443" s="63" t="s">
        <v>94</v>
      </c>
      <c r="I2443" s="63" t="s">
        <v>95</v>
      </c>
      <c r="J2443" s="63">
        <v>186</v>
      </c>
      <c r="K2443" s="63">
        <v>265.98</v>
      </c>
    </row>
    <row r="2444" spans="1:11" ht="18" customHeight="1" x14ac:dyDescent="0.3">
      <c r="A2444" s="63" t="s">
        <v>100</v>
      </c>
      <c r="B2444" s="63">
        <v>2023</v>
      </c>
      <c r="C2444" s="63" t="s">
        <v>34</v>
      </c>
      <c r="D2444" s="63" t="s">
        <v>102</v>
      </c>
      <c r="E2444" s="63" t="s">
        <v>91</v>
      </c>
      <c r="F2444" s="63" t="s">
        <v>92</v>
      </c>
      <c r="G2444" s="63" t="s">
        <v>93</v>
      </c>
      <c r="H2444" s="63" t="s">
        <v>94</v>
      </c>
      <c r="I2444" s="63" t="s">
        <v>95</v>
      </c>
      <c r="J2444" s="63">
        <v>213</v>
      </c>
      <c r="K2444" s="63">
        <v>304.59000000000003</v>
      </c>
    </row>
    <row r="2445" spans="1:11" ht="18" customHeight="1" x14ac:dyDescent="0.3">
      <c r="A2445" s="63" t="s">
        <v>96</v>
      </c>
      <c r="B2445" s="63">
        <v>2023</v>
      </c>
      <c r="C2445" s="63" t="s">
        <v>34</v>
      </c>
      <c r="D2445" s="63" t="s">
        <v>102</v>
      </c>
      <c r="E2445" s="63" t="s">
        <v>91</v>
      </c>
      <c r="F2445" s="63" t="s">
        <v>92</v>
      </c>
      <c r="G2445" s="63" t="s">
        <v>93</v>
      </c>
      <c r="H2445" s="63" t="s">
        <v>94</v>
      </c>
      <c r="I2445" s="63" t="s">
        <v>95</v>
      </c>
      <c r="J2445" s="63">
        <v>183</v>
      </c>
      <c r="K2445" s="63">
        <v>261.69</v>
      </c>
    </row>
    <row r="2446" spans="1:11" ht="18" customHeight="1" x14ac:dyDescent="0.3">
      <c r="A2446" s="63" t="s">
        <v>96</v>
      </c>
      <c r="B2446" s="63">
        <v>2023</v>
      </c>
      <c r="C2446" s="63" t="s">
        <v>34</v>
      </c>
      <c r="D2446" s="63" t="s">
        <v>102</v>
      </c>
      <c r="E2446" s="63" t="s">
        <v>91</v>
      </c>
      <c r="F2446" s="63" t="s">
        <v>92</v>
      </c>
      <c r="G2446" s="63" t="s">
        <v>93</v>
      </c>
      <c r="H2446" s="63" t="s">
        <v>94</v>
      </c>
      <c r="I2446" s="63" t="s">
        <v>95</v>
      </c>
      <c r="J2446" s="63">
        <v>749</v>
      </c>
      <c r="K2446" s="63">
        <v>1071.07</v>
      </c>
    </row>
    <row r="2447" spans="1:11" ht="18" customHeight="1" x14ac:dyDescent="0.3">
      <c r="A2447" s="63" t="s">
        <v>89</v>
      </c>
      <c r="B2447" s="63">
        <v>2023</v>
      </c>
      <c r="C2447" s="63" t="s">
        <v>34</v>
      </c>
      <c r="D2447" s="63" t="s">
        <v>102</v>
      </c>
      <c r="E2447" s="63" t="s">
        <v>91</v>
      </c>
      <c r="F2447" s="63" t="s">
        <v>92</v>
      </c>
      <c r="G2447" s="63" t="s">
        <v>93</v>
      </c>
      <c r="H2447" s="63" t="s">
        <v>94</v>
      </c>
      <c r="I2447" s="63" t="s">
        <v>95</v>
      </c>
      <c r="J2447" s="63">
        <v>209</v>
      </c>
      <c r="K2447" s="63">
        <v>298.87</v>
      </c>
    </row>
    <row r="2448" spans="1:11" ht="18" customHeight="1" x14ac:dyDescent="0.3">
      <c r="A2448" s="63" t="s">
        <v>96</v>
      </c>
      <c r="B2448" s="63">
        <v>2023</v>
      </c>
      <c r="C2448" s="63" t="s">
        <v>34</v>
      </c>
      <c r="D2448" s="63" t="s">
        <v>102</v>
      </c>
      <c r="E2448" s="63" t="s">
        <v>91</v>
      </c>
      <c r="F2448" s="63" t="s">
        <v>92</v>
      </c>
      <c r="G2448" s="63" t="s">
        <v>93</v>
      </c>
      <c r="H2448" s="63" t="s">
        <v>94</v>
      </c>
      <c r="I2448" s="63" t="s">
        <v>95</v>
      </c>
      <c r="J2448" s="63">
        <v>185</v>
      </c>
      <c r="K2448" s="63">
        <v>264.55</v>
      </c>
    </row>
    <row r="2449" spans="1:11" ht="18" customHeight="1" x14ac:dyDescent="0.3">
      <c r="A2449" s="63" t="s">
        <v>96</v>
      </c>
      <c r="B2449" s="63">
        <v>2023</v>
      </c>
      <c r="C2449" s="63" t="s">
        <v>38</v>
      </c>
      <c r="D2449" s="63" t="s">
        <v>102</v>
      </c>
      <c r="E2449" s="63" t="s">
        <v>91</v>
      </c>
      <c r="F2449" s="63" t="s">
        <v>92</v>
      </c>
      <c r="G2449" s="63" t="s">
        <v>93</v>
      </c>
      <c r="H2449" s="63" t="s">
        <v>94</v>
      </c>
      <c r="I2449" s="63" t="s">
        <v>95</v>
      </c>
      <c r="J2449" s="63">
        <v>188</v>
      </c>
      <c r="K2449" s="63">
        <v>268.84000000000003</v>
      </c>
    </row>
    <row r="2450" spans="1:11" ht="18" customHeight="1" x14ac:dyDescent="0.3">
      <c r="A2450" s="63" t="s">
        <v>89</v>
      </c>
      <c r="B2450" s="63">
        <v>2023</v>
      </c>
      <c r="C2450" s="63" t="s">
        <v>38</v>
      </c>
      <c r="D2450" s="63" t="s">
        <v>102</v>
      </c>
      <c r="E2450" s="63" t="s">
        <v>91</v>
      </c>
      <c r="F2450" s="63" t="s">
        <v>92</v>
      </c>
      <c r="G2450" s="63" t="s">
        <v>93</v>
      </c>
      <c r="H2450" s="63" t="s">
        <v>94</v>
      </c>
      <c r="I2450" s="63" t="s">
        <v>95</v>
      </c>
      <c r="J2450" s="63">
        <v>164</v>
      </c>
      <c r="K2450" s="63">
        <v>234.51999999999998</v>
      </c>
    </row>
    <row r="2451" spans="1:11" ht="18" customHeight="1" x14ac:dyDescent="0.3">
      <c r="A2451" s="63" t="s">
        <v>98</v>
      </c>
      <c r="B2451" s="63">
        <v>2023</v>
      </c>
      <c r="C2451" s="63" t="s">
        <v>38</v>
      </c>
      <c r="D2451" s="63" t="s">
        <v>102</v>
      </c>
      <c r="E2451" s="63" t="s">
        <v>91</v>
      </c>
      <c r="F2451" s="63" t="s">
        <v>92</v>
      </c>
      <c r="G2451" s="63" t="s">
        <v>93</v>
      </c>
      <c r="H2451" s="63" t="s">
        <v>94</v>
      </c>
      <c r="I2451" s="63" t="s">
        <v>95</v>
      </c>
      <c r="J2451" s="63">
        <v>190</v>
      </c>
      <c r="K2451" s="63">
        <v>526.24</v>
      </c>
    </row>
    <row r="2452" spans="1:11" ht="18" customHeight="1" x14ac:dyDescent="0.3">
      <c r="A2452" s="63" t="s">
        <v>89</v>
      </c>
      <c r="B2452" s="63">
        <v>2023</v>
      </c>
      <c r="C2452" s="63" t="s">
        <v>38</v>
      </c>
      <c r="D2452" s="63" t="s">
        <v>102</v>
      </c>
      <c r="E2452" s="63" t="s">
        <v>91</v>
      </c>
      <c r="F2452" s="63" t="s">
        <v>92</v>
      </c>
      <c r="G2452" s="63" t="s">
        <v>93</v>
      </c>
      <c r="H2452" s="63" t="s">
        <v>94</v>
      </c>
      <c r="I2452" s="63" t="s">
        <v>95</v>
      </c>
      <c r="J2452" s="63">
        <v>160</v>
      </c>
      <c r="K2452" s="63">
        <v>526.24</v>
      </c>
    </row>
    <row r="2453" spans="1:11" ht="18" customHeight="1" x14ac:dyDescent="0.3">
      <c r="A2453" s="63" t="s">
        <v>96</v>
      </c>
      <c r="B2453" s="63">
        <v>2023</v>
      </c>
      <c r="C2453" s="63" t="s">
        <v>38</v>
      </c>
      <c r="D2453" s="63" t="s">
        <v>102</v>
      </c>
      <c r="E2453" s="63" t="s">
        <v>91</v>
      </c>
      <c r="F2453" s="63" t="s">
        <v>92</v>
      </c>
      <c r="G2453" s="63" t="s">
        <v>93</v>
      </c>
      <c r="H2453" s="63" t="s">
        <v>94</v>
      </c>
      <c r="I2453" s="63" t="s">
        <v>95</v>
      </c>
      <c r="J2453" s="63">
        <v>971</v>
      </c>
      <c r="K2453" s="63">
        <v>1388.53</v>
      </c>
    </row>
    <row r="2454" spans="1:11" ht="18" customHeight="1" x14ac:dyDescent="0.3">
      <c r="A2454" s="63" t="s">
        <v>89</v>
      </c>
      <c r="B2454" s="63">
        <v>2023</v>
      </c>
      <c r="C2454" s="63" t="s">
        <v>38</v>
      </c>
      <c r="D2454" s="63" t="s">
        <v>102</v>
      </c>
      <c r="E2454" s="63" t="s">
        <v>91</v>
      </c>
      <c r="F2454" s="63" t="s">
        <v>92</v>
      </c>
      <c r="G2454" s="63" t="s">
        <v>93</v>
      </c>
      <c r="H2454" s="63" t="s">
        <v>94</v>
      </c>
      <c r="I2454" s="63" t="s">
        <v>95</v>
      </c>
      <c r="J2454" s="63">
        <v>162</v>
      </c>
      <c r="K2454" s="63">
        <v>231.66</v>
      </c>
    </row>
    <row r="2455" spans="1:11" ht="18" customHeight="1" x14ac:dyDescent="0.3">
      <c r="A2455" s="63" t="s">
        <v>89</v>
      </c>
      <c r="B2455" s="63">
        <v>2023</v>
      </c>
      <c r="C2455" s="63" t="s">
        <v>38</v>
      </c>
      <c r="D2455" s="63" t="s">
        <v>102</v>
      </c>
      <c r="E2455" s="63" t="s">
        <v>91</v>
      </c>
      <c r="F2455" s="63" t="s">
        <v>92</v>
      </c>
      <c r="G2455" s="63" t="s">
        <v>93</v>
      </c>
      <c r="H2455" s="63" t="s">
        <v>94</v>
      </c>
      <c r="I2455" s="63" t="s">
        <v>95</v>
      </c>
      <c r="J2455" s="63">
        <v>189</v>
      </c>
      <c r="K2455" s="63">
        <v>270.27</v>
      </c>
    </row>
    <row r="2456" spans="1:11" ht="18" customHeight="1" x14ac:dyDescent="0.3">
      <c r="A2456" s="63" t="s">
        <v>96</v>
      </c>
      <c r="B2456" s="63">
        <v>2023</v>
      </c>
      <c r="C2456" s="63" t="s">
        <v>38</v>
      </c>
      <c r="D2456" s="63" t="s">
        <v>102</v>
      </c>
      <c r="E2456" s="63" t="s">
        <v>91</v>
      </c>
      <c r="F2456" s="63" t="s">
        <v>92</v>
      </c>
      <c r="G2456" s="63" t="s">
        <v>93</v>
      </c>
      <c r="H2456" s="63" t="s">
        <v>94</v>
      </c>
      <c r="I2456" s="63" t="s">
        <v>95</v>
      </c>
      <c r="J2456" s="63">
        <v>165</v>
      </c>
      <c r="K2456" s="63">
        <v>235.95</v>
      </c>
    </row>
    <row r="2457" spans="1:11" ht="18" customHeight="1" x14ac:dyDescent="0.3">
      <c r="A2457" s="63" t="s">
        <v>89</v>
      </c>
      <c r="B2457" s="63">
        <v>2023</v>
      </c>
      <c r="C2457" s="63" t="s">
        <v>38</v>
      </c>
      <c r="D2457" s="63" t="s">
        <v>102</v>
      </c>
      <c r="E2457" s="63" t="s">
        <v>91</v>
      </c>
      <c r="F2457" s="63" t="s">
        <v>92</v>
      </c>
      <c r="G2457" s="63" t="s">
        <v>93</v>
      </c>
      <c r="H2457" s="63" t="s">
        <v>94</v>
      </c>
      <c r="I2457" s="63" t="s">
        <v>95</v>
      </c>
      <c r="J2457" s="63">
        <v>753</v>
      </c>
      <c r="K2457" s="63">
        <v>1076.79</v>
      </c>
    </row>
    <row r="2458" spans="1:11" ht="18" customHeight="1" x14ac:dyDescent="0.3">
      <c r="A2458" s="63" t="s">
        <v>98</v>
      </c>
      <c r="B2458" s="63">
        <v>2023</v>
      </c>
      <c r="C2458" s="63" t="s">
        <v>38</v>
      </c>
      <c r="D2458" s="63" t="s">
        <v>102</v>
      </c>
      <c r="E2458" s="63" t="s">
        <v>91</v>
      </c>
      <c r="F2458" s="63" t="s">
        <v>92</v>
      </c>
      <c r="G2458" s="63" t="s">
        <v>93</v>
      </c>
      <c r="H2458" s="63" t="s">
        <v>94</v>
      </c>
      <c r="I2458" s="63" t="s">
        <v>95</v>
      </c>
      <c r="J2458" s="63">
        <v>839</v>
      </c>
      <c r="K2458" s="63">
        <v>1199.77</v>
      </c>
    </row>
    <row r="2459" spans="1:11" ht="18" customHeight="1" x14ac:dyDescent="0.3">
      <c r="A2459" s="63" t="s">
        <v>89</v>
      </c>
      <c r="B2459" s="63">
        <v>2023</v>
      </c>
      <c r="C2459" s="63" t="s">
        <v>38</v>
      </c>
      <c r="D2459" s="63" t="s">
        <v>102</v>
      </c>
      <c r="E2459" s="63" t="s">
        <v>91</v>
      </c>
      <c r="F2459" s="63" t="s">
        <v>92</v>
      </c>
      <c r="G2459" s="63" t="s">
        <v>93</v>
      </c>
      <c r="H2459" s="63" t="s">
        <v>94</v>
      </c>
      <c r="I2459" s="63" t="s">
        <v>95</v>
      </c>
      <c r="J2459" s="63">
        <v>191</v>
      </c>
      <c r="K2459" s="63">
        <v>273.13</v>
      </c>
    </row>
    <row r="2460" spans="1:11" ht="18" customHeight="1" x14ac:dyDescent="0.3">
      <c r="A2460" s="63" t="s">
        <v>96</v>
      </c>
      <c r="B2460" s="63">
        <v>2023</v>
      </c>
      <c r="C2460" s="63" t="s">
        <v>38</v>
      </c>
      <c r="D2460" s="63" t="s">
        <v>102</v>
      </c>
      <c r="E2460" s="63" t="s">
        <v>91</v>
      </c>
      <c r="F2460" s="63" t="s">
        <v>92</v>
      </c>
      <c r="G2460" s="63" t="s">
        <v>93</v>
      </c>
      <c r="H2460" s="63" t="s">
        <v>94</v>
      </c>
      <c r="I2460" s="63" t="s">
        <v>95</v>
      </c>
      <c r="J2460" s="63">
        <v>161</v>
      </c>
      <c r="K2460" s="63">
        <v>230.23000000000002</v>
      </c>
    </row>
    <row r="2461" spans="1:11" ht="18" customHeight="1" x14ac:dyDescent="0.3">
      <c r="A2461" s="63" t="s">
        <v>89</v>
      </c>
      <c r="B2461" s="63">
        <v>2023</v>
      </c>
      <c r="C2461" s="63" t="s">
        <v>42</v>
      </c>
      <c r="D2461" s="63" t="s">
        <v>102</v>
      </c>
      <c r="E2461" s="63" t="s">
        <v>91</v>
      </c>
      <c r="F2461" s="63" t="s">
        <v>92</v>
      </c>
      <c r="G2461" s="63" t="s">
        <v>93</v>
      </c>
      <c r="H2461" s="63" t="s">
        <v>94</v>
      </c>
      <c r="I2461" s="63" t="s">
        <v>95</v>
      </c>
      <c r="J2461" s="63">
        <v>170</v>
      </c>
      <c r="K2461" s="63">
        <v>243.1</v>
      </c>
    </row>
    <row r="2462" spans="1:11" ht="18" customHeight="1" x14ac:dyDescent="0.3">
      <c r="A2462" s="63" t="s">
        <v>89</v>
      </c>
      <c r="B2462" s="63">
        <v>2023</v>
      </c>
      <c r="C2462" s="63" t="s">
        <v>42</v>
      </c>
      <c r="D2462" s="63" t="s">
        <v>102</v>
      </c>
      <c r="E2462" s="63" t="s">
        <v>91</v>
      </c>
      <c r="F2462" s="63" t="s">
        <v>92</v>
      </c>
      <c r="G2462" s="63" t="s">
        <v>93</v>
      </c>
      <c r="H2462" s="63" t="s">
        <v>94</v>
      </c>
      <c r="I2462" s="63" t="s">
        <v>95</v>
      </c>
      <c r="J2462" s="63">
        <v>140</v>
      </c>
      <c r="K2462" s="63">
        <v>200.2</v>
      </c>
    </row>
    <row r="2463" spans="1:11" ht="18" customHeight="1" x14ac:dyDescent="0.3">
      <c r="A2463" s="63" t="s">
        <v>89</v>
      </c>
      <c r="B2463" s="63">
        <v>2023</v>
      </c>
      <c r="C2463" s="63" t="s">
        <v>42</v>
      </c>
      <c r="D2463" s="63" t="s">
        <v>102</v>
      </c>
      <c r="E2463" s="63" t="s">
        <v>91</v>
      </c>
      <c r="F2463" s="63" t="s">
        <v>92</v>
      </c>
      <c r="G2463" s="63" t="s">
        <v>93</v>
      </c>
      <c r="H2463" s="63" t="s">
        <v>94</v>
      </c>
      <c r="I2463" s="63" t="s">
        <v>95</v>
      </c>
      <c r="J2463" s="63">
        <v>166</v>
      </c>
      <c r="K2463" s="63">
        <v>526.24</v>
      </c>
    </row>
    <row r="2464" spans="1:11" ht="18" customHeight="1" x14ac:dyDescent="0.3">
      <c r="A2464" s="63" t="s">
        <v>89</v>
      </c>
      <c r="B2464" s="63">
        <v>2023</v>
      </c>
      <c r="C2464" s="63" t="s">
        <v>42</v>
      </c>
      <c r="D2464" s="63" t="s">
        <v>102</v>
      </c>
      <c r="E2464" s="63" t="s">
        <v>91</v>
      </c>
      <c r="F2464" s="63" t="s">
        <v>92</v>
      </c>
      <c r="G2464" s="63" t="s">
        <v>93</v>
      </c>
      <c r="H2464" s="63" t="s">
        <v>94</v>
      </c>
      <c r="I2464" s="63" t="s">
        <v>95</v>
      </c>
      <c r="J2464" s="63">
        <v>142</v>
      </c>
      <c r="K2464" s="63">
        <v>526.24</v>
      </c>
    </row>
    <row r="2465" spans="1:11" ht="18" customHeight="1" x14ac:dyDescent="0.3">
      <c r="A2465" s="63" t="s">
        <v>96</v>
      </c>
      <c r="B2465" s="63">
        <v>2023</v>
      </c>
      <c r="C2465" s="63" t="s">
        <v>42</v>
      </c>
      <c r="D2465" s="63" t="s">
        <v>102</v>
      </c>
      <c r="E2465" s="63" t="s">
        <v>91</v>
      </c>
      <c r="F2465" s="63" t="s">
        <v>92</v>
      </c>
      <c r="G2465" s="63" t="s">
        <v>93</v>
      </c>
      <c r="H2465" s="63" t="s">
        <v>94</v>
      </c>
      <c r="I2465" s="63" t="s">
        <v>95</v>
      </c>
      <c r="J2465" s="63">
        <v>975</v>
      </c>
      <c r="K2465" s="63">
        <v>1394.25</v>
      </c>
    </row>
    <row r="2466" spans="1:11" ht="18" customHeight="1" x14ac:dyDescent="0.3">
      <c r="A2466" s="63" t="s">
        <v>96</v>
      </c>
      <c r="B2466" s="63">
        <v>2023</v>
      </c>
      <c r="C2466" s="63" t="s">
        <v>42</v>
      </c>
      <c r="D2466" s="63" t="s">
        <v>102</v>
      </c>
      <c r="E2466" s="63" t="s">
        <v>91</v>
      </c>
      <c r="F2466" s="63" t="s">
        <v>92</v>
      </c>
      <c r="G2466" s="63" t="s">
        <v>93</v>
      </c>
      <c r="H2466" s="63" t="s">
        <v>94</v>
      </c>
      <c r="I2466" s="63" t="s">
        <v>95</v>
      </c>
      <c r="J2466" s="63">
        <v>141</v>
      </c>
      <c r="K2466" s="63">
        <v>201.63</v>
      </c>
    </row>
    <row r="2467" spans="1:11" ht="18" customHeight="1" x14ac:dyDescent="0.3">
      <c r="A2467" s="63" t="s">
        <v>89</v>
      </c>
      <c r="B2467" s="63">
        <v>2023</v>
      </c>
      <c r="C2467" s="63" t="s">
        <v>42</v>
      </c>
      <c r="D2467" s="63" t="s">
        <v>102</v>
      </c>
      <c r="E2467" s="63" t="s">
        <v>91</v>
      </c>
      <c r="F2467" s="63" t="s">
        <v>92</v>
      </c>
      <c r="G2467" s="63" t="s">
        <v>93</v>
      </c>
      <c r="H2467" s="63" t="s">
        <v>94</v>
      </c>
      <c r="I2467" s="63" t="s">
        <v>95</v>
      </c>
      <c r="J2467" s="63">
        <v>756</v>
      </c>
      <c r="K2467" s="63">
        <v>1081.08</v>
      </c>
    </row>
    <row r="2468" spans="1:11" ht="18" customHeight="1" x14ac:dyDescent="0.3">
      <c r="A2468" s="63" t="s">
        <v>89</v>
      </c>
      <c r="B2468" s="63">
        <v>2023</v>
      </c>
      <c r="C2468" s="63" t="s">
        <v>42</v>
      </c>
      <c r="D2468" s="63" t="s">
        <v>102</v>
      </c>
      <c r="E2468" s="63" t="s">
        <v>91</v>
      </c>
      <c r="F2468" s="63" t="s">
        <v>92</v>
      </c>
      <c r="G2468" s="63" t="s">
        <v>93</v>
      </c>
      <c r="H2468" s="63" t="s">
        <v>94</v>
      </c>
      <c r="I2468" s="63" t="s">
        <v>95</v>
      </c>
      <c r="J2468" s="63">
        <v>843</v>
      </c>
      <c r="K2468" s="63">
        <v>1205.49</v>
      </c>
    </row>
    <row r="2469" spans="1:11" ht="18" customHeight="1" x14ac:dyDescent="0.3">
      <c r="A2469" s="63" t="s">
        <v>89</v>
      </c>
      <c r="B2469" s="63">
        <v>2023</v>
      </c>
      <c r="C2469" s="63" t="s">
        <v>42</v>
      </c>
      <c r="D2469" s="63" t="s">
        <v>102</v>
      </c>
      <c r="E2469" s="63" t="s">
        <v>91</v>
      </c>
      <c r="F2469" s="63" t="s">
        <v>92</v>
      </c>
      <c r="G2469" s="63" t="s">
        <v>93</v>
      </c>
      <c r="H2469" s="63" t="s">
        <v>94</v>
      </c>
      <c r="I2469" s="63" t="s">
        <v>95</v>
      </c>
      <c r="J2469" s="63">
        <v>167</v>
      </c>
      <c r="K2469" s="63">
        <v>238.81</v>
      </c>
    </row>
    <row r="2470" spans="1:11" ht="18" customHeight="1" x14ac:dyDescent="0.3">
      <c r="A2470" s="63" t="s">
        <v>89</v>
      </c>
      <c r="B2470" s="63">
        <v>2023</v>
      </c>
      <c r="C2470" s="63" t="s">
        <v>42</v>
      </c>
      <c r="D2470" s="63" t="s">
        <v>102</v>
      </c>
      <c r="E2470" s="63" t="s">
        <v>91</v>
      </c>
      <c r="F2470" s="63" t="s">
        <v>92</v>
      </c>
      <c r="G2470" s="63" t="s">
        <v>93</v>
      </c>
      <c r="H2470" s="63" t="s">
        <v>94</v>
      </c>
      <c r="I2470" s="63" t="s">
        <v>95</v>
      </c>
      <c r="J2470" s="63">
        <v>143</v>
      </c>
      <c r="K2470" s="63">
        <v>204.49</v>
      </c>
    </row>
    <row r="2471" spans="1:11" ht="18" customHeight="1" x14ac:dyDescent="0.3">
      <c r="A2471" s="63" t="s">
        <v>96</v>
      </c>
      <c r="B2471" s="63">
        <v>2023</v>
      </c>
      <c r="C2471" s="63" t="s">
        <v>31</v>
      </c>
      <c r="D2471" s="63" t="s">
        <v>102</v>
      </c>
      <c r="E2471" s="63" t="s">
        <v>91</v>
      </c>
      <c r="F2471" s="63" t="s">
        <v>92</v>
      </c>
      <c r="G2471" s="63" t="s">
        <v>93</v>
      </c>
      <c r="H2471" s="63" t="s">
        <v>94</v>
      </c>
      <c r="I2471" s="63" t="s">
        <v>97</v>
      </c>
      <c r="J2471" s="63">
        <v>272</v>
      </c>
      <c r="K2471" s="63">
        <v>388.96</v>
      </c>
    </row>
    <row r="2472" spans="1:11" ht="18" customHeight="1" x14ac:dyDescent="0.3">
      <c r="A2472" s="63" t="s">
        <v>96</v>
      </c>
      <c r="B2472" s="63">
        <v>2023</v>
      </c>
      <c r="C2472" s="63" t="s">
        <v>31</v>
      </c>
      <c r="D2472" s="63" t="s">
        <v>102</v>
      </c>
      <c r="E2472" s="63" t="s">
        <v>91</v>
      </c>
      <c r="F2472" s="63" t="s">
        <v>92</v>
      </c>
      <c r="G2472" s="63" t="s">
        <v>93</v>
      </c>
      <c r="H2472" s="63" t="s">
        <v>94</v>
      </c>
      <c r="I2472" s="63" t="s">
        <v>97</v>
      </c>
      <c r="J2472" s="63">
        <v>266</v>
      </c>
      <c r="K2472" s="63">
        <v>380.38</v>
      </c>
    </row>
    <row r="2473" spans="1:11" ht="18" customHeight="1" x14ac:dyDescent="0.3">
      <c r="A2473" s="63" t="s">
        <v>89</v>
      </c>
      <c r="B2473" s="63">
        <v>2023</v>
      </c>
      <c r="C2473" s="63" t="s">
        <v>31</v>
      </c>
      <c r="D2473" s="63" t="s">
        <v>102</v>
      </c>
      <c r="E2473" s="63" t="s">
        <v>91</v>
      </c>
      <c r="F2473" s="63" t="s">
        <v>92</v>
      </c>
      <c r="G2473" s="63" t="s">
        <v>93</v>
      </c>
      <c r="H2473" s="63" t="s">
        <v>94</v>
      </c>
      <c r="I2473" s="63" t="s">
        <v>95</v>
      </c>
      <c r="J2473" s="63">
        <v>224</v>
      </c>
      <c r="K2473" s="63">
        <v>320.32</v>
      </c>
    </row>
    <row r="2474" spans="1:11" ht="18" customHeight="1" x14ac:dyDescent="0.3">
      <c r="A2474" s="63" t="s">
        <v>89</v>
      </c>
      <c r="B2474" s="63">
        <v>2023</v>
      </c>
      <c r="C2474" s="63" t="s">
        <v>31</v>
      </c>
      <c r="D2474" s="63" t="s">
        <v>102</v>
      </c>
      <c r="E2474" s="63" t="s">
        <v>91</v>
      </c>
      <c r="F2474" s="63" t="s">
        <v>92</v>
      </c>
      <c r="G2474" s="63" t="s">
        <v>93</v>
      </c>
      <c r="H2474" s="63" t="s">
        <v>94</v>
      </c>
      <c r="I2474" s="63" t="s">
        <v>95</v>
      </c>
      <c r="J2474" s="63">
        <v>194</v>
      </c>
      <c r="K2474" s="63">
        <v>277.42</v>
      </c>
    </row>
    <row r="2475" spans="1:11" ht="18" customHeight="1" x14ac:dyDescent="0.3">
      <c r="A2475" s="63" t="s">
        <v>98</v>
      </c>
      <c r="B2475" s="63">
        <v>2023</v>
      </c>
      <c r="C2475" s="63" t="s">
        <v>31</v>
      </c>
      <c r="D2475" s="63" t="s">
        <v>102</v>
      </c>
      <c r="E2475" s="63" t="s">
        <v>91</v>
      </c>
      <c r="F2475" s="63" t="s">
        <v>92</v>
      </c>
      <c r="G2475" s="63" t="s">
        <v>93</v>
      </c>
      <c r="H2475" s="63" t="s">
        <v>94</v>
      </c>
      <c r="I2475" s="63" t="s">
        <v>95</v>
      </c>
      <c r="J2475" s="63">
        <v>268</v>
      </c>
      <c r="K2475" s="63">
        <v>383.24</v>
      </c>
    </row>
    <row r="2476" spans="1:11" ht="18" customHeight="1" x14ac:dyDescent="0.3">
      <c r="A2476" s="63" t="s">
        <v>98</v>
      </c>
      <c r="B2476" s="63">
        <v>2023</v>
      </c>
      <c r="C2476" s="63" t="s">
        <v>31</v>
      </c>
      <c r="D2476" s="63" t="s">
        <v>102</v>
      </c>
      <c r="E2476" s="63" t="s">
        <v>91</v>
      </c>
      <c r="F2476" s="63" t="s">
        <v>92</v>
      </c>
      <c r="G2476" s="63" t="s">
        <v>93</v>
      </c>
      <c r="H2476" s="63" t="s">
        <v>94</v>
      </c>
      <c r="I2476" s="63" t="s">
        <v>95</v>
      </c>
      <c r="J2476" s="63">
        <v>220</v>
      </c>
      <c r="K2476" s="63">
        <v>526.24</v>
      </c>
    </row>
    <row r="2477" spans="1:11" ht="18" customHeight="1" x14ac:dyDescent="0.3">
      <c r="A2477" s="63" t="s">
        <v>98</v>
      </c>
      <c r="B2477" s="63">
        <v>2023</v>
      </c>
      <c r="C2477" s="63" t="s">
        <v>31</v>
      </c>
      <c r="D2477" s="63" t="s">
        <v>102</v>
      </c>
      <c r="E2477" s="63" t="s">
        <v>91</v>
      </c>
      <c r="F2477" s="63" t="s">
        <v>92</v>
      </c>
      <c r="G2477" s="63" t="s">
        <v>93</v>
      </c>
      <c r="H2477" s="63" t="s">
        <v>94</v>
      </c>
      <c r="I2477" s="63" t="s">
        <v>95</v>
      </c>
      <c r="J2477" s="63">
        <v>196</v>
      </c>
      <c r="K2477" s="63">
        <v>526.24</v>
      </c>
    </row>
    <row r="2478" spans="1:11" ht="18" customHeight="1" x14ac:dyDescent="0.3">
      <c r="A2478" s="63" t="s">
        <v>100</v>
      </c>
      <c r="B2478" s="63">
        <v>2023</v>
      </c>
      <c r="C2478" s="63" t="s">
        <v>31</v>
      </c>
      <c r="D2478" s="63" t="s">
        <v>102</v>
      </c>
      <c r="E2478" s="63" t="s">
        <v>91</v>
      </c>
      <c r="F2478" s="63" t="s">
        <v>92</v>
      </c>
      <c r="G2478" s="63" t="s">
        <v>93</v>
      </c>
      <c r="H2478" s="63" t="s">
        <v>94</v>
      </c>
      <c r="I2478" s="63" t="s">
        <v>95</v>
      </c>
      <c r="J2478" s="63">
        <v>966</v>
      </c>
      <c r="K2478" s="63">
        <v>1381.38</v>
      </c>
    </row>
    <row r="2479" spans="1:11" ht="18" customHeight="1" x14ac:dyDescent="0.3">
      <c r="A2479" s="63" t="s">
        <v>89</v>
      </c>
      <c r="B2479" s="63">
        <v>2023</v>
      </c>
      <c r="C2479" s="63" t="s">
        <v>31</v>
      </c>
      <c r="D2479" s="63" t="s">
        <v>102</v>
      </c>
      <c r="E2479" s="63" t="s">
        <v>91</v>
      </c>
      <c r="F2479" s="63" t="s">
        <v>92</v>
      </c>
      <c r="G2479" s="63" t="s">
        <v>93</v>
      </c>
      <c r="H2479" s="63" t="s">
        <v>94</v>
      </c>
      <c r="I2479" s="63" t="s">
        <v>95</v>
      </c>
      <c r="J2479" s="63">
        <v>1019</v>
      </c>
      <c r="K2479" s="63">
        <v>1457.17</v>
      </c>
    </row>
    <row r="2480" spans="1:11" ht="18" customHeight="1" x14ac:dyDescent="0.3">
      <c r="A2480" s="63" t="s">
        <v>89</v>
      </c>
      <c r="B2480" s="63">
        <v>2023</v>
      </c>
      <c r="C2480" s="63" t="s">
        <v>31</v>
      </c>
      <c r="D2480" s="63" t="s">
        <v>102</v>
      </c>
      <c r="E2480" s="63" t="s">
        <v>91</v>
      </c>
      <c r="F2480" s="63" t="s">
        <v>92</v>
      </c>
      <c r="G2480" s="63" t="s">
        <v>93</v>
      </c>
      <c r="H2480" s="63" t="s">
        <v>94</v>
      </c>
      <c r="I2480" s="63" t="s">
        <v>95</v>
      </c>
      <c r="J2480" s="63">
        <v>192</v>
      </c>
      <c r="K2480" s="63">
        <v>274.56</v>
      </c>
    </row>
    <row r="2481" spans="1:11" ht="18" customHeight="1" x14ac:dyDescent="0.3">
      <c r="A2481" s="63" t="s">
        <v>89</v>
      </c>
      <c r="B2481" s="63">
        <v>2023</v>
      </c>
      <c r="C2481" s="63" t="s">
        <v>31</v>
      </c>
      <c r="D2481" s="63" t="s">
        <v>102</v>
      </c>
      <c r="E2481" s="63" t="s">
        <v>91</v>
      </c>
      <c r="F2481" s="63" t="s">
        <v>92</v>
      </c>
      <c r="G2481" s="63" t="s">
        <v>93</v>
      </c>
      <c r="H2481" s="63" t="s">
        <v>94</v>
      </c>
      <c r="I2481" s="63" t="s">
        <v>95</v>
      </c>
      <c r="J2481" s="63">
        <v>219</v>
      </c>
      <c r="K2481" s="63">
        <v>313.17</v>
      </c>
    </row>
    <row r="2482" spans="1:11" ht="18" customHeight="1" x14ac:dyDescent="0.3">
      <c r="A2482" s="63" t="s">
        <v>100</v>
      </c>
      <c r="B2482" s="63">
        <v>2023</v>
      </c>
      <c r="C2482" s="63" t="s">
        <v>31</v>
      </c>
      <c r="D2482" s="63" t="s">
        <v>102</v>
      </c>
      <c r="E2482" s="63" t="s">
        <v>91</v>
      </c>
      <c r="F2482" s="63" t="s">
        <v>92</v>
      </c>
      <c r="G2482" s="63" t="s">
        <v>93</v>
      </c>
      <c r="H2482" s="63" t="s">
        <v>94</v>
      </c>
      <c r="I2482" s="63" t="s">
        <v>95</v>
      </c>
      <c r="J2482" s="63">
        <v>195</v>
      </c>
      <c r="K2482" s="63">
        <v>278.85000000000002</v>
      </c>
    </row>
    <row r="2483" spans="1:11" ht="18" customHeight="1" x14ac:dyDescent="0.3">
      <c r="A2483" s="63" t="s">
        <v>89</v>
      </c>
      <c r="B2483" s="63">
        <v>2023</v>
      </c>
      <c r="C2483" s="63" t="s">
        <v>31</v>
      </c>
      <c r="D2483" s="63" t="s">
        <v>102</v>
      </c>
      <c r="E2483" s="63" t="s">
        <v>91</v>
      </c>
      <c r="F2483" s="63" t="s">
        <v>92</v>
      </c>
      <c r="G2483" s="63" t="s">
        <v>93</v>
      </c>
      <c r="H2483" s="63" t="s">
        <v>94</v>
      </c>
      <c r="I2483" s="63" t="s">
        <v>95</v>
      </c>
      <c r="J2483" s="63">
        <v>271</v>
      </c>
      <c r="K2483" s="63">
        <v>387.53</v>
      </c>
    </row>
    <row r="2484" spans="1:11" ht="18" customHeight="1" x14ac:dyDescent="0.3">
      <c r="A2484" s="63" t="s">
        <v>98</v>
      </c>
      <c r="B2484" s="63">
        <v>2023</v>
      </c>
      <c r="C2484" s="63" t="s">
        <v>31</v>
      </c>
      <c r="D2484" s="63" t="s">
        <v>102</v>
      </c>
      <c r="E2484" s="63" t="s">
        <v>91</v>
      </c>
      <c r="F2484" s="63" t="s">
        <v>92</v>
      </c>
      <c r="G2484" s="63" t="s">
        <v>93</v>
      </c>
      <c r="H2484" s="63" t="s">
        <v>94</v>
      </c>
      <c r="I2484" s="63" t="s">
        <v>95</v>
      </c>
      <c r="J2484" s="63">
        <v>747</v>
      </c>
      <c r="K2484" s="63">
        <v>1068.21</v>
      </c>
    </row>
    <row r="2485" spans="1:11" ht="18" customHeight="1" x14ac:dyDescent="0.3">
      <c r="A2485" s="63" t="s">
        <v>98</v>
      </c>
      <c r="B2485" s="63">
        <v>2023</v>
      </c>
      <c r="C2485" s="63" t="s">
        <v>31</v>
      </c>
      <c r="D2485" s="63" t="s">
        <v>102</v>
      </c>
      <c r="E2485" s="63" t="s">
        <v>91</v>
      </c>
      <c r="F2485" s="63" t="s">
        <v>92</v>
      </c>
      <c r="G2485" s="63" t="s">
        <v>93</v>
      </c>
      <c r="H2485" s="63" t="s">
        <v>94</v>
      </c>
      <c r="I2485" s="63" t="s">
        <v>95</v>
      </c>
      <c r="J2485" s="63">
        <v>834</v>
      </c>
      <c r="K2485" s="63">
        <v>1192.6199999999999</v>
      </c>
    </row>
    <row r="2486" spans="1:11" ht="18" customHeight="1" x14ac:dyDescent="0.3">
      <c r="A2486" s="63" t="s">
        <v>89</v>
      </c>
      <c r="B2486" s="63">
        <v>2023</v>
      </c>
      <c r="C2486" s="63" t="s">
        <v>31</v>
      </c>
      <c r="D2486" s="63" t="s">
        <v>102</v>
      </c>
      <c r="E2486" s="63" t="s">
        <v>91</v>
      </c>
      <c r="F2486" s="63" t="s">
        <v>92</v>
      </c>
      <c r="G2486" s="63" t="s">
        <v>93</v>
      </c>
      <c r="H2486" s="63" t="s">
        <v>94</v>
      </c>
      <c r="I2486" s="63" t="s">
        <v>97</v>
      </c>
      <c r="J2486" s="63">
        <v>269</v>
      </c>
      <c r="K2486" s="63">
        <v>384.67</v>
      </c>
    </row>
    <row r="2487" spans="1:11" ht="18" customHeight="1" x14ac:dyDescent="0.3">
      <c r="A2487" s="63" t="s">
        <v>89</v>
      </c>
      <c r="B2487" s="63">
        <v>2023</v>
      </c>
      <c r="C2487" s="63" t="s">
        <v>31</v>
      </c>
      <c r="D2487" s="63" t="s">
        <v>102</v>
      </c>
      <c r="E2487" s="63" t="s">
        <v>91</v>
      </c>
      <c r="F2487" s="63" t="s">
        <v>92</v>
      </c>
      <c r="G2487" s="63" t="s">
        <v>93</v>
      </c>
      <c r="H2487" s="63" t="s">
        <v>94</v>
      </c>
      <c r="I2487" s="63" t="s">
        <v>95</v>
      </c>
      <c r="J2487" s="63">
        <v>221</v>
      </c>
      <c r="K2487" s="63">
        <v>316.02999999999997</v>
      </c>
    </row>
    <row r="2488" spans="1:11" ht="18" customHeight="1" x14ac:dyDescent="0.3">
      <c r="A2488" s="63" t="s">
        <v>98</v>
      </c>
      <c r="B2488" s="63">
        <v>2023</v>
      </c>
      <c r="C2488" s="63" t="s">
        <v>31</v>
      </c>
      <c r="D2488" s="63" t="s">
        <v>102</v>
      </c>
      <c r="E2488" s="63" t="s">
        <v>91</v>
      </c>
      <c r="F2488" s="63" t="s">
        <v>92</v>
      </c>
      <c r="G2488" s="63" t="s">
        <v>93</v>
      </c>
      <c r="H2488" s="63" t="s">
        <v>94</v>
      </c>
      <c r="I2488" s="63" t="s">
        <v>95</v>
      </c>
      <c r="J2488" s="63">
        <v>149</v>
      </c>
      <c r="K2488" s="63">
        <v>213.07</v>
      </c>
    </row>
    <row r="2489" spans="1:11" ht="18" customHeight="1" x14ac:dyDescent="0.3">
      <c r="A2489" s="63" t="s">
        <v>89</v>
      </c>
      <c r="B2489" s="63">
        <v>2023</v>
      </c>
      <c r="C2489" s="63" t="s">
        <v>31</v>
      </c>
      <c r="D2489" s="63" t="s">
        <v>102</v>
      </c>
      <c r="E2489" s="63" t="s">
        <v>91</v>
      </c>
      <c r="F2489" s="63" t="s">
        <v>92</v>
      </c>
      <c r="G2489" s="63" t="s">
        <v>93</v>
      </c>
      <c r="H2489" s="63" t="s">
        <v>94</v>
      </c>
      <c r="I2489" s="63" t="s">
        <v>95</v>
      </c>
      <c r="J2489" s="63">
        <v>197</v>
      </c>
      <c r="K2489" s="63">
        <v>281.70999999999998</v>
      </c>
    </row>
    <row r="2490" spans="1:11" ht="18" customHeight="1" x14ac:dyDescent="0.3">
      <c r="A2490" s="63" t="s">
        <v>98</v>
      </c>
      <c r="B2490" s="63">
        <v>2023</v>
      </c>
      <c r="C2490" s="63" t="s">
        <v>9</v>
      </c>
      <c r="D2490" s="63" t="s">
        <v>102</v>
      </c>
      <c r="E2490" s="63" t="s">
        <v>91</v>
      </c>
      <c r="F2490" s="63" t="s">
        <v>92</v>
      </c>
      <c r="G2490" s="63" t="s">
        <v>93</v>
      </c>
      <c r="H2490" s="63" t="s">
        <v>94</v>
      </c>
      <c r="I2490" s="63" t="s">
        <v>97</v>
      </c>
      <c r="J2490" s="63">
        <v>284</v>
      </c>
      <c r="K2490" s="63">
        <v>406.12</v>
      </c>
    </row>
    <row r="2491" spans="1:11" ht="18" customHeight="1" x14ac:dyDescent="0.3">
      <c r="A2491" s="63" t="s">
        <v>96</v>
      </c>
      <c r="B2491" s="63">
        <v>2023</v>
      </c>
      <c r="C2491" s="63" t="s">
        <v>9</v>
      </c>
      <c r="D2491" s="63" t="s">
        <v>102</v>
      </c>
      <c r="E2491" s="63" t="s">
        <v>91</v>
      </c>
      <c r="F2491" s="63" t="s">
        <v>92</v>
      </c>
      <c r="G2491" s="63" t="s">
        <v>93</v>
      </c>
      <c r="H2491" s="63" t="s">
        <v>94</v>
      </c>
      <c r="I2491" s="63" t="s">
        <v>97</v>
      </c>
      <c r="J2491" s="63">
        <v>278</v>
      </c>
      <c r="K2491" s="63">
        <v>397.53999999999996</v>
      </c>
    </row>
    <row r="2492" spans="1:11" ht="18" customHeight="1" x14ac:dyDescent="0.3">
      <c r="A2492" s="63" t="s">
        <v>98</v>
      </c>
      <c r="B2492" s="63">
        <v>2023</v>
      </c>
      <c r="C2492" s="63" t="s">
        <v>9</v>
      </c>
      <c r="D2492" s="63" t="s">
        <v>102</v>
      </c>
      <c r="E2492" s="63" t="s">
        <v>91</v>
      </c>
      <c r="F2492" s="63" t="s">
        <v>92</v>
      </c>
      <c r="G2492" s="63" t="s">
        <v>93</v>
      </c>
      <c r="H2492" s="63" t="s">
        <v>94</v>
      </c>
      <c r="I2492" s="63" t="s">
        <v>95</v>
      </c>
      <c r="J2492" s="63">
        <v>152</v>
      </c>
      <c r="K2492" s="63">
        <v>217.36</v>
      </c>
    </row>
    <row r="2493" spans="1:11" ht="18" customHeight="1" x14ac:dyDescent="0.3">
      <c r="A2493" s="63" t="s">
        <v>89</v>
      </c>
      <c r="B2493" s="63">
        <v>2023</v>
      </c>
      <c r="C2493" s="63" t="s">
        <v>9</v>
      </c>
      <c r="D2493" s="63" t="s">
        <v>102</v>
      </c>
      <c r="E2493" s="63" t="s">
        <v>91</v>
      </c>
      <c r="F2493" s="63" t="s">
        <v>92</v>
      </c>
      <c r="G2493" s="63" t="s">
        <v>93</v>
      </c>
      <c r="H2493" s="63" t="s">
        <v>94</v>
      </c>
      <c r="I2493" s="63" t="s">
        <v>95</v>
      </c>
      <c r="J2493" s="63">
        <v>200</v>
      </c>
      <c r="K2493" s="63">
        <v>286</v>
      </c>
    </row>
    <row r="2494" spans="1:11" ht="18" customHeight="1" x14ac:dyDescent="0.3">
      <c r="A2494" s="63" t="s">
        <v>96</v>
      </c>
      <c r="B2494" s="63">
        <v>2023</v>
      </c>
      <c r="C2494" s="63" t="s">
        <v>9</v>
      </c>
      <c r="D2494" s="63" t="s">
        <v>102</v>
      </c>
      <c r="E2494" s="63" t="s">
        <v>91</v>
      </c>
      <c r="F2494" s="63" t="s">
        <v>92</v>
      </c>
      <c r="G2494" s="63" t="s">
        <v>93</v>
      </c>
      <c r="H2494" s="63" t="s">
        <v>94</v>
      </c>
      <c r="I2494" s="63" t="s">
        <v>95</v>
      </c>
      <c r="J2494" s="63">
        <v>286</v>
      </c>
      <c r="K2494" s="63">
        <v>408.98</v>
      </c>
    </row>
    <row r="2495" spans="1:11" ht="18" customHeight="1" x14ac:dyDescent="0.3">
      <c r="A2495" s="63" t="s">
        <v>96</v>
      </c>
      <c r="B2495" s="63">
        <v>2023</v>
      </c>
      <c r="C2495" s="63" t="s">
        <v>9</v>
      </c>
      <c r="D2495" s="63" t="s">
        <v>102</v>
      </c>
      <c r="E2495" s="63" t="s">
        <v>91</v>
      </c>
      <c r="F2495" s="63" t="s">
        <v>92</v>
      </c>
      <c r="G2495" s="63" t="s">
        <v>93</v>
      </c>
      <c r="H2495" s="63" t="s">
        <v>94</v>
      </c>
      <c r="I2495" s="63" t="s">
        <v>95</v>
      </c>
      <c r="J2495" s="63">
        <v>280</v>
      </c>
      <c r="K2495" s="63">
        <v>400.4</v>
      </c>
    </row>
    <row r="2496" spans="1:11" ht="18" customHeight="1" x14ac:dyDescent="0.3">
      <c r="A2496" s="63" t="s">
        <v>89</v>
      </c>
      <c r="B2496" s="63">
        <v>2023</v>
      </c>
      <c r="C2496" s="63" t="s">
        <v>9</v>
      </c>
      <c r="D2496" s="63" t="s">
        <v>102</v>
      </c>
      <c r="E2496" s="63" t="s">
        <v>91</v>
      </c>
      <c r="F2496" s="63" t="s">
        <v>92</v>
      </c>
      <c r="G2496" s="63" t="s">
        <v>93</v>
      </c>
      <c r="H2496" s="63" t="s">
        <v>94</v>
      </c>
      <c r="I2496" s="63" t="s">
        <v>95</v>
      </c>
      <c r="J2496" s="63">
        <v>274</v>
      </c>
      <c r="K2496" s="63">
        <v>391.82</v>
      </c>
    </row>
    <row r="2497" spans="1:11" ht="18" customHeight="1" x14ac:dyDescent="0.3">
      <c r="A2497" s="63" t="s">
        <v>96</v>
      </c>
      <c r="B2497" s="63">
        <v>2023</v>
      </c>
      <c r="C2497" s="63" t="s">
        <v>9</v>
      </c>
      <c r="D2497" s="63" t="s">
        <v>102</v>
      </c>
      <c r="E2497" s="63" t="s">
        <v>91</v>
      </c>
      <c r="F2497" s="63" t="s">
        <v>92</v>
      </c>
      <c r="G2497" s="63" t="s">
        <v>93</v>
      </c>
      <c r="H2497" s="63" t="s">
        <v>94</v>
      </c>
      <c r="I2497" s="63" t="s">
        <v>95</v>
      </c>
      <c r="J2497" s="63">
        <v>226</v>
      </c>
      <c r="K2497" s="63">
        <v>526.24</v>
      </c>
    </row>
    <row r="2498" spans="1:11" ht="18" customHeight="1" x14ac:dyDescent="0.3">
      <c r="A2498" s="63" t="s">
        <v>99</v>
      </c>
      <c r="B2498" s="63">
        <v>2023</v>
      </c>
      <c r="C2498" s="63" t="s">
        <v>9</v>
      </c>
      <c r="D2498" s="63" t="s">
        <v>102</v>
      </c>
      <c r="E2498" s="63" t="s">
        <v>91</v>
      </c>
      <c r="F2498" s="63" t="s">
        <v>92</v>
      </c>
      <c r="G2498" s="63" t="s">
        <v>93</v>
      </c>
      <c r="H2498" s="63" t="s">
        <v>94</v>
      </c>
      <c r="I2498" s="63" t="s">
        <v>95</v>
      </c>
      <c r="J2498" s="63">
        <v>154</v>
      </c>
      <c r="K2498" s="63">
        <v>526.24</v>
      </c>
    </row>
    <row r="2499" spans="1:11" ht="18" customHeight="1" x14ac:dyDescent="0.3">
      <c r="A2499" s="63" t="s">
        <v>89</v>
      </c>
      <c r="B2499" s="63">
        <v>2023</v>
      </c>
      <c r="C2499" s="63" t="s">
        <v>9</v>
      </c>
      <c r="D2499" s="63" t="s">
        <v>102</v>
      </c>
      <c r="E2499" s="63" t="s">
        <v>91</v>
      </c>
      <c r="F2499" s="63" t="s">
        <v>92</v>
      </c>
      <c r="G2499" s="63" t="s">
        <v>93</v>
      </c>
      <c r="H2499" s="63" t="s">
        <v>94</v>
      </c>
      <c r="I2499" s="63" t="s">
        <v>95</v>
      </c>
      <c r="J2499" s="63">
        <v>202</v>
      </c>
      <c r="K2499" s="63">
        <v>526.24</v>
      </c>
    </row>
    <row r="2500" spans="1:11" ht="18" customHeight="1" x14ac:dyDescent="0.3">
      <c r="A2500" s="63" t="s">
        <v>98</v>
      </c>
      <c r="B2500" s="63">
        <v>2023</v>
      </c>
      <c r="C2500" s="63" t="s">
        <v>9</v>
      </c>
      <c r="D2500" s="63" t="s">
        <v>102</v>
      </c>
      <c r="E2500" s="63" t="s">
        <v>91</v>
      </c>
      <c r="F2500" s="63" t="s">
        <v>92</v>
      </c>
      <c r="G2500" s="63" t="s">
        <v>93</v>
      </c>
      <c r="H2500" s="63" t="s">
        <v>94</v>
      </c>
      <c r="I2500" s="63" t="s">
        <v>95</v>
      </c>
      <c r="J2500" s="63">
        <v>965</v>
      </c>
      <c r="K2500" s="63">
        <v>1379.95</v>
      </c>
    </row>
    <row r="2501" spans="1:11" ht="18" customHeight="1" x14ac:dyDescent="0.3">
      <c r="A2501" s="63" t="s">
        <v>96</v>
      </c>
      <c r="B2501" s="63">
        <v>2023</v>
      </c>
      <c r="C2501" s="63" t="s">
        <v>9</v>
      </c>
      <c r="D2501" s="63" t="s">
        <v>102</v>
      </c>
      <c r="E2501" s="63" t="s">
        <v>91</v>
      </c>
      <c r="F2501" s="63" t="s">
        <v>92</v>
      </c>
      <c r="G2501" s="63" t="s">
        <v>93</v>
      </c>
      <c r="H2501" s="63" t="s">
        <v>94</v>
      </c>
      <c r="I2501" s="63" t="s">
        <v>95</v>
      </c>
      <c r="J2501" s="63">
        <v>198</v>
      </c>
      <c r="K2501" s="63">
        <v>283.14</v>
      </c>
    </row>
    <row r="2502" spans="1:11" ht="18" customHeight="1" x14ac:dyDescent="0.3">
      <c r="A2502" s="63" t="s">
        <v>96</v>
      </c>
      <c r="B2502" s="63">
        <v>2023</v>
      </c>
      <c r="C2502" s="63" t="s">
        <v>9</v>
      </c>
      <c r="D2502" s="63" t="s">
        <v>102</v>
      </c>
      <c r="E2502" s="63" t="s">
        <v>91</v>
      </c>
      <c r="F2502" s="63" t="s">
        <v>92</v>
      </c>
      <c r="G2502" s="63" t="s">
        <v>93</v>
      </c>
      <c r="H2502" s="63" t="s">
        <v>94</v>
      </c>
      <c r="I2502" s="63" t="s">
        <v>95</v>
      </c>
      <c r="J2502" s="63">
        <v>225</v>
      </c>
      <c r="K2502" s="63">
        <v>321.75</v>
      </c>
    </row>
    <row r="2503" spans="1:11" ht="18" customHeight="1" x14ac:dyDescent="0.3">
      <c r="A2503" s="63" t="s">
        <v>96</v>
      </c>
      <c r="B2503" s="63">
        <v>2023</v>
      </c>
      <c r="C2503" s="63" t="s">
        <v>9</v>
      </c>
      <c r="D2503" s="63" t="s">
        <v>102</v>
      </c>
      <c r="E2503" s="63" t="s">
        <v>91</v>
      </c>
      <c r="F2503" s="63" t="s">
        <v>92</v>
      </c>
      <c r="G2503" s="63" t="s">
        <v>93</v>
      </c>
      <c r="H2503" s="63" t="s">
        <v>94</v>
      </c>
      <c r="I2503" s="63" t="s">
        <v>95</v>
      </c>
      <c r="J2503" s="63">
        <v>153</v>
      </c>
      <c r="K2503" s="63">
        <v>218.79</v>
      </c>
    </row>
    <row r="2504" spans="1:11" ht="18" customHeight="1" x14ac:dyDescent="0.3">
      <c r="A2504" s="63" t="s">
        <v>98</v>
      </c>
      <c r="B2504" s="63">
        <v>2023</v>
      </c>
      <c r="C2504" s="63" t="s">
        <v>9</v>
      </c>
      <c r="D2504" s="63" t="s">
        <v>102</v>
      </c>
      <c r="E2504" s="63" t="s">
        <v>91</v>
      </c>
      <c r="F2504" s="63" t="s">
        <v>92</v>
      </c>
      <c r="G2504" s="63" t="s">
        <v>93</v>
      </c>
      <c r="H2504" s="63" t="s">
        <v>94</v>
      </c>
      <c r="I2504" s="63" t="s">
        <v>95</v>
      </c>
      <c r="J2504" s="63">
        <v>201</v>
      </c>
      <c r="K2504" s="63">
        <v>287.43</v>
      </c>
    </row>
    <row r="2505" spans="1:11" ht="18" customHeight="1" x14ac:dyDescent="0.3">
      <c r="A2505" s="63" t="s">
        <v>99</v>
      </c>
      <c r="B2505" s="63">
        <v>2023</v>
      </c>
      <c r="C2505" s="63" t="s">
        <v>9</v>
      </c>
      <c r="D2505" s="63" t="s">
        <v>102</v>
      </c>
      <c r="E2505" s="63" t="s">
        <v>91</v>
      </c>
      <c r="F2505" s="63" t="s">
        <v>92</v>
      </c>
      <c r="G2505" s="63" t="s">
        <v>93</v>
      </c>
      <c r="H2505" s="63" t="s">
        <v>94</v>
      </c>
      <c r="I2505" s="63" t="s">
        <v>95</v>
      </c>
      <c r="J2505" s="63">
        <v>283</v>
      </c>
      <c r="K2505" s="63">
        <v>404.69</v>
      </c>
    </row>
    <row r="2506" spans="1:11" ht="18" customHeight="1" x14ac:dyDescent="0.3">
      <c r="A2506" s="63" t="s">
        <v>98</v>
      </c>
      <c r="B2506" s="63">
        <v>2023</v>
      </c>
      <c r="C2506" s="63" t="s">
        <v>9</v>
      </c>
      <c r="D2506" s="63" t="s">
        <v>102</v>
      </c>
      <c r="E2506" s="63" t="s">
        <v>91</v>
      </c>
      <c r="F2506" s="63" t="s">
        <v>92</v>
      </c>
      <c r="G2506" s="63" t="s">
        <v>93</v>
      </c>
      <c r="H2506" s="63" t="s">
        <v>94</v>
      </c>
      <c r="I2506" s="63" t="s">
        <v>95</v>
      </c>
      <c r="J2506" s="63">
        <v>277</v>
      </c>
      <c r="K2506" s="63">
        <v>396.11</v>
      </c>
    </row>
    <row r="2507" spans="1:11" ht="18" customHeight="1" x14ac:dyDescent="0.3">
      <c r="A2507" s="63" t="s">
        <v>89</v>
      </c>
      <c r="B2507" s="63">
        <v>2023</v>
      </c>
      <c r="C2507" s="63" t="s">
        <v>9</v>
      </c>
      <c r="D2507" s="63" t="s">
        <v>102</v>
      </c>
      <c r="E2507" s="63" t="s">
        <v>91</v>
      </c>
      <c r="F2507" s="63" t="s">
        <v>92</v>
      </c>
      <c r="G2507" s="63" t="s">
        <v>93</v>
      </c>
      <c r="H2507" s="63" t="s">
        <v>94</v>
      </c>
      <c r="I2507" s="63" t="s">
        <v>95</v>
      </c>
      <c r="J2507" s="63">
        <v>746</v>
      </c>
      <c r="K2507" s="63">
        <v>1066.78</v>
      </c>
    </row>
    <row r="2508" spans="1:11" ht="18" customHeight="1" x14ac:dyDescent="0.3">
      <c r="A2508" s="63" t="s">
        <v>89</v>
      </c>
      <c r="B2508" s="63">
        <v>2023</v>
      </c>
      <c r="C2508" s="63" t="s">
        <v>9</v>
      </c>
      <c r="D2508" s="63" t="s">
        <v>102</v>
      </c>
      <c r="E2508" s="63" t="s">
        <v>91</v>
      </c>
      <c r="F2508" s="63" t="s">
        <v>92</v>
      </c>
      <c r="G2508" s="63" t="s">
        <v>93</v>
      </c>
      <c r="H2508" s="63" t="s">
        <v>94</v>
      </c>
      <c r="I2508" s="63" t="s">
        <v>95</v>
      </c>
      <c r="J2508" s="63">
        <v>800</v>
      </c>
      <c r="K2508" s="63">
        <v>1144</v>
      </c>
    </row>
    <row r="2509" spans="1:11" ht="18" customHeight="1" x14ac:dyDescent="0.3">
      <c r="A2509" s="63" t="s">
        <v>96</v>
      </c>
      <c r="B2509" s="63">
        <v>2023</v>
      </c>
      <c r="C2509" s="63" t="s">
        <v>9</v>
      </c>
      <c r="D2509" s="63" t="s">
        <v>102</v>
      </c>
      <c r="E2509" s="63" t="s">
        <v>91</v>
      </c>
      <c r="F2509" s="63" t="s">
        <v>92</v>
      </c>
      <c r="G2509" s="63" t="s">
        <v>93</v>
      </c>
      <c r="H2509" s="63" t="s">
        <v>94</v>
      </c>
      <c r="I2509" s="63" t="s">
        <v>95</v>
      </c>
      <c r="J2509" s="63">
        <v>833</v>
      </c>
      <c r="K2509" s="63">
        <v>1191.19</v>
      </c>
    </row>
    <row r="2510" spans="1:11" ht="18" customHeight="1" x14ac:dyDescent="0.3">
      <c r="A2510" s="63" t="s">
        <v>96</v>
      </c>
      <c r="B2510" s="63">
        <v>2023</v>
      </c>
      <c r="C2510" s="63" t="s">
        <v>9</v>
      </c>
      <c r="D2510" s="63" t="s">
        <v>102</v>
      </c>
      <c r="E2510" s="63" t="s">
        <v>91</v>
      </c>
      <c r="F2510" s="63" t="s">
        <v>92</v>
      </c>
      <c r="G2510" s="63" t="s">
        <v>93</v>
      </c>
      <c r="H2510" s="63" t="s">
        <v>94</v>
      </c>
      <c r="I2510" s="63" t="s">
        <v>97</v>
      </c>
      <c r="J2510" s="63">
        <v>287</v>
      </c>
      <c r="K2510" s="63">
        <v>410.40999999999997</v>
      </c>
    </row>
    <row r="2511" spans="1:11" ht="18" customHeight="1" x14ac:dyDescent="0.3">
      <c r="A2511" s="63" t="s">
        <v>96</v>
      </c>
      <c r="B2511" s="63">
        <v>2023</v>
      </c>
      <c r="C2511" s="63" t="s">
        <v>9</v>
      </c>
      <c r="D2511" s="63" t="s">
        <v>102</v>
      </c>
      <c r="E2511" s="63" t="s">
        <v>91</v>
      </c>
      <c r="F2511" s="63" t="s">
        <v>92</v>
      </c>
      <c r="G2511" s="63" t="s">
        <v>93</v>
      </c>
      <c r="H2511" s="63" t="s">
        <v>94</v>
      </c>
      <c r="I2511" s="63" t="s">
        <v>97</v>
      </c>
      <c r="J2511" s="63">
        <v>281</v>
      </c>
      <c r="K2511" s="63">
        <v>401.83</v>
      </c>
    </row>
    <row r="2512" spans="1:11" ht="18" customHeight="1" x14ac:dyDescent="0.3">
      <c r="A2512" s="63" t="s">
        <v>100</v>
      </c>
      <c r="B2512" s="63">
        <v>2023</v>
      </c>
      <c r="C2512" s="63" t="s">
        <v>9</v>
      </c>
      <c r="D2512" s="63" t="s">
        <v>102</v>
      </c>
      <c r="E2512" s="63" t="s">
        <v>91</v>
      </c>
      <c r="F2512" s="63" t="s">
        <v>92</v>
      </c>
      <c r="G2512" s="63" t="s">
        <v>93</v>
      </c>
      <c r="H2512" s="63" t="s">
        <v>94</v>
      </c>
      <c r="I2512" s="63" t="s">
        <v>97</v>
      </c>
      <c r="J2512" s="63">
        <v>275</v>
      </c>
      <c r="K2512" s="63">
        <v>393.25</v>
      </c>
    </row>
    <row r="2513" spans="1:11" ht="18" customHeight="1" x14ac:dyDescent="0.3">
      <c r="A2513" s="63" t="s">
        <v>89</v>
      </c>
      <c r="B2513" s="63">
        <v>2023</v>
      </c>
      <c r="C2513" s="63" t="s">
        <v>9</v>
      </c>
      <c r="D2513" s="63" t="s">
        <v>102</v>
      </c>
      <c r="E2513" s="63" t="s">
        <v>91</v>
      </c>
      <c r="F2513" s="63" t="s">
        <v>92</v>
      </c>
      <c r="G2513" s="63" t="s">
        <v>93</v>
      </c>
      <c r="H2513" s="63" t="s">
        <v>94</v>
      </c>
      <c r="I2513" s="63" t="s">
        <v>95</v>
      </c>
      <c r="J2513" s="63">
        <v>227</v>
      </c>
      <c r="K2513" s="63">
        <v>324.61</v>
      </c>
    </row>
    <row r="2514" spans="1:11" ht="18" customHeight="1" x14ac:dyDescent="0.3">
      <c r="A2514" s="63" t="s">
        <v>96</v>
      </c>
      <c r="B2514" s="63">
        <v>2023</v>
      </c>
      <c r="C2514" s="63" t="s">
        <v>9</v>
      </c>
      <c r="D2514" s="63" t="s">
        <v>102</v>
      </c>
      <c r="E2514" s="63" t="s">
        <v>91</v>
      </c>
      <c r="F2514" s="63" t="s">
        <v>92</v>
      </c>
      <c r="G2514" s="63" t="s">
        <v>93</v>
      </c>
      <c r="H2514" s="63" t="s">
        <v>94</v>
      </c>
      <c r="I2514" s="63" t="s">
        <v>95</v>
      </c>
      <c r="J2514" s="63">
        <v>155</v>
      </c>
      <c r="K2514" s="63">
        <v>221.65</v>
      </c>
    </row>
    <row r="2515" spans="1:11" ht="18" customHeight="1" x14ac:dyDescent="0.3">
      <c r="A2515" s="63" t="s">
        <v>89</v>
      </c>
      <c r="B2515" s="63">
        <v>2023</v>
      </c>
      <c r="C2515" s="63" t="s">
        <v>37</v>
      </c>
      <c r="D2515" s="63" t="s">
        <v>102</v>
      </c>
      <c r="E2515" s="63" t="s">
        <v>91</v>
      </c>
      <c r="F2515" s="63" t="s">
        <v>92</v>
      </c>
      <c r="G2515" s="63" t="s">
        <v>93</v>
      </c>
      <c r="H2515" s="63" t="s">
        <v>94</v>
      </c>
      <c r="I2515" s="63" t="s">
        <v>95</v>
      </c>
      <c r="J2515" s="63">
        <v>194</v>
      </c>
      <c r="K2515" s="63">
        <v>277.42</v>
      </c>
    </row>
    <row r="2516" spans="1:11" ht="18" customHeight="1" x14ac:dyDescent="0.3">
      <c r="A2516" s="63" t="s">
        <v>98</v>
      </c>
      <c r="B2516" s="63">
        <v>2023</v>
      </c>
      <c r="C2516" s="63" t="s">
        <v>37</v>
      </c>
      <c r="D2516" s="63" t="s">
        <v>102</v>
      </c>
      <c r="E2516" s="63" t="s">
        <v>91</v>
      </c>
      <c r="F2516" s="63" t="s">
        <v>92</v>
      </c>
      <c r="G2516" s="63" t="s">
        <v>93</v>
      </c>
      <c r="H2516" s="63" t="s">
        <v>94</v>
      </c>
      <c r="I2516" s="63" t="s">
        <v>95</v>
      </c>
      <c r="J2516" s="63">
        <v>170</v>
      </c>
      <c r="K2516" s="63">
        <v>243.1</v>
      </c>
    </row>
    <row r="2517" spans="1:11" ht="18" customHeight="1" x14ac:dyDescent="0.3">
      <c r="A2517" s="63" t="s">
        <v>98</v>
      </c>
      <c r="B2517" s="63">
        <v>2023</v>
      </c>
      <c r="C2517" s="63" t="s">
        <v>37</v>
      </c>
      <c r="D2517" s="63" t="s">
        <v>102</v>
      </c>
      <c r="E2517" s="63" t="s">
        <v>91</v>
      </c>
      <c r="F2517" s="63" t="s">
        <v>92</v>
      </c>
      <c r="G2517" s="63" t="s">
        <v>93</v>
      </c>
      <c r="H2517" s="63" t="s">
        <v>94</v>
      </c>
      <c r="I2517" s="63" t="s">
        <v>95</v>
      </c>
      <c r="J2517" s="63">
        <v>196</v>
      </c>
      <c r="K2517" s="63">
        <v>526.24</v>
      </c>
    </row>
    <row r="2518" spans="1:11" ht="18" customHeight="1" x14ac:dyDescent="0.3">
      <c r="A2518" s="63" t="s">
        <v>98</v>
      </c>
      <c r="B2518" s="63">
        <v>2023</v>
      </c>
      <c r="C2518" s="63" t="s">
        <v>37</v>
      </c>
      <c r="D2518" s="63" t="s">
        <v>102</v>
      </c>
      <c r="E2518" s="63" t="s">
        <v>91</v>
      </c>
      <c r="F2518" s="63" t="s">
        <v>92</v>
      </c>
      <c r="G2518" s="63" t="s">
        <v>93</v>
      </c>
      <c r="H2518" s="63" t="s">
        <v>94</v>
      </c>
      <c r="I2518" s="63" t="s">
        <v>95</v>
      </c>
      <c r="J2518" s="63">
        <v>166</v>
      </c>
      <c r="K2518" s="63">
        <v>526.24</v>
      </c>
    </row>
    <row r="2519" spans="1:11" ht="18" customHeight="1" x14ac:dyDescent="0.3">
      <c r="A2519" s="63" t="s">
        <v>100</v>
      </c>
      <c r="B2519" s="63">
        <v>2023</v>
      </c>
      <c r="C2519" s="63" t="s">
        <v>37</v>
      </c>
      <c r="D2519" s="63" t="s">
        <v>102</v>
      </c>
      <c r="E2519" s="63" t="s">
        <v>91</v>
      </c>
      <c r="F2519" s="63" t="s">
        <v>92</v>
      </c>
      <c r="G2519" s="63" t="s">
        <v>93</v>
      </c>
      <c r="H2519" s="63" t="s">
        <v>94</v>
      </c>
      <c r="I2519" s="63" t="s">
        <v>95</v>
      </c>
      <c r="J2519" s="63">
        <v>168</v>
      </c>
      <c r="K2519" s="63">
        <v>240.24</v>
      </c>
    </row>
    <row r="2520" spans="1:11" ht="18" customHeight="1" x14ac:dyDescent="0.3">
      <c r="A2520" s="63" t="s">
        <v>100</v>
      </c>
      <c r="B2520" s="63">
        <v>2023</v>
      </c>
      <c r="C2520" s="63" t="s">
        <v>37</v>
      </c>
      <c r="D2520" s="63" t="s">
        <v>102</v>
      </c>
      <c r="E2520" s="63" t="s">
        <v>91</v>
      </c>
      <c r="F2520" s="63" t="s">
        <v>92</v>
      </c>
      <c r="G2520" s="63" t="s">
        <v>93</v>
      </c>
      <c r="H2520" s="63" t="s">
        <v>94</v>
      </c>
      <c r="I2520" s="63" t="s">
        <v>95</v>
      </c>
      <c r="J2520" s="63">
        <v>195</v>
      </c>
      <c r="K2520" s="63">
        <v>278.85000000000002</v>
      </c>
    </row>
    <row r="2521" spans="1:11" ht="18" customHeight="1" x14ac:dyDescent="0.3">
      <c r="A2521" s="63" t="s">
        <v>98</v>
      </c>
      <c r="B2521" s="63">
        <v>2023</v>
      </c>
      <c r="C2521" s="63" t="s">
        <v>37</v>
      </c>
      <c r="D2521" s="63" t="s">
        <v>102</v>
      </c>
      <c r="E2521" s="63" t="s">
        <v>91</v>
      </c>
      <c r="F2521" s="63" t="s">
        <v>92</v>
      </c>
      <c r="G2521" s="63" t="s">
        <v>93</v>
      </c>
      <c r="H2521" s="63" t="s">
        <v>94</v>
      </c>
      <c r="I2521" s="63" t="s">
        <v>95</v>
      </c>
      <c r="J2521" s="63">
        <v>752</v>
      </c>
      <c r="K2521" s="63">
        <v>1075.3600000000001</v>
      </c>
    </row>
    <row r="2522" spans="1:11" ht="18" customHeight="1" x14ac:dyDescent="0.3">
      <c r="A2522" s="63" t="s">
        <v>98</v>
      </c>
      <c r="B2522" s="63">
        <v>2023</v>
      </c>
      <c r="C2522" s="63" t="s">
        <v>37</v>
      </c>
      <c r="D2522" s="63" t="s">
        <v>102</v>
      </c>
      <c r="E2522" s="63" t="s">
        <v>91</v>
      </c>
      <c r="F2522" s="63" t="s">
        <v>92</v>
      </c>
      <c r="G2522" s="63" t="s">
        <v>93</v>
      </c>
      <c r="H2522" s="63" t="s">
        <v>94</v>
      </c>
      <c r="I2522" s="63" t="s">
        <v>95</v>
      </c>
      <c r="J2522" s="63">
        <v>838</v>
      </c>
      <c r="K2522" s="63">
        <v>1198.3399999999999</v>
      </c>
    </row>
    <row r="2523" spans="1:11" ht="18" customHeight="1" x14ac:dyDescent="0.3">
      <c r="A2523" s="63" t="s">
        <v>98</v>
      </c>
      <c r="B2523" s="63">
        <v>2023</v>
      </c>
      <c r="C2523" s="63" t="s">
        <v>37</v>
      </c>
      <c r="D2523" s="63" t="s">
        <v>102</v>
      </c>
      <c r="E2523" s="63" t="s">
        <v>91</v>
      </c>
      <c r="F2523" s="63" t="s">
        <v>92</v>
      </c>
      <c r="G2523" s="63" t="s">
        <v>93</v>
      </c>
      <c r="H2523" s="63" t="s">
        <v>94</v>
      </c>
      <c r="I2523" s="63" t="s">
        <v>95</v>
      </c>
      <c r="J2523" s="63">
        <v>197</v>
      </c>
      <c r="K2523" s="63">
        <v>281.70999999999998</v>
      </c>
    </row>
    <row r="2524" spans="1:11" ht="18" customHeight="1" x14ac:dyDescent="0.3">
      <c r="A2524" s="63" t="s">
        <v>89</v>
      </c>
      <c r="B2524" s="63">
        <v>2023</v>
      </c>
      <c r="C2524" s="63" t="s">
        <v>37</v>
      </c>
      <c r="D2524" s="63" t="s">
        <v>102</v>
      </c>
      <c r="E2524" s="63" t="s">
        <v>91</v>
      </c>
      <c r="F2524" s="63" t="s">
        <v>92</v>
      </c>
      <c r="G2524" s="63" t="s">
        <v>93</v>
      </c>
      <c r="H2524" s="63" t="s">
        <v>94</v>
      </c>
      <c r="I2524" s="63" t="s">
        <v>95</v>
      </c>
      <c r="J2524" s="63">
        <v>167</v>
      </c>
      <c r="K2524" s="63">
        <v>238.81</v>
      </c>
    </row>
    <row r="2525" spans="1:11" ht="18" customHeight="1" x14ac:dyDescent="0.3">
      <c r="A2525" s="63" t="s">
        <v>99</v>
      </c>
      <c r="B2525" s="63">
        <v>2023</v>
      </c>
      <c r="C2525" s="63" t="s">
        <v>36</v>
      </c>
      <c r="D2525" s="63" t="s">
        <v>102</v>
      </c>
      <c r="E2525" s="63" t="s">
        <v>91</v>
      </c>
      <c r="F2525" s="63" t="s">
        <v>92</v>
      </c>
      <c r="G2525" s="63" t="s">
        <v>93</v>
      </c>
      <c r="H2525" s="63" t="s">
        <v>94</v>
      </c>
      <c r="I2525" s="63" t="s">
        <v>95</v>
      </c>
      <c r="J2525" s="63">
        <v>200</v>
      </c>
      <c r="K2525" s="63">
        <v>286</v>
      </c>
    </row>
    <row r="2526" spans="1:11" ht="18" customHeight="1" x14ac:dyDescent="0.3">
      <c r="A2526" s="63" t="s">
        <v>89</v>
      </c>
      <c r="B2526" s="63">
        <v>2023</v>
      </c>
      <c r="C2526" s="63" t="s">
        <v>36</v>
      </c>
      <c r="D2526" s="63" t="s">
        <v>102</v>
      </c>
      <c r="E2526" s="63" t="s">
        <v>91</v>
      </c>
      <c r="F2526" s="63" t="s">
        <v>92</v>
      </c>
      <c r="G2526" s="63" t="s">
        <v>93</v>
      </c>
      <c r="H2526" s="63" t="s">
        <v>94</v>
      </c>
      <c r="I2526" s="63" t="s">
        <v>95</v>
      </c>
      <c r="J2526" s="63">
        <v>202</v>
      </c>
      <c r="K2526" s="63">
        <v>526.24</v>
      </c>
    </row>
    <row r="2527" spans="1:11" ht="18" customHeight="1" x14ac:dyDescent="0.3">
      <c r="A2527" s="63" t="s">
        <v>89</v>
      </c>
      <c r="B2527" s="63">
        <v>2023</v>
      </c>
      <c r="C2527" s="63" t="s">
        <v>36</v>
      </c>
      <c r="D2527" s="63" t="s">
        <v>102</v>
      </c>
      <c r="E2527" s="63" t="s">
        <v>91</v>
      </c>
      <c r="F2527" s="63" t="s">
        <v>92</v>
      </c>
      <c r="G2527" s="63" t="s">
        <v>93</v>
      </c>
      <c r="H2527" s="63" t="s">
        <v>94</v>
      </c>
      <c r="I2527" s="63" t="s">
        <v>95</v>
      </c>
      <c r="J2527" s="63">
        <v>172</v>
      </c>
      <c r="K2527" s="63">
        <v>526.24</v>
      </c>
    </row>
    <row r="2528" spans="1:11" ht="18" customHeight="1" x14ac:dyDescent="0.3">
      <c r="A2528" s="63" t="s">
        <v>89</v>
      </c>
      <c r="B2528" s="63">
        <v>2023</v>
      </c>
      <c r="C2528" s="63" t="s">
        <v>36</v>
      </c>
      <c r="D2528" s="63" t="s">
        <v>102</v>
      </c>
      <c r="E2528" s="63" t="s">
        <v>91</v>
      </c>
      <c r="F2528" s="63" t="s">
        <v>92</v>
      </c>
      <c r="G2528" s="63" t="s">
        <v>93</v>
      </c>
      <c r="H2528" s="63" t="s">
        <v>94</v>
      </c>
      <c r="I2528" s="63" t="s">
        <v>95</v>
      </c>
      <c r="J2528" s="63">
        <v>970</v>
      </c>
      <c r="K2528" s="63">
        <v>1387.1</v>
      </c>
    </row>
    <row r="2529" spans="1:11" ht="18" customHeight="1" x14ac:dyDescent="0.3">
      <c r="A2529" s="63" t="s">
        <v>89</v>
      </c>
      <c r="B2529" s="63">
        <v>2023</v>
      </c>
      <c r="C2529" s="63" t="s">
        <v>36</v>
      </c>
      <c r="D2529" s="63" t="s">
        <v>102</v>
      </c>
      <c r="E2529" s="63" t="s">
        <v>91</v>
      </c>
      <c r="F2529" s="63" t="s">
        <v>92</v>
      </c>
      <c r="G2529" s="63" t="s">
        <v>93</v>
      </c>
      <c r="H2529" s="63" t="s">
        <v>94</v>
      </c>
      <c r="I2529" s="63" t="s">
        <v>95</v>
      </c>
      <c r="J2529" s="63">
        <v>174</v>
      </c>
      <c r="K2529" s="63">
        <v>248.82</v>
      </c>
    </row>
    <row r="2530" spans="1:11" ht="18" customHeight="1" x14ac:dyDescent="0.3">
      <c r="A2530" s="63" t="s">
        <v>89</v>
      </c>
      <c r="B2530" s="63">
        <v>2023</v>
      </c>
      <c r="C2530" s="63" t="s">
        <v>36</v>
      </c>
      <c r="D2530" s="63" t="s">
        <v>102</v>
      </c>
      <c r="E2530" s="63" t="s">
        <v>91</v>
      </c>
      <c r="F2530" s="63" t="s">
        <v>92</v>
      </c>
      <c r="G2530" s="63" t="s">
        <v>93</v>
      </c>
      <c r="H2530" s="63" t="s">
        <v>94</v>
      </c>
      <c r="I2530" s="63" t="s">
        <v>95</v>
      </c>
      <c r="J2530" s="63">
        <v>201</v>
      </c>
      <c r="K2530" s="63">
        <v>287.43</v>
      </c>
    </row>
    <row r="2531" spans="1:11" ht="18" customHeight="1" x14ac:dyDescent="0.3">
      <c r="A2531" s="63" t="s">
        <v>89</v>
      </c>
      <c r="B2531" s="63">
        <v>2023</v>
      </c>
      <c r="C2531" s="63" t="s">
        <v>36</v>
      </c>
      <c r="D2531" s="63" t="s">
        <v>102</v>
      </c>
      <c r="E2531" s="63" t="s">
        <v>91</v>
      </c>
      <c r="F2531" s="63" t="s">
        <v>92</v>
      </c>
      <c r="G2531" s="63" t="s">
        <v>93</v>
      </c>
      <c r="H2531" s="63" t="s">
        <v>94</v>
      </c>
      <c r="I2531" s="63" t="s">
        <v>95</v>
      </c>
      <c r="J2531" s="63">
        <v>171</v>
      </c>
      <c r="K2531" s="63">
        <v>244.53</v>
      </c>
    </row>
    <row r="2532" spans="1:11" ht="18" customHeight="1" x14ac:dyDescent="0.3">
      <c r="A2532" s="63" t="s">
        <v>89</v>
      </c>
      <c r="B2532" s="63">
        <v>2023</v>
      </c>
      <c r="C2532" s="63" t="s">
        <v>36</v>
      </c>
      <c r="D2532" s="63" t="s">
        <v>102</v>
      </c>
      <c r="E2532" s="63" t="s">
        <v>91</v>
      </c>
      <c r="F2532" s="63" t="s">
        <v>92</v>
      </c>
      <c r="G2532" s="63" t="s">
        <v>93</v>
      </c>
      <c r="H2532" s="63" t="s">
        <v>94</v>
      </c>
      <c r="I2532" s="63" t="s">
        <v>95</v>
      </c>
      <c r="J2532" s="63">
        <v>751</v>
      </c>
      <c r="K2532" s="63">
        <v>1073.93</v>
      </c>
    </row>
    <row r="2533" spans="1:11" ht="18" customHeight="1" x14ac:dyDescent="0.3">
      <c r="A2533" s="63" t="s">
        <v>89</v>
      </c>
      <c r="B2533" s="63">
        <v>2023</v>
      </c>
      <c r="C2533" s="63" t="s">
        <v>36</v>
      </c>
      <c r="D2533" s="63" t="s">
        <v>102</v>
      </c>
      <c r="E2533" s="63" t="s">
        <v>91</v>
      </c>
      <c r="F2533" s="63" t="s">
        <v>92</v>
      </c>
      <c r="G2533" s="63" t="s">
        <v>93</v>
      </c>
      <c r="H2533" s="63" t="s">
        <v>94</v>
      </c>
      <c r="I2533" s="63" t="s">
        <v>95</v>
      </c>
      <c r="J2533" s="63">
        <v>837</v>
      </c>
      <c r="K2533" s="63">
        <v>1196.9099999999999</v>
      </c>
    </row>
    <row r="2534" spans="1:11" ht="18" customHeight="1" x14ac:dyDescent="0.3">
      <c r="A2534" s="63" t="s">
        <v>99</v>
      </c>
      <c r="B2534" s="63">
        <v>2023</v>
      </c>
      <c r="C2534" s="63" t="s">
        <v>36</v>
      </c>
      <c r="D2534" s="63" t="s">
        <v>102</v>
      </c>
      <c r="E2534" s="63" t="s">
        <v>91</v>
      </c>
      <c r="F2534" s="63" t="s">
        <v>92</v>
      </c>
      <c r="G2534" s="63" t="s">
        <v>93</v>
      </c>
      <c r="H2534" s="63" t="s">
        <v>94</v>
      </c>
      <c r="I2534" s="63" t="s">
        <v>95</v>
      </c>
      <c r="J2534" s="63">
        <v>173</v>
      </c>
      <c r="K2534" s="63">
        <v>247.39</v>
      </c>
    </row>
    <row r="2535" spans="1:11" ht="18" customHeight="1" x14ac:dyDescent="0.3">
      <c r="A2535" s="63" t="s">
        <v>96</v>
      </c>
      <c r="B2535" s="63">
        <v>2023</v>
      </c>
      <c r="C2535" s="63" t="s">
        <v>32</v>
      </c>
      <c r="D2535" s="63" t="s">
        <v>102</v>
      </c>
      <c r="E2535" s="63" t="s">
        <v>91</v>
      </c>
      <c r="F2535" s="63" t="s">
        <v>92</v>
      </c>
      <c r="G2535" s="63" t="s">
        <v>93</v>
      </c>
      <c r="H2535" s="63" t="s">
        <v>94</v>
      </c>
      <c r="I2535" s="63" t="s">
        <v>95</v>
      </c>
      <c r="J2535" s="63">
        <v>218</v>
      </c>
      <c r="K2535" s="63">
        <v>311.74</v>
      </c>
    </row>
    <row r="2536" spans="1:11" ht="18" customHeight="1" x14ac:dyDescent="0.3">
      <c r="A2536" s="63" t="s">
        <v>96</v>
      </c>
      <c r="B2536" s="63">
        <v>2023</v>
      </c>
      <c r="C2536" s="63" t="s">
        <v>32</v>
      </c>
      <c r="D2536" s="63" t="s">
        <v>102</v>
      </c>
      <c r="E2536" s="63" t="s">
        <v>91</v>
      </c>
      <c r="F2536" s="63" t="s">
        <v>92</v>
      </c>
      <c r="G2536" s="63" t="s">
        <v>93</v>
      </c>
      <c r="H2536" s="63" t="s">
        <v>94</v>
      </c>
      <c r="I2536" s="63" t="s">
        <v>95</v>
      </c>
      <c r="J2536" s="63">
        <v>188</v>
      </c>
      <c r="K2536" s="63">
        <v>268.84000000000003</v>
      </c>
    </row>
    <row r="2537" spans="1:11" ht="18" customHeight="1" x14ac:dyDescent="0.3">
      <c r="A2537" s="63" t="s">
        <v>96</v>
      </c>
      <c r="B2537" s="63">
        <v>2023</v>
      </c>
      <c r="C2537" s="63" t="s">
        <v>32</v>
      </c>
      <c r="D2537" s="63" t="s">
        <v>102</v>
      </c>
      <c r="E2537" s="63" t="s">
        <v>91</v>
      </c>
      <c r="F2537" s="63" t="s">
        <v>92</v>
      </c>
      <c r="G2537" s="63" t="s">
        <v>93</v>
      </c>
      <c r="H2537" s="63" t="s">
        <v>94</v>
      </c>
      <c r="I2537" s="63" t="s">
        <v>95</v>
      </c>
      <c r="J2537" s="63">
        <v>214</v>
      </c>
      <c r="K2537" s="63">
        <v>526.24</v>
      </c>
    </row>
    <row r="2538" spans="1:11" ht="18" customHeight="1" x14ac:dyDescent="0.3">
      <c r="A2538" s="63" t="s">
        <v>96</v>
      </c>
      <c r="B2538" s="63">
        <v>2023</v>
      </c>
      <c r="C2538" s="63" t="s">
        <v>32</v>
      </c>
      <c r="D2538" s="63" t="s">
        <v>102</v>
      </c>
      <c r="E2538" s="63" t="s">
        <v>91</v>
      </c>
      <c r="F2538" s="63" t="s">
        <v>92</v>
      </c>
      <c r="G2538" s="63" t="s">
        <v>93</v>
      </c>
      <c r="H2538" s="63" t="s">
        <v>94</v>
      </c>
      <c r="I2538" s="63" t="s">
        <v>95</v>
      </c>
      <c r="J2538" s="63">
        <v>190</v>
      </c>
      <c r="K2538" s="63">
        <v>526.24</v>
      </c>
    </row>
    <row r="2539" spans="1:11" ht="18" customHeight="1" x14ac:dyDescent="0.3">
      <c r="A2539" s="63" t="s">
        <v>96</v>
      </c>
      <c r="B2539" s="63">
        <v>2023</v>
      </c>
      <c r="C2539" s="63" t="s">
        <v>32</v>
      </c>
      <c r="D2539" s="63" t="s">
        <v>102</v>
      </c>
      <c r="E2539" s="63" t="s">
        <v>91</v>
      </c>
      <c r="F2539" s="63" t="s">
        <v>92</v>
      </c>
      <c r="G2539" s="63" t="s">
        <v>93</v>
      </c>
      <c r="H2539" s="63" t="s">
        <v>94</v>
      </c>
      <c r="I2539" s="63" t="s">
        <v>95</v>
      </c>
      <c r="J2539" s="63">
        <v>967</v>
      </c>
      <c r="K2539" s="63">
        <v>1382.81</v>
      </c>
    </row>
    <row r="2540" spans="1:11" ht="18" customHeight="1" x14ac:dyDescent="0.3">
      <c r="A2540" s="63" t="s">
        <v>96</v>
      </c>
      <c r="B2540" s="63">
        <v>2023</v>
      </c>
      <c r="C2540" s="63" t="s">
        <v>32</v>
      </c>
      <c r="D2540" s="63" t="s">
        <v>102</v>
      </c>
      <c r="E2540" s="63" t="s">
        <v>91</v>
      </c>
      <c r="F2540" s="63" t="s">
        <v>92</v>
      </c>
      <c r="G2540" s="63" t="s">
        <v>93</v>
      </c>
      <c r="H2540" s="63" t="s">
        <v>94</v>
      </c>
      <c r="I2540" s="63" t="s">
        <v>95</v>
      </c>
      <c r="J2540" s="63">
        <v>189</v>
      </c>
      <c r="K2540" s="63">
        <v>270.27</v>
      </c>
    </row>
    <row r="2541" spans="1:11" ht="18" customHeight="1" x14ac:dyDescent="0.3">
      <c r="A2541" s="63" t="s">
        <v>96</v>
      </c>
      <c r="B2541" s="63">
        <v>2023</v>
      </c>
      <c r="C2541" s="63" t="s">
        <v>32</v>
      </c>
      <c r="D2541" s="63" t="s">
        <v>102</v>
      </c>
      <c r="E2541" s="63" t="s">
        <v>91</v>
      </c>
      <c r="F2541" s="63" t="s">
        <v>92</v>
      </c>
      <c r="G2541" s="63" t="s">
        <v>93</v>
      </c>
      <c r="H2541" s="63" t="s">
        <v>94</v>
      </c>
      <c r="I2541" s="63" t="s">
        <v>95</v>
      </c>
      <c r="J2541" s="63">
        <v>748</v>
      </c>
      <c r="K2541" s="63">
        <v>1069.6399999999999</v>
      </c>
    </row>
    <row r="2542" spans="1:11" ht="18" customHeight="1" x14ac:dyDescent="0.3">
      <c r="A2542" s="63" t="s">
        <v>96</v>
      </c>
      <c r="B2542" s="63">
        <v>2023</v>
      </c>
      <c r="C2542" s="63" t="s">
        <v>32</v>
      </c>
      <c r="D2542" s="63" t="s">
        <v>102</v>
      </c>
      <c r="E2542" s="63" t="s">
        <v>91</v>
      </c>
      <c r="F2542" s="63" t="s">
        <v>92</v>
      </c>
      <c r="G2542" s="63" t="s">
        <v>93</v>
      </c>
      <c r="H2542" s="63" t="s">
        <v>94</v>
      </c>
      <c r="I2542" s="63" t="s">
        <v>95</v>
      </c>
      <c r="J2542" s="63">
        <v>835</v>
      </c>
      <c r="K2542" s="63">
        <v>1194.05</v>
      </c>
    </row>
    <row r="2543" spans="1:11" ht="18" customHeight="1" x14ac:dyDescent="0.3">
      <c r="A2543" s="63" t="s">
        <v>96</v>
      </c>
      <c r="B2543" s="63">
        <v>2023</v>
      </c>
      <c r="C2543" s="63" t="s">
        <v>32</v>
      </c>
      <c r="D2543" s="63" t="s">
        <v>102</v>
      </c>
      <c r="E2543" s="63" t="s">
        <v>91</v>
      </c>
      <c r="F2543" s="63" t="s">
        <v>92</v>
      </c>
      <c r="G2543" s="63" t="s">
        <v>93</v>
      </c>
      <c r="H2543" s="63" t="s">
        <v>94</v>
      </c>
      <c r="I2543" s="63" t="s">
        <v>95</v>
      </c>
      <c r="J2543" s="63">
        <v>215</v>
      </c>
      <c r="K2543" s="63">
        <v>307.45</v>
      </c>
    </row>
    <row r="2544" spans="1:11" ht="18" customHeight="1" x14ac:dyDescent="0.3">
      <c r="A2544" s="63" t="s">
        <v>96</v>
      </c>
      <c r="B2544" s="63">
        <v>2023</v>
      </c>
      <c r="C2544" s="63" t="s">
        <v>32</v>
      </c>
      <c r="D2544" s="63" t="s">
        <v>102</v>
      </c>
      <c r="E2544" s="63" t="s">
        <v>91</v>
      </c>
      <c r="F2544" s="63" t="s">
        <v>92</v>
      </c>
      <c r="G2544" s="63" t="s">
        <v>93</v>
      </c>
      <c r="H2544" s="63" t="s">
        <v>94</v>
      </c>
      <c r="I2544" s="63" t="s">
        <v>95</v>
      </c>
      <c r="J2544" s="63">
        <v>191</v>
      </c>
      <c r="K2544" s="63">
        <v>273.13</v>
      </c>
    </row>
    <row r="2545" spans="1:11" ht="18" customHeight="1" x14ac:dyDescent="0.3">
      <c r="A2545" s="63" t="s">
        <v>100</v>
      </c>
      <c r="B2545" s="63">
        <v>2023</v>
      </c>
      <c r="C2545" s="63" t="s">
        <v>35</v>
      </c>
      <c r="D2545" s="63" t="s">
        <v>102</v>
      </c>
      <c r="E2545" s="63" t="s">
        <v>91</v>
      </c>
      <c r="F2545" s="63" t="s">
        <v>92</v>
      </c>
      <c r="G2545" s="63" t="s">
        <v>93</v>
      </c>
      <c r="H2545" s="63" t="s">
        <v>94</v>
      </c>
      <c r="I2545" s="63" t="s">
        <v>95</v>
      </c>
      <c r="J2545" s="63">
        <v>206</v>
      </c>
      <c r="K2545" s="63">
        <v>294.58</v>
      </c>
    </row>
    <row r="2546" spans="1:11" ht="18" customHeight="1" x14ac:dyDescent="0.3">
      <c r="A2546" s="63" t="s">
        <v>96</v>
      </c>
      <c r="B2546" s="63">
        <v>2023</v>
      </c>
      <c r="C2546" s="63" t="s">
        <v>35</v>
      </c>
      <c r="D2546" s="63" t="s">
        <v>102</v>
      </c>
      <c r="E2546" s="63" t="s">
        <v>91</v>
      </c>
      <c r="F2546" s="63" t="s">
        <v>92</v>
      </c>
      <c r="G2546" s="63" t="s">
        <v>93</v>
      </c>
      <c r="H2546" s="63" t="s">
        <v>94</v>
      </c>
      <c r="I2546" s="63" t="s">
        <v>95</v>
      </c>
      <c r="J2546" s="63">
        <v>176</v>
      </c>
      <c r="K2546" s="63">
        <v>251.68</v>
      </c>
    </row>
    <row r="2547" spans="1:11" ht="18" customHeight="1" x14ac:dyDescent="0.3">
      <c r="A2547" s="63" t="s">
        <v>96</v>
      </c>
      <c r="B2547" s="63">
        <v>2023</v>
      </c>
      <c r="C2547" s="63" t="s">
        <v>35</v>
      </c>
      <c r="D2547" s="63" t="s">
        <v>102</v>
      </c>
      <c r="E2547" s="63" t="s">
        <v>91</v>
      </c>
      <c r="F2547" s="63" t="s">
        <v>92</v>
      </c>
      <c r="G2547" s="63" t="s">
        <v>93</v>
      </c>
      <c r="H2547" s="63" t="s">
        <v>94</v>
      </c>
      <c r="I2547" s="63" t="s">
        <v>95</v>
      </c>
      <c r="J2547" s="63">
        <v>208</v>
      </c>
      <c r="K2547" s="63">
        <v>526.24</v>
      </c>
    </row>
    <row r="2548" spans="1:11" ht="18" customHeight="1" x14ac:dyDescent="0.3">
      <c r="A2548" s="63" t="s">
        <v>96</v>
      </c>
      <c r="B2548" s="63">
        <v>2023</v>
      </c>
      <c r="C2548" s="63" t="s">
        <v>35</v>
      </c>
      <c r="D2548" s="63" t="s">
        <v>102</v>
      </c>
      <c r="E2548" s="63" t="s">
        <v>91</v>
      </c>
      <c r="F2548" s="63" t="s">
        <v>92</v>
      </c>
      <c r="G2548" s="63" t="s">
        <v>93</v>
      </c>
      <c r="H2548" s="63" t="s">
        <v>94</v>
      </c>
      <c r="I2548" s="63" t="s">
        <v>95</v>
      </c>
      <c r="J2548" s="63">
        <v>178</v>
      </c>
      <c r="K2548" s="63">
        <v>526.24</v>
      </c>
    </row>
    <row r="2549" spans="1:11" ht="18" customHeight="1" x14ac:dyDescent="0.3">
      <c r="A2549" s="63" t="s">
        <v>96</v>
      </c>
      <c r="B2549" s="63">
        <v>2023</v>
      </c>
      <c r="C2549" s="63" t="s">
        <v>35</v>
      </c>
      <c r="D2549" s="63" t="s">
        <v>102</v>
      </c>
      <c r="E2549" s="63" t="s">
        <v>91</v>
      </c>
      <c r="F2549" s="63" t="s">
        <v>92</v>
      </c>
      <c r="G2549" s="63" t="s">
        <v>93</v>
      </c>
      <c r="H2549" s="63" t="s">
        <v>94</v>
      </c>
      <c r="I2549" s="63" t="s">
        <v>95</v>
      </c>
      <c r="J2549" s="63">
        <v>969</v>
      </c>
      <c r="K2549" s="63">
        <v>1385.67</v>
      </c>
    </row>
    <row r="2550" spans="1:11" ht="18" customHeight="1" x14ac:dyDescent="0.3">
      <c r="A2550" s="63" t="s">
        <v>96</v>
      </c>
      <c r="B2550" s="63">
        <v>2023</v>
      </c>
      <c r="C2550" s="63" t="s">
        <v>35</v>
      </c>
      <c r="D2550" s="63" t="s">
        <v>102</v>
      </c>
      <c r="E2550" s="63" t="s">
        <v>91</v>
      </c>
      <c r="F2550" s="63" t="s">
        <v>92</v>
      </c>
      <c r="G2550" s="63" t="s">
        <v>93</v>
      </c>
      <c r="H2550" s="63" t="s">
        <v>94</v>
      </c>
      <c r="I2550" s="63" t="s">
        <v>95</v>
      </c>
      <c r="J2550" s="63">
        <v>180</v>
      </c>
      <c r="K2550" s="63">
        <v>257.39999999999998</v>
      </c>
    </row>
    <row r="2551" spans="1:11" ht="18" customHeight="1" x14ac:dyDescent="0.3">
      <c r="A2551" s="63" t="s">
        <v>96</v>
      </c>
      <c r="B2551" s="63">
        <v>2023</v>
      </c>
      <c r="C2551" s="63" t="s">
        <v>35</v>
      </c>
      <c r="D2551" s="63" t="s">
        <v>102</v>
      </c>
      <c r="E2551" s="63" t="s">
        <v>91</v>
      </c>
      <c r="F2551" s="63" t="s">
        <v>92</v>
      </c>
      <c r="G2551" s="63" t="s">
        <v>93</v>
      </c>
      <c r="H2551" s="63" t="s">
        <v>94</v>
      </c>
      <c r="I2551" s="63" t="s">
        <v>95</v>
      </c>
      <c r="J2551" s="63">
        <v>207</v>
      </c>
      <c r="K2551" s="63">
        <v>296.01</v>
      </c>
    </row>
    <row r="2552" spans="1:11" ht="18" customHeight="1" x14ac:dyDescent="0.3">
      <c r="A2552" s="63" t="s">
        <v>96</v>
      </c>
      <c r="B2552" s="63">
        <v>2023</v>
      </c>
      <c r="C2552" s="63" t="s">
        <v>35</v>
      </c>
      <c r="D2552" s="63" t="s">
        <v>102</v>
      </c>
      <c r="E2552" s="63" t="s">
        <v>91</v>
      </c>
      <c r="F2552" s="63" t="s">
        <v>92</v>
      </c>
      <c r="G2552" s="63" t="s">
        <v>93</v>
      </c>
      <c r="H2552" s="63" t="s">
        <v>94</v>
      </c>
      <c r="I2552" s="63" t="s">
        <v>95</v>
      </c>
      <c r="J2552" s="63">
        <v>177</v>
      </c>
      <c r="K2552" s="63">
        <v>253.11</v>
      </c>
    </row>
    <row r="2553" spans="1:11" ht="18" customHeight="1" x14ac:dyDescent="0.3">
      <c r="A2553" s="63" t="s">
        <v>96</v>
      </c>
      <c r="B2553" s="63">
        <v>2023</v>
      </c>
      <c r="C2553" s="63" t="s">
        <v>35</v>
      </c>
      <c r="D2553" s="63" t="s">
        <v>102</v>
      </c>
      <c r="E2553" s="63" t="s">
        <v>91</v>
      </c>
      <c r="F2553" s="63" t="s">
        <v>92</v>
      </c>
      <c r="G2553" s="63" t="s">
        <v>93</v>
      </c>
      <c r="H2553" s="63" t="s">
        <v>94</v>
      </c>
      <c r="I2553" s="63" t="s">
        <v>95</v>
      </c>
      <c r="J2553" s="63">
        <v>750</v>
      </c>
      <c r="K2553" s="63">
        <v>1072.5</v>
      </c>
    </row>
    <row r="2554" spans="1:11" ht="18" customHeight="1" x14ac:dyDescent="0.3">
      <c r="A2554" s="63" t="s">
        <v>96</v>
      </c>
      <c r="B2554" s="63">
        <v>2023</v>
      </c>
      <c r="C2554" s="63" t="s">
        <v>35</v>
      </c>
      <c r="D2554" s="63" t="s">
        <v>102</v>
      </c>
      <c r="E2554" s="63" t="s">
        <v>91</v>
      </c>
      <c r="F2554" s="63" t="s">
        <v>92</v>
      </c>
      <c r="G2554" s="63" t="s">
        <v>93</v>
      </c>
      <c r="H2554" s="63" t="s">
        <v>94</v>
      </c>
      <c r="I2554" s="63" t="s">
        <v>95</v>
      </c>
      <c r="J2554" s="63">
        <v>836</v>
      </c>
      <c r="K2554" s="63">
        <v>1195.48</v>
      </c>
    </row>
    <row r="2555" spans="1:11" ht="18" customHeight="1" x14ac:dyDescent="0.3">
      <c r="A2555" s="63" t="s">
        <v>96</v>
      </c>
      <c r="B2555" s="63">
        <v>2023</v>
      </c>
      <c r="C2555" s="63" t="s">
        <v>35</v>
      </c>
      <c r="D2555" s="63" t="s">
        <v>102</v>
      </c>
      <c r="E2555" s="63" t="s">
        <v>91</v>
      </c>
      <c r="F2555" s="63" t="s">
        <v>92</v>
      </c>
      <c r="G2555" s="63" t="s">
        <v>93</v>
      </c>
      <c r="H2555" s="63" t="s">
        <v>94</v>
      </c>
      <c r="I2555" s="63" t="s">
        <v>95</v>
      </c>
      <c r="J2555" s="63">
        <v>203</v>
      </c>
      <c r="K2555" s="63">
        <v>290.28999999999996</v>
      </c>
    </row>
    <row r="2556" spans="1:11" ht="18" customHeight="1" x14ac:dyDescent="0.3">
      <c r="A2556" s="63" t="s">
        <v>100</v>
      </c>
      <c r="B2556" s="63">
        <v>2023</v>
      </c>
      <c r="C2556" s="63" t="s">
        <v>35</v>
      </c>
      <c r="D2556" s="63" t="s">
        <v>102</v>
      </c>
      <c r="E2556" s="63" t="s">
        <v>91</v>
      </c>
      <c r="F2556" s="63" t="s">
        <v>92</v>
      </c>
      <c r="G2556" s="63" t="s">
        <v>93</v>
      </c>
      <c r="H2556" s="63" t="s">
        <v>94</v>
      </c>
      <c r="I2556" s="63" t="s">
        <v>95</v>
      </c>
      <c r="J2556" s="63">
        <v>179</v>
      </c>
      <c r="K2556" s="63">
        <v>255.97</v>
      </c>
    </row>
    <row r="2557" spans="1:11" ht="18" customHeight="1" x14ac:dyDescent="0.3">
      <c r="A2557" s="63" t="s">
        <v>89</v>
      </c>
      <c r="B2557" s="63">
        <v>2023</v>
      </c>
      <c r="C2557" s="63" t="s">
        <v>41</v>
      </c>
      <c r="D2557" s="63" t="s">
        <v>102</v>
      </c>
      <c r="E2557" s="63" t="s">
        <v>91</v>
      </c>
      <c r="F2557" s="63" t="s">
        <v>92</v>
      </c>
      <c r="G2557" s="63" t="s">
        <v>93</v>
      </c>
      <c r="H2557" s="63" t="s">
        <v>94</v>
      </c>
      <c r="I2557" s="63" t="s">
        <v>95</v>
      </c>
      <c r="J2557" s="63">
        <v>176</v>
      </c>
      <c r="K2557" s="63">
        <v>251.68</v>
      </c>
    </row>
    <row r="2558" spans="1:11" ht="18" customHeight="1" x14ac:dyDescent="0.3">
      <c r="A2558" s="63" t="s">
        <v>89</v>
      </c>
      <c r="B2558" s="63">
        <v>2023</v>
      </c>
      <c r="C2558" s="63" t="s">
        <v>41</v>
      </c>
      <c r="D2558" s="63" t="s">
        <v>102</v>
      </c>
      <c r="E2558" s="63" t="s">
        <v>91</v>
      </c>
      <c r="F2558" s="63" t="s">
        <v>92</v>
      </c>
      <c r="G2558" s="63" t="s">
        <v>93</v>
      </c>
      <c r="H2558" s="63" t="s">
        <v>94</v>
      </c>
      <c r="I2558" s="63" t="s">
        <v>95</v>
      </c>
      <c r="J2558" s="63">
        <v>146</v>
      </c>
      <c r="K2558" s="63">
        <v>208.78</v>
      </c>
    </row>
    <row r="2559" spans="1:11" ht="18" customHeight="1" x14ac:dyDescent="0.3">
      <c r="A2559" s="63" t="s">
        <v>89</v>
      </c>
      <c r="B2559" s="63">
        <v>2023</v>
      </c>
      <c r="C2559" s="63" t="s">
        <v>41</v>
      </c>
      <c r="D2559" s="63" t="s">
        <v>102</v>
      </c>
      <c r="E2559" s="63" t="s">
        <v>91</v>
      </c>
      <c r="F2559" s="63" t="s">
        <v>92</v>
      </c>
      <c r="G2559" s="63" t="s">
        <v>93</v>
      </c>
      <c r="H2559" s="63" t="s">
        <v>94</v>
      </c>
      <c r="I2559" s="63" t="s">
        <v>95</v>
      </c>
      <c r="J2559" s="63">
        <v>172</v>
      </c>
      <c r="K2559" s="63">
        <v>526.24</v>
      </c>
    </row>
    <row r="2560" spans="1:11" ht="18" customHeight="1" x14ac:dyDescent="0.3">
      <c r="A2560" s="63" t="s">
        <v>98</v>
      </c>
      <c r="B2560" s="63">
        <v>2023</v>
      </c>
      <c r="C2560" s="63" t="s">
        <v>41</v>
      </c>
      <c r="D2560" s="63" t="s">
        <v>102</v>
      </c>
      <c r="E2560" s="63" t="s">
        <v>91</v>
      </c>
      <c r="F2560" s="63" t="s">
        <v>92</v>
      </c>
      <c r="G2560" s="63" t="s">
        <v>93</v>
      </c>
      <c r="H2560" s="63" t="s">
        <v>94</v>
      </c>
      <c r="I2560" s="63" t="s">
        <v>95</v>
      </c>
      <c r="J2560" s="63">
        <v>148</v>
      </c>
      <c r="K2560" s="63">
        <v>526.24</v>
      </c>
    </row>
    <row r="2561" spans="1:11" ht="18" customHeight="1" x14ac:dyDescent="0.3">
      <c r="A2561" s="63" t="s">
        <v>98</v>
      </c>
      <c r="B2561" s="63">
        <v>2023</v>
      </c>
      <c r="C2561" s="63" t="s">
        <v>41</v>
      </c>
      <c r="D2561" s="63" t="s">
        <v>102</v>
      </c>
      <c r="E2561" s="63" t="s">
        <v>91</v>
      </c>
      <c r="F2561" s="63" t="s">
        <v>92</v>
      </c>
      <c r="G2561" s="63" t="s">
        <v>93</v>
      </c>
      <c r="H2561" s="63" t="s">
        <v>94</v>
      </c>
      <c r="I2561" s="63" t="s">
        <v>95</v>
      </c>
      <c r="J2561" s="63">
        <v>974</v>
      </c>
      <c r="K2561" s="63">
        <v>1392.82</v>
      </c>
    </row>
    <row r="2562" spans="1:11" ht="18" customHeight="1" x14ac:dyDescent="0.3">
      <c r="A2562" s="63" t="s">
        <v>89</v>
      </c>
      <c r="B2562" s="63">
        <v>2023</v>
      </c>
      <c r="C2562" s="63" t="s">
        <v>41</v>
      </c>
      <c r="D2562" s="63" t="s">
        <v>102</v>
      </c>
      <c r="E2562" s="63" t="s">
        <v>91</v>
      </c>
      <c r="F2562" s="63" t="s">
        <v>92</v>
      </c>
      <c r="G2562" s="63" t="s">
        <v>93</v>
      </c>
      <c r="H2562" s="63" t="s">
        <v>94</v>
      </c>
      <c r="I2562" s="63" t="s">
        <v>95</v>
      </c>
      <c r="J2562" s="63">
        <v>144</v>
      </c>
      <c r="K2562" s="63">
        <v>205.92000000000002</v>
      </c>
    </row>
    <row r="2563" spans="1:11" ht="18" customHeight="1" x14ac:dyDescent="0.3">
      <c r="A2563" s="63" t="s">
        <v>89</v>
      </c>
      <c r="B2563" s="63">
        <v>2023</v>
      </c>
      <c r="C2563" s="63" t="s">
        <v>41</v>
      </c>
      <c r="D2563" s="63" t="s">
        <v>102</v>
      </c>
      <c r="E2563" s="63" t="s">
        <v>91</v>
      </c>
      <c r="F2563" s="63" t="s">
        <v>92</v>
      </c>
      <c r="G2563" s="63" t="s">
        <v>93</v>
      </c>
      <c r="H2563" s="63" t="s">
        <v>94</v>
      </c>
      <c r="I2563" s="63" t="s">
        <v>95</v>
      </c>
      <c r="J2563" s="63">
        <v>171</v>
      </c>
      <c r="K2563" s="63">
        <v>244.53</v>
      </c>
    </row>
    <row r="2564" spans="1:11" ht="18" customHeight="1" x14ac:dyDescent="0.3">
      <c r="A2564" s="63" t="s">
        <v>98</v>
      </c>
      <c r="B2564" s="63">
        <v>2023</v>
      </c>
      <c r="C2564" s="63" t="s">
        <v>41</v>
      </c>
      <c r="D2564" s="63" t="s">
        <v>102</v>
      </c>
      <c r="E2564" s="63" t="s">
        <v>91</v>
      </c>
      <c r="F2564" s="63" t="s">
        <v>92</v>
      </c>
      <c r="G2564" s="63" t="s">
        <v>93</v>
      </c>
      <c r="H2564" s="63" t="s">
        <v>94</v>
      </c>
      <c r="I2564" s="63" t="s">
        <v>95</v>
      </c>
      <c r="J2564" s="63">
        <v>147</v>
      </c>
      <c r="K2564" s="63">
        <v>210.21</v>
      </c>
    </row>
    <row r="2565" spans="1:11" ht="18" customHeight="1" x14ac:dyDescent="0.3">
      <c r="A2565" s="63" t="s">
        <v>98</v>
      </c>
      <c r="B2565" s="63">
        <v>2023</v>
      </c>
      <c r="C2565" s="63" t="s">
        <v>41</v>
      </c>
      <c r="D2565" s="63" t="s">
        <v>102</v>
      </c>
      <c r="E2565" s="63" t="s">
        <v>91</v>
      </c>
      <c r="F2565" s="63" t="s">
        <v>92</v>
      </c>
      <c r="G2565" s="63" t="s">
        <v>93</v>
      </c>
      <c r="H2565" s="63" t="s">
        <v>94</v>
      </c>
      <c r="I2565" s="63" t="s">
        <v>95</v>
      </c>
      <c r="J2565" s="63">
        <v>755</v>
      </c>
      <c r="K2565" s="63">
        <v>1079.6500000000001</v>
      </c>
    </row>
    <row r="2566" spans="1:11" ht="18" customHeight="1" x14ac:dyDescent="0.3">
      <c r="A2566" s="63" t="s">
        <v>89</v>
      </c>
      <c r="B2566" s="63">
        <v>2023</v>
      </c>
      <c r="C2566" s="63" t="s">
        <v>41</v>
      </c>
      <c r="D2566" s="63" t="s">
        <v>102</v>
      </c>
      <c r="E2566" s="63" t="s">
        <v>91</v>
      </c>
      <c r="F2566" s="63" t="s">
        <v>92</v>
      </c>
      <c r="G2566" s="63" t="s">
        <v>93</v>
      </c>
      <c r="H2566" s="63" t="s">
        <v>94</v>
      </c>
      <c r="I2566" s="63" t="s">
        <v>95</v>
      </c>
      <c r="J2566" s="63">
        <v>842</v>
      </c>
      <c r="K2566" s="63">
        <v>1204.06</v>
      </c>
    </row>
    <row r="2567" spans="1:11" ht="18" customHeight="1" x14ac:dyDescent="0.3">
      <c r="A2567" s="63" t="s">
        <v>89</v>
      </c>
      <c r="B2567" s="63">
        <v>2023</v>
      </c>
      <c r="C2567" s="63" t="s">
        <v>41</v>
      </c>
      <c r="D2567" s="63" t="s">
        <v>102</v>
      </c>
      <c r="E2567" s="63" t="s">
        <v>91</v>
      </c>
      <c r="F2567" s="63" t="s">
        <v>92</v>
      </c>
      <c r="G2567" s="63" t="s">
        <v>93</v>
      </c>
      <c r="H2567" s="63" t="s">
        <v>94</v>
      </c>
      <c r="I2567" s="63" t="s">
        <v>95</v>
      </c>
      <c r="J2567" s="63">
        <v>173</v>
      </c>
      <c r="K2567" s="63">
        <v>247.39</v>
      </c>
    </row>
    <row r="2568" spans="1:11" ht="18" customHeight="1" x14ac:dyDescent="0.3">
      <c r="A2568" s="63" t="s">
        <v>89</v>
      </c>
      <c r="B2568" s="63">
        <v>2023</v>
      </c>
      <c r="C2568" s="63" t="s">
        <v>41</v>
      </c>
      <c r="D2568" s="63" t="s">
        <v>102</v>
      </c>
      <c r="E2568" s="63" t="s">
        <v>91</v>
      </c>
      <c r="F2568" s="63" t="s">
        <v>92</v>
      </c>
      <c r="G2568" s="63" t="s">
        <v>93</v>
      </c>
      <c r="H2568" s="63" t="s">
        <v>94</v>
      </c>
      <c r="I2568" s="63" t="s">
        <v>95</v>
      </c>
      <c r="J2568" s="63">
        <v>149</v>
      </c>
      <c r="K2568" s="63">
        <v>213.07</v>
      </c>
    </row>
    <row r="2569" spans="1:11" ht="18" customHeight="1" x14ac:dyDescent="0.3">
      <c r="A2569" s="63" t="s">
        <v>100</v>
      </c>
      <c r="B2569" s="63">
        <v>2023</v>
      </c>
      <c r="C2569" s="63" t="s">
        <v>40</v>
      </c>
      <c r="D2569" s="63" t="s">
        <v>102</v>
      </c>
      <c r="E2569" s="63" t="s">
        <v>91</v>
      </c>
      <c r="F2569" s="63" t="s">
        <v>92</v>
      </c>
      <c r="G2569" s="63" t="s">
        <v>93</v>
      </c>
      <c r="H2569" s="63" t="s">
        <v>94</v>
      </c>
      <c r="I2569" s="63" t="s">
        <v>95</v>
      </c>
      <c r="J2569" s="63">
        <v>152</v>
      </c>
      <c r="K2569" s="63">
        <v>217.36</v>
      </c>
    </row>
    <row r="2570" spans="1:11" ht="18" customHeight="1" x14ac:dyDescent="0.3">
      <c r="A2570" s="63" t="s">
        <v>89</v>
      </c>
      <c r="B2570" s="63">
        <v>2023</v>
      </c>
      <c r="C2570" s="63" t="s">
        <v>40</v>
      </c>
      <c r="D2570" s="63" t="s">
        <v>102</v>
      </c>
      <c r="E2570" s="63" t="s">
        <v>91</v>
      </c>
      <c r="F2570" s="63" t="s">
        <v>92</v>
      </c>
      <c r="G2570" s="63" t="s">
        <v>93</v>
      </c>
      <c r="H2570" s="63" t="s">
        <v>94</v>
      </c>
      <c r="I2570" s="63" t="s">
        <v>95</v>
      </c>
      <c r="J2570" s="63">
        <v>178</v>
      </c>
      <c r="K2570" s="63">
        <v>526.24</v>
      </c>
    </row>
    <row r="2571" spans="1:11" ht="18" customHeight="1" x14ac:dyDescent="0.3">
      <c r="A2571" s="63" t="s">
        <v>89</v>
      </c>
      <c r="B2571" s="63">
        <v>2023</v>
      </c>
      <c r="C2571" s="63" t="s">
        <v>40</v>
      </c>
      <c r="D2571" s="63" t="s">
        <v>102</v>
      </c>
      <c r="E2571" s="63" t="s">
        <v>91</v>
      </c>
      <c r="F2571" s="63" t="s">
        <v>92</v>
      </c>
      <c r="G2571" s="63" t="s">
        <v>93</v>
      </c>
      <c r="H2571" s="63" t="s">
        <v>94</v>
      </c>
      <c r="I2571" s="63" t="s">
        <v>95</v>
      </c>
      <c r="J2571" s="63">
        <v>154</v>
      </c>
      <c r="K2571" s="63">
        <v>526.24</v>
      </c>
    </row>
    <row r="2572" spans="1:11" ht="18" customHeight="1" x14ac:dyDescent="0.3">
      <c r="A2572" s="63" t="s">
        <v>98</v>
      </c>
      <c r="B2572" s="63">
        <v>2023</v>
      </c>
      <c r="C2572" s="63" t="s">
        <v>40</v>
      </c>
      <c r="D2572" s="63" t="s">
        <v>102</v>
      </c>
      <c r="E2572" s="63" t="s">
        <v>91</v>
      </c>
      <c r="F2572" s="63" t="s">
        <v>92</v>
      </c>
      <c r="G2572" s="63" t="s">
        <v>93</v>
      </c>
      <c r="H2572" s="63" t="s">
        <v>94</v>
      </c>
      <c r="I2572" s="63" t="s">
        <v>95</v>
      </c>
      <c r="J2572" s="63">
        <v>973</v>
      </c>
      <c r="K2572" s="63">
        <v>1391.3899999999999</v>
      </c>
    </row>
    <row r="2573" spans="1:11" ht="18" customHeight="1" x14ac:dyDescent="0.3">
      <c r="A2573" s="63" t="s">
        <v>96</v>
      </c>
      <c r="B2573" s="63">
        <v>2023</v>
      </c>
      <c r="C2573" s="63" t="s">
        <v>40</v>
      </c>
      <c r="D2573" s="63" t="s">
        <v>102</v>
      </c>
      <c r="E2573" s="63" t="s">
        <v>91</v>
      </c>
      <c r="F2573" s="63" t="s">
        <v>92</v>
      </c>
      <c r="G2573" s="63" t="s">
        <v>93</v>
      </c>
      <c r="H2573" s="63" t="s">
        <v>94</v>
      </c>
      <c r="I2573" s="63" t="s">
        <v>95</v>
      </c>
      <c r="J2573" s="63">
        <v>150</v>
      </c>
      <c r="K2573" s="63">
        <v>214.5</v>
      </c>
    </row>
    <row r="2574" spans="1:11" ht="18" customHeight="1" x14ac:dyDescent="0.3">
      <c r="A2574" s="63" t="s">
        <v>96</v>
      </c>
      <c r="B2574" s="63">
        <v>2023</v>
      </c>
      <c r="C2574" s="63" t="s">
        <v>40</v>
      </c>
      <c r="D2574" s="63" t="s">
        <v>102</v>
      </c>
      <c r="E2574" s="63" t="s">
        <v>91</v>
      </c>
      <c r="F2574" s="63" t="s">
        <v>92</v>
      </c>
      <c r="G2574" s="63" t="s">
        <v>93</v>
      </c>
      <c r="H2574" s="63" t="s">
        <v>94</v>
      </c>
      <c r="I2574" s="63" t="s">
        <v>95</v>
      </c>
      <c r="J2574" s="63">
        <v>177</v>
      </c>
      <c r="K2574" s="63">
        <v>253.11</v>
      </c>
    </row>
    <row r="2575" spans="1:11" ht="18" customHeight="1" x14ac:dyDescent="0.3">
      <c r="A2575" s="63" t="s">
        <v>98</v>
      </c>
      <c r="B2575" s="63">
        <v>2023</v>
      </c>
      <c r="C2575" s="63" t="s">
        <v>40</v>
      </c>
      <c r="D2575" s="63" t="s">
        <v>102</v>
      </c>
      <c r="E2575" s="63" t="s">
        <v>91</v>
      </c>
      <c r="F2575" s="63" t="s">
        <v>92</v>
      </c>
      <c r="G2575" s="63" t="s">
        <v>93</v>
      </c>
      <c r="H2575" s="63" t="s">
        <v>94</v>
      </c>
      <c r="I2575" s="63" t="s">
        <v>95</v>
      </c>
      <c r="J2575" s="63">
        <v>153</v>
      </c>
      <c r="K2575" s="63">
        <v>218.79</v>
      </c>
    </row>
    <row r="2576" spans="1:11" ht="18" customHeight="1" x14ac:dyDescent="0.3">
      <c r="A2576" s="63" t="s">
        <v>89</v>
      </c>
      <c r="B2576" s="63">
        <v>2023</v>
      </c>
      <c r="C2576" s="63" t="s">
        <v>40</v>
      </c>
      <c r="D2576" s="63" t="s">
        <v>102</v>
      </c>
      <c r="E2576" s="63" t="s">
        <v>91</v>
      </c>
      <c r="F2576" s="63" t="s">
        <v>92</v>
      </c>
      <c r="G2576" s="63" t="s">
        <v>93</v>
      </c>
      <c r="H2576" s="63" t="s">
        <v>94</v>
      </c>
      <c r="I2576" s="63" t="s">
        <v>95</v>
      </c>
      <c r="J2576" s="63">
        <v>754</v>
      </c>
      <c r="K2576" s="63">
        <v>1078.22</v>
      </c>
    </row>
    <row r="2577" spans="1:11" ht="18" customHeight="1" x14ac:dyDescent="0.3">
      <c r="A2577" s="63" t="s">
        <v>89</v>
      </c>
      <c r="B2577" s="63">
        <v>2023</v>
      </c>
      <c r="C2577" s="63" t="s">
        <v>40</v>
      </c>
      <c r="D2577" s="63" t="s">
        <v>102</v>
      </c>
      <c r="E2577" s="63" t="s">
        <v>91</v>
      </c>
      <c r="F2577" s="63" t="s">
        <v>92</v>
      </c>
      <c r="G2577" s="63" t="s">
        <v>93</v>
      </c>
      <c r="H2577" s="63" t="s">
        <v>94</v>
      </c>
      <c r="I2577" s="63" t="s">
        <v>95</v>
      </c>
      <c r="J2577" s="63">
        <v>841</v>
      </c>
      <c r="K2577" s="63">
        <v>1202.6300000000001</v>
      </c>
    </row>
    <row r="2578" spans="1:11" ht="18" customHeight="1" x14ac:dyDescent="0.3">
      <c r="A2578" s="63" t="s">
        <v>100</v>
      </c>
      <c r="B2578" s="63">
        <v>2023</v>
      </c>
      <c r="C2578" s="63" t="s">
        <v>40</v>
      </c>
      <c r="D2578" s="63" t="s">
        <v>102</v>
      </c>
      <c r="E2578" s="63" t="s">
        <v>91</v>
      </c>
      <c r="F2578" s="63" t="s">
        <v>92</v>
      </c>
      <c r="G2578" s="63" t="s">
        <v>93</v>
      </c>
      <c r="H2578" s="63" t="s">
        <v>94</v>
      </c>
      <c r="I2578" s="63" t="s">
        <v>95</v>
      </c>
      <c r="J2578" s="63">
        <v>179</v>
      </c>
      <c r="K2578" s="63">
        <v>255.97</v>
      </c>
    </row>
    <row r="2579" spans="1:11" ht="18" customHeight="1" x14ac:dyDescent="0.3">
      <c r="A2579" s="63" t="s">
        <v>89</v>
      </c>
      <c r="B2579" s="63">
        <v>2023</v>
      </c>
      <c r="C2579" s="63" t="s">
        <v>39</v>
      </c>
      <c r="D2579" s="63" t="s">
        <v>102</v>
      </c>
      <c r="E2579" s="63" t="s">
        <v>91</v>
      </c>
      <c r="F2579" s="63" t="s">
        <v>92</v>
      </c>
      <c r="G2579" s="63" t="s">
        <v>93</v>
      </c>
      <c r="H2579" s="63" t="s">
        <v>94</v>
      </c>
      <c r="I2579" s="63" t="s">
        <v>95</v>
      </c>
      <c r="J2579" s="63">
        <v>182</v>
      </c>
      <c r="K2579" s="63">
        <v>260.26</v>
      </c>
    </row>
    <row r="2580" spans="1:11" ht="18" customHeight="1" x14ac:dyDescent="0.3">
      <c r="A2580" s="63" t="s">
        <v>96</v>
      </c>
      <c r="B2580" s="63">
        <v>2023</v>
      </c>
      <c r="C2580" s="63" t="s">
        <v>39</v>
      </c>
      <c r="D2580" s="63" t="s">
        <v>102</v>
      </c>
      <c r="E2580" s="63" t="s">
        <v>91</v>
      </c>
      <c r="F2580" s="63" t="s">
        <v>92</v>
      </c>
      <c r="G2580" s="63" t="s">
        <v>93</v>
      </c>
      <c r="H2580" s="63" t="s">
        <v>94</v>
      </c>
      <c r="I2580" s="63" t="s">
        <v>95</v>
      </c>
      <c r="J2580" s="63">
        <v>158</v>
      </c>
      <c r="K2580" s="63">
        <v>225.94</v>
      </c>
    </row>
    <row r="2581" spans="1:11" ht="18" customHeight="1" x14ac:dyDescent="0.3">
      <c r="A2581" s="63" t="s">
        <v>96</v>
      </c>
      <c r="B2581" s="63">
        <v>2023</v>
      </c>
      <c r="C2581" s="63" t="s">
        <v>39</v>
      </c>
      <c r="D2581" s="63" t="s">
        <v>102</v>
      </c>
      <c r="E2581" s="63" t="s">
        <v>91</v>
      </c>
      <c r="F2581" s="63" t="s">
        <v>92</v>
      </c>
      <c r="G2581" s="63" t="s">
        <v>93</v>
      </c>
      <c r="H2581" s="63" t="s">
        <v>94</v>
      </c>
      <c r="I2581" s="63" t="s">
        <v>95</v>
      </c>
      <c r="J2581" s="63">
        <v>184</v>
      </c>
      <c r="K2581" s="63">
        <v>526.24</v>
      </c>
    </row>
    <row r="2582" spans="1:11" ht="18" customHeight="1" x14ac:dyDescent="0.3">
      <c r="A2582" s="63" t="s">
        <v>98</v>
      </c>
      <c r="B2582" s="63">
        <v>2023</v>
      </c>
      <c r="C2582" s="63" t="s">
        <v>39</v>
      </c>
      <c r="D2582" s="63" t="s">
        <v>102</v>
      </c>
      <c r="E2582" s="63" t="s">
        <v>91</v>
      </c>
      <c r="F2582" s="63" t="s">
        <v>92</v>
      </c>
      <c r="G2582" s="63" t="s">
        <v>93</v>
      </c>
      <c r="H2582" s="63" t="s">
        <v>94</v>
      </c>
      <c r="I2582" s="63" t="s">
        <v>95</v>
      </c>
      <c r="J2582" s="63">
        <v>972</v>
      </c>
      <c r="K2582" s="63">
        <v>1389.96</v>
      </c>
    </row>
    <row r="2583" spans="1:11" ht="18" customHeight="1" x14ac:dyDescent="0.3">
      <c r="A2583" s="63" t="s">
        <v>89</v>
      </c>
      <c r="B2583" s="63">
        <v>2023</v>
      </c>
      <c r="C2583" s="63" t="s">
        <v>39</v>
      </c>
      <c r="D2583" s="63" t="s">
        <v>102</v>
      </c>
      <c r="E2583" s="63" t="s">
        <v>91</v>
      </c>
      <c r="F2583" s="63" t="s">
        <v>92</v>
      </c>
      <c r="G2583" s="63" t="s">
        <v>93</v>
      </c>
      <c r="H2583" s="63" t="s">
        <v>94</v>
      </c>
      <c r="I2583" s="63" t="s">
        <v>95</v>
      </c>
      <c r="J2583" s="63">
        <v>156</v>
      </c>
      <c r="K2583" s="63">
        <v>223.07999999999998</v>
      </c>
    </row>
    <row r="2584" spans="1:11" ht="18" customHeight="1" x14ac:dyDescent="0.3">
      <c r="A2584" s="63" t="s">
        <v>89</v>
      </c>
      <c r="B2584" s="63">
        <v>2023</v>
      </c>
      <c r="C2584" s="63" t="s">
        <v>39</v>
      </c>
      <c r="D2584" s="63" t="s">
        <v>102</v>
      </c>
      <c r="E2584" s="63" t="s">
        <v>91</v>
      </c>
      <c r="F2584" s="63" t="s">
        <v>92</v>
      </c>
      <c r="G2584" s="63" t="s">
        <v>93</v>
      </c>
      <c r="H2584" s="63" t="s">
        <v>94</v>
      </c>
      <c r="I2584" s="63" t="s">
        <v>95</v>
      </c>
      <c r="J2584" s="63">
        <v>183</v>
      </c>
      <c r="K2584" s="63">
        <v>261.69</v>
      </c>
    </row>
    <row r="2585" spans="1:11" ht="18" customHeight="1" x14ac:dyDescent="0.3">
      <c r="A2585" s="63" t="s">
        <v>98</v>
      </c>
      <c r="B2585" s="63">
        <v>2023</v>
      </c>
      <c r="C2585" s="63" t="s">
        <v>39</v>
      </c>
      <c r="D2585" s="63" t="s">
        <v>102</v>
      </c>
      <c r="E2585" s="63" t="s">
        <v>91</v>
      </c>
      <c r="F2585" s="63" t="s">
        <v>92</v>
      </c>
      <c r="G2585" s="63" t="s">
        <v>93</v>
      </c>
      <c r="H2585" s="63" t="s">
        <v>94</v>
      </c>
      <c r="I2585" s="63" t="s">
        <v>95</v>
      </c>
      <c r="J2585" s="63">
        <v>159</v>
      </c>
      <c r="K2585" s="63">
        <v>227.37</v>
      </c>
    </row>
    <row r="2586" spans="1:11" ht="18" customHeight="1" x14ac:dyDescent="0.3">
      <c r="A2586" s="63" t="s">
        <v>96</v>
      </c>
      <c r="B2586" s="63">
        <v>2023</v>
      </c>
      <c r="C2586" s="63" t="s">
        <v>39</v>
      </c>
      <c r="D2586" s="63" t="s">
        <v>102</v>
      </c>
      <c r="E2586" s="63" t="s">
        <v>91</v>
      </c>
      <c r="F2586" s="63" t="s">
        <v>92</v>
      </c>
      <c r="G2586" s="63" t="s">
        <v>93</v>
      </c>
      <c r="H2586" s="63" t="s">
        <v>94</v>
      </c>
      <c r="I2586" s="63" t="s">
        <v>95</v>
      </c>
      <c r="J2586" s="63">
        <v>840</v>
      </c>
      <c r="K2586" s="63">
        <v>1201.2</v>
      </c>
    </row>
    <row r="2587" spans="1:11" ht="18" customHeight="1" x14ac:dyDescent="0.3">
      <c r="A2587" s="63" t="s">
        <v>96</v>
      </c>
      <c r="B2587" s="63">
        <v>2023</v>
      </c>
      <c r="C2587" s="63" t="s">
        <v>39</v>
      </c>
      <c r="D2587" s="63" t="s">
        <v>102</v>
      </c>
      <c r="E2587" s="63" t="s">
        <v>91</v>
      </c>
      <c r="F2587" s="63" t="s">
        <v>92</v>
      </c>
      <c r="G2587" s="63" t="s">
        <v>93</v>
      </c>
      <c r="H2587" s="63" t="s">
        <v>94</v>
      </c>
      <c r="I2587" s="63" t="s">
        <v>95</v>
      </c>
      <c r="J2587" s="63">
        <v>185</v>
      </c>
      <c r="K2587" s="63">
        <v>264.55</v>
      </c>
    </row>
    <row r="2588" spans="1:11" ht="18" customHeight="1" x14ac:dyDescent="0.3">
      <c r="A2588" s="63" t="s">
        <v>89</v>
      </c>
      <c r="B2588" s="63">
        <v>2023</v>
      </c>
      <c r="C2588" s="63" t="s">
        <v>39</v>
      </c>
      <c r="D2588" s="63" t="s">
        <v>102</v>
      </c>
      <c r="E2588" s="63" t="s">
        <v>91</v>
      </c>
      <c r="F2588" s="63" t="s">
        <v>92</v>
      </c>
      <c r="G2588" s="63" t="s">
        <v>93</v>
      </c>
      <c r="H2588" s="63" t="s">
        <v>94</v>
      </c>
      <c r="I2588" s="63" t="s">
        <v>95</v>
      </c>
      <c r="J2588" s="63">
        <v>155</v>
      </c>
      <c r="K2588" s="63">
        <v>221.65</v>
      </c>
    </row>
    <row r="2589" spans="1:11" ht="18" customHeight="1" x14ac:dyDescent="0.3">
      <c r="A2589" s="63" t="s">
        <v>96</v>
      </c>
      <c r="B2589" s="63">
        <v>2023</v>
      </c>
      <c r="C2589" s="63" t="s">
        <v>34</v>
      </c>
      <c r="D2589" s="63" t="s">
        <v>102</v>
      </c>
      <c r="E2589" s="63" t="s">
        <v>104</v>
      </c>
      <c r="F2589" s="63" t="s">
        <v>105</v>
      </c>
      <c r="G2589" s="63" t="s">
        <v>101</v>
      </c>
      <c r="H2589" s="63" t="s">
        <v>103</v>
      </c>
      <c r="I2589" s="63" t="s">
        <v>106</v>
      </c>
      <c r="J2589" s="63">
        <v>290</v>
      </c>
      <c r="K2589" s="63">
        <v>414.7</v>
      </c>
    </row>
    <row r="2590" spans="1:11" ht="18" customHeight="1" x14ac:dyDescent="0.3">
      <c r="A2590" s="63" t="s">
        <v>98</v>
      </c>
      <c r="B2590" s="63">
        <v>2023</v>
      </c>
      <c r="C2590" s="63" t="s">
        <v>34</v>
      </c>
      <c r="D2590" s="63" t="s">
        <v>102</v>
      </c>
      <c r="E2590" s="63" t="s">
        <v>104</v>
      </c>
      <c r="F2590" s="63" t="s">
        <v>105</v>
      </c>
      <c r="G2590" s="63" t="s">
        <v>101</v>
      </c>
      <c r="H2590" s="63" t="s">
        <v>103</v>
      </c>
      <c r="I2590" s="63" t="s">
        <v>106</v>
      </c>
      <c r="J2590" s="63">
        <v>260</v>
      </c>
      <c r="K2590" s="63">
        <v>371.8</v>
      </c>
    </row>
    <row r="2591" spans="1:11" ht="18" customHeight="1" x14ac:dyDescent="0.3">
      <c r="A2591" s="63" t="s">
        <v>96</v>
      </c>
      <c r="B2591" s="63">
        <v>2023</v>
      </c>
      <c r="C2591" s="63" t="s">
        <v>34</v>
      </c>
      <c r="D2591" s="63" t="s">
        <v>102</v>
      </c>
      <c r="E2591" s="63" t="s">
        <v>104</v>
      </c>
      <c r="F2591" s="63" t="s">
        <v>105</v>
      </c>
      <c r="G2591" s="63" t="s">
        <v>101</v>
      </c>
      <c r="H2591" s="63" t="s">
        <v>103</v>
      </c>
      <c r="I2591" s="63" t="s">
        <v>106</v>
      </c>
      <c r="J2591" s="63">
        <v>286</v>
      </c>
      <c r="K2591" s="63">
        <v>408.98</v>
      </c>
    </row>
    <row r="2592" spans="1:11" ht="18" customHeight="1" x14ac:dyDescent="0.3">
      <c r="A2592" s="63" t="s">
        <v>96</v>
      </c>
      <c r="B2592" s="63">
        <v>2023</v>
      </c>
      <c r="C2592" s="63" t="s">
        <v>34</v>
      </c>
      <c r="D2592" s="63" t="s">
        <v>102</v>
      </c>
      <c r="E2592" s="63" t="s">
        <v>104</v>
      </c>
      <c r="F2592" s="63" t="s">
        <v>105</v>
      </c>
      <c r="G2592" s="63" t="s">
        <v>101</v>
      </c>
      <c r="H2592" s="63" t="s">
        <v>103</v>
      </c>
      <c r="I2592" s="63" t="s">
        <v>106</v>
      </c>
      <c r="J2592" s="63">
        <v>262</v>
      </c>
      <c r="K2592" s="63">
        <v>374.65999999999997</v>
      </c>
    </row>
    <row r="2593" spans="1:11" ht="18" customHeight="1" x14ac:dyDescent="0.3">
      <c r="A2593" s="63" t="s">
        <v>98</v>
      </c>
      <c r="B2593" s="63">
        <v>2023</v>
      </c>
      <c r="C2593" s="63" t="s">
        <v>34</v>
      </c>
      <c r="D2593" s="63" t="s">
        <v>102</v>
      </c>
      <c r="E2593" s="63" t="s">
        <v>104</v>
      </c>
      <c r="F2593" s="63" t="s">
        <v>105</v>
      </c>
      <c r="G2593" s="63" t="s">
        <v>101</v>
      </c>
      <c r="H2593" s="63" t="s">
        <v>103</v>
      </c>
      <c r="I2593" s="63" t="s">
        <v>106</v>
      </c>
      <c r="J2593" s="63">
        <v>791</v>
      </c>
      <c r="K2593" s="63">
        <v>1131.1300000000001</v>
      </c>
    </row>
    <row r="2594" spans="1:11" ht="18" customHeight="1" x14ac:dyDescent="0.3">
      <c r="A2594" s="63" t="s">
        <v>98</v>
      </c>
      <c r="B2594" s="63">
        <v>2023</v>
      </c>
      <c r="C2594" s="63" t="s">
        <v>34</v>
      </c>
      <c r="D2594" s="63" t="s">
        <v>102</v>
      </c>
      <c r="E2594" s="63" t="s">
        <v>104</v>
      </c>
      <c r="F2594" s="63" t="s">
        <v>105</v>
      </c>
      <c r="G2594" s="63" t="s">
        <v>101</v>
      </c>
      <c r="H2594" s="63" t="s">
        <v>103</v>
      </c>
      <c r="I2594" s="63" t="s">
        <v>106</v>
      </c>
      <c r="J2594" s="63">
        <v>261</v>
      </c>
      <c r="K2594" s="63">
        <v>373.23</v>
      </c>
    </row>
    <row r="2595" spans="1:11" ht="18" customHeight="1" x14ac:dyDescent="0.3">
      <c r="A2595" s="63" t="s">
        <v>96</v>
      </c>
      <c r="B2595" s="63">
        <v>2023</v>
      </c>
      <c r="C2595" s="63" t="s">
        <v>34</v>
      </c>
      <c r="D2595" s="63" t="s">
        <v>102</v>
      </c>
      <c r="E2595" s="63" t="s">
        <v>104</v>
      </c>
      <c r="F2595" s="63" t="s">
        <v>105</v>
      </c>
      <c r="G2595" s="63" t="s">
        <v>101</v>
      </c>
      <c r="H2595" s="63" t="s">
        <v>103</v>
      </c>
      <c r="I2595" s="63" t="s">
        <v>106</v>
      </c>
      <c r="J2595" s="63">
        <v>289</v>
      </c>
      <c r="K2595" s="63">
        <v>413.27</v>
      </c>
    </row>
    <row r="2596" spans="1:11" ht="18" customHeight="1" x14ac:dyDescent="0.3">
      <c r="A2596" s="63" t="s">
        <v>96</v>
      </c>
      <c r="B2596" s="63">
        <v>2023</v>
      </c>
      <c r="C2596" s="63" t="s">
        <v>34</v>
      </c>
      <c r="D2596" s="63" t="s">
        <v>102</v>
      </c>
      <c r="E2596" s="63" t="s">
        <v>104</v>
      </c>
      <c r="F2596" s="63" t="s">
        <v>105</v>
      </c>
      <c r="G2596" s="63" t="s">
        <v>101</v>
      </c>
      <c r="H2596" s="63" t="s">
        <v>103</v>
      </c>
      <c r="I2596" s="63" t="s">
        <v>106</v>
      </c>
      <c r="J2596" s="63">
        <v>259</v>
      </c>
      <c r="K2596" s="63">
        <v>370.37</v>
      </c>
    </row>
    <row r="2597" spans="1:11" ht="18" customHeight="1" x14ac:dyDescent="0.3">
      <c r="A2597" s="63" t="s">
        <v>98</v>
      </c>
      <c r="B2597" s="63">
        <v>2023</v>
      </c>
      <c r="C2597" s="63" t="s">
        <v>34</v>
      </c>
      <c r="D2597" s="63" t="s">
        <v>102</v>
      </c>
      <c r="E2597" s="63" t="s">
        <v>104</v>
      </c>
      <c r="F2597" s="63" t="s">
        <v>105</v>
      </c>
      <c r="G2597" s="63" t="s">
        <v>101</v>
      </c>
      <c r="H2597" s="63" t="s">
        <v>103</v>
      </c>
      <c r="I2597" s="63" t="s">
        <v>106</v>
      </c>
      <c r="J2597" s="63">
        <v>800</v>
      </c>
      <c r="K2597" s="63">
        <v>1144</v>
      </c>
    </row>
    <row r="2598" spans="1:11" ht="18" customHeight="1" x14ac:dyDescent="0.3">
      <c r="A2598" s="63" t="s">
        <v>96</v>
      </c>
      <c r="B2598" s="63">
        <v>2023</v>
      </c>
      <c r="C2598" s="63" t="s">
        <v>34</v>
      </c>
      <c r="D2598" s="63" t="s">
        <v>102</v>
      </c>
      <c r="E2598" s="63" t="s">
        <v>104</v>
      </c>
      <c r="F2598" s="63" t="s">
        <v>105</v>
      </c>
      <c r="G2598" s="63" t="s">
        <v>101</v>
      </c>
      <c r="H2598" s="63" t="s">
        <v>103</v>
      </c>
      <c r="I2598" s="63" t="s">
        <v>106</v>
      </c>
      <c r="J2598" s="63">
        <v>886</v>
      </c>
      <c r="K2598" s="63">
        <v>1266.98</v>
      </c>
    </row>
    <row r="2599" spans="1:11" ht="18" customHeight="1" x14ac:dyDescent="0.3">
      <c r="A2599" s="63" t="s">
        <v>96</v>
      </c>
      <c r="B2599" s="63">
        <v>2023</v>
      </c>
      <c r="C2599" s="63" t="s">
        <v>38</v>
      </c>
      <c r="D2599" s="63" t="s">
        <v>102</v>
      </c>
      <c r="E2599" s="63" t="s">
        <v>104</v>
      </c>
      <c r="F2599" s="63" t="s">
        <v>105</v>
      </c>
      <c r="G2599" s="63" t="s">
        <v>101</v>
      </c>
      <c r="H2599" s="63" t="s">
        <v>103</v>
      </c>
      <c r="I2599" s="63" t="s">
        <v>106</v>
      </c>
      <c r="J2599" s="63">
        <v>266</v>
      </c>
      <c r="K2599" s="63">
        <v>380.38</v>
      </c>
    </row>
    <row r="2600" spans="1:11" ht="18" customHeight="1" x14ac:dyDescent="0.3">
      <c r="A2600" s="63" t="s">
        <v>89</v>
      </c>
      <c r="B2600" s="63">
        <v>2023</v>
      </c>
      <c r="C2600" s="63" t="s">
        <v>38</v>
      </c>
      <c r="D2600" s="63" t="s">
        <v>102</v>
      </c>
      <c r="E2600" s="63" t="s">
        <v>104</v>
      </c>
      <c r="F2600" s="63" t="s">
        <v>105</v>
      </c>
      <c r="G2600" s="63" t="s">
        <v>101</v>
      </c>
      <c r="H2600" s="63" t="s">
        <v>103</v>
      </c>
      <c r="I2600" s="63" t="s">
        <v>106</v>
      </c>
      <c r="J2600" s="63">
        <v>242</v>
      </c>
      <c r="K2600" s="63">
        <v>346.06</v>
      </c>
    </row>
    <row r="2601" spans="1:11" ht="18" customHeight="1" x14ac:dyDescent="0.3">
      <c r="A2601" s="63" t="s">
        <v>89</v>
      </c>
      <c r="B2601" s="63">
        <v>2023</v>
      </c>
      <c r="C2601" s="63" t="s">
        <v>38</v>
      </c>
      <c r="D2601" s="63" t="s">
        <v>102</v>
      </c>
      <c r="E2601" s="63" t="s">
        <v>104</v>
      </c>
      <c r="F2601" s="63" t="s">
        <v>105</v>
      </c>
      <c r="G2601" s="63" t="s">
        <v>101</v>
      </c>
      <c r="H2601" s="63" t="s">
        <v>103</v>
      </c>
      <c r="I2601" s="63" t="s">
        <v>106</v>
      </c>
      <c r="J2601" s="63">
        <v>268</v>
      </c>
      <c r="K2601" s="63">
        <v>383.24</v>
      </c>
    </row>
    <row r="2602" spans="1:11" ht="18" customHeight="1" x14ac:dyDescent="0.3">
      <c r="A2602" s="63" t="s">
        <v>89</v>
      </c>
      <c r="B2602" s="63">
        <v>2023</v>
      </c>
      <c r="C2602" s="63" t="s">
        <v>38</v>
      </c>
      <c r="D2602" s="63" t="s">
        <v>102</v>
      </c>
      <c r="E2602" s="63" t="s">
        <v>104</v>
      </c>
      <c r="F2602" s="63" t="s">
        <v>105</v>
      </c>
      <c r="G2602" s="63" t="s">
        <v>101</v>
      </c>
      <c r="H2602" s="63" t="s">
        <v>103</v>
      </c>
      <c r="I2602" s="63" t="s">
        <v>106</v>
      </c>
      <c r="J2602" s="63">
        <v>238</v>
      </c>
      <c r="K2602" s="63">
        <v>340.34000000000003</v>
      </c>
    </row>
    <row r="2603" spans="1:11" ht="18" customHeight="1" x14ac:dyDescent="0.3">
      <c r="A2603" s="63" t="s">
        <v>89</v>
      </c>
      <c r="B2603" s="63">
        <v>2023</v>
      </c>
      <c r="C2603" s="63" t="s">
        <v>38</v>
      </c>
      <c r="D2603" s="63" t="s">
        <v>102</v>
      </c>
      <c r="E2603" s="63" t="s">
        <v>104</v>
      </c>
      <c r="F2603" s="63" t="s">
        <v>105</v>
      </c>
      <c r="G2603" s="63" t="s">
        <v>101</v>
      </c>
      <c r="H2603" s="63" t="s">
        <v>103</v>
      </c>
      <c r="I2603" s="63" t="s">
        <v>106</v>
      </c>
      <c r="J2603" s="63">
        <v>881</v>
      </c>
      <c r="K2603" s="63">
        <v>1259.83</v>
      </c>
    </row>
    <row r="2604" spans="1:11" ht="18" customHeight="1" x14ac:dyDescent="0.3">
      <c r="A2604" s="63" t="s">
        <v>89</v>
      </c>
      <c r="B2604" s="63">
        <v>2023</v>
      </c>
      <c r="C2604" s="63" t="s">
        <v>38</v>
      </c>
      <c r="D2604" s="63" t="s">
        <v>102</v>
      </c>
      <c r="E2604" s="63" t="s">
        <v>104</v>
      </c>
      <c r="F2604" s="63" t="s">
        <v>105</v>
      </c>
      <c r="G2604" s="63" t="s">
        <v>101</v>
      </c>
      <c r="H2604" s="63" t="s">
        <v>103</v>
      </c>
      <c r="I2604" s="63" t="s">
        <v>106</v>
      </c>
      <c r="J2604" s="63">
        <v>834</v>
      </c>
      <c r="K2604" s="63">
        <v>526.24</v>
      </c>
    </row>
    <row r="2605" spans="1:11" ht="18" customHeight="1" x14ac:dyDescent="0.3">
      <c r="A2605" s="63" t="s">
        <v>89</v>
      </c>
      <c r="B2605" s="63">
        <v>2023</v>
      </c>
      <c r="C2605" s="63" t="s">
        <v>38</v>
      </c>
      <c r="D2605" s="63" t="s">
        <v>102</v>
      </c>
      <c r="E2605" s="63" t="s">
        <v>104</v>
      </c>
      <c r="F2605" s="63" t="s">
        <v>105</v>
      </c>
      <c r="G2605" s="63" t="s">
        <v>101</v>
      </c>
      <c r="H2605" s="63" t="s">
        <v>103</v>
      </c>
      <c r="I2605" s="63" t="s">
        <v>106</v>
      </c>
      <c r="J2605" s="63">
        <v>265</v>
      </c>
      <c r="K2605" s="63">
        <v>378.95</v>
      </c>
    </row>
    <row r="2606" spans="1:11" ht="18" customHeight="1" x14ac:dyDescent="0.3">
      <c r="A2606" s="63" t="s">
        <v>89</v>
      </c>
      <c r="B2606" s="63">
        <v>2023</v>
      </c>
      <c r="C2606" s="63" t="s">
        <v>38</v>
      </c>
      <c r="D2606" s="63" t="s">
        <v>102</v>
      </c>
      <c r="E2606" s="63" t="s">
        <v>104</v>
      </c>
      <c r="F2606" s="63" t="s">
        <v>105</v>
      </c>
      <c r="G2606" s="63" t="s">
        <v>101</v>
      </c>
      <c r="H2606" s="63" t="s">
        <v>103</v>
      </c>
      <c r="I2606" s="63" t="s">
        <v>106</v>
      </c>
      <c r="J2606" s="63">
        <v>241</v>
      </c>
      <c r="K2606" s="63">
        <v>344.63</v>
      </c>
    </row>
    <row r="2607" spans="1:11" ht="18" customHeight="1" x14ac:dyDescent="0.3">
      <c r="A2607" s="63" t="s">
        <v>89</v>
      </c>
      <c r="B2607" s="63">
        <v>2023</v>
      </c>
      <c r="C2607" s="63" t="s">
        <v>38</v>
      </c>
      <c r="D2607" s="63" t="s">
        <v>102</v>
      </c>
      <c r="E2607" s="63" t="s">
        <v>104</v>
      </c>
      <c r="F2607" s="63" t="s">
        <v>105</v>
      </c>
      <c r="G2607" s="63" t="s">
        <v>101</v>
      </c>
      <c r="H2607" s="63" t="s">
        <v>103</v>
      </c>
      <c r="I2607" s="63" t="s">
        <v>106</v>
      </c>
      <c r="J2607" s="63">
        <v>803</v>
      </c>
      <c r="K2607" s="63">
        <v>1148.29</v>
      </c>
    </row>
    <row r="2608" spans="1:11" ht="18" customHeight="1" x14ac:dyDescent="0.3">
      <c r="A2608" s="63" t="s">
        <v>96</v>
      </c>
      <c r="B2608" s="63">
        <v>2023</v>
      </c>
      <c r="C2608" s="63" t="s">
        <v>38</v>
      </c>
      <c r="D2608" s="63" t="s">
        <v>102</v>
      </c>
      <c r="E2608" s="63" t="s">
        <v>104</v>
      </c>
      <c r="F2608" s="63" t="s">
        <v>105</v>
      </c>
      <c r="G2608" s="63" t="s">
        <v>101</v>
      </c>
      <c r="H2608" s="63" t="s">
        <v>103</v>
      </c>
      <c r="I2608" s="63" t="s">
        <v>106</v>
      </c>
      <c r="J2608" s="63">
        <v>239</v>
      </c>
      <c r="K2608" s="63">
        <v>341.77</v>
      </c>
    </row>
    <row r="2609" spans="1:11" ht="18" customHeight="1" x14ac:dyDescent="0.3">
      <c r="A2609" s="63" t="s">
        <v>96</v>
      </c>
      <c r="B2609" s="63">
        <v>2023</v>
      </c>
      <c r="C2609" s="63" t="s">
        <v>42</v>
      </c>
      <c r="D2609" s="63" t="s">
        <v>102</v>
      </c>
      <c r="E2609" s="63" t="s">
        <v>104</v>
      </c>
      <c r="F2609" s="63" t="s">
        <v>105</v>
      </c>
      <c r="G2609" s="63" t="s">
        <v>101</v>
      </c>
      <c r="H2609" s="63" t="s">
        <v>103</v>
      </c>
      <c r="I2609" s="63" t="s">
        <v>106</v>
      </c>
      <c r="J2609" s="63">
        <v>248</v>
      </c>
      <c r="K2609" s="63">
        <v>354.64</v>
      </c>
    </row>
    <row r="2610" spans="1:11" ht="18" customHeight="1" x14ac:dyDescent="0.3">
      <c r="A2610" s="63" t="s">
        <v>99</v>
      </c>
      <c r="B2610" s="63">
        <v>2023</v>
      </c>
      <c r="C2610" s="63" t="s">
        <v>42</v>
      </c>
      <c r="D2610" s="63" t="s">
        <v>102</v>
      </c>
      <c r="E2610" s="63" t="s">
        <v>104</v>
      </c>
      <c r="F2610" s="63" t="s">
        <v>105</v>
      </c>
      <c r="G2610" s="63" t="s">
        <v>101</v>
      </c>
      <c r="H2610" s="63" t="s">
        <v>103</v>
      </c>
      <c r="I2610" s="63" t="s">
        <v>106</v>
      </c>
      <c r="J2610" s="63">
        <v>218</v>
      </c>
      <c r="K2610" s="63">
        <v>311.74</v>
      </c>
    </row>
    <row r="2611" spans="1:11" ht="18" customHeight="1" x14ac:dyDescent="0.3">
      <c r="A2611" s="63" t="s">
        <v>96</v>
      </c>
      <c r="B2611" s="63">
        <v>2023</v>
      </c>
      <c r="C2611" s="63" t="s">
        <v>42</v>
      </c>
      <c r="D2611" s="63" t="s">
        <v>102</v>
      </c>
      <c r="E2611" s="63" t="s">
        <v>104</v>
      </c>
      <c r="F2611" s="63" t="s">
        <v>105</v>
      </c>
      <c r="G2611" s="63" t="s">
        <v>101</v>
      </c>
      <c r="H2611" s="63" t="s">
        <v>103</v>
      </c>
      <c r="I2611" s="63" t="s">
        <v>106</v>
      </c>
      <c r="J2611" s="63">
        <v>244</v>
      </c>
      <c r="K2611" s="63">
        <v>348.92</v>
      </c>
    </row>
    <row r="2612" spans="1:11" ht="18" customHeight="1" x14ac:dyDescent="0.3">
      <c r="A2612" s="63" t="s">
        <v>96</v>
      </c>
      <c r="B2612" s="63">
        <v>2023</v>
      </c>
      <c r="C2612" s="63" t="s">
        <v>42</v>
      </c>
      <c r="D2612" s="63" t="s">
        <v>102</v>
      </c>
      <c r="E2612" s="63" t="s">
        <v>104</v>
      </c>
      <c r="F2612" s="63" t="s">
        <v>105</v>
      </c>
      <c r="G2612" s="63" t="s">
        <v>101</v>
      </c>
      <c r="H2612" s="63" t="s">
        <v>103</v>
      </c>
      <c r="I2612" s="63" t="s">
        <v>106</v>
      </c>
      <c r="J2612" s="63">
        <v>220</v>
      </c>
      <c r="K2612" s="63">
        <v>314.60000000000002</v>
      </c>
    </row>
    <row r="2613" spans="1:11" ht="18" customHeight="1" x14ac:dyDescent="0.3">
      <c r="A2613" s="63" t="s">
        <v>98</v>
      </c>
      <c r="B2613" s="63">
        <v>2023</v>
      </c>
      <c r="C2613" s="63" t="s">
        <v>42</v>
      </c>
      <c r="D2613" s="63" t="s">
        <v>102</v>
      </c>
      <c r="E2613" s="63" t="s">
        <v>104</v>
      </c>
      <c r="F2613" s="63" t="s">
        <v>105</v>
      </c>
      <c r="G2613" s="63" t="s">
        <v>101</v>
      </c>
      <c r="H2613" s="63" t="s">
        <v>103</v>
      </c>
      <c r="I2613" s="63" t="s">
        <v>106</v>
      </c>
      <c r="J2613" s="63">
        <v>798</v>
      </c>
      <c r="K2613" s="63">
        <v>1141.1399999999999</v>
      </c>
    </row>
    <row r="2614" spans="1:11" ht="18" customHeight="1" x14ac:dyDescent="0.3">
      <c r="A2614" s="63" t="s">
        <v>96</v>
      </c>
      <c r="B2614" s="63">
        <v>2023</v>
      </c>
      <c r="C2614" s="63" t="s">
        <v>42</v>
      </c>
      <c r="D2614" s="63" t="s">
        <v>102</v>
      </c>
      <c r="E2614" s="63" t="s">
        <v>104</v>
      </c>
      <c r="F2614" s="63" t="s">
        <v>105</v>
      </c>
      <c r="G2614" s="63" t="s">
        <v>101</v>
      </c>
      <c r="H2614" s="63" t="s">
        <v>103</v>
      </c>
      <c r="I2614" s="63" t="s">
        <v>106</v>
      </c>
      <c r="J2614" s="63">
        <v>885</v>
      </c>
      <c r="K2614" s="63">
        <v>1265.55</v>
      </c>
    </row>
    <row r="2615" spans="1:11" ht="18" customHeight="1" x14ac:dyDescent="0.3">
      <c r="A2615" s="63" t="s">
        <v>96</v>
      </c>
      <c r="B2615" s="63">
        <v>2023</v>
      </c>
      <c r="C2615" s="63" t="s">
        <v>42</v>
      </c>
      <c r="D2615" s="63" t="s">
        <v>102</v>
      </c>
      <c r="E2615" s="63" t="s">
        <v>104</v>
      </c>
      <c r="F2615" s="63" t="s">
        <v>105</v>
      </c>
      <c r="G2615" s="63" t="s">
        <v>101</v>
      </c>
      <c r="H2615" s="63" t="s">
        <v>103</v>
      </c>
      <c r="I2615" s="63" t="s">
        <v>106</v>
      </c>
      <c r="J2615" s="63">
        <v>838</v>
      </c>
      <c r="K2615" s="63">
        <v>526.24</v>
      </c>
    </row>
    <row r="2616" spans="1:11" ht="18" customHeight="1" x14ac:dyDescent="0.3">
      <c r="A2616" s="63" t="s">
        <v>98</v>
      </c>
      <c r="B2616" s="63">
        <v>2023</v>
      </c>
      <c r="C2616" s="63" t="s">
        <v>42</v>
      </c>
      <c r="D2616" s="63" t="s">
        <v>102</v>
      </c>
      <c r="E2616" s="63" t="s">
        <v>104</v>
      </c>
      <c r="F2616" s="63" t="s">
        <v>105</v>
      </c>
      <c r="G2616" s="63" t="s">
        <v>101</v>
      </c>
      <c r="H2616" s="63" t="s">
        <v>103</v>
      </c>
      <c r="I2616" s="63" t="s">
        <v>106</v>
      </c>
      <c r="J2616" s="63">
        <v>219</v>
      </c>
      <c r="K2616" s="63">
        <v>313.17</v>
      </c>
    </row>
    <row r="2617" spans="1:11" ht="18" customHeight="1" x14ac:dyDescent="0.3">
      <c r="A2617" s="63" t="s">
        <v>96</v>
      </c>
      <c r="B2617" s="63">
        <v>2023</v>
      </c>
      <c r="C2617" s="63" t="s">
        <v>42</v>
      </c>
      <c r="D2617" s="63" t="s">
        <v>102</v>
      </c>
      <c r="E2617" s="63" t="s">
        <v>104</v>
      </c>
      <c r="F2617" s="63" t="s">
        <v>105</v>
      </c>
      <c r="G2617" s="63" t="s">
        <v>101</v>
      </c>
      <c r="H2617" s="63" t="s">
        <v>103</v>
      </c>
      <c r="I2617" s="63" t="s">
        <v>106</v>
      </c>
      <c r="J2617" s="63">
        <v>247</v>
      </c>
      <c r="K2617" s="63">
        <v>353.21</v>
      </c>
    </row>
    <row r="2618" spans="1:11" ht="18" customHeight="1" x14ac:dyDescent="0.3">
      <c r="A2618" s="63" t="s">
        <v>96</v>
      </c>
      <c r="B2618" s="63">
        <v>2023</v>
      </c>
      <c r="C2618" s="63" t="s">
        <v>42</v>
      </c>
      <c r="D2618" s="63" t="s">
        <v>102</v>
      </c>
      <c r="E2618" s="63" t="s">
        <v>104</v>
      </c>
      <c r="F2618" s="63" t="s">
        <v>105</v>
      </c>
      <c r="G2618" s="63" t="s">
        <v>101</v>
      </c>
      <c r="H2618" s="63" t="s">
        <v>103</v>
      </c>
      <c r="I2618" s="63" t="s">
        <v>106</v>
      </c>
      <c r="J2618" s="63">
        <v>217</v>
      </c>
      <c r="K2618" s="63">
        <v>310.31</v>
      </c>
    </row>
    <row r="2619" spans="1:11" ht="18" customHeight="1" x14ac:dyDescent="0.3">
      <c r="A2619" s="63" t="s">
        <v>99</v>
      </c>
      <c r="B2619" s="63">
        <v>2023</v>
      </c>
      <c r="C2619" s="63" t="s">
        <v>42</v>
      </c>
      <c r="D2619" s="63" t="s">
        <v>102</v>
      </c>
      <c r="E2619" s="63" t="s">
        <v>104</v>
      </c>
      <c r="F2619" s="63" t="s">
        <v>105</v>
      </c>
      <c r="G2619" s="63" t="s">
        <v>101</v>
      </c>
      <c r="H2619" s="63" t="s">
        <v>103</v>
      </c>
      <c r="I2619" s="63" t="s">
        <v>106</v>
      </c>
      <c r="J2619" s="63">
        <v>807</v>
      </c>
      <c r="K2619" s="63">
        <v>1154.01</v>
      </c>
    </row>
    <row r="2620" spans="1:11" ht="18" customHeight="1" x14ac:dyDescent="0.3">
      <c r="A2620" s="63" t="s">
        <v>96</v>
      </c>
      <c r="B2620" s="63">
        <v>2023</v>
      </c>
      <c r="C2620" s="63" t="s">
        <v>42</v>
      </c>
      <c r="D2620" s="63" t="s">
        <v>102</v>
      </c>
      <c r="E2620" s="63" t="s">
        <v>104</v>
      </c>
      <c r="F2620" s="63" t="s">
        <v>105</v>
      </c>
      <c r="G2620" s="63" t="s">
        <v>101</v>
      </c>
      <c r="H2620" s="63" t="s">
        <v>103</v>
      </c>
      <c r="I2620" s="63" t="s">
        <v>106</v>
      </c>
      <c r="J2620" s="63">
        <v>221</v>
      </c>
      <c r="K2620" s="63">
        <v>316.02999999999997</v>
      </c>
    </row>
    <row r="2621" spans="1:11" ht="18" customHeight="1" x14ac:dyDescent="0.3">
      <c r="A2621" s="63" t="s">
        <v>96</v>
      </c>
      <c r="B2621" s="63">
        <v>2023</v>
      </c>
      <c r="C2621" s="63" t="s">
        <v>31</v>
      </c>
      <c r="D2621" s="63" t="s">
        <v>102</v>
      </c>
      <c r="E2621" s="63" t="s">
        <v>104</v>
      </c>
      <c r="F2621" s="63" t="s">
        <v>105</v>
      </c>
      <c r="G2621" s="63" t="s">
        <v>101</v>
      </c>
      <c r="H2621" s="63" t="s">
        <v>103</v>
      </c>
      <c r="I2621" s="63" t="s">
        <v>106</v>
      </c>
      <c r="J2621" s="63">
        <v>272</v>
      </c>
      <c r="K2621" s="63">
        <v>388.96</v>
      </c>
    </row>
    <row r="2622" spans="1:11" ht="18" customHeight="1" x14ac:dyDescent="0.3">
      <c r="A2622" s="63" t="s">
        <v>96</v>
      </c>
      <c r="B2622" s="63">
        <v>2023</v>
      </c>
      <c r="C2622" s="63" t="s">
        <v>31</v>
      </c>
      <c r="D2622" s="63" t="s">
        <v>102</v>
      </c>
      <c r="E2622" s="63" t="s">
        <v>104</v>
      </c>
      <c r="F2622" s="63" t="s">
        <v>105</v>
      </c>
      <c r="G2622" s="63" t="s">
        <v>101</v>
      </c>
      <c r="H2622" s="63" t="s">
        <v>103</v>
      </c>
      <c r="I2622" s="63" t="s">
        <v>106</v>
      </c>
      <c r="J2622" s="63">
        <v>298</v>
      </c>
      <c r="K2622" s="63">
        <v>426.14</v>
      </c>
    </row>
    <row r="2623" spans="1:11" ht="18" customHeight="1" x14ac:dyDescent="0.3">
      <c r="A2623" s="63" t="s">
        <v>89</v>
      </c>
      <c r="B2623" s="63">
        <v>2023</v>
      </c>
      <c r="C2623" s="63" t="s">
        <v>31</v>
      </c>
      <c r="D2623" s="63" t="s">
        <v>102</v>
      </c>
      <c r="E2623" s="63" t="s">
        <v>104</v>
      </c>
      <c r="F2623" s="63" t="s">
        <v>105</v>
      </c>
      <c r="G2623" s="63" t="s">
        <v>101</v>
      </c>
      <c r="H2623" s="63" t="s">
        <v>103</v>
      </c>
      <c r="I2623" s="63" t="s">
        <v>106</v>
      </c>
      <c r="J2623" s="63">
        <v>226</v>
      </c>
      <c r="K2623" s="63">
        <v>323.18</v>
      </c>
    </row>
    <row r="2624" spans="1:11" ht="18" customHeight="1" x14ac:dyDescent="0.3">
      <c r="A2624" s="63" t="s">
        <v>96</v>
      </c>
      <c r="B2624" s="63">
        <v>2023</v>
      </c>
      <c r="C2624" s="63" t="s">
        <v>31</v>
      </c>
      <c r="D2624" s="63" t="s">
        <v>102</v>
      </c>
      <c r="E2624" s="63" t="s">
        <v>104</v>
      </c>
      <c r="F2624" s="63" t="s">
        <v>105</v>
      </c>
      <c r="G2624" s="63" t="s">
        <v>101</v>
      </c>
      <c r="H2624" s="63" t="s">
        <v>103</v>
      </c>
      <c r="I2624" s="63" t="s">
        <v>106</v>
      </c>
      <c r="J2624" s="63">
        <v>274</v>
      </c>
      <c r="K2624" s="63">
        <v>391.82</v>
      </c>
    </row>
    <row r="2625" spans="1:11" ht="18" customHeight="1" x14ac:dyDescent="0.3">
      <c r="A2625" s="63" t="s">
        <v>96</v>
      </c>
      <c r="B2625" s="63">
        <v>2023</v>
      </c>
      <c r="C2625" s="63" t="s">
        <v>31</v>
      </c>
      <c r="D2625" s="63" t="s">
        <v>102</v>
      </c>
      <c r="E2625" s="63" t="s">
        <v>104</v>
      </c>
      <c r="F2625" s="63" t="s">
        <v>105</v>
      </c>
      <c r="G2625" s="63" t="s">
        <v>101</v>
      </c>
      <c r="H2625" s="63" t="s">
        <v>103</v>
      </c>
      <c r="I2625" s="63" t="s">
        <v>106</v>
      </c>
      <c r="J2625" s="63">
        <v>789</v>
      </c>
      <c r="K2625" s="63">
        <v>1128.27</v>
      </c>
    </row>
    <row r="2626" spans="1:11" ht="18" customHeight="1" x14ac:dyDescent="0.3">
      <c r="A2626" s="63" t="s">
        <v>98</v>
      </c>
      <c r="B2626" s="63">
        <v>2023</v>
      </c>
      <c r="C2626" s="63" t="s">
        <v>31</v>
      </c>
      <c r="D2626" s="63" t="s">
        <v>102</v>
      </c>
      <c r="E2626" s="63" t="s">
        <v>104</v>
      </c>
      <c r="F2626" s="63" t="s">
        <v>105</v>
      </c>
      <c r="G2626" s="63" t="s">
        <v>101</v>
      </c>
      <c r="H2626" s="63" t="s">
        <v>103</v>
      </c>
      <c r="I2626" s="63" t="s">
        <v>106</v>
      </c>
      <c r="J2626" s="63">
        <v>876</v>
      </c>
      <c r="K2626" s="63">
        <v>1252.68</v>
      </c>
    </row>
    <row r="2627" spans="1:11" ht="18" customHeight="1" x14ac:dyDescent="0.3">
      <c r="A2627" s="63" t="s">
        <v>89</v>
      </c>
      <c r="B2627" s="63">
        <v>2023</v>
      </c>
      <c r="C2627" s="63" t="s">
        <v>31</v>
      </c>
      <c r="D2627" s="63" t="s">
        <v>102</v>
      </c>
      <c r="E2627" s="63" t="s">
        <v>104</v>
      </c>
      <c r="F2627" s="63" t="s">
        <v>105</v>
      </c>
      <c r="G2627" s="63" t="s">
        <v>101</v>
      </c>
      <c r="H2627" s="63" t="s">
        <v>103</v>
      </c>
      <c r="I2627" s="63" t="s">
        <v>106</v>
      </c>
      <c r="J2627" s="63">
        <v>958</v>
      </c>
      <c r="K2627" s="63">
        <v>1369.94</v>
      </c>
    </row>
    <row r="2628" spans="1:11" ht="18" customHeight="1" x14ac:dyDescent="0.3">
      <c r="A2628" s="63" t="s">
        <v>98</v>
      </c>
      <c r="B2628" s="63">
        <v>2023</v>
      </c>
      <c r="C2628" s="63" t="s">
        <v>31</v>
      </c>
      <c r="D2628" s="63" t="s">
        <v>102</v>
      </c>
      <c r="E2628" s="63" t="s">
        <v>104</v>
      </c>
      <c r="F2628" s="63" t="s">
        <v>105</v>
      </c>
      <c r="G2628" s="63" t="s">
        <v>101</v>
      </c>
      <c r="H2628" s="63" t="s">
        <v>103</v>
      </c>
      <c r="I2628" s="63" t="s">
        <v>106</v>
      </c>
      <c r="J2628" s="63">
        <v>829</v>
      </c>
      <c r="K2628" s="63">
        <v>526.24</v>
      </c>
    </row>
    <row r="2629" spans="1:11" ht="18" customHeight="1" x14ac:dyDescent="0.3">
      <c r="A2629" s="63" t="s">
        <v>96</v>
      </c>
      <c r="B2629" s="63">
        <v>2023</v>
      </c>
      <c r="C2629" s="63" t="s">
        <v>31</v>
      </c>
      <c r="D2629" s="63" t="s">
        <v>102</v>
      </c>
      <c r="E2629" s="63" t="s">
        <v>104</v>
      </c>
      <c r="F2629" s="63" t="s">
        <v>105</v>
      </c>
      <c r="G2629" s="63" t="s">
        <v>101</v>
      </c>
      <c r="H2629" s="63" t="s">
        <v>103</v>
      </c>
      <c r="I2629" s="63" t="s">
        <v>106</v>
      </c>
      <c r="J2629" s="63">
        <v>273</v>
      </c>
      <c r="K2629" s="63">
        <v>390.39</v>
      </c>
    </row>
    <row r="2630" spans="1:11" ht="18" customHeight="1" x14ac:dyDescent="0.3">
      <c r="A2630" s="63" t="s">
        <v>89</v>
      </c>
      <c r="B2630" s="63">
        <v>2023</v>
      </c>
      <c r="C2630" s="63" t="s">
        <v>31</v>
      </c>
      <c r="D2630" s="63" t="s">
        <v>102</v>
      </c>
      <c r="E2630" s="63" t="s">
        <v>104</v>
      </c>
      <c r="F2630" s="63" t="s">
        <v>105</v>
      </c>
      <c r="G2630" s="63" t="s">
        <v>101</v>
      </c>
      <c r="H2630" s="63" t="s">
        <v>103</v>
      </c>
      <c r="I2630" s="63" t="s">
        <v>106</v>
      </c>
      <c r="J2630" s="63">
        <v>267</v>
      </c>
      <c r="K2630" s="63">
        <v>381.81</v>
      </c>
    </row>
    <row r="2631" spans="1:11" ht="18" customHeight="1" x14ac:dyDescent="0.3">
      <c r="A2631" s="63" t="s">
        <v>96</v>
      </c>
      <c r="B2631" s="63">
        <v>2023</v>
      </c>
      <c r="C2631" s="63" t="s">
        <v>31</v>
      </c>
      <c r="D2631" s="63" t="s">
        <v>102</v>
      </c>
      <c r="E2631" s="63" t="s">
        <v>104</v>
      </c>
      <c r="F2631" s="63" t="s">
        <v>105</v>
      </c>
      <c r="G2631" s="63" t="s">
        <v>101</v>
      </c>
      <c r="H2631" s="63" t="s">
        <v>103</v>
      </c>
      <c r="I2631" s="63" t="s">
        <v>106</v>
      </c>
      <c r="J2631" s="63">
        <v>301</v>
      </c>
      <c r="K2631" s="63">
        <v>430.43</v>
      </c>
    </row>
    <row r="2632" spans="1:11" ht="18" customHeight="1" x14ac:dyDescent="0.3">
      <c r="A2632" s="63" t="s">
        <v>96</v>
      </c>
      <c r="B2632" s="63">
        <v>2023</v>
      </c>
      <c r="C2632" s="63" t="s">
        <v>31</v>
      </c>
      <c r="D2632" s="63" t="s">
        <v>102</v>
      </c>
      <c r="E2632" s="63" t="s">
        <v>104</v>
      </c>
      <c r="F2632" s="63" t="s">
        <v>105</v>
      </c>
      <c r="G2632" s="63" t="s">
        <v>101</v>
      </c>
      <c r="H2632" s="63" t="s">
        <v>103</v>
      </c>
      <c r="I2632" s="63" t="s">
        <v>106</v>
      </c>
      <c r="J2632" s="63">
        <v>271</v>
      </c>
      <c r="K2632" s="63">
        <v>387.53</v>
      </c>
    </row>
    <row r="2633" spans="1:11" ht="18" customHeight="1" x14ac:dyDescent="0.3">
      <c r="A2633" s="63" t="s">
        <v>96</v>
      </c>
      <c r="B2633" s="63">
        <v>2023</v>
      </c>
      <c r="C2633" s="63" t="s">
        <v>31</v>
      </c>
      <c r="D2633" s="63" t="s">
        <v>102</v>
      </c>
      <c r="E2633" s="63" t="s">
        <v>104</v>
      </c>
      <c r="F2633" s="63" t="s">
        <v>105</v>
      </c>
      <c r="G2633" s="63" t="s">
        <v>101</v>
      </c>
      <c r="H2633" s="63" t="s">
        <v>103</v>
      </c>
      <c r="I2633" s="63" t="s">
        <v>106</v>
      </c>
      <c r="J2633" s="63">
        <v>798</v>
      </c>
      <c r="K2633" s="63">
        <v>1141.1399999999999</v>
      </c>
    </row>
    <row r="2634" spans="1:11" ht="18" customHeight="1" x14ac:dyDescent="0.3">
      <c r="A2634" s="63" t="s">
        <v>89</v>
      </c>
      <c r="B2634" s="63">
        <v>2023</v>
      </c>
      <c r="C2634" s="63" t="s">
        <v>31</v>
      </c>
      <c r="D2634" s="63" t="s">
        <v>102</v>
      </c>
      <c r="E2634" s="63" t="s">
        <v>104</v>
      </c>
      <c r="F2634" s="63" t="s">
        <v>105</v>
      </c>
      <c r="G2634" s="63" t="s">
        <v>101</v>
      </c>
      <c r="H2634" s="63" t="s">
        <v>103</v>
      </c>
      <c r="I2634" s="63" t="s">
        <v>106</v>
      </c>
      <c r="J2634" s="63">
        <v>851</v>
      </c>
      <c r="K2634" s="63">
        <v>1216.93</v>
      </c>
    </row>
    <row r="2635" spans="1:11" ht="18" customHeight="1" x14ac:dyDescent="0.3">
      <c r="A2635" s="63" t="s">
        <v>89</v>
      </c>
      <c r="B2635" s="63">
        <v>2023</v>
      </c>
      <c r="C2635" s="63" t="s">
        <v>9</v>
      </c>
      <c r="D2635" s="63" t="s">
        <v>102</v>
      </c>
      <c r="E2635" s="63" t="s">
        <v>104</v>
      </c>
      <c r="F2635" s="63" t="s">
        <v>105</v>
      </c>
      <c r="G2635" s="63" t="s">
        <v>101</v>
      </c>
      <c r="H2635" s="63" t="s">
        <v>103</v>
      </c>
      <c r="I2635" s="63" t="s">
        <v>106</v>
      </c>
      <c r="J2635" s="63">
        <v>302</v>
      </c>
      <c r="K2635" s="63">
        <v>431.86</v>
      </c>
    </row>
    <row r="2636" spans="1:11" ht="18" customHeight="1" x14ac:dyDescent="0.3">
      <c r="A2636" s="63" t="s">
        <v>96</v>
      </c>
      <c r="B2636" s="63">
        <v>2023</v>
      </c>
      <c r="C2636" s="63" t="s">
        <v>9</v>
      </c>
      <c r="D2636" s="63" t="s">
        <v>102</v>
      </c>
      <c r="E2636" s="63" t="s">
        <v>104</v>
      </c>
      <c r="F2636" s="63" t="s">
        <v>105</v>
      </c>
      <c r="G2636" s="63" t="s">
        <v>101</v>
      </c>
      <c r="H2636" s="63" t="s">
        <v>103</v>
      </c>
      <c r="I2636" s="63" t="s">
        <v>106</v>
      </c>
      <c r="J2636" s="63">
        <v>230</v>
      </c>
      <c r="K2636" s="63">
        <v>328.9</v>
      </c>
    </row>
    <row r="2637" spans="1:11" ht="18" customHeight="1" x14ac:dyDescent="0.3">
      <c r="A2637" s="63" t="s">
        <v>98</v>
      </c>
      <c r="B2637" s="63">
        <v>2023</v>
      </c>
      <c r="C2637" s="63" t="s">
        <v>9</v>
      </c>
      <c r="D2637" s="63" t="s">
        <v>102</v>
      </c>
      <c r="E2637" s="63" t="s">
        <v>104</v>
      </c>
      <c r="F2637" s="63" t="s">
        <v>105</v>
      </c>
      <c r="G2637" s="63" t="s">
        <v>101</v>
      </c>
      <c r="H2637" s="63" t="s">
        <v>103</v>
      </c>
      <c r="I2637" s="63" t="s">
        <v>106</v>
      </c>
      <c r="J2637" s="63">
        <v>278</v>
      </c>
      <c r="K2637" s="63">
        <v>397.53999999999996</v>
      </c>
    </row>
    <row r="2638" spans="1:11" ht="18" customHeight="1" x14ac:dyDescent="0.3">
      <c r="A2638" s="63" t="s">
        <v>89</v>
      </c>
      <c r="B2638" s="63">
        <v>2023</v>
      </c>
      <c r="C2638" s="63" t="s">
        <v>9</v>
      </c>
      <c r="D2638" s="63" t="s">
        <v>102</v>
      </c>
      <c r="E2638" s="63" t="s">
        <v>104</v>
      </c>
      <c r="F2638" s="63" t="s">
        <v>105</v>
      </c>
      <c r="G2638" s="63" t="s">
        <v>101</v>
      </c>
      <c r="H2638" s="63" t="s">
        <v>103</v>
      </c>
      <c r="I2638" s="63" t="s">
        <v>106</v>
      </c>
      <c r="J2638" s="63">
        <v>304</v>
      </c>
      <c r="K2638" s="63">
        <v>434.72</v>
      </c>
    </row>
    <row r="2639" spans="1:11" ht="18" customHeight="1" x14ac:dyDescent="0.3">
      <c r="A2639" s="63" t="s">
        <v>89</v>
      </c>
      <c r="B2639" s="63">
        <v>2023</v>
      </c>
      <c r="C2639" s="63" t="s">
        <v>9</v>
      </c>
      <c r="D2639" s="63" t="s">
        <v>102</v>
      </c>
      <c r="E2639" s="63" t="s">
        <v>104</v>
      </c>
      <c r="F2639" s="63" t="s">
        <v>105</v>
      </c>
      <c r="G2639" s="63" t="s">
        <v>101</v>
      </c>
      <c r="H2639" s="63" t="s">
        <v>103</v>
      </c>
      <c r="I2639" s="63" t="s">
        <v>106</v>
      </c>
      <c r="J2639" s="63">
        <v>232</v>
      </c>
      <c r="K2639" s="63">
        <v>331.76</v>
      </c>
    </row>
    <row r="2640" spans="1:11" ht="18" customHeight="1" x14ac:dyDescent="0.3">
      <c r="A2640" s="63" t="s">
        <v>96</v>
      </c>
      <c r="B2640" s="63">
        <v>2023</v>
      </c>
      <c r="C2640" s="63" t="s">
        <v>9</v>
      </c>
      <c r="D2640" s="63" t="s">
        <v>102</v>
      </c>
      <c r="E2640" s="63" t="s">
        <v>104</v>
      </c>
      <c r="F2640" s="63" t="s">
        <v>105</v>
      </c>
      <c r="G2640" s="63" t="s">
        <v>101</v>
      </c>
      <c r="H2640" s="63" t="s">
        <v>103</v>
      </c>
      <c r="I2640" s="63" t="s">
        <v>106</v>
      </c>
      <c r="J2640" s="63">
        <v>788</v>
      </c>
      <c r="K2640" s="63">
        <v>1126.8399999999999</v>
      </c>
    </row>
    <row r="2641" spans="1:11" ht="18" customHeight="1" x14ac:dyDescent="0.3">
      <c r="A2641" s="63" t="s">
        <v>96</v>
      </c>
      <c r="B2641" s="63">
        <v>2023</v>
      </c>
      <c r="C2641" s="63" t="s">
        <v>9</v>
      </c>
      <c r="D2641" s="63" t="s">
        <v>102</v>
      </c>
      <c r="E2641" s="63" t="s">
        <v>104</v>
      </c>
      <c r="F2641" s="63" t="s">
        <v>105</v>
      </c>
      <c r="G2641" s="63" t="s">
        <v>101</v>
      </c>
      <c r="H2641" s="63" t="s">
        <v>103</v>
      </c>
      <c r="I2641" s="63" t="s">
        <v>106</v>
      </c>
      <c r="J2641" s="63">
        <v>842</v>
      </c>
      <c r="K2641" s="63">
        <v>1204.06</v>
      </c>
    </row>
    <row r="2642" spans="1:11" ht="18" customHeight="1" x14ac:dyDescent="0.3">
      <c r="A2642" s="63" t="s">
        <v>89</v>
      </c>
      <c r="B2642" s="63">
        <v>2023</v>
      </c>
      <c r="C2642" s="63" t="s">
        <v>9</v>
      </c>
      <c r="D2642" s="63" t="s">
        <v>102</v>
      </c>
      <c r="E2642" s="63" t="s">
        <v>104</v>
      </c>
      <c r="F2642" s="63" t="s">
        <v>105</v>
      </c>
      <c r="G2642" s="63" t="s">
        <v>101</v>
      </c>
      <c r="H2642" s="63" t="s">
        <v>103</v>
      </c>
      <c r="I2642" s="63" t="s">
        <v>106</v>
      </c>
      <c r="J2642" s="63">
        <v>875</v>
      </c>
      <c r="K2642" s="63">
        <v>1251.25</v>
      </c>
    </row>
    <row r="2643" spans="1:11" ht="18" customHeight="1" x14ac:dyDescent="0.3">
      <c r="A2643" s="63" t="s">
        <v>99</v>
      </c>
      <c r="B2643" s="63">
        <v>2023</v>
      </c>
      <c r="C2643" s="63" t="s">
        <v>9</v>
      </c>
      <c r="D2643" s="63" t="s">
        <v>102</v>
      </c>
      <c r="E2643" s="63" t="s">
        <v>104</v>
      </c>
      <c r="F2643" s="63" t="s">
        <v>105</v>
      </c>
      <c r="G2643" s="63" t="s">
        <v>101</v>
      </c>
      <c r="H2643" s="63" t="s">
        <v>103</v>
      </c>
      <c r="I2643" s="63" t="s">
        <v>106</v>
      </c>
      <c r="J2643" s="63">
        <v>955</v>
      </c>
      <c r="K2643" s="63">
        <v>1365.65</v>
      </c>
    </row>
    <row r="2644" spans="1:11" ht="18" customHeight="1" x14ac:dyDescent="0.3">
      <c r="A2644" s="63" t="s">
        <v>96</v>
      </c>
      <c r="B2644" s="63">
        <v>2023</v>
      </c>
      <c r="C2644" s="63" t="s">
        <v>9</v>
      </c>
      <c r="D2644" s="63" t="s">
        <v>102</v>
      </c>
      <c r="E2644" s="63" t="s">
        <v>104</v>
      </c>
      <c r="F2644" s="63" t="s">
        <v>105</v>
      </c>
      <c r="G2644" s="63" t="s">
        <v>101</v>
      </c>
      <c r="H2644" s="63" t="s">
        <v>103</v>
      </c>
      <c r="I2644" s="63" t="s">
        <v>106</v>
      </c>
      <c r="J2644" s="63">
        <v>956</v>
      </c>
      <c r="K2644" s="63">
        <v>1367.08</v>
      </c>
    </row>
    <row r="2645" spans="1:11" ht="18" customHeight="1" x14ac:dyDescent="0.3">
      <c r="A2645" s="63" t="s">
        <v>96</v>
      </c>
      <c r="B2645" s="63">
        <v>2023</v>
      </c>
      <c r="C2645" s="63" t="s">
        <v>9</v>
      </c>
      <c r="D2645" s="63" t="s">
        <v>102</v>
      </c>
      <c r="E2645" s="63" t="s">
        <v>104</v>
      </c>
      <c r="F2645" s="63" t="s">
        <v>105</v>
      </c>
      <c r="G2645" s="63" t="s">
        <v>101</v>
      </c>
      <c r="H2645" s="63" t="s">
        <v>103</v>
      </c>
      <c r="I2645" s="63" t="s">
        <v>106</v>
      </c>
      <c r="J2645" s="63">
        <v>957</v>
      </c>
      <c r="K2645" s="63">
        <v>1368.51</v>
      </c>
    </row>
    <row r="2646" spans="1:11" ht="18" customHeight="1" x14ac:dyDescent="0.3">
      <c r="A2646" s="63" t="s">
        <v>89</v>
      </c>
      <c r="B2646" s="63">
        <v>2023</v>
      </c>
      <c r="C2646" s="63" t="s">
        <v>9</v>
      </c>
      <c r="D2646" s="63" t="s">
        <v>102</v>
      </c>
      <c r="E2646" s="63" t="s">
        <v>104</v>
      </c>
      <c r="F2646" s="63" t="s">
        <v>105</v>
      </c>
      <c r="G2646" s="63" t="s">
        <v>101</v>
      </c>
      <c r="H2646" s="63" t="s">
        <v>103</v>
      </c>
      <c r="I2646" s="63" t="s">
        <v>106</v>
      </c>
      <c r="J2646" s="63">
        <v>828</v>
      </c>
      <c r="K2646" s="63">
        <v>526.24</v>
      </c>
    </row>
    <row r="2647" spans="1:11" ht="18" customHeight="1" x14ac:dyDescent="0.3">
      <c r="A2647" s="63" t="s">
        <v>96</v>
      </c>
      <c r="B2647" s="63">
        <v>2023</v>
      </c>
      <c r="C2647" s="63" t="s">
        <v>9</v>
      </c>
      <c r="D2647" s="63" t="s">
        <v>102</v>
      </c>
      <c r="E2647" s="63" t="s">
        <v>104</v>
      </c>
      <c r="F2647" s="63" t="s">
        <v>105</v>
      </c>
      <c r="G2647" s="63" t="s">
        <v>101</v>
      </c>
      <c r="H2647" s="63" t="s">
        <v>103</v>
      </c>
      <c r="I2647" s="63" t="s">
        <v>106</v>
      </c>
      <c r="J2647" s="63">
        <v>881</v>
      </c>
      <c r="K2647" s="63">
        <v>526.24</v>
      </c>
    </row>
    <row r="2648" spans="1:11" ht="18" customHeight="1" x14ac:dyDescent="0.3">
      <c r="A2648" s="63" t="s">
        <v>96</v>
      </c>
      <c r="B2648" s="63">
        <v>2023</v>
      </c>
      <c r="C2648" s="63" t="s">
        <v>9</v>
      </c>
      <c r="D2648" s="63" t="s">
        <v>102</v>
      </c>
      <c r="E2648" s="63" t="s">
        <v>104</v>
      </c>
      <c r="F2648" s="63" t="s">
        <v>105</v>
      </c>
      <c r="G2648" s="63" t="s">
        <v>101</v>
      </c>
      <c r="H2648" s="63" t="s">
        <v>103</v>
      </c>
      <c r="I2648" s="63" t="s">
        <v>106</v>
      </c>
      <c r="J2648" s="63">
        <v>279</v>
      </c>
      <c r="K2648" s="63">
        <v>398.97</v>
      </c>
    </row>
    <row r="2649" spans="1:11" ht="18" customHeight="1" x14ac:dyDescent="0.3">
      <c r="A2649" s="63" t="s">
        <v>89</v>
      </c>
      <c r="B2649" s="63">
        <v>2023</v>
      </c>
      <c r="C2649" s="63" t="s">
        <v>9</v>
      </c>
      <c r="D2649" s="63" t="s">
        <v>102</v>
      </c>
      <c r="E2649" s="63" t="s">
        <v>104</v>
      </c>
      <c r="F2649" s="63" t="s">
        <v>105</v>
      </c>
      <c r="G2649" s="63" t="s">
        <v>101</v>
      </c>
      <c r="H2649" s="63" t="s">
        <v>103</v>
      </c>
      <c r="I2649" s="63" t="s">
        <v>106</v>
      </c>
      <c r="J2649" s="63">
        <v>285</v>
      </c>
      <c r="K2649" s="63">
        <v>407.55</v>
      </c>
    </row>
    <row r="2650" spans="1:11" ht="18" customHeight="1" x14ac:dyDescent="0.3">
      <c r="A2650" s="63" t="s">
        <v>96</v>
      </c>
      <c r="B2650" s="63">
        <v>2023</v>
      </c>
      <c r="C2650" s="63" t="s">
        <v>9</v>
      </c>
      <c r="D2650" s="63" t="s">
        <v>102</v>
      </c>
      <c r="E2650" s="63" t="s">
        <v>104</v>
      </c>
      <c r="F2650" s="63" t="s">
        <v>105</v>
      </c>
      <c r="G2650" s="63" t="s">
        <v>101</v>
      </c>
      <c r="H2650" s="63" t="s">
        <v>103</v>
      </c>
      <c r="I2650" s="63" t="s">
        <v>106</v>
      </c>
      <c r="J2650" s="63">
        <v>279</v>
      </c>
      <c r="K2650" s="63">
        <v>398.97</v>
      </c>
    </row>
    <row r="2651" spans="1:11" ht="18" customHeight="1" x14ac:dyDescent="0.3">
      <c r="A2651" s="63" t="s">
        <v>96</v>
      </c>
      <c r="B2651" s="63">
        <v>2023</v>
      </c>
      <c r="C2651" s="63" t="s">
        <v>9</v>
      </c>
      <c r="D2651" s="63" t="s">
        <v>102</v>
      </c>
      <c r="E2651" s="63" t="s">
        <v>104</v>
      </c>
      <c r="F2651" s="63" t="s">
        <v>105</v>
      </c>
      <c r="G2651" s="63" t="s">
        <v>101</v>
      </c>
      <c r="H2651" s="63" t="s">
        <v>103</v>
      </c>
      <c r="I2651" s="63" t="s">
        <v>106</v>
      </c>
      <c r="J2651" s="63">
        <v>273</v>
      </c>
      <c r="K2651" s="63">
        <v>390.39</v>
      </c>
    </row>
    <row r="2652" spans="1:11" ht="18" customHeight="1" x14ac:dyDescent="0.3">
      <c r="A2652" s="63" t="s">
        <v>96</v>
      </c>
      <c r="B2652" s="63">
        <v>2023</v>
      </c>
      <c r="C2652" s="63" t="s">
        <v>9</v>
      </c>
      <c r="D2652" s="63" t="s">
        <v>102</v>
      </c>
      <c r="E2652" s="63" t="s">
        <v>104</v>
      </c>
      <c r="F2652" s="63" t="s">
        <v>105</v>
      </c>
      <c r="G2652" s="63" t="s">
        <v>101</v>
      </c>
      <c r="H2652" s="63" t="s">
        <v>103</v>
      </c>
      <c r="I2652" s="63" t="s">
        <v>106</v>
      </c>
      <c r="J2652" s="63">
        <v>229</v>
      </c>
      <c r="K2652" s="63">
        <v>327.47000000000003</v>
      </c>
    </row>
    <row r="2653" spans="1:11" ht="18" customHeight="1" x14ac:dyDescent="0.3">
      <c r="A2653" s="63" t="s">
        <v>89</v>
      </c>
      <c r="B2653" s="63">
        <v>2023</v>
      </c>
      <c r="C2653" s="63" t="s">
        <v>9</v>
      </c>
      <c r="D2653" s="63" t="s">
        <v>102</v>
      </c>
      <c r="E2653" s="63" t="s">
        <v>104</v>
      </c>
      <c r="F2653" s="63" t="s">
        <v>105</v>
      </c>
      <c r="G2653" s="63" t="s">
        <v>101</v>
      </c>
      <c r="H2653" s="63" t="s">
        <v>103</v>
      </c>
      <c r="I2653" s="63" t="s">
        <v>106</v>
      </c>
      <c r="J2653" s="63">
        <v>277</v>
      </c>
      <c r="K2653" s="63">
        <v>396.11</v>
      </c>
    </row>
    <row r="2654" spans="1:11" ht="18" customHeight="1" x14ac:dyDescent="0.3">
      <c r="A2654" s="63" t="s">
        <v>98</v>
      </c>
      <c r="B2654" s="63">
        <v>2023</v>
      </c>
      <c r="C2654" s="63" t="s">
        <v>9</v>
      </c>
      <c r="D2654" s="63" t="s">
        <v>102</v>
      </c>
      <c r="E2654" s="63" t="s">
        <v>104</v>
      </c>
      <c r="F2654" s="63" t="s">
        <v>105</v>
      </c>
      <c r="G2654" s="63" t="s">
        <v>101</v>
      </c>
      <c r="H2654" s="63" t="s">
        <v>103</v>
      </c>
      <c r="I2654" s="63" t="s">
        <v>106</v>
      </c>
      <c r="J2654" s="63">
        <v>797</v>
      </c>
      <c r="K2654" s="63">
        <v>1139.71</v>
      </c>
    </row>
    <row r="2655" spans="1:11" ht="18" customHeight="1" x14ac:dyDescent="0.3">
      <c r="A2655" s="63" t="s">
        <v>99</v>
      </c>
      <c r="B2655" s="63">
        <v>2023</v>
      </c>
      <c r="C2655" s="63" t="s">
        <v>9</v>
      </c>
      <c r="D2655" s="63" t="s">
        <v>102</v>
      </c>
      <c r="E2655" s="63" t="s">
        <v>104</v>
      </c>
      <c r="F2655" s="63" t="s">
        <v>105</v>
      </c>
      <c r="G2655" s="63" t="s">
        <v>101</v>
      </c>
      <c r="H2655" s="63" t="s">
        <v>103</v>
      </c>
      <c r="I2655" s="63" t="s">
        <v>106</v>
      </c>
      <c r="J2655" s="63">
        <v>850</v>
      </c>
      <c r="K2655" s="63">
        <v>1215.5</v>
      </c>
    </row>
    <row r="2656" spans="1:11" ht="18" customHeight="1" x14ac:dyDescent="0.3">
      <c r="A2656" s="63" t="s">
        <v>89</v>
      </c>
      <c r="B2656" s="63">
        <v>2023</v>
      </c>
      <c r="C2656" s="63" t="s">
        <v>9</v>
      </c>
      <c r="D2656" s="63" t="s">
        <v>102</v>
      </c>
      <c r="E2656" s="63" t="s">
        <v>104</v>
      </c>
      <c r="F2656" s="63" t="s">
        <v>105</v>
      </c>
      <c r="G2656" s="63" t="s">
        <v>101</v>
      </c>
      <c r="H2656" s="63" t="s">
        <v>103</v>
      </c>
      <c r="I2656" s="63" t="s">
        <v>106</v>
      </c>
      <c r="J2656" s="63">
        <v>884</v>
      </c>
      <c r="K2656" s="63">
        <v>1264.1199999999999</v>
      </c>
    </row>
    <row r="2657" spans="1:11" ht="18" customHeight="1" x14ac:dyDescent="0.3">
      <c r="A2657" s="63" t="s">
        <v>98</v>
      </c>
      <c r="B2657" s="63">
        <v>2023</v>
      </c>
      <c r="C2657" s="63" t="s">
        <v>37</v>
      </c>
      <c r="D2657" s="63" t="s">
        <v>102</v>
      </c>
      <c r="E2657" s="63" t="s">
        <v>104</v>
      </c>
      <c r="F2657" s="63" t="s">
        <v>105</v>
      </c>
      <c r="G2657" s="63" t="s">
        <v>101</v>
      </c>
      <c r="H2657" s="63" t="s">
        <v>103</v>
      </c>
      <c r="I2657" s="63" t="s">
        <v>106</v>
      </c>
      <c r="J2657" s="63">
        <v>272</v>
      </c>
      <c r="K2657" s="63">
        <v>388.96</v>
      </c>
    </row>
    <row r="2658" spans="1:11" ht="18" customHeight="1" x14ac:dyDescent="0.3">
      <c r="A2658" s="63" t="s">
        <v>98</v>
      </c>
      <c r="B2658" s="63">
        <v>2023</v>
      </c>
      <c r="C2658" s="63" t="s">
        <v>37</v>
      </c>
      <c r="D2658" s="63" t="s">
        <v>102</v>
      </c>
      <c r="E2658" s="63" t="s">
        <v>104</v>
      </c>
      <c r="F2658" s="63" t="s">
        <v>105</v>
      </c>
      <c r="G2658" s="63" t="s">
        <v>101</v>
      </c>
      <c r="H2658" s="63" t="s">
        <v>103</v>
      </c>
      <c r="I2658" s="63" t="s">
        <v>106</v>
      </c>
      <c r="J2658" s="63">
        <v>274</v>
      </c>
      <c r="K2658" s="63">
        <v>391.82</v>
      </c>
    </row>
    <row r="2659" spans="1:11" ht="18" customHeight="1" x14ac:dyDescent="0.3">
      <c r="A2659" s="63" t="s">
        <v>98</v>
      </c>
      <c r="B2659" s="63">
        <v>2023</v>
      </c>
      <c r="C2659" s="63" t="s">
        <v>37</v>
      </c>
      <c r="D2659" s="63" t="s">
        <v>102</v>
      </c>
      <c r="E2659" s="63" t="s">
        <v>104</v>
      </c>
      <c r="F2659" s="63" t="s">
        <v>105</v>
      </c>
      <c r="G2659" s="63" t="s">
        <v>101</v>
      </c>
      <c r="H2659" s="63" t="s">
        <v>103</v>
      </c>
      <c r="I2659" s="63" t="s">
        <v>106</v>
      </c>
      <c r="J2659" s="63">
        <v>244</v>
      </c>
      <c r="K2659" s="63">
        <v>348.92</v>
      </c>
    </row>
    <row r="2660" spans="1:11" ht="18" customHeight="1" x14ac:dyDescent="0.3">
      <c r="A2660" s="63" t="s">
        <v>96</v>
      </c>
      <c r="B2660" s="63">
        <v>2023</v>
      </c>
      <c r="C2660" s="63" t="s">
        <v>37</v>
      </c>
      <c r="D2660" s="63" t="s">
        <v>102</v>
      </c>
      <c r="E2660" s="63" t="s">
        <v>104</v>
      </c>
      <c r="F2660" s="63" t="s">
        <v>105</v>
      </c>
      <c r="G2660" s="63" t="s">
        <v>101</v>
      </c>
      <c r="H2660" s="63" t="s">
        <v>103</v>
      </c>
      <c r="I2660" s="63" t="s">
        <v>106</v>
      </c>
      <c r="J2660" s="63">
        <v>794</v>
      </c>
      <c r="K2660" s="63">
        <v>1135.42</v>
      </c>
    </row>
    <row r="2661" spans="1:11" ht="18" customHeight="1" x14ac:dyDescent="0.3">
      <c r="A2661" s="63" t="s">
        <v>96</v>
      </c>
      <c r="B2661" s="63">
        <v>2023</v>
      </c>
      <c r="C2661" s="63" t="s">
        <v>37</v>
      </c>
      <c r="D2661" s="63" t="s">
        <v>102</v>
      </c>
      <c r="E2661" s="63" t="s">
        <v>104</v>
      </c>
      <c r="F2661" s="63" t="s">
        <v>105</v>
      </c>
      <c r="G2661" s="63" t="s">
        <v>101</v>
      </c>
      <c r="H2661" s="63" t="s">
        <v>103</v>
      </c>
      <c r="I2661" s="63" t="s">
        <v>106</v>
      </c>
      <c r="J2661" s="63">
        <v>880</v>
      </c>
      <c r="K2661" s="63">
        <v>1258.4000000000001</v>
      </c>
    </row>
    <row r="2662" spans="1:11" ht="18" customHeight="1" x14ac:dyDescent="0.3">
      <c r="A2662" s="63" t="s">
        <v>96</v>
      </c>
      <c r="B2662" s="63">
        <v>2023</v>
      </c>
      <c r="C2662" s="63" t="s">
        <v>37</v>
      </c>
      <c r="D2662" s="63" t="s">
        <v>102</v>
      </c>
      <c r="E2662" s="63" t="s">
        <v>104</v>
      </c>
      <c r="F2662" s="63" t="s">
        <v>105</v>
      </c>
      <c r="G2662" s="63" t="s">
        <v>101</v>
      </c>
      <c r="H2662" s="63" t="s">
        <v>103</v>
      </c>
      <c r="I2662" s="63" t="s">
        <v>106</v>
      </c>
      <c r="J2662" s="63">
        <v>833</v>
      </c>
      <c r="K2662" s="63">
        <v>526.24</v>
      </c>
    </row>
    <row r="2663" spans="1:11" ht="18" customHeight="1" x14ac:dyDescent="0.3">
      <c r="A2663" s="63" t="s">
        <v>96</v>
      </c>
      <c r="B2663" s="63">
        <v>2023</v>
      </c>
      <c r="C2663" s="63" t="s">
        <v>37</v>
      </c>
      <c r="D2663" s="63" t="s">
        <v>102</v>
      </c>
      <c r="E2663" s="63" t="s">
        <v>104</v>
      </c>
      <c r="F2663" s="63" t="s">
        <v>105</v>
      </c>
      <c r="G2663" s="63" t="s">
        <v>101</v>
      </c>
      <c r="H2663" s="63" t="s">
        <v>103</v>
      </c>
      <c r="I2663" s="63" t="s">
        <v>106</v>
      </c>
      <c r="J2663" s="63">
        <v>243</v>
      </c>
      <c r="K2663" s="63">
        <v>347.49</v>
      </c>
    </row>
    <row r="2664" spans="1:11" ht="18" customHeight="1" x14ac:dyDescent="0.3">
      <c r="A2664" s="63" t="s">
        <v>98</v>
      </c>
      <c r="B2664" s="63">
        <v>2023</v>
      </c>
      <c r="C2664" s="63" t="s">
        <v>37</v>
      </c>
      <c r="D2664" s="63" t="s">
        <v>102</v>
      </c>
      <c r="E2664" s="63" t="s">
        <v>104</v>
      </c>
      <c r="F2664" s="63" t="s">
        <v>105</v>
      </c>
      <c r="G2664" s="63" t="s">
        <v>101</v>
      </c>
      <c r="H2664" s="63" t="s">
        <v>103</v>
      </c>
      <c r="I2664" s="63" t="s">
        <v>106</v>
      </c>
      <c r="J2664" s="63">
        <v>271</v>
      </c>
      <c r="K2664" s="63">
        <v>387.53</v>
      </c>
    </row>
    <row r="2665" spans="1:11" ht="18" customHeight="1" x14ac:dyDescent="0.3">
      <c r="A2665" s="63" t="s">
        <v>98</v>
      </c>
      <c r="B2665" s="63">
        <v>2023</v>
      </c>
      <c r="C2665" s="63" t="s">
        <v>37</v>
      </c>
      <c r="D2665" s="63" t="s">
        <v>102</v>
      </c>
      <c r="E2665" s="63" t="s">
        <v>104</v>
      </c>
      <c r="F2665" s="63" t="s">
        <v>105</v>
      </c>
      <c r="G2665" s="63" t="s">
        <v>101</v>
      </c>
      <c r="H2665" s="63" t="s">
        <v>103</v>
      </c>
      <c r="I2665" s="63" t="s">
        <v>106</v>
      </c>
      <c r="J2665" s="63">
        <v>247</v>
      </c>
      <c r="K2665" s="63">
        <v>353.21</v>
      </c>
    </row>
    <row r="2666" spans="1:11" ht="18" customHeight="1" x14ac:dyDescent="0.3">
      <c r="A2666" s="63" t="s">
        <v>98</v>
      </c>
      <c r="B2666" s="63">
        <v>2023</v>
      </c>
      <c r="C2666" s="63" t="s">
        <v>37</v>
      </c>
      <c r="D2666" s="63" t="s">
        <v>102</v>
      </c>
      <c r="E2666" s="63" t="s">
        <v>104</v>
      </c>
      <c r="F2666" s="63" t="s">
        <v>105</v>
      </c>
      <c r="G2666" s="63" t="s">
        <v>101</v>
      </c>
      <c r="H2666" s="63" t="s">
        <v>103</v>
      </c>
      <c r="I2666" s="63" t="s">
        <v>106</v>
      </c>
      <c r="J2666" s="63">
        <v>245</v>
      </c>
      <c r="K2666" s="63">
        <v>350.35</v>
      </c>
    </row>
    <row r="2667" spans="1:11" ht="18" customHeight="1" x14ac:dyDescent="0.3">
      <c r="A2667" s="63" t="s">
        <v>100</v>
      </c>
      <c r="B2667" s="63">
        <v>2023</v>
      </c>
      <c r="C2667" s="63" t="s">
        <v>36</v>
      </c>
      <c r="D2667" s="63" t="s">
        <v>102</v>
      </c>
      <c r="E2667" s="63" t="s">
        <v>104</v>
      </c>
      <c r="F2667" s="63" t="s">
        <v>105</v>
      </c>
      <c r="G2667" s="63" t="s">
        <v>101</v>
      </c>
      <c r="H2667" s="63" t="s">
        <v>103</v>
      </c>
      <c r="I2667" s="63" t="s">
        <v>106</v>
      </c>
      <c r="J2667" s="63">
        <v>278</v>
      </c>
      <c r="K2667" s="63">
        <v>397.53999999999996</v>
      </c>
    </row>
    <row r="2668" spans="1:11" ht="18" customHeight="1" x14ac:dyDescent="0.3">
      <c r="A2668" s="63" t="s">
        <v>89</v>
      </c>
      <c r="B2668" s="63">
        <v>2023</v>
      </c>
      <c r="C2668" s="63" t="s">
        <v>36</v>
      </c>
      <c r="D2668" s="63" t="s">
        <v>102</v>
      </c>
      <c r="E2668" s="63" t="s">
        <v>104</v>
      </c>
      <c r="F2668" s="63" t="s">
        <v>105</v>
      </c>
      <c r="G2668" s="63" t="s">
        <v>101</v>
      </c>
      <c r="H2668" s="63" t="s">
        <v>103</v>
      </c>
      <c r="I2668" s="63" t="s">
        <v>106</v>
      </c>
      <c r="J2668" s="63">
        <v>248</v>
      </c>
      <c r="K2668" s="63">
        <v>354.64</v>
      </c>
    </row>
    <row r="2669" spans="1:11" ht="18" customHeight="1" x14ac:dyDescent="0.3">
      <c r="A2669" s="63" t="s">
        <v>98</v>
      </c>
      <c r="B2669" s="63">
        <v>2023</v>
      </c>
      <c r="C2669" s="63" t="s">
        <v>36</v>
      </c>
      <c r="D2669" s="63" t="s">
        <v>102</v>
      </c>
      <c r="E2669" s="63" t="s">
        <v>104</v>
      </c>
      <c r="F2669" s="63" t="s">
        <v>105</v>
      </c>
      <c r="G2669" s="63" t="s">
        <v>101</v>
      </c>
      <c r="H2669" s="63" t="s">
        <v>103</v>
      </c>
      <c r="I2669" s="63" t="s">
        <v>106</v>
      </c>
      <c r="J2669" s="63">
        <v>280</v>
      </c>
      <c r="K2669" s="63">
        <v>400.4</v>
      </c>
    </row>
    <row r="2670" spans="1:11" ht="18" customHeight="1" x14ac:dyDescent="0.3">
      <c r="A2670" s="63" t="s">
        <v>89</v>
      </c>
      <c r="B2670" s="63">
        <v>2023</v>
      </c>
      <c r="C2670" s="63" t="s">
        <v>36</v>
      </c>
      <c r="D2670" s="63" t="s">
        <v>102</v>
      </c>
      <c r="E2670" s="63" t="s">
        <v>104</v>
      </c>
      <c r="F2670" s="63" t="s">
        <v>105</v>
      </c>
      <c r="G2670" s="63" t="s">
        <v>101</v>
      </c>
      <c r="H2670" s="63" t="s">
        <v>103</v>
      </c>
      <c r="I2670" s="63" t="s">
        <v>106</v>
      </c>
      <c r="J2670" s="63">
        <v>250</v>
      </c>
      <c r="K2670" s="63">
        <v>357.5</v>
      </c>
    </row>
    <row r="2671" spans="1:11" ht="18" customHeight="1" x14ac:dyDescent="0.3">
      <c r="A2671" s="63" t="s">
        <v>96</v>
      </c>
      <c r="B2671" s="63">
        <v>2023</v>
      </c>
      <c r="C2671" s="63" t="s">
        <v>36</v>
      </c>
      <c r="D2671" s="63" t="s">
        <v>102</v>
      </c>
      <c r="E2671" s="63" t="s">
        <v>104</v>
      </c>
      <c r="F2671" s="63" t="s">
        <v>105</v>
      </c>
      <c r="G2671" s="63" t="s">
        <v>101</v>
      </c>
      <c r="H2671" s="63" t="s">
        <v>103</v>
      </c>
      <c r="I2671" s="63" t="s">
        <v>106</v>
      </c>
      <c r="J2671" s="63">
        <v>793</v>
      </c>
      <c r="K2671" s="63">
        <v>1133.99</v>
      </c>
    </row>
    <row r="2672" spans="1:11" ht="18" customHeight="1" x14ac:dyDescent="0.3">
      <c r="A2672" s="63" t="s">
        <v>89</v>
      </c>
      <c r="B2672" s="63">
        <v>2023</v>
      </c>
      <c r="C2672" s="63" t="s">
        <v>36</v>
      </c>
      <c r="D2672" s="63" t="s">
        <v>102</v>
      </c>
      <c r="E2672" s="63" t="s">
        <v>104</v>
      </c>
      <c r="F2672" s="63" t="s">
        <v>105</v>
      </c>
      <c r="G2672" s="63" t="s">
        <v>101</v>
      </c>
      <c r="H2672" s="63" t="s">
        <v>103</v>
      </c>
      <c r="I2672" s="63" t="s">
        <v>106</v>
      </c>
      <c r="J2672" s="63">
        <v>879</v>
      </c>
      <c r="K2672" s="63">
        <v>1256.97</v>
      </c>
    </row>
    <row r="2673" spans="1:11" ht="18" customHeight="1" x14ac:dyDescent="0.3">
      <c r="A2673" s="63" t="s">
        <v>89</v>
      </c>
      <c r="B2673" s="63">
        <v>2023</v>
      </c>
      <c r="C2673" s="63" t="s">
        <v>36</v>
      </c>
      <c r="D2673" s="63" t="s">
        <v>102</v>
      </c>
      <c r="E2673" s="63" t="s">
        <v>104</v>
      </c>
      <c r="F2673" s="63" t="s">
        <v>105</v>
      </c>
      <c r="G2673" s="63" t="s">
        <v>101</v>
      </c>
      <c r="H2673" s="63" t="s">
        <v>103</v>
      </c>
      <c r="I2673" s="63" t="s">
        <v>106</v>
      </c>
      <c r="J2673" s="63">
        <v>832</v>
      </c>
      <c r="K2673" s="63">
        <v>526.24</v>
      </c>
    </row>
    <row r="2674" spans="1:11" ht="18" customHeight="1" x14ac:dyDescent="0.3">
      <c r="A2674" s="63" t="s">
        <v>96</v>
      </c>
      <c r="B2674" s="63">
        <v>2023</v>
      </c>
      <c r="C2674" s="63" t="s">
        <v>36</v>
      </c>
      <c r="D2674" s="63" t="s">
        <v>102</v>
      </c>
      <c r="E2674" s="63" t="s">
        <v>104</v>
      </c>
      <c r="F2674" s="63" t="s">
        <v>105</v>
      </c>
      <c r="G2674" s="63" t="s">
        <v>101</v>
      </c>
      <c r="H2674" s="63" t="s">
        <v>103</v>
      </c>
      <c r="I2674" s="63" t="s">
        <v>106</v>
      </c>
      <c r="J2674" s="63">
        <v>249</v>
      </c>
      <c r="K2674" s="63">
        <v>356.07</v>
      </c>
    </row>
    <row r="2675" spans="1:11" ht="18" customHeight="1" x14ac:dyDescent="0.3">
      <c r="A2675" s="63" t="s">
        <v>89</v>
      </c>
      <c r="B2675" s="63">
        <v>2023</v>
      </c>
      <c r="C2675" s="63" t="s">
        <v>36</v>
      </c>
      <c r="D2675" s="63" t="s">
        <v>102</v>
      </c>
      <c r="E2675" s="63" t="s">
        <v>104</v>
      </c>
      <c r="F2675" s="63" t="s">
        <v>105</v>
      </c>
      <c r="G2675" s="63" t="s">
        <v>101</v>
      </c>
      <c r="H2675" s="63" t="s">
        <v>103</v>
      </c>
      <c r="I2675" s="63" t="s">
        <v>106</v>
      </c>
      <c r="J2675" s="63">
        <v>277</v>
      </c>
      <c r="K2675" s="63">
        <v>396.11</v>
      </c>
    </row>
    <row r="2676" spans="1:11" ht="18" customHeight="1" x14ac:dyDescent="0.3">
      <c r="A2676" s="63" t="s">
        <v>98</v>
      </c>
      <c r="B2676" s="63">
        <v>2023</v>
      </c>
      <c r="C2676" s="63" t="s">
        <v>36</v>
      </c>
      <c r="D2676" s="63" t="s">
        <v>102</v>
      </c>
      <c r="E2676" s="63" t="s">
        <v>104</v>
      </c>
      <c r="F2676" s="63" t="s">
        <v>105</v>
      </c>
      <c r="G2676" s="63" t="s">
        <v>101</v>
      </c>
      <c r="H2676" s="63" t="s">
        <v>103</v>
      </c>
      <c r="I2676" s="63" t="s">
        <v>106</v>
      </c>
      <c r="J2676" s="63">
        <v>253</v>
      </c>
      <c r="K2676" s="63">
        <v>361.78999999999996</v>
      </c>
    </row>
    <row r="2677" spans="1:11" ht="18" customHeight="1" x14ac:dyDescent="0.3">
      <c r="A2677" s="63" t="s">
        <v>89</v>
      </c>
      <c r="B2677" s="63">
        <v>2023</v>
      </c>
      <c r="C2677" s="63" t="s">
        <v>36</v>
      </c>
      <c r="D2677" s="63" t="s">
        <v>102</v>
      </c>
      <c r="E2677" s="63" t="s">
        <v>104</v>
      </c>
      <c r="F2677" s="63" t="s">
        <v>105</v>
      </c>
      <c r="G2677" s="63" t="s">
        <v>101</v>
      </c>
      <c r="H2677" s="63" t="s">
        <v>103</v>
      </c>
      <c r="I2677" s="63" t="s">
        <v>106</v>
      </c>
      <c r="J2677" s="63">
        <v>802</v>
      </c>
      <c r="K2677" s="63">
        <v>1146.8600000000001</v>
      </c>
    </row>
    <row r="2678" spans="1:11" ht="18" customHeight="1" x14ac:dyDescent="0.3">
      <c r="A2678" s="63" t="s">
        <v>100</v>
      </c>
      <c r="B2678" s="63">
        <v>2023</v>
      </c>
      <c r="C2678" s="63" t="s">
        <v>36</v>
      </c>
      <c r="D2678" s="63" t="s">
        <v>102</v>
      </c>
      <c r="E2678" s="63" t="s">
        <v>104</v>
      </c>
      <c r="F2678" s="63" t="s">
        <v>105</v>
      </c>
      <c r="G2678" s="63" t="s">
        <v>101</v>
      </c>
      <c r="H2678" s="63" t="s">
        <v>103</v>
      </c>
      <c r="I2678" s="63" t="s">
        <v>106</v>
      </c>
      <c r="J2678" s="63">
        <v>251</v>
      </c>
      <c r="K2678" s="63">
        <v>358.93</v>
      </c>
    </row>
    <row r="2679" spans="1:11" ht="18" customHeight="1" x14ac:dyDescent="0.3">
      <c r="A2679" s="63" t="s">
        <v>98</v>
      </c>
      <c r="B2679" s="63">
        <v>2023</v>
      </c>
      <c r="C2679" s="63" t="s">
        <v>32</v>
      </c>
      <c r="D2679" s="63" t="s">
        <v>102</v>
      </c>
      <c r="E2679" s="63" t="s">
        <v>104</v>
      </c>
      <c r="F2679" s="63" t="s">
        <v>105</v>
      </c>
      <c r="G2679" s="63" t="s">
        <v>101</v>
      </c>
      <c r="H2679" s="63" t="s">
        <v>103</v>
      </c>
      <c r="I2679" s="63" t="s">
        <v>106</v>
      </c>
      <c r="J2679" s="63">
        <v>296</v>
      </c>
      <c r="K2679" s="63">
        <v>423.28</v>
      </c>
    </row>
    <row r="2680" spans="1:11" ht="18" customHeight="1" x14ac:dyDescent="0.3">
      <c r="A2680" s="63" t="s">
        <v>98</v>
      </c>
      <c r="B2680" s="63">
        <v>2023</v>
      </c>
      <c r="C2680" s="63" t="s">
        <v>32</v>
      </c>
      <c r="D2680" s="63" t="s">
        <v>102</v>
      </c>
      <c r="E2680" s="63" t="s">
        <v>104</v>
      </c>
      <c r="F2680" s="63" t="s">
        <v>105</v>
      </c>
      <c r="G2680" s="63" t="s">
        <v>101</v>
      </c>
      <c r="H2680" s="63" t="s">
        <v>103</v>
      </c>
      <c r="I2680" s="63" t="s">
        <v>106</v>
      </c>
      <c r="J2680" s="63">
        <v>266</v>
      </c>
      <c r="K2680" s="63">
        <v>380.38</v>
      </c>
    </row>
    <row r="2681" spans="1:11" ht="18" customHeight="1" x14ac:dyDescent="0.3">
      <c r="A2681" s="63" t="s">
        <v>96</v>
      </c>
      <c r="B2681" s="63">
        <v>2023</v>
      </c>
      <c r="C2681" s="63" t="s">
        <v>32</v>
      </c>
      <c r="D2681" s="63" t="s">
        <v>102</v>
      </c>
      <c r="E2681" s="63" t="s">
        <v>104</v>
      </c>
      <c r="F2681" s="63" t="s">
        <v>105</v>
      </c>
      <c r="G2681" s="63" t="s">
        <v>101</v>
      </c>
      <c r="H2681" s="63" t="s">
        <v>103</v>
      </c>
      <c r="I2681" s="63" t="s">
        <v>106</v>
      </c>
      <c r="J2681" s="63">
        <v>292</v>
      </c>
      <c r="K2681" s="63">
        <v>417.56</v>
      </c>
    </row>
    <row r="2682" spans="1:11" ht="18" customHeight="1" x14ac:dyDescent="0.3">
      <c r="A2682" s="63" t="s">
        <v>98</v>
      </c>
      <c r="B2682" s="63">
        <v>2023</v>
      </c>
      <c r="C2682" s="63" t="s">
        <v>32</v>
      </c>
      <c r="D2682" s="63" t="s">
        <v>102</v>
      </c>
      <c r="E2682" s="63" t="s">
        <v>104</v>
      </c>
      <c r="F2682" s="63" t="s">
        <v>105</v>
      </c>
      <c r="G2682" s="63" t="s">
        <v>101</v>
      </c>
      <c r="H2682" s="63" t="s">
        <v>103</v>
      </c>
      <c r="I2682" s="63" t="s">
        <v>106</v>
      </c>
      <c r="J2682" s="63">
        <v>268</v>
      </c>
      <c r="K2682" s="63">
        <v>383.24</v>
      </c>
    </row>
    <row r="2683" spans="1:11" ht="18" customHeight="1" x14ac:dyDescent="0.3">
      <c r="A2683" s="63" t="s">
        <v>98</v>
      </c>
      <c r="B2683" s="63">
        <v>2023</v>
      </c>
      <c r="C2683" s="63" t="s">
        <v>32</v>
      </c>
      <c r="D2683" s="63" t="s">
        <v>102</v>
      </c>
      <c r="E2683" s="63" t="s">
        <v>104</v>
      </c>
      <c r="F2683" s="63" t="s">
        <v>105</v>
      </c>
      <c r="G2683" s="63" t="s">
        <v>101</v>
      </c>
      <c r="H2683" s="63" t="s">
        <v>103</v>
      </c>
      <c r="I2683" s="63" t="s">
        <v>106</v>
      </c>
      <c r="J2683" s="63">
        <v>790</v>
      </c>
      <c r="K2683" s="63">
        <v>1129.7</v>
      </c>
    </row>
    <row r="2684" spans="1:11" ht="18" customHeight="1" x14ac:dyDescent="0.3">
      <c r="A2684" s="63" t="s">
        <v>96</v>
      </c>
      <c r="B2684" s="63">
        <v>2023</v>
      </c>
      <c r="C2684" s="63" t="s">
        <v>32</v>
      </c>
      <c r="D2684" s="63" t="s">
        <v>102</v>
      </c>
      <c r="E2684" s="63" t="s">
        <v>104</v>
      </c>
      <c r="F2684" s="63" t="s">
        <v>105</v>
      </c>
      <c r="G2684" s="63" t="s">
        <v>101</v>
      </c>
      <c r="H2684" s="63" t="s">
        <v>103</v>
      </c>
      <c r="I2684" s="63" t="s">
        <v>106</v>
      </c>
      <c r="J2684" s="63">
        <v>877</v>
      </c>
      <c r="K2684" s="63">
        <v>1254.1100000000001</v>
      </c>
    </row>
    <row r="2685" spans="1:11" ht="18" customHeight="1" x14ac:dyDescent="0.3">
      <c r="A2685" s="63" t="s">
        <v>96</v>
      </c>
      <c r="B2685" s="63">
        <v>2023</v>
      </c>
      <c r="C2685" s="63" t="s">
        <v>32</v>
      </c>
      <c r="D2685" s="63" t="s">
        <v>102</v>
      </c>
      <c r="E2685" s="63" t="s">
        <v>104</v>
      </c>
      <c r="F2685" s="63" t="s">
        <v>105</v>
      </c>
      <c r="G2685" s="63" t="s">
        <v>101</v>
      </c>
      <c r="H2685" s="63" t="s">
        <v>103</v>
      </c>
      <c r="I2685" s="63" t="s">
        <v>106</v>
      </c>
      <c r="J2685" s="63">
        <v>830</v>
      </c>
      <c r="K2685" s="63">
        <v>526.24</v>
      </c>
    </row>
    <row r="2686" spans="1:11" ht="18" customHeight="1" x14ac:dyDescent="0.3">
      <c r="A2686" s="63" t="s">
        <v>98</v>
      </c>
      <c r="B2686" s="63">
        <v>2023</v>
      </c>
      <c r="C2686" s="63" t="s">
        <v>32</v>
      </c>
      <c r="D2686" s="63" t="s">
        <v>102</v>
      </c>
      <c r="E2686" s="63" t="s">
        <v>104</v>
      </c>
      <c r="F2686" s="63" t="s">
        <v>105</v>
      </c>
      <c r="G2686" s="63" t="s">
        <v>101</v>
      </c>
      <c r="H2686" s="63" t="s">
        <v>103</v>
      </c>
      <c r="I2686" s="63" t="s">
        <v>106</v>
      </c>
      <c r="J2686" s="63">
        <v>267</v>
      </c>
      <c r="K2686" s="63">
        <v>381.81</v>
      </c>
    </row>
    <row r="2687" spans="1:11" ht="18" customHeight="1" x14ac:dyDescent="0.3">
      <c r="A2687" s="63" t="s">
        <v>98</v>
      </c>
      <c r="B2687" s="63">
        <v>2023</v>
      </c>
      <c r="C2687" s="63" t="s">
        <v>32</v>
      </c>
      <c r="D2687" s="63" t="s">
        <v>102</v>
      </c>
      <c r="E2687" s="63" t="s">
        <v>104</v>
      </c>
      <c r="F2687" s="63" t="s">
        <v>105</v>
      </c>
      <c r="G2687" s="63" t="s">
        <v>101</v>
      </c>
      <c r="H2687" s="63" t="s">
        <v>103</v>
      </c>
      <c r="I2687" s="63" t="s">
        <v>106</v>
      </c>
      <c r="J2687" s="63">
        <v>295</v>
      </c>
      <c r="K2687" s="63">
        <v>421.85</v>
      </c>
    </row>
    <row r="2688" spans="1:11" ht="18" customHeight="1" x14ac:dyDescent="0.3">
      <c r="A2688" s="63" t="s">
        <v>96</v>
      </c>
      <c r="B2688" s="63">
        <v>2023</v>
      </c>
      <c r="C2688" s="63" t="s">
        <v>32</v>
      </c>
      <c r="D2688" s="63" t="s">
        <v>102</v>
      </c>
      <c r="E2688" s="63" t="s">
        <v>104</v>
      </c>
      <c r="F2688" s="63" t="s">
        <v>105</v>
      </c>
      <c r="G2688" s="63" t="s">
        <v>101</v>
      </c>
      <c r="H2688" s="63" t="s">
        <v>103</v>
      </c>
      <c r="I2688" s="63" t="s">
        <v>106</v>
      </c>
      <c r="J2688" s="63">
        <v>265</v>
      </c>
      <c r="K2688" s="63">
        <v>378.95</v>
      </c>
    </row>
    <row r="2689" spans="1:11" ht="18" customHeight="1" x14ac:dyDescent="0.3">
      <c r="A2689" s="63" t="s">
        <v>98</v>
      </c>
      <c r="B2689" s="63">
        <v>2023</v>
      </c>
      <c r="C2689" s="63" t="s">
        <v>32</v>
      </c>
      <c r="D2689" s="63" t="s">
        <v>102</v>
      </c>
      <c r="E2689" s="63" t="s">
        <v>104</v>
      </c>
      <c r="F2689" s="63" t="s">
        <v>105</v>
      </c>
      <c r="G2689" s="63" t="s">
        <v>101</v>
      </c>
      <c r="H2689" s="63" t="s">
        <v>103</v>
      </c>
      <c r="I2689" s="63" t="s">
        <v>106</v>
      </c>
      <c r="J2689" s="63">
        <v>799</v>
      </c>
      <c r="K2689" s="63">
        <v>1142.57</v>
      </c>
    </row>
    <row r="2690" spans="1:11" ht="18" customHeight="1" x14ac:dyDescent="0.3">
      <c r="A2690" s="63" t="s">
        <v>98</v>
      </c>
      <c r="B2690" s="63">
        <v>2023</v>
      </c>
      <c r="C2690" s="63" t="s">
        <v>32</v>
      </c>
      <c r="D2690" s="63" t="s">
        <v>102</v>
      </c>
      <c r="E2690" s="63" t="s">
        <v>104</v>
      </c>
      <c r="F2690" s="63" t="s">
        <v>105</v>
      </c>
      <c r="G2690" s="63" t="s">
        <v>101</v>
      </c>
      <c r="H2690" s="63" t="s">
        <v>103</v>
      </c>
      <c r="I2690" s="63" t="s">
        <v>106</v>
      </c>
      <c r="J2690" s="63">
        <v>885</v>
      </c>
      <c r="K2690" s="63">
        <v>1265.55</v>
      </c>
    </row>
    <row r="2691" spans="1:11" ht="18" customHeight="1" x14ac:dyDescent="0.3">
      <c r="A2691" s="63" t="s">
        <v>96</v>
      </c>
      <c r="B2691" s="63">
        <v>2023</v>
      </c>
      <c r="C2691" s="63" t="s">
        <v>35</v>
      </c>
      <c r="D2691" s="63" t="s">
        <v>102</v>
      </c>
      <c r="E2691" s="63" t="s">
        <v>104</v>
      </c>
      <c r="F2691" s="63" t="s">
        <v>105</v>
      </c>
      <c r="G2691" s="63" t="s">
        <v>101</v>
      </c>
      <c r="H2691" s="63" t="s">
        <v>103</v>
      </c>
      <c r="I2691" s="63" t="s">
        <v>106</v>
      </c>
      <c r="J2691" s="63">
        <v>284</v>
      </c>
      <c r="K2691" s="63">
        <v>406.12</v>
      </c>
    </row>
    <row r="2692" spans="1:11" ht="18" customHeight="1" x14ac:dyDescent="0.3">
      <c r="A2692" s="63" t="s">
        <v>98</v>
      </c>
      <c r="B2692" s="63">
        <v>2023</v>
      </c>
      <c r="C2692" s="63" t="s">
        <v>35</v>
      </c>
      <c r="D2692" s="63" t="s">
        <v>102</v>
      </c>
      <c r="E2692" s="63" t="s">
        <v>104</v>
      </c>
      <c r="F2692" s="63" t="s">
        <v>105</v>
      </c>
      <c r="G2692" s="63" t="s">
        <v>101</v>
      </c>
      <c r="H2692" s="63" t="s">
        <v>103</v>
      </c>
      <c r="I2692" s="63" t="s">
        <v>106</v>
      </c>
      <c r="J2692" s="63">
        <v>254</v>
      </c>
      <c r="K2692" s="63">
        <v>363.22</v>
      </c>
    </row>
    <row r="2693" spans="1:11" ht="18" customHeight="1" x14ac:dyDescent="0.3">
      <c r="A2693" s="63" t="s">
        <v>96</v>
      </c>
      <c r="B2693" s="63">
        <v>2023</v>
      </c>
      <c r="C2693" s="63" t="s">
        <v>35</v>
      </c>
      <c r="D2693" s="63" t="s">
        <v>102</v>
      </c>
      <c r="E2693" s="63" t="s">
        <v>104</v>
      </c>
      <c r="F2693" s="63" t="s">
        <v>105</v>
      </c>
      <c r="G2693" s="63" t="s">
        <v>101</v>
      </c>
      <c r="H2693" s="63" t="s">
        <v>103</v>
      </c>
      <c r="I2693" s="63" t="s">
        <v>106</v>
      </c>
      <c r="J2693" s="63">
        <v>256</v>
      </c>
      <c r="K2693" s="63">
        <v>366.08</v>
      </c>
    </row>
    <row r="2694" spans="1:11" ht="18" customHeight="1" x14ac:dyDescent="0.3">
      <c r="A2694" s="63" t="s">
        <v>96</v>
      </c>
      <c r="B2694" s="63">
        <v>2023</v>
      </c>
      <c r="C2694" s="63" t="s">
        <v>35</v>
      </c>
      <c r="D2694" s="63" t="s">
        <v>102</v>
      </c>
      <c r="E2694" s="63" t="s">
        <v>104</v>
      </c>
      <c r="F2694" s="63" t="s">
        <v>105</v>
      </c>
      <c r="G2694" s="63" t="s">
        <v>101</v>
      </c>
      <c r="H2694" s="63" t="s">
        <v>103</v>
      </c>
      <c r="I2694" s="63" t="s">
        <v>106</v>
      </c>
      <c r="J2694" s="63">
        <v>792</v>
      </c>
      <c r="K2694" s="63">
        <v>1132.56</v>
      </c>
    </row>
    <row r="2695" spans="1:11" ht="18" customHeight="1" x14ac:dyDescent="0.3">
      <c r="A2695" s="63" t="s">
        <v>96</v>
      </c>
      <c r="B2695" s="63">
        <v>2023</v>
      </c>
      <c r="C2695" s="63" t="s">
        <v>35</v>
      </c>
      <c r="D2695" s="63" t="s">
        <v>102</v>
      </c>
      <c r="E2695" s="63" t="s">
        <v>104</v>
      </c>
      <c r="F2695" s="63" t="s">
        <v>105</v>
      </c>
      <c r="G2695" s="63" t="s">
        <v>101</v>
      </c>
      <c r="H2695" s="63" t="s">
        <v>103</v>
      </c>
      <c r="I2695" s="63" t="s">
        <v>106</v>
      </c>
      <c r="J2695" s="63">
        <v>878</v>
      </c>
      <c r="K2695" s="63">
        <v>1255.54</v>
      </c>
    </row>
    <row r="2696" spans="1:11" ht="18" customHeight="1" x14ac:dyDescent="0.3">
      <c r="A2696" s="63" t="s">
        <v>96</v>
      </c>
      <c r="B2696" s="63">
        <v>2023</v>
      </c>
      <c r="C2696" s="63" t="s">
        <v>35</v>
      </c>
      <c r="D2696" s="63" t="s">
        <v>102</v>
      </c>
      <c r="E2696" s="63" t="s">
        <v>104</v>
      </c>
      <c r="F2696" s="63" t="s">
        <v>105</v>
      </c>
      <c r="G2696" s="63" t="s">
        <v>101</v>
      </c>
      <c r="H2696" s="63" t="s">
        <v>103</v>
      </c>
      <c r="I2696" s="63" t="s">
        <v>106</v>
      </c>
      <c r="J2696" s="63">
        <v>831</v>
      </c>
      <c r="K2696" s="63">
        <v>526.24</v>
      </c>
    </row>
    <row r="2697" spans="1:11" ht="18" customHeight="1" x14ac:dyDescent="0.3">
      <c r="A2697" s="63" t="s">
        <v>96</v>
      </c>
      <c r="B2697" s="63">
        <v>2023</v>
      </c>
      <c r="C2697" s="63" t="s">
        <v>35</v>
      </c>
      <c r="D2697" s="63" t="s">
        <v>102</v>
      </c>
      <c r="E2697" s="63" t="s">
        <v>104</v>
      </c>
      <c r="F2697" s="63" t="s">
        <v>105</v>
      </c>
      <c r="G2697" s="63" t="s">
        <v>101</v>
      </c>
      <c r="H2697" s="63" t="s">
        <v>103</v>
      </c>
      <c r="I2697" s="63" t="s">
        <v>106</v>
      </c>
      <c r="J2697" s="63">
        <v>255</v>
      </c>
      <c r="K2697" s="63">
        <v>364.65</v>
      </c>
    </row>
    <row r="2698" spans="1:11" ht="18" customHeight="1" x14ac:dyDescent="0.3">
      <c r="A2698" s="63" t="s">
        <v>96</v>
      </c>
      <c r="B2698" s="63">
        <v>2023</v>
      </c>
      <c r="C2698" s="63" t="s">
        <v>35</v>
      </c>
      <c r="D2698" s="63" t="s">
        <v>102</v>
      </c>
      <c r="E2698" s="63" t="s">
        <v>104</v>
      </c>
      <c r="F2698" s="63" t="s">
        <v>105</v>
      </c>
      <c r="G2698" s="63" t="s">
        <v>101</v>
      </c>
      <c r="H2698" s="63" t="s">
        <v>103</v>
      </c>
      <c r="I2698" s="63" t="s">
        <v>106</v>
      </c>
      <c r="J2698" s="63">
        <v>283</v>
      </c>
      <c r="K2698" s="63">
        <v>404.69</v>
      </c>
    </row>
    <row r="2699" spans="1:11" ht="18" customHeight="1" x14ac:dyDescent="0.3">
      <c r="A2699" s="63" t="s">
        <v>98</v>
      </c>
      <c r="B2699" s="63">
        <v>2023</v>
      </c>
      <c r="C2699" s="63" t="s">
        <v>35</v>
      </c>
      <c r="D2699" s="63" t="s">
        <v>102</v>
      </c>
      <c r="E2699" s="63" t="s">
        <v>104</v>
      </c>
      <c r="F2699" s="63" t="s">
        <v>105</v>
      </c>
      <c r="G2699" s="63" t="s">
        <v>101</v>
      </c>
      <c r="H2699" s="63" t="s">
        <v>103</v>
      </c>
      <c r="I2699" s="63" t="s">
        <v>106</v>
      </c>
      <c r="J2699" s="63">
        <v>801</v>
      </c>
      <c r="K2699" s="63">
        <v>1145.43</v>
      </c>
    </row>
    <row r="2700" spans="1:11" ht="18" customHeight="1" x14ac:dyDescent="0.3">
      <c r="A2700" s="63" t="s">
        <v>96</v>
      </c>
      <c r="B2700" s="63">
        <v>2023</v>
      </c>
      <c r="C2700" s="63" t="s">
        <v>35</v>
      </c>
      <c r="D2700" s="63" t="s">
        <v>102</v>
      </c>
      <c r="E2700" s="63" t="s">
        <v>104</v>
      </c>
      <c r="F2700" s="63" t="s">
        <v>105</v>
      </c>
      <c r="G2700" s="63" t="s">
        <v>101</v>
      </c>
      <c r="H2700" s="63" t="s">
        <v>103</v>
      </c>
      <c r="I2700" s="63" t="s">
        <v>106</v>
      </c>
      <c r="J2700" s="63">
        <v>257</v>
      </c>
      <c r="K2700" s="63">
        <v>367.51</v>
      </c>
    </row>
    <row r="2701" spans="1:11" ht="18" customHeight="1" x14ac:dyDescent="0.3">
      <c r="A2701" s="63" t="s">
        <v>89</v>
      </c>
      <c r="B2701" s="63">
        <v>2023</v>
      </c>
      <c r="C2701" s="63" t="s">
        <v>41</v>
      </c>
      <c r="D2701" s="63" t="s">
        <v>102</v>
      </c>
      <c r="E2701" s="63" t="s">
        <v>104</v>
      </c>
      <c r="F2701" s="63" t="s">
        <v>105</v>
      </c>
      <c r="G2701" s="63" t="s">
        <v>101</v>
      </c>
      <c r="H2701" s="63" t="s">
        <v>103</v>
      </c>
      <c r="I2701" s="63" t="s">
        <v>106</v>
      </c>
      <c r="J2701" s="63">
        <v>224</v>
      </c>
      <c r="K2701" s="63">
        <v>320.32</v>
      </c>
    </row>
    <row r="2702" spans="1:11" ht="18" customHeight="1" x14ac:dyDescent="0.3">
      <c r="A2702" s="63" t="s">
        <v>89</v>
      </c>
      <c r="B2702" s="63">
        <v>2023</v>
      </c>
      <c r="C2702" s="63" t="s">
        <v>41</v>
      </c>
      <c r="D2702" s="63" t="s">
        <v>102</v>
      </c>
      <c r="E2702" s="63" t="s">
        <v>104</v>
      </c>
      <c r="F2702" s="63" t="s">
        <v>105</v>
      </c>
      <c r="G2702" s="63" t="s">
        <v>101</v>
      </c>
      <c r="H2702" s="63" t="s">
        <v>103</v>
      </c>
      <c r="I2702" s="63" t="s">
        <v>106</v>
      </c>
      <c r="J2702" s="63">
        <v>250</v>
      </c>
      <c r="K2702" s="63">
        <v>357.5</v>
      </c>
    </row>
    <row r="2703" spans="1:11" ht="18" customHeight="1" x14ac:dyDescent="0.3">
      <c r="A2703" s="63" t="s">
        <v>89</v>
      </c>
      <c r="B2703" s="63">
        <v>2023</v>
      </c>
      <c r="C2703" s="63" t="s">
        <v>41</v>
      </c>
      <c r="D2703" s="63" t="s">
        <v>102</v>
      </c>
      <c r="E2703" s="63" t="s">
        <v>104</v>
      </c>
      <c r="F2703" s="63" t="s">
        <v>105</v>
      </c>
      <c r="G2703" s="63" t="s">
        <v>101</v>
      </c>
      <c r="H2703" s="63" t="s">
        <v>103</v>
      </c>
      <c r="I2703" s="63" t="s">
        <v>106</v>
      </c>
      <c r="J2703" s="63">
        <v>226</v>
      </c>
      <c r="K2703" s="63">
        <v>323.18</v>
      </c>
    </row>
    <row r="2704" spans="1:11" ht="18" customHeight="1" x14ac:dyDescent="0.3">
      <c r="A2704" s="63" t="s">
        <v>89</v>
      </c>
      <c r="B2704" s="63">
        <v>2023</v>
      </c>
      <c r="C2704" s="63" t="s">
        <v>41</v>
      </c>
      <c r="D2704" s="63" t="s">
        <v>102</v>
      </c>
      <c r="E2704" s="63" t="s">
        <v>104</v>
      </c>
      <c r="F2704" s="63" t="s">
        <v>105</v>
      </c>
      <c r="G2704" s="63" t="s">
        <v>101</v>
      </c>
      <c r="H2704" s="63" t="s">
        <v>103</v>
      </c>
      <c r="I2704" s="63" t="s">
        <v>106</v>
      </c>
      <c r="J2704" s="63">
        <v>797</v>
      </c>
      <c r="K2704" s="63">
        <v>1139.71</v>
      </c>
    </row>
    <row r="2705" spans="1:11" ht="18" customHeight="1" x14ac:dyDescent="0.3">
      <c r="A2705" s="63" t="s">
        <v>89</v>
      </c>
      <c r="B2705" s="63">
        <v>2023</v>
      </c>
      <c r="C2705" s="63" t="s">
        <v>41</v>
      </c>
      <c r="D2705" s="63" t="s">
        <v>102</v>
      </c>
      <c r="E2705" s="63" t="s">
        <v>104</v>
      </c>
      <c r="F2705" s="63" t="s">
        <v>105</v>
      </c>
      <c r="G2705" s="63" t="s">
        <v>101</v>
      </c>
      <c r="H2705" s="63" t="s">
        <v>103</v>
      </c>
      <c r="I2705" s="63" t="s">
        <v>106</v>
      </c>
      <c r="J2705" s="63">
        <v>884</v>
      </c>
      <c r="K2705" s="63">
        <v>1264.1199999999999</v>
      </c>
    </row>
    <row r="2706" spans="1:11" ht="18" customHeight="1" x14ac:dyDescent="0.3">
      <c r="A2706" s="63" t="s">
        <v>89</v>
      </c>
      <c r="B2706" s="63">
        <v>2023</v>
      </c>
      <c r="C2706" s="63" t="s">
        <v>41</v>
      </c>
      <c r="D2706" s="63" t="s">
        <v>102</v>
      </c>
      <c r="E2706" s="63" t="s">
        <v>104</v>
      </c>
      <c r="F2706" s="63" t="s">
        <v>105</v>
      </c>
      <c r="G2706" s="63" t="s">
        <v>101</v>
      </c>
      <c r="H2706" s="63" t="s">
        <v>103</v>
      </c>
      <c r="I2706" s="63" t="s">
        <v>106</v>
      </c>
      <c r="J2706" s="63">
        <v>837</v>
      </c>
      <c r="K2706" s="63">
        <v>526.24</v>
      </c>
    </row>
    <row r="2707" spans="1:11" ht="18" customHeight="1" x14ac:dyDescent="0.3">
      <c r="A2707" s="63" t="s">
        <v>89</v>
      </c>
      <c r="B2707" s="63">
        <v>2023</v>
      </c>
      <c r="C2707" s="63" t="s">
        <v>41</v>
      </c>
      <c r="D2707" s="63" t="s">
        <v>102</v>
      </c>
      <c r="E2707" s="63" t="s">
        <v>104</v>
      </c>
      <c r="F2707" s="63" t="s">
        <v>105</v>
      </c>
      <c r="G2707" s="63" t="s">
        <v>101</v>
      </c>
      <c r="H2707" s="63" t="s">
        <v>103</v>
      </c>
      <c r="I2707" s="63" t="s">
        <v>106</v>
      </c>
      <c r="J2707" s="63">
        <v>225</v>
      </c>
      <c r="K2707" s="63">
        <v>321.75</v>
      </c>
    </row>
    <row r="2708" spans="1:11" ht="18" customHeight="1" x14ac:dyDescent="0.3">
      <c r="A2708" s="63" t="s">
        <v>89</v>
      </c>
      <c r="B2708" s="63">
        <v>2023</v>
      </c>
      <c r="C2708" s="63" t="s">
        <v>41</v>
      </c>
      <c r="D2708" s="63" t="s">
        <v>102</v>
      </c>
      <c r="E2708" s="63" t="s">
        <v>104</v>
      </c>
      <c r="F2708" s="63" t="s">
        <v>105</v>
      </c>
      <c r="G2708" s="63" t="s">
        <v>101</v>
      </c>
      <c r="H2708" s="63" t="s">
        <v>103</v>
      </c>
      <c r="I2708" s="63" t="s">
        <v>106</v>
      </c>
      <c r="J2708" s="63">
        <v>253</v>
      </c>
      <c r="K2708" s="63">
        <v>361.78999999999996</v>
      </c>
    </row>
    <row r="2709" spans="1:11" ht="18" customHeight="1" x14ac:dyDescent="0.3">
      <c r="A2709" s="63" t="s">
        <v>89</v>
      </c>
      <c r="B2709" s="63">
        <v>2023</v>
      </c>
      <c r="C2709" s="63" t="s">
        <v>41</v>
      </c>
      <c r="D2709" s="63" t="s">
        <v>102</v>
      </c>
      <c r="E2709" s="63" t="s">
        <v>104</v>
      </c>
      <c r="F2709" s="63" t="s">
        <v>105</v>
      </c>
      <c r="G2709" s="63" t="s">
        <v>101</v>
      </c>
      <c r="H2709" s="63" t="s">
        <v>103</v>
      </c>
      <c r="I2709" s="63" t="s">
        <v>106</v>
      </c>
      <c r="J2709" s="63">
        <v>223</v>
      </c>
      <c r="K2709" s="63">
        <v>318.89</v>
      </c>
    </row>
    <row r="2710" spans="1:11" ht="18" customHeight="1" x14ac:dyDescent="0.3">
      <c r="A2710" s="63" t="s">
        <v>89</v>
      </c>
      <c r="B2710" s="63">
        <v>2023</v>
      </c>
      <c r="C2710" s="63" t="s">
        <v>41</v>
      </c>
      <c r="D2710" s="63" t="s">
        <v>102</v>
      </c>
      <c r="E2710" s="63" t="s">
        <v>104</v>
      </c>
      <c r="F2710" s="63" t="s">
        <v>105</v>
      </c>
      <c r="G2710" s="63" t="s">
        <v>101</v>
      </c>
      <c r="H2710" s="63" t="s">
        <v>103</v>
      </c>
      <c r="I2710" s="63" t="s">
        <v>106</v>
      </c>
      <c r="J2710" s="63">
        <v>806</v>
      </c>
      <c r="K2710" s="63">
        <v>1152.58</v>
      </c>
    </row>
    <row r="2711" spans="1:11" ht="18" customHeight="1" x14ac:dyDescent="0.3">
      <c r="A2711" s="63" t="s">
        <v>96</v>
      </c>
      <c r="B2711" s="63">
        <v>2023</v>
      </c>
      <c r="C2711" s="63" t="s">
        <v>40</v>
      </c>
      <c r="D2711" s="63" t="s">
        <v>102</v>
      </c>
      <c r="E2711" s="63" t="s">
        <v>104</v>
      </c>
      <c r="F2711" s="63" t="s">
        <v>105</v>
      </c>
      <c r="G2711" s="63" t="s">
        <v>101</v>
      </c>
      <c r="H2711" s="63" t="s">
        <v>103</v>
      </c>
      <c r="I2711" s="63" t="s">
        <v>106</v>
      </c>
      <c r="J2711" s="63">
        <v>254</v>
      </c>
      <c r="K2711" s="63">
        <v>363.22</v>
      </c>
    </row>
    <row r="2712" spans="1:11" ht="18" customHeight="1" x14ac:dyDescent="0.3">
      <c r="A2712" s="63" t="s">
        <v>96</v>
      </c>
      <c r="B2712" s="63">
        <v>2023</v>
      </c>
      <c r="C2712" s="63" t="s">
        <v>40</v>
      </c>
      <c r="D2712" s="63" t="s">
        <v>102</v>
      </c>
      <c r="E2712" s="63" t="s">
        <v>104</v>
      </c>
      <c r="F2712" s="63" t="s">
        <v>105</v>
      </c>
      <c r="G2712" s="63" t="s">
        <v>101</v>
      </c>
      <c r="H2712" s="63" t="s">
        <v>103</v>
      </c>
      <c r="I2712" s="63" t="s">
        <v>106</v>
      </c>
      <c r="J2712" s="63">
        <v>230</v>
      </c>
      <c r="K2712" s="63">
        <v>328.9</v>
      </c>
    </row>
    <row r="2713" spans="1:11" ht="18" customHeight="1" x14ac:dyDescent="0.3">
      <c r="A2713" s="63" t="s">
        <v>96</v>
      </c>
      <c r="B2713" s="63">
        <v>2023</v>
      </c>
      <c r="C2713" s="63" t="s">
        <v>40</v>
      </c>
      <c r="D2713" s="63" t="s">
        <v>102</v>
      </c>
      <c r="E2713" s="63" t="s">
        <v>104</v>
      </c>
      <c r="F2713" s="63" t="s">
        <v>105</v>
      </c>
      <c r="G2713" s="63" t="s">
        <v>101</v>
      </c>
      <c r="H2713" s="63" t="s">
        <v>103</v>
      </c>
      <c r="I2713" s="63" t="s">
        <v>106</v>
      </c>
      <c r="J2713" s="63">
        <v>256</v>
      </c>
      <c r="K2713" s="63">
        <v>366.08</v>
      </c>
    </row>
    <row r="2714" spans="1:11" ht="18" customHeight="1" x14ac:dyDescent="0.3">
      <c r="A2714" s="63" t="s">
        <v>96</v>
      </c>
      <c r="B2714" s="63">
        <v>2023</v>
      </c>
      <c r="C2714" s="63" t="s">
        <v>40</v>
      </c>
      <c r="D2714" s="63" t="s">
        <v>102</v>
      </c>
      <c r="E2714" s="63" t="s">
        <v>104</v>
      </c>
      <c r="F2714" s="63" t="s">
        <v>105</v>
      </c>
      <c r="G2714" s="63" t="s">
        <v>101</v>
      </c>
      <c r="H2714" s="63" t="s">
        <v>103</v>
      </c>
      <c r="I2714" s="63" t="s">
        <v>106</v>
      </c>
      <c r="J2714" s="63">
        <v>796</v>
      </c>
      <c r="K2714" s="63">
        <v>1138.28</v>
      </c>
    </row>
    <row r="2715" spans="1:11" ht="18" customHeight="1" x14ac:dyDescent="0.3">
      <c r="A2715" s="63" t="s">
        <v>89</v>
      </c>
      <c r="B2715" s="63">
        <v>2023</v>
      </c>
      <c r="C2715" s="63" t="s">
        <v>40</v>
      </c>
      <c r="D2715" s="63" t="s">
        <v>102</v>
      </c>
      <c r="E2715" s="63" t="s">
        <v>104</v>
      </c>
      <c r="F2715" s="63" t="s">
        <v>105</v>
      </c>
      <c r="G2715" s="63" t="s">
        <v>101</v>
      </c>
      <c r="H2715" s="63" t="s">
        <v>103</v>
      </c>
      <c r="I2715" s="63" t="s">
        <v>106</v>
      </c>
      <c r="J2715" s="63">
        <v>883</v>
      </c>
      <c r="K2715" s="63">
        <v>1262.69</v>
      </c>
    </row>
    <row r="2716" spans="1:11" ht="18" customHeight="1" x14ac:dyDescent="0.3">
      <c r="A2716" s="63" t="s">
        <v>89</v>
      </c>
      <c r="B2716" s="63">
        <v>2023</v>
      </c>
      <c r="C2716" s="63" t="s">
        <v>40</v>
      </c>
      <c r="D2716" s="63" t="s">
        <v>102</v>
      </c>
      <c r="E2716" s="63" t="s">
        <v>104</v>
      </c>
      <c r="F2716" s="63" t="s">
        <v>105</v>
      </c>
      <c r="G2716" s="63" t="s">
        <v>101</v>
      </c>
      <c r="H2716" s="63" t="s">
        <v>103</v>
      </c>
      <c r="I2716" s="63" t="s">
        <v>106</v>
      </c>
      <c r="J2716" s="63">
        <v>836</v>
      </c>
      <c r="K2716" s="63">
        <v>526.24</v>
      </c>
    </row>
    <row r="2717" spans="1:11" ht="18" customHeight="1" x14ac:dyDescent="0.3">
      <c r="A2717" s="63" t="s">
        <v>96</v>
      </c>
      <c r="B2717" s="63">
        <v>2023</v>
      </c>
      <c r="C2717" s="63" t="s">
        <v>40</v>
      </c>
      <c r="D2717" s="63" t="s">
        <v>102</v>
      </c>
      <c r="E2717" s="63" t="s">
        <v>104</v>
      </c>
      <c r="F2717" s="63" t="s">
        <v>105</v>
      </c>
      <c r="G2717" s="63" t="s">
        <v>101</v>
      </c>
      <c r="H2717" s="63" t="s">
        <v>103</v>
      </c>
      <c r="I2717" s="63" t="s">
        <v>106</v>
      </c>
      <c r="J2717" s="63">
        <v>231</v>
      </c>
      <c r="K2717" s="63">
        <v>330.33</v>
      </c>
    </row>
    <row r="2718" spans="1:11" ht="18" customHeight="1" x14ac:dyDescent="0.3">
      <c r="A2718" s="63" t="s">
        <v>96</v>
      </c>
      <c r="B2718" s="63">
        <v>2023</v>
      </c>
      <c r="C2718" s="63" t="s">
        <v>40</v>
      </c>
      <c r="D2718" s="63" t="s">
        <v>102</v>
      </c>
      <c r="E2718" s="63" t="s">
        <v>104</v>
      </c>
      <c r="F2718" s="63" t="s">
        <v>105</v>
      </c>
      <c r="G2718" s="63" t="s">
        <v>101</v>
      </c>
      <c r="H2718" s="63" t="s">
        <v>103</v>
      </c>
      <c r="I2718" s="63" t="s">
        <v>106</v>
      </c>
      <c r="J2718" s="63">
        <v>229</v>
      </c>
      <c r="K2718" s="63">
        <v>327.47000000000003</v>
      </c>
    </row>
    <row r="2719" spans="1:11" ht="18" customHeight="1" x14ac:dyDescent="0.3">
      <c r="A2719" s="63" t="s">
        <v>96</v>
      </c>
      <c r="B2719" s="63">
        <v>2023</v>
      </c>
      <c r="C2719" s="63" t="s">
        <v>40</v>
      </c>
      <c r="D2719" s="63" t="s">
        <v>102</v>
      </c>
      <c r="E2719" s="63" t="s">
        <v>104</v>
      </c>
      <c r="F2719" s="63" t="s">
        <v>105</v>
      </c>
      <c r="G2719" s="63" t="s">
        <v>101</v>
      </c>
      <c r="H2719" s="63" t="s">
        <v>103</v>
      </c>
      <c r="I2719" s="63" t="s">
        <v>106</v>
      </c>
      <c r="J2719" s="63">
        <v>805</v>
      </c>
      <c r="K2719" s="63">
        <v>1151.1500000000001</v>
      </c>
    </row>
    <row r="2720" spans="1:11" ht="18" customHeight="1" x14ac:dyDescent="0.3">
      <c r="A2720" s="63" t="s">
        <v>96</v>
      </c>
      <c r="B2720" s="63">
        <v>2023</v>
      </c>
      <c r="C2720" s="63" t="s">
        <v>40</v>
      </c>
      <c r="D2720" s="63" t="s">
        <v>102</v>
      </c>
      <c r="E2720" s="63" t="s">
        <v>104</v>
      </c>
      <c r="F2720" s="63" t="s">
        <v>105</v>
      </c>
      <c r="G2720" s="63" t="s">
        <v>101</v>
      </c>
      <c r="H2720" s="63" t="s">
        <v>103</v>
      </c>
      <c r="I2720" s="63" t="s">
        <v>106</v>
      </c>
      <c r="J2720" s="63">
        <v>227</v>
      </c>
      <c r="K2720" s="63">
        <v>324.61</v>
      </c>
    </row>
    <row r="2721" spans="1:11" ht="18" customHeight="1" x14ac:dyDescent="0.3">
      <c r="A2721" s="63" t="s">
        <v>98</v>
      </c>
      <c r="B2721" s="63">
        <v>2023</v>
      </c>
      <c r="C2721" s="63" t="s">
        <v>39</v>
      </c>
      <c r="D2721" s="63" t="s">
        <v>102</v>
      </c>
      <c r="E2721" s="63" t="s">
        <v>104</v>
      </c>
      <c r="F2721" s="63" t="s">
        <v>105</v>
      </c>
      <c r="G2721" s="63" t="s">
        <v>101</v>
      </c>
      <c r="H2721" s="63" t="s">
        <v>103</v>
      </c>
      <c r="I2721" s="63" t="s">
        <v>106</v>
      </c>
      <c r="J2721" s="63">
        <v>260</v>
      </c>
      <c r="K2721" s="63">
        <v>371.8</v>
      </c>
    </row>
    <row r="2722" spans="1:11" ht="18" customHeight="1" x14ac:dyDescent="0.3">
      <c r="A2722" s="63" t="s">
        <v>89</v>
      </c>
      <c r="B2722" s="63">
        <v>2023</v>
      </c>
      <c r="C2722" s="63" t="s">
        <v>39</v>
      </c>
      <c r="D2722" s="63" t="s">
        <v>102</v>
      </c>
      <c r="E2722" s="63" t="s">
        <v>104</v>
      </c>
      <c r="F2722" s="63" t="s">
        <v>105</v>
      </c>
      <c r="G2722" s="63" t="s">
        <v>101</v>
      </c>
      <c r="H2722" s="63" t="s">
        <v>103</v>
      </c>
      <c r="I2722" s="63" t="s">
        <v>106</v>
      </c>
      <c r="J2722" s="63">
        <v>236</v>
      </c>
      <c r="K2722" s="63">
        <v>337.48</v>
      </c>
    </row>
    <row r="2723" spans="1:11" ht="18" customHeight="1" x14ac:dyDescent="0.3">
      <c r="A2723" s="63" t="s">
        <v>96</v>
      </c>
      <c r="B2723" s="63">
        <v>2023</v>
      </c>
      <c r="C2723" s="63" t="s">
        <v>39</v>
      </c>
      <c r="D2723" s="63" t="s">
        <v>102</v>
      </c>
      <c r="E2723" s="63" t="s">
        <v>104</v>
      </c>
      <c r="F2723" s="63" t="s">
        <v>105</v>
      </c>
      <c r="G2723" s="63" t="s">
        <v>101</v>
      </c>
      <c r="H2723" s="63" t="s">
        <v>103</v>
      </c>
      <c r="I2723" s="63" t="s">
        <v>106</v>
      </c>
      <c r="J2723" s="63">
        <v>262</v>
      </c>
      <c r="K2723" s="63">
        <v>374.65999999999997</v>
      </c>
    </row>
    <row r="2724" spans="1:11" ht="18" customHeight="1" x14ac:dyDescent="0.3">
      <c r="A2724" s="63" t="s">
        <v>100</v>
      </c>
      <c r="B2724" s="63">
        <v>2023</v>
      </c>
      <c r="C2724" s="63" t="s">
        <v>39</v>
      </c>
      <c r="D2724" s="63" t="s">
        <v>102</v>
      </c>
      <c r="E2724" s="63" t="s">
        <v>104</v>
      </c>
      <c r="F2724" s="63" t="s">
        <v>105</v>
      </c>
      <c r="G2724" s="63" t="s">
        <v>101</v>
      </c>
      <c r="H2724" s="63" t="s">
        <v>103</v>
      </c>
      <c r="I2724" s="63" t="s">
        <v>106</v>
      </c>
      <c r="J2724" s="63">
        <v>232</v>
      </c>
      <c r="K2724" s="63">
        <v>331.76</v>
      </c>
    </row>
    <row r="2725" spans="1:11" ht="18" customHeight="1" x14ac:dyDescent="0.3">
      <c r="A2725" s="63" t="s">
        <v>89</v>
      </c>
      <c r="B2725" s="63">
        <v>2023</v>
      </c>
      <c r="C2725" s="63" t="s">
        <v>39</v>
      </c>
      <c r="D2725" s="63" t="s">
        <v>102</v>
      </c>
      <c r="E2725" s="63" t="s">
        <v>104</v>
      </c>
      <c r="F2725" s="63" t="s">
        <v>105</v>
      </c>
      <c r="G2725" s="63" t="s">
        <v>101</v>
      </c>
      <c r="H2725" s="63" t="s">
        <v>103</v>
      </c>
      <c r="I2725" s="63" t="s">
        <v>106</v>
      </c>
      <c r="J2725" s="63">
        <v>795</v>
      </c>
      <c r="K2725" s="63">
        <v>1136.8499999999999</v>
      </c>
    </row>
    <row r="2726" spans="1:11" ht="18" customHeight="1" x14ac:dyDescent="0.3">
      <c r="A2726" s="63" t="s">
        <v>96</v>
      </c>
      <c r="B2726" s="63">
        <v>2023</v>
      </c>
      <c r="C2726" s="63" t="s">
        <v>39</v>
      </c>
      <c r="D2726" s="63" t="s">
        <v>102</v>
      </c>
      <c r="E2726" s="63" t="s">
        <v>104</v>
      </c>
      <c r="F2726" s="63" t="s">
        <v>105</v>
      </c>
      <c r="G2726" s="63" t="s">
        <v>101</v>
      </c>
      <c r="H2726" s="63" t="s">
        <v>103</v>
      </c>
      <c r="I2726" s="63" t="s">
        <v>106</v>
      </c>
      <c r="J2726" s="63">
        <v>882</v>
      </c>
      <c r="K2726" s="63">
        <v>1261.26</v>
      </c>
    </row>
    <row r="2727" spans="1:11" ht="18" customHeight="1" x14ac:dyDescent="0.3">
      <c r="A2727" s="63" t="s">
        <v>96</v>
      </c>
      <c r="B2727" s="63">
        <v>2023</v>
      </c>
      <c r="C2727" s="63" t="s">
        <v>39</v>
      </c>
      <c r="D2727" s="63" t="s">
        <v>102</v>
      </c>
      <c r="E2727" s="63" t="s">
        <v>104</v>
      </c>
      <c r="F2727" s="63" t="s">
        <v>105</v>
      </c>
      <c r="G2727" s="63" t="s">
        <v>101</v>
      </c>
      <c r="H2727" s="63" t="s">
        <v>103</v>
      </c>
      <c r="I2727" s="63" t="s">
        <v>106</v>
      </c>
      <c r="J2727" s="63">
        <v>835</v>
      </c>
      <c r="K2727" s="63">
        <v>526.24</v>
      </c>
    </row>
    <row r="2728" spans="1:11" ht="18" customHeight="1" x14ac:dyDescent="0.3">
      <c r="A2728" s="63" t="s">
        <v>89</v>
      </c>
      <c r="B2728" s="63">
        <v>2023</v>
      </c>
      <c r="C2728" s="63" t="s">
        <v>39</v>
      </c>
      <c r="D2728" s="63" t="s">
        <v>102</v>
      </c>
      <c r="E2728" s="63" t="s">
        <v>104</v>
      </c>
      <c r="F2728" s="63" t="s">
        <v>105</v>
      </c>
      <c r="G2728" s="63" t="s">
        <v>101</v>
      </c>
      <c r="H2728" s="63" t="s">
        <v>103</v>
      </c>
      <c r="I2728" s="63" t="s">
        <v>106</v>
      </c>
      <c r="J2728" s="63">
        <v>237</v>
      </c>
      <c r="K2728" s="63">
        <v>338.90999999999997</v>
      </c>
    </row>
    <row r="2729" spans="1:11" ht="18" customHeight="1" x14ac:dyDescent="0.3">
      <c r="A2729" s="63" t="s">
        <v>100</v>
      </c>
      <c r="B2729" s="63">
        <v>2023</v>
      </c>
      <c r="C2729" s="63" t="s">
        <v>39</v>
      </c>
      <c r="D2729" s="63" t="s">
        <v>102</v>
      </c>
      <c r="E2729" s="63" t="s">
        <v>104</v>
      </c>
      <c r="F2729" s="63" t="s">
        <v>105</v>
      </c>
      <c r="G2729" s="63" t="s">
        <v>101</v>
      </c>
      <c r="H2729" s="63" t="s">
        <v>103</v>
      </c>
      <c r="I2729" s="63" t="s">
        <v>106</v>
      </c>
      <c r="J2729" s="63">
        <v>259</v>
      </c>
      <c r="K2729" s="63">
        <v>370.37</v>
      </c>
    </row>
    <row r="2730" spans="1:11" ht="18" customHeight="1" x14ac:dyDescent="0.3">
      <c r="A2730" s="63" t="s">
        <v>96</v>
      </c>
      <c r="B2730" s="63">
        <v>2023</v>
      </c>
      <c r="C2730" s="63" t="s">
        <v>39</v>
      </c>
      <c r="D2730" s="63" t="s">
        <v>102</v>
      </c>
      <c r="E2730" s="63" t="s">
        <v>104</v>
      </c>
      <c r="F2730" s="63" t="s">
        <v>105</v>
      </c>
      <c r="G2730" s="63" t="s">
        <v>101</v>
      </c>
      <c r="H2730" s="63" t="s">
        <v>103</v>
      </c>
      <c r="I2730" s="63" t="s">
        <v>106</v>
      </c>
      <c r="J2730" s="63">
        <v>235</v>
      </c>
      <c r="K2730" s="63">
        <v>336.05</v>
      </c>
    </row>
    <row r="2731" spans="1:11" ht="18" customHeight="1" x14ac:dyDescent="0.3">
      <c r="A2731" s="63" t="s">
        <v>89</v>
      </c>
      <c r="B2731" s="63">
        <v>2023</v>
      </c>
      <c r="C2731" s="63" t="s">
        <v>39</v>
      </c>
      <c r="D2731" s="63" t="s">
        <v>102</v>
      </c>
      <c r="E2731" s="63" t="s">
        <v>104</v>
      </c>
      <c r="F2731" s="63" t="s">
        <v>105</v>
      </c>
      <c r="G2731" s="63" t="s">
        <v>101</v>
      </c>
      <c r="H2731" s="63" t="s">
        <v>103</v>
      </c>
      <c r="I2731" s="63" t="s">
        <v>106</v>
      </c>
      <c r="J2731" s="63">
        <v>804</v>
      </c>
      <c r="K2731" s="63">
        <v>1149.72</v>
      </c>
    </row>
    <row r="2732" spans="1:11" ht="18" customHeight="1" x14ac:dyDescent="0.3">
      <c r="A2732" s="63" t="s">
        <v>98</v>
      </c>
      <c r="B2732" s="63">
        <v>2023</v>
      </c>
      <c r="C2732" s="63" t="s">
        <v>39</v>
      </c>
      <c r="D2732" s="63" t="s">
        <v>102</v>
      </c>
      <c r="E2732" s="63" t="s">
        <v>104</v>
      </c>
      <c r="F2732" s="63" t="s">
        <v>105</v>
      </c>
      <c r="G2732" s="63" t="s">
        <v>101</v>
      </c>
      <c r="H2732" s="63" t="s">
        <v>103</v>
      </c>
      <c r="I2732" s="63" t="s">
        <v>106</v>
      </c>
      <c r="J2732" s="63">
        <v>233</v>
      </c>
      <c r="K2732" s="63">
        <v>333.19</v>
      </c>
    </row>
    <row r="2733" spans="1:11" ht="18" customHeight="1" x14ac:dyDescent="0.3">
      <c r="A2733" s="63" t="s">
        <v>96</v>
      </c>
      <c r="B2733" s="63">
        <v>2024</v>
      </c>
      <c r="C2733" s="63" t="s">
        <v>34</v>
      </c>
      <c r="D2733" s="63" t="s">
        <v>90</v>
      </c>
      <c r="E2733" s="63" t="s">
        <v>91</v>
      </c>
      <c r="F2733" s="63" t="s">
        <v>92</v>
      </c>
      <c r="G2733" s="63" t="s">
        <v>93</v>
      </c>
      <c r="H2733" s="63" t="s">
        <v>94</v>
      </c>
      <c r="I2733" s="63" t="s">
        <v>97</v>
      </c>
      <c r="J2733" s="63">
        <v>302</v>
      </c>
      <c r="K2733" s="63">
        <v>462.06</v>
      </c>
    </row>
    <row r="2734" spans="1:11" ht="18" customHeight="1" x14ac:dyDescent="0.3">
      <c r="A2734" s="63" t="s">
        <v>89</v>
      </c>
      <c r="B2734" s="63">
        <v>2024</v>
      </c>
      <c r="C2734" s="63" t="s">
        <v>34</v>
      </c>
      <c r="D2734" s="63" t="s">
        <v>90</v>
      </c>
      <c r="E2734" s="63" t="s">
        <v>91</v>
      </c>
      <c r="F2734" s="63" t="s">
        <v>92</v>
      </c>
      <c r="G2734" s="63" t="s">
        <v>93</v>
      </c>
      <c r="H2734" s="63" t="s">
        <v>94</v>
      </c>
      <c r="I2734" s="63" t="s">
        <v>97</v>
      </c>
      <c r="J2734" s="63">
        <v>272</v>
      </c>
      <c r="K2734" s="63">
        <v>388.96</v>
      </c>
    </row>
    <row r="2735" spans="1:11" ht="18" customHeight="1" x14ac:dyDescent="0.3">
      <c r="A2735" s="63" t="s">
        <v>96</v>
      </c>
      <c r="B2735" s="63">
        <v>2024</v>
      </c>
      <c r="C2735" s="63" t="s">
        <v>34</v>
      </c>
      <c r="D2735" s="63" t="s">
        <v>90</v>
      </c>
      <c r="E2735" s="63" t="s">
        <v>91</v>
      </c>
      <c r="F2735" s="63" t="s">
        <v>92</v>
      </c>
      <c r="G2735" s="63" t="s">
        <v>93</v>
      </c>
      <c r="H2735" s="63" t="s">
        <v>94</v>
      </c>
      <c r="I2735" s="63" t="s">
        <v>97</v>
      </c>
      <c r="J2735" s="63">
        <v>298</v>
      </c>
      <c r="K2735" s="63">
        <v>426.14</v>
      </c>
    </row>
    <row r="2736" spans="1:11" ht="18" customHeight="1" x14ac:dyDescent="0.3">
      <c r="A2736" s="63" t="s">
        <v>96</v>
      </c>
      <c r="B2736" s="63">
        <v>2024</v>
      </c>
      <c r="C2736" s="63" t="s">
        <v>34</v>
      </c>
      <c r="D2736" s="63" t="s">
        <v>90</v>
      </c>
      <c r="E2736" s="63" t="s">
        <v>91</v>
      </c>
      <c r="F2736" s="63" t="s">
        <v>92</v>
      </c>
      <c r="G2736" s="63" t="s">
        <v>93</v>
      </c>
      <c r="H2736" s="63" t="s">
        <v>94</v>
      </c>
      <c r="I2736" s="63" t="s">
        <v>97</v>
      </c>
      <c r="J2736" s="63">
        <v>274</v>
      </c>
      <c r="K2736" s="63">
        <v>391.82</v>
      </c>
    </row>
    <row r="2737" spans="1:11" ht="18" customHeight="1" x14ac:dyDescent="0.3">
      <c r="A2737" s="63" t="s">
        <v>89</v>
      </c>
      <c r="B2737" s="63">
        <v>2024</v>
      </c>
      <c r="C2737" s="63" t="s">
        <v>34</v>
      </c>
      <c r="D2737" s="63" t="s">
        <v>90</v>
      </c>
      <c r="E2737" s="63" t="s">
        <v>91</v>
      </c>
      <c r="F2737" s="63" t="s">
        <v>92</v>
      </c>
      <c r="G2737" s="63" t="s">
        <v>93</v>
      </c>
      <c r="H2737" s="63" t="s">
        <v>94</v>
      </c>
      <c r="I2737" s="63" t="s">
        <v>97</v>
      </c>
      <c r="J2737" s="63">
        <v>666</v>
      </c>
      <c r="K2737" s="63">
        <v>952.38</v>
      </c>
    </row>
    <row r="2738" spans="1:11" ht="18" customHeight="1" x14ac:dyDescent="0.3">
      <c r="A2738" s="63" t="s">
        <v>98</v>
      </c>
      <c r="B2738" s="63">
        <v>2024</v>
      </c>
      <c r="C2738" s="63" t="s">
        <v>34</v>
      </c>
      <c r="D2738" s="63" t="s">
        <v>90</v>
      </c>
      <c r="E2738" s="63" t="s">
        <v>91</v>
      </c>
      <c r="F2738" s="63" t="s">
        <v>92</v>
      </c>
      <c r="G2738" s="63" t="s">
        <v>93</v>
      </c>
      <c r="H2738" s="63" t="s">
        <v>94</v>
      </c>
      <c r="I2738" s="63" t="s">
        <v>97</v>
      </c>
      <c r="J2738" s="63">
        <v>753</v>
      </c>
      <c r="K2738" s="63">
        <v>1076.79</v>
      </c>
    </row>
    <row r="2739" spans="1:11" ht="18" customHeight="1" x14ac:dyDescent="0.3">
      <c r="A2739" s="63" t="s">
        <v>98</v>
      </c>
      <c r="B2739" s="63">
        <v>2024</v>
      </c>
      <c r="C2739" s="63" t="s">
        <v>34</v>
      </c>
      <c r="D2739" s="63" t="s">
        <v>90</v>
      </c>
      <c r="E2739" s="63" t="s">
        <v>91</v>
      </c>
      <c r="F2739" s="63" t="s">
        <v>92</v>
      </c>
      <c r="G2739" s="63" t="s">
        <v>93</v>
      </c>
      <c r="H2739" s="63" t="s">
        <v>94</v>
      </c>
      <c r="I2739" s="63" t="s">
        <v>97</v>
      </c>
      <c r="J2739" s="63">
        <v>297</v>
      </c>
      <c r="K2739" s="63">
        <v>424.71</v>
      </c>
    </row>
    <row r="2740" spans="1:11" ht="18" customHeight="1" x14ac:dyDescent="0.3">
      <c r="A2740" s="63" t="s">
        <v>89</v>
      </c>
      <c r="B2740" s="63">
        <v>2024</v>
      </c>
      <c r="C2740" s="63" t="s">
        <v>34</v>
      </c>
      <c r="D2740" s="63" t="s">
        <v>90</v>
      </c>
      <c r="E2740" s="63" t="s">
        <v>91</v>
      </c>
      <c r="F2740" s="63" t="s">
        <v>92</v>
      </c>
      <c r="G2740" s="63" t="s">
        <v>93</v>
      </c>
      <c r="H2740" s="63" t="s">
        <v>94</v>
      </c>
      <c r="I2740" s="63" t="s">
        <v>97</v>
      </c>
      <c r="J2740" s="63">
        <v>792</v>
      </c>
      <c r="K2740" s="63">
        <v>526.24</v>
      </c>
    </row>
    <row r="2741" spans="1:11" ht="18" customHeight="1" x14ac:dyDescent="0.3">
      <c r="A2741" s="63" t="s">
        <v>96</v>
      </c>
      <c r="B2741" s="63">
        <v>2024</v>
      </c>
      <c r="C2741" s="63" t="s">
        <v>34</v>
      </c>
      <c r="D2741" s="63" t="s">
        <v>90</v>
      </c>
      <c r="E2741" s="63" t="s">
        <v>91</v>
      </c>
      <c r="F2741" s="63" t="s">
        <v>92</v>
      </c>
      <c r="G2741" s="63" t="s">
        <v>93</v>
      </c>
      <c r="H2741" s="63" t="s">
        <v>94</v>
      </c>
      <c r="I2741" s="63" t="s">
        <v>97</v>
      </c>
      <c r="J2741" s="63">
        <v>301</v>
      </c>
      <c r="K2741" s="63">
        <v>430.43</v>
      </c>
    </row>
    <row r="2742" spans="1:11" ht="18" customHeight="1" x14ac:dyDescent="0.3">
      <c r="A2742" s="63" t="s">
        <v>96</v>
      </c>
      <c r="B2742" s="63">
        <v>2024</v>
      </c>
      <c r="C2742" s="63" t="s">
        <v>34</v>
      </c>
      <c r="D2742" s="63" t="s">
        <v>90</v>
      </c>
      <c r="E2742" s="63" t="s">
        <v>91</v>
      </c>
      <c r="F2742" s="63" t="s">
        <v>92</v>
      </c>
      <c r="G2742" s="63" t="s">
        <v>93</v>
      </c>
      <c r="H2742" s="63" t="s">
        <v>94</v>
      </c>
      <c r="I2742" s="63" t="s">
        <v>97</v>
      </c>
      <c r="J2742" s="63">
        <v>271</v>
      </c>
      <c r="K2742" s="63">
        <v>387.53</v>
      </c>
    </row>
    <row r="2743" spans="1:11" ht="18" customHeight="1" x14ac:dyDescent="0.3">
      <c r="A2743" s="63" t="s">
        <v>89</v>
      </c>
      <c r="B2743" s="63">
        <v>2024</v>
      </c>
      <c r="C2743" s="63" t="s">
        <v>34</v>
      </c>
      <c r="D2743" s="63" t="s">
        <v>90</v>
      </c>
      <c r="E2743" s="63" t="s">
        <v>91</v>
      </c>
      <c r="F2743" s="63" t="s">
        <v>92</v>
      </c>
      <c r="G2743" s="63" t="s">
        <v>93</v>
      </c>
      <c r="H2743" s="63" t="s">
        <v>94</v>
      </c>
      <c r="I2743" s="63" t="s">
        <v>97</v>
      </c>
      <c r="J2743" s="63">
        <v>299</v>
      </c>
      <c r="K2743" s="63">
        <v>427.57</v>
      </c>
    </row>
    <row r="2744" spans="1:11" ht="18" customHeight="1" x14ac:dyDescent="0.3">
      <c r="A2744" s="63" t="s">
        <v>96</v>
      </c>
      <c r="B2744" s="63">
        <v>2024</v>
      </c>
      <c r="C2744" s="63" t="s">
        <v>34</v>
      </c>
      <c r="D2744" s="63" t="s">
        <v>90</v>
      </c>
      <c r="E2744" s="63" t="s">
        <v>91</v>
      </c>
      <c r="F2744" s="63" t="s">
        <v>92</v>
      </c>
      <c r="G2744" s="63" t="s">
        <v>93</v>
      </c>
      <c r="H2744" s="63" t="s">
        <v>94</v>
      </c>
      <c r="I2744" s="63" t="s">
        <v>97</v>
      </c>
      <c r="J2744" s="63">
        <v>761</v>
      </c>
      <c r="K2744" s="63">
        <v>1088.23</v>
      </c>
    </row>
    <row r="2745" spans="1:11" ht="18" customHeight="1" x14ac:dyDescent="0.3">
      <c r="A2745" s="63" t="s">
        <v>89</v>
      </c>
      <c r="B2745" s="63">
        <v>2024</v>
      </c>
      <c r="C2745" s="63" t="s">
        <v>38</v>
      </c>
      <c r="D2745" s="63" t="s">
        <v>90</v>
      </c>
      <c r="E2745" s="63" t="s">
        <v>91</v>
      </c>
      <c r="F2745" s="63" t="s">
        <v>92</v>
      </c>
      <c r="G2745" s="63" t="s">
        <v>93</v>
      </c>
      <c r="H2745" s="63" t="s">
        <v>94</v>
      </c>
      <c r="I2745" s="63" t="s">
        <v>97</v>
      </c>
      <c r="J2745" s="63">
        <v>278</v>
      </c>
      <c r="K2745" s="63">
        <v>425.34000000000003</v>
      </c>
    </row>
    <row r="2746" spans="1:11" ht="18" customHeight="1" x14ac:dyDescent="0.3">
      <c r="A2746" s="63" t="s">
        <v>96</v>
      </c>
      <c r="B2746" s="63">
        <v>2024</v>
      </c>
      <c r="C2746" s="63" t="s">
        <v>38</v>
      </c>
      <c r="D2746" s="63" t="s">
        <v>90</v>
      </c>
      <c r="E2746" s="63" t="s">
        <v>91</v>
      </c>
      <c r="F2746" s="63" t="s">
        <v>92</v>
      </c>
      <c r="G2746" s="63" t="s">
        <v>93</v>
      </c>
      <c r="H2746" s="63" t="s">
        <v>94</v>
      </c>
      <c r="I2746" s="63" t="s">
        <v>97</v>
      </c>
      <c r="J2746" s="63">
        <v>280</v>
      </c>
      <c r="K2746" s="63">
        <v>400.4</v>
      </c>
    </row>
    <row r="2747" spans="1:11" ht="18" customHeight="1" x14ac:dyDescent="0.3">
      <c r="A2747" s="63" t="s">
        <v>89</v>
      </c>
      <c r="B2747" s="63">
        <v>2024</v>
      </c>
      <c r="C2747" s="63" t="s">
        <v>38</v>
      </c>
      <c r="D2747" s="63" t="s">
        <v>90</v>
      </c>
      <c r="E2747" s="63" t="s">
        <v>91</v>
      </c>
      <c r="F2747" s="63" t="s">
        <v>92</v>
      </c>
      <c r="G2747" s="63" t="s">
        <v>93</v>
      </c>
      <c r="H2747" s="63" t="s">
        <v>94</v>
      </c>
      <c r="I2747" s="63" t="s">
        <v>97</v>
      </c>
      <c r="J2747" s="63">
        <v>250</v>
      </c>
      <c r="K2747" s="63">
        <v>357.5</v>
      </c>
    </row>
    <row r="2748" spans="1:11" ht="18" customHeight="1" x14ac:dyDescent="0.3">
      <c r="A2748" s="63" t="s">
        <v>96</v>
      </c>
      <c r="B2748" s="63">
        <v>2024</v>
      </c>
      <c r="C2748" s="63" t="s">
        <v>38</v>
      </c>
      <c r="D2748" s="63" t="s">
        <v>90</v>
      </c>
      <c r="E2748" s="63" t="s">
        <v>91</v>
      </c>
      <c r="F2748" s="63" t="s">
        <v>92</v>
      </c>
      <c r="G2748" s="63" t="s">
        <v>93</v>
      </c>
      <c r="H2748" s="63" t="s">
        <v>94</v>
      </c>
      <c r="I2748" s="63" t="s">
        <v>97</v>
      </c>
      <c r="J2748" s="63">
        <v>670</v>
      </c>
      <c r="K2748" s="63">
        <v>958.1</v>
      </c>
    </row>
    <row r="2749" spans="1:11" ht="18" customHeight="1" x14ac:dyDescent="0.3">
      <c r="A2749" s="63" t="s">
        <v>89</v>
      </c>
      <c r="B2749" s="63">
        <v>2024</v>
      </c>
      <c r="C2749" s="63" t="s">
        <v>38</v>
      </c>
      <c r="D2749" s="63" t="s">
        <v>90</v>
      </c>
      <c r="E2749" s="63" t="s">
        <v>91</v>
      </c>
      <c r="F2749" s="63" t="s">
        <v>92</v>
      </c>
      <c r="G2749" s="63" t="s">
        <v>93</v>
      </c>
      <c r="H2749" s="63" t="s">
        <v>94</v>
      </c>
      <c r="I2749" s="63" t="s">
        <v>97</v>
      </c>
      <c r="J2749" s="63">
        <v>756</v>
      </c>
      <c r="K2749" s="63">
        <v>1081.08</v>
      </c>
    </row>
    <row r="2750" spans="1:11" ht="18" customHeight="1" x14ac:dyDescent="0.3">
      <c r="A2750" s="63" t="s">
        <v>89</v>
      </c>
      <c r="B2750" s="63">
        <v>2024</v>
      </c>
      <c r="C2750" s="63" t="s">
        <v>38</v>
      </c>
      <c r="D2750" s="63" t="s">
        <v>90</v>
      </c>
      <c r="E2750" s="63" t="s">
        <v>91</v>
      </c>
      <c r="F2750" s="63" t="s">
        <v>92</v>
      </c>
      <c r="G2750" s="63" t="s">
        <v>93</v>
      </c>
      <c r="H2750" s="63" t="s">
        <v>94</v>
      </c>
      <c r="I2750" s="63" t="s">
        <v>97</v>
      </c>
      <c r="J2750" s="63">
        <v>279</v>
      </c>
      <c r="K2750" s="63">
        <v>398.97</v>
      </c>
    </row>
    <row r="2751" spans="1:11" ht="18" customHeight="1" x14ac:dyDescent="0.3">
      <c r="A2751" s="63" t="s">
        <v>96</v>
      </c>
      <c r="B2751" s="63">
        <v>2024</v>
      </c>
      <c r="C2751" s="63" t="s">
        <v>38</v>
      </c>
      <c r="D2751" s="63" t="s">
        <v>90</v>
      </c>
      <c r="E2751" s="63" t="s">
        <v>91</v>
      </c>
      <c r="F2751" s="63" t="s">
        <v>92</v>
      </c>
      <c r="G2751" s="63" t="s">
        <v>93</v>
      </c>
      <c r="H2751" s="63" t="s">
        <v>94</v>
      </c>
      <c r="I2751" s="63" t="s">
        <v>97</v>
      </c>
      <c r="J2751" s="63">
        <v>796</v>
      </c>
      <c r="K2751" s="63">
        <v>526.24</v>
      </c>
    </row>
    <row r="2752" spans="1:11" ht="18" customHeight="1" x14ac:dyDescent="0.3">
      <c r="A2752" s="63" t="s">
        <v>89</v>
      </c>
      <c r="B2752" s="63">
        <v>2024</v>
      </c>
      <c r="C2752" s="63" t="s">
        <v>38</v>
      </c>
      <c r="D2752" s="63" t="s">
        <v>90</v>
      </c>
      <c r="E2752" s="63" t="s">
        <v>91</v>
      </c>
      <c r="F2752" s="63" t="s">
        <v>92</v>
      </c>
      <c r="G2752" s="63" t="s">
        <v>93</v>
      </c>
      <c r="H2752" s="63" t="s">
        <v>94</v>
      </c>
      <c r="I2752" s="63" t="s">
        <v>97</v>
      </c>
      <c r="J2752" s="63">
        <v>277</v>
      </c>
      <c r="K2752" s="63">
        <v>396.11</v>
      </c>
    </row>
    <row r="2753" spans="1:11" ht="18" customHeight="1" x14ac:dyDescent="0.3">
      <c r="A2753" s="63" t="s">
        <v>96</v>
      </c>
      <c r="B2753" s="63">
        <v>2024</v>
      </c>
      <c r="C2753" s="63" t="s">
        <v>38</v>
      </c>
      <c r="D2753" s="63" t="s">
        <v>90</v>
      </c>
      <c r="E2753" s="63" t="s">
        <v>91</v>
      </c>
      <c r="F2753" s="63" t="s">
        <v>92</v>
      </c>
      <c r="G2753" s="63" t="s">
        <v>93</v>
      </c>
      <c r="H2753" s="63" t="s">
        <v>94</v>
      </c>
      <c r="I2753" s="63" t="s">
        <v>97</v>
      </c>
      <c r="J2753" s="63">
        <v>253</v>
      </c>
      <c r="K2753" s="63">
        <v>361.78999999999996</v>
      </c>
    </row>
    <row r="2754" spans="1:11" ht="18" customHeight="1" x14ac:dyDescent="0.3">
      <c r="A2754" s="63" t="s">
        <v>89</v>
      </c>
      <c r="B2754" s="63">
        <v>2024</v>
      </c>
      <c r="C2754" s="63" t="s">
        <v>38</v>
      </c>
      <c r="D2754" s="63" t="s">
        <v>90</v>
      </c>
      <c r="E2754" s="63" t="s">
        <v>91</v>
      </c>
      <c r="F2754" s="63" t="s">
        <v>92</v>
      </c>
      <c r="G2754" s="63" t="s">
        <v>93</v>
      </c>
      <c r="H2754" s="63" t="s">
        <v>94</v>
      </c>
      <c r="I2754" s="63" t="s">
        <v>97</v>
      </c>
      <c r="J2754" s="63">
        <v>765</v>
      </c>
      <c r="K2754" s="63">
        <v>1093.95</v>
      </c>
    </row>
    <row r="2755" spans="1:11" ht="18" customHeight="1" x14ac:dyDescent="0.3">
      <c r="A2755" s="63" t="s">
        <v>89</v>
      </c>
      <c r="B2755" s="63">
        <v>2024</v>
      </c>
      <c r="C2755" s="63" t="s">
        <v>42</v>
      </c>
      <c r="D2755" s="63" t="s">
        <v>90</v>
      </c>
      <c r="E2755" s="63" t="s">
        <v>91</v>
      </c>
      <c r="F2755" s="63" t="s">
        <v>92</v>
      </c>
      <c r="G2755" s="63" t="s">
        <v>93</v>
      </c>
      <c r="H2755" s="63" t="s">
        <v>94</v>
      </c>
      <c r="I2755" s="63" t="s">
        <v>97</v>
      </c>
      <c r="J2755" s="63">
        <v>230</v>
      </c>
      <c r="K2755" s="63">
        <v>328.9</v>
      </c>
    </row>
    <row r="2756" spans="1:11" ht="18" customHeight="1" x14ac:dyDescent="0.3">
      <c r="A2756" s="63" t="s">
        <v>96</v>
      </c>
      <c r="B2756" s="63">
        <v>2024</v>
      </c>
      <c r="C2756" s="63" t="s">
        <v>42</v>
      </c>
      <c r="D2756" s="63" t="s">
        <v>90</v>
      </c>
      <c r="E2756" s="63" t="s">
        <v>91</v>
      </c>
      <c r="F2756" s="63" t="s">
        <v>92</v>
      </c>
      <c r="G2756" s="63" t="s">
        <v>93</v>
      </c>
      <c r="H2756" s="63" t="s">
        <v>94</v>
      </c>
      <c r="I2756" s="63" t="s">
        <v>97</v>
      </c>
      <c r="J2756" s="63">
        <v>256</v>
      </c>
      <c r="K2756" s="63">
        <v>366.08</v>
      </c>
    </row>
    <row r="2757" spans="1:11" ht="18" customHeight="1" x14ac:dyDescent="0.3">
      <c r="A2757" s="63" t="s">
        <v>99</v>
      </c>
      <c r="B2757" s="63">
        <v>2024</v>
      </c>
      <c r="C2757" s="63" t="s">
        <v>42</v>
      </c>
      <c r="D2757" s="63" t="s">
        <v>90</v>
      </c>
      <c r="E2757" s="63" t="s">
        <v>91</v>
      </c>
      <c r="F2757" s="63" t="s">
        <v>92</v>
      </c>
      <c r="G2757" s="63" t="s">
        <v>93</v>
      </c>
      <c r="H2757" s="63" t="s">
        <v>94</v>
      </c>
      <c r="I2757" s="63" t="s">
        <v>97</v>
      </c>
      <c r="J2757" s="63">
        <v>232</v>
      </c>
      <c r="K2757" s="63">
        <v>331.76</v>
      </c>
    </row>
    <row r="2758" spans="1:11" ht="18" customHeight="1" x14ac:dyDescent="0.3">
      <c r="A2758" s="63" t="s">
        <v>98</v>
      </c>
      <c r="B2758" s="63">
        <v>2024</v>
      </c>
      <c r="C2758" s="63" t="s">
        <v>42</v>
      </c>
      <c r="D2758" s="63" t="s">
        <v>90</v>
      </c>
      <c r="E2758" s="63" t="s">
        <v>91</v>
      </c>
      <c r="F2758" s="63" t="s">
        <v>92</v>
      </c>
      <c r="G2758" s="63" t="s">
        <v>93</v>
      </c>
      <c r="H2758" s="63" t="s">
        <v>94</v>
      </c>
      <c r="I2758" s="63" t="s">
        <v>97</v>
      </c>
      <c r="J2758" s="63">
        <v>673</v>
      </c>
      <c r="K2758" s="63">
        <v>962.39</v>
      </c>
    </row>
    <row r="2759" spans="1:11" ht="18" customHeight="1" x14ac:dyDescent="0.3">
      <c r="A2759" s="63" t="s">
        <v>96</v>
      </c>
      <c r="B2759" s="63">
        <v>2024</v>
      </c>
      <c r="C2759" s="63" t="s">
        <v>42</v>
      </c>
      <c r="D2759" s="63" t="s">
        <v>90</v>
      </c>
      <c r="E2759" s="63" t="s">
        <v>91</v>
      </c>
      <c r="F2759" s="63" t="s">
        <v>92</v>
      </c>
      <c r="G2759" s="63" t="s">
        <v>93</v>
      </c>
      <c r="H2759" s="63" t="s">
        <v>94</v>
      </c>
      <c r="I2759" s="63" t="s">
        <v>97</v>
      </c>
      <c r="J2759" s="63">
        <v>760</v>
      </c>
      <c r="K2759" s="63">
        <v>1086.8</v>
      </c>
    </row>
    <row r="2760" spans="1:11" ht="18" customHeight="1" x14ac:dyDescent="0.3">
      <c r="A2760" s="63" t="s">
        <v>96</v>
      </c>
      <c r="B2760" s="63">
        <v>2024</v>
      </c>
      <c r="C2760" s="63" t="s">
        <v>42</v>
      </c>
      <c r="D2760" s="63" t="s">
        <v>90</v>
      </c>
      <c r="E2760" s="63" t="s">
        <v>91</v>
      </c>
      <c r="F2760" s="63" t="s">
        <v>92</v>
      </c>
      <c r="G2760" s="63" t="s">
        <v>93</v>
      </c>
      <c r="H2760" s="63" t="s">
        <v>94</v>
      </c>
      <c r="I2760" s="63" t="s">
        <v>97</v>
      </c>
      <c r="J2760" s="63">
        <v>255</v>
      </c>
      <c r="K2760" s="63">
        <v>364.65</v>
      </c>
    </row>
    <row r="2761" spans="1:11" ht="18" customHeight="1" x14ac:dyDescent="0.3">
      <c r="A2761" s="63" t="s">
        <v>98</v>
      </c>
      <c r="B2761" s="63">
        <v>2024</v>
      </c>
      <c r="C2761" s="63" t="s">
        <v>42</v>
      </c>
      <c r="D2761" s="63" t="s">
        <v>90</v>
      </c>
      <c r="E2761" s="63" t="s">
        <v>91</v>
      </c>
      <c r="F2761" s="63" t="s">
        <v>92</v>
      </c>
      <c r="G2761" s="63" t="s">
        <v>93</v>
      </c>
      <c r="H2761" s="63" t="s">
        <v>94</v>
      </c>
      <c r="I2761" s="63" t="s">
        <v>97</v>
      </c>
      <c r="J2761" s="63">
        <v>799</v>
      </c>
      <c r="K2761" s="63">
        <v>526.24</v>
      </c>
    </row>
    <row r="2762" spans="1:11" ht="18" customHeight="1" x14ac:dyDescent="0.3">
      <c r="A2762" s="63" t="s">
        <v>99</v>
      </c>
      <c r="B2762" s="63">
        <v>2024</v>
      </c>
      <c r="C2762" s="63" t="s">
        <v>42</v>
      </c>
      <c r="D2762" s="63" t="s">
        <v>90</v>
      </c>
      <c r="E2762" s="63" t="s">
        <v>91</v>
      </c>
      <c r="F2762" s="63" t="s">
        <v>92</v>
      </c>
      <c r="G2762" s="63" t="s">
        <v>93</v>
      </c>
      <c r="H2762" s="63" t="s">
        <v>94</v>
      </c>
      <c r="I2762" s="63" t="s">
        <v>97</v>
      </c>
      <c r="J2762" s="63">
        <v>259</v>
      </c>
      <c r="K2762" s="63">
        <v>370.37</v>
      </c>
    </row>
    <row r="2763" spans="1:11" ht="18" customHeight="1" x14ac:dyDescent="0.3">
      <c r="A2763" s="63" t="s">
        <v>96</v>
      </c>
      <c r="B2763" s="63">
        <v>2024</v>
      </c>
      <c r="C2763" s="63" t="s">
        <v>42</v>
      </c>
      <c r="D2763" s="63" t="s">
        <v>90</v>
      </c>
      <c r="E2763" s="63" t="s">
        <v>91</v>
      </c>
      <c r="F2763" s="63" t="s">
        <v>92</v>
      </c>
      <c r="G2763" s="63" t="s">
        <v>93</v>
      </c>
      <c r="H2763" s="63" t="s">
        <v>94</v>
      </c>
      <c r="I2763" s="63" t="s">
        <v>97</v>
      </c>
      <c r="J2763" s="63">
        <v>229</v>
      </c>
      <c r="K2763" s="63">
        <v>327.47000000000003</v>
      </c>
    </row>
    <row r="2764" spans="1:11" ht="18" customHeight="1" x14ac:dyDescent="0.3">
      <c r="A2764" s="63" t="s">
        <v>89</v>
      </c>
      <c r="B2764" s="63">
        <v>2024</v>
      </c>
      <c r="C2764" s="63" t="s">
        <v>42</v>
      </c>
      <c r="D2764" s="63" t="s">
        <v>90</v>
      </c>
      <c r="E2764" s="63" t="s">
        <v>91</v>
      </c>
      <c r="F2764" s="63" t="s">
        <v>92</v>
      </c>
      <c r="G2764" s="63" t="s">
        <v>93</v>
      </c>
      <c r="H2764" s="63" t="s">
        <v>94</v>
      </c>
      <c r="I2764" s="63" t="s">
        <v>97</v>
      </c>
      <c r="J2764" s="63">
        <v>257</v>
      </c>
      <c r="K2764" s="63">
        <v>367.51</v>
      </c>
    </row>
    <row r="2765" spans="1:11" ht="18" customHeight="1" x14ac:dyDescent="0.3">
      <c r="A2765" s="63" t="s">
        <v>98</v>
      </c>
      <c r="B2765" s="63">
        <v>2024</v>
      </c>
      <c r="C2765" s="63" t="s">
        <v>31</v>
      </c>
      <c r="D2765" s="63" t="s">
        <v>90</v>
      </c>
      <c r="E2765" s="63" t="s">
        <v>91</v>
      </c>
      <c r="F2765" s="63" t="s">
        <v>92</v>
      </c>
      <c r="G2765" s="63" t="s">
        <v>93</v>
      </c>
      <c r="H2765" s="63" t="s">
        <v>94</v>
      </c>
      <c r="I2765" s="63" t="s">
        <v>97</v>
      </c>
      <c r="J2765" s="63">
        <v>308</v>
      </c>
      <c r="K2765" s="63">
        <v>471.24</v>
      </c>
    </row>
    <row r="2766" spans="1:11" ht="18" customHeight="1" x14ac:dyDescent="0.3">
      <c r="A2766" s="63" t="s">
        <v>89</v>
      </c>
      <c r="B2766" s="63">
        <v>2024</v>
      </c>
      <c r="C2766" s="63" t="s">
        <v>31</v>
      </c>
      <c r="D2766" s="63" t="s">
        <v>90</v>
      </c>
      <c r="E2766" s="63" t="s">
        <v>91</v>
      </c>
      <c r="F2766" s="63" t="s">
        <v>92</v>
      </c>
      <c r="G2766" s="63" t="s">
        <v>93</v>
      </c>
      <c r="H2766" s="63" t="s">
        <v>94</v>
      </c>
      <c r="I2766" s="63" t="s">
        <v>97</v>
      </c>
      <c r="J2766" s="63">
        <v>284</v>
      </c>
      <c r="K2766" s="63">
        <v>406.12</v>
      </c>
    </row>
    <row r="2767" spans="1:11" ht="18" customHeight="1" x14ac:dyDescent="0.3">
      <c r="A2767" s="63" t="s">
        <v>89</v>
      </c>
      <c r="B2767" s="63">
        <v>2024</v>
      </c>
      <c r="C2767" s="63" t="s">
        <v>31</v>
      </c>
      <c r="D2767" s="63" t="s">
        <v>90</v>
      </c>
      <c r="E2767" s="63" t="s">
        <v>91</v>
      </c>
      <c r="F2767" s="63" t="s">
        <v>92</v>
      </c>
      <c r="G2767" s="63" t="s">
        <v>93</v>
      </c>
      <c r="H2767" s="63" t="s">
        <v>94</v>
      </c>
      <c r="I2767" s="63" t="s">
        <v>97</v>
      </c>
      <c r="J2767" s="63">
        <v>310</v>
      </c>
      <c r="K2767" s="63">
        <v>443.3</v>
      </c>
    </row>
    <row r="2768" spans="1:11" ht="18" customHeight="1" x14ac:dyDescent="0.3">
      <c r="A2768" s="63" t="s">
        <v>96</v>
      </c>
      <c r="B2768" s="63">
        <v>2024</v>
      </c>
      <c r="C2768" s="63" t="s">
        <v>31</v>
      </c>
      <c r="D2768" s="63" t="s">
        <v>90</v>
      </c>
      <c r="E2768" s="63" t="s">
        <v>91</v>
      </c>
      <c r="F2768" s="63" t="s">
        <v>92</v>
      </c>
      <c r="G2768" s="63" t="s">
        <v>93</v>
      </c>
      <c r="H2768" s="63" t="s">
        <v>94</v>
      </c>
      <c r="I2768" s="63" t="s">
        <v>97</v>
      </c>
      <c r="J2768" s="63">
        <v>664</v>
      </c>
      <c r="K2768" s="63">
        <v>949.52</v>
      </c>
    </row>
    <row r="2769" spans="1:11" ht="18" customHeight="1" x14ac:dyDescent="0.3">
      <c r="A2769" s="63" t="s">
        <v>89</v>
      </c>
      <c r="B2769" s="63">
        <v>2024</v>
      </c>
      <c r="C2769" s="63" t="s">
        <v>31</v>
      </c>
      <c r="D2769" s="63" t="s">
        <v>90</v>
      </c>
      <c r="E2769" s="63" t="s">
        <v>91</v>
      </c>
      <c r="F2769" s="63" t="s">
        <v>92</v>
      </c>
      <c r="G2769" s="63" t="s">
        <v>93</v>
      </c>
      <c r="H2769" s="63" t="s">
        <v>94</v>
      </c>
      <c r="I2769" s="63" t="s">
        <v>97</v>
      </c>
      <c r="J2769" s="63">
        <v>751</v>
      </c>
      <c r="K2769" s="63">
        <v>1073.93</v>
      </c>
    </row>
    <row r="2770" spans="1:11" ht="18" customHeight="1" x14ac:dyDescent="0.3">
      <c r="A2770" s="63" t="s">
        <v>89</v>
      </c>
      <c r="B2770" s="63">
        <v>2024</v>
      </c>
      <c r="C2770" s="63" t="s">
        <v>31</v>
      </c>
      <c r="D2770" s="63" t="s">
        <v>90</v>
      </c>
      <c r="E2770" s="63" t="s">
        <v>91</v>
      </c>
      <c r="F2770" s="63" t="s">
        <v>92</v>
      </c>
      <c r="G2770" s="63" t="s">
        <v>93</v>
      </c>
      <c r="H2770" s="63" t="s">
        <v>94</v>
      </c>
      <c r="I2770" s="63" t="s">
        <v>97</v>
      </c>
      <c r="J2770" s="63">
        <v>309</v>
      </c>
      <c r="K2770" s="63">
        <v>441.87</v>
      </c>
    </row>
    <row r="2771" spans="1:11" ht="18" customHeight="1" x14ac:dyDescent="0.3">
      <c r="A2771" s="63" t="s">
        <v>96</v>
      </c>
      <c r="B2771" s="63">
        <v>2024</v>
      </c>
      <c r="C2771" s="63" t="s">
        <v>31</v>
      </c>
      <c r="D2771" s="63" t="s">
        <v>90</v>
      </c>
      <c r="E2771" s="63" t="s">
        <v>91</v>
      </c>
      <c r="F2771" s="63" t="s">
        <v>92</v>
      </c>
      <c r="G2771" s="63" t="s">
        <v>93</v>
      </c>
      <c r="H2771" s="63" t="s">
        <v>94</v>
      </c>
      <c r="I2771" s="63" t="s">
        <v>97</v>
      </c>
      <c r="J2771" s="63">
        <v>790</v>
      </c>
      <c r="K2771" s="63">
        <v>526.24</v>
      </c>
    </row>
    <row r="2772" spans="1:11" ht="18" customHeight="1" x14ac:dyDescent="0.3">
      <c r="A2772" s="63" t="s">
        <v>89</v>
      </c>
      <c r="B2772" s="63">
        <v>2024</v>
      </c>
      <c r="C2772" s="63" t="s">
        <v>31</v>
      </c>
      <c r="D2772" s="63" t="s">
        <v>90</v>
      </c>
      <c r="E2772" s="63" t="s">
        <v>91</v>
      </c>
      <c r="F2772" s="63" t="s">
        <v>92</v>
      </c>
      <c r="G2772" s="63" t="s">
        <v>93</v>
      </c>
      <c r="H2772" s="63" t="s">
        <v>94</v>
      </c>
      <c r="I2772" s="63" t="s">
        <v>97</v>
      </c>
      <c r="J2772" s="63">
        <v>283</v>
      </c>
      <c r="K2772" s="63">
        <v>404.69</v>
      </c>
    </row>
    <row r="2773" spans="1:11" ht="18" customHeight="1" x14ac:dyDescent="0.3">
      <c r="A2773" s="63" t="s">
        <v>89</v>
      </c>
      <c r="B2773" s="63">
        <v>2024</v>
      </c>
      <c r="C2773" s="63" t="s">
        <v>31</v>
      </c>
      <c r="D2773" s="63" t="s">
        <v>90</v>
      </c>
      <c r="E2773" s="63" t="s">
        <v>91</v>
      </c>
      <c r="F2773" s="63" t="s">
        <v>92</v>
      </c>
      <c r="G2773" s="63" t="s">
        <v>93</v>
      </c>
      <c r="H2773" s="63" t="s">
        <v>94</v>
      </c>
      <c r="I2773" s="63" t="s">
        <v>97</v>
      </c>
      <c r="J2773" s="63">
        <v>311</v>
      </c>
      <c r="K2773" s="63">
        <v>444.73</v>
      </c>
    </row>
    <row r="2774" spans="1:11" ht="18" customHeight="1" x14ac:dyDescent="0.3">
      <c r="A2774" s="63" t="s">
        <v>98</v>
      </c>
      <c r="B2774" s="63">
        <v>2024</v>
      </c>
      <c r="C2774" s="63" t="s">
        <v>31</v>
      </c>
      <c r="D2774" s="63" t="s">
        <v>90</v>
      </c>
      <c r="E2774" s="63" t="s">
        <v>91</v>
      </c>
      <c r="F2774" s="63" t="s">
        <v>92</v>
      </c>
      <c r="G2774" s="63" t="s">
        <v>93</v>
      </c>
      <c r="H2774" s="63" t="s">
        <v>94</v>
      </c>
      <c r="I2774" s="63" t="s">
        <v>97</v>
      </c>
      <c r="J2774" s="63">
        <v>760</v>
      </c>
      <c r="K2774" s="63">
        <v>1086.8</v>
      </c>
    </row>
    <row r="2775" spans="1:11" ht="18" customHeight="1" x14ac:dyDescent="0.3">
      <c r="A2775" s="63" t="s">
        <v>96</v>
      </c>
      <c r="B2775" s="63">
        <v>2024</v>
      </c>
      <c r="C2775" s="63" t="s">
        <v>9</v>
      </c>
      <c r="D2775" s="63" t="s">
        <v>90</v>
      </c>
      <c r="E2775" s="63" t="s">
        <v>91</v>
      </c>
      <c r="F2775" s="63" t="s">
        <v>92</v>
      </c>
      <c r="G2775" s="63" t="s">
        <v>93</v>
      </c>
      <c r="H2775" s="63" t="s">
        <v>94</v>
      </c>
      <c r="I2775" s="63" t="s">
        <v>97</v>
      </c>
      <c r="J2775" s="63">
        <v>314</v>
      </c>
      <c r="K2775" s="63">
        <v>480.42</v>
      </c>
    </row>
    <row r="2776" spans="1:11" ht="18" customHeight="1" x14ac:dyDescent="0.3">
      <c r="A2776" s="63" t="s">
        <v>96</v>
      </c>
      <c r="B2776" s="63">
        <v>2024</v>
      </c>
      <c r="C2776" s="63" t="s">
        <v>9</v>
      </c>
      <c r="D2776" s="63" t="s">
        <v>90</v>
      </c>
      <c r="E2776" s="63" t="s">
        <v>91</v>
      </c>
      <c r="F2776" s="63" t="s">
        <v>92</v>
      </c>
      <c r="G2776" s="63" t="s">
        <v>93</v>
      </c>
      <c r="H2776" s="63" t="s">
        <v>94</v>
      </c>
      <c r="I2776" s="63" t="s">
        <v>97</v>
      </c>
      <c r="J2776" s="63">
        <v>290</v>
      </c>
      <c r="K2776" s="63">
        <v>414.7</v>
      </c>
    </row>
    <row r="2777" spans="1:11" ht="18" customHeight="1" x14ac:dyDescent="0.3">
      <c r="A2777" s="63" t="s">
        <v>96</v>
      </c>
      <c r="B2777" s="63">
        <v>2024</v>
      </c>
      <c r="C2777" s="63" t="s">
        <v>9</v>
      </c>
      <c r="D2777" s="63" t="s">
        <v>90</v>
      </c>
      <c r="E2777" s="63" t="s">
        <v>91</v>
      </c>
      <c r="F2777" s="63" t="s">
        <v>92</v>
      </c>
      <c r="G2777" s="63" t="s">
        <v>93</v>
      </c>
      <c r="H2777" s="63" t="s">
        <v>94</v>
      </c>
      <c r="I2777" s="63" t="s">
        <v>97</v>
      </c>
      <c r="J2777" s="63">
        <v>316</v>
      </c>
      <c r="K2777" s="63">
        <v>451.88</v>
      </c>
    </row>
    <row r="2778" spans="1:11" ht="18" customHeight="1" x14ac:dyDescent="0.3">
      <c r="A2778" s="63" t="s">
        <v>99</v>
      </c>
      <c r="B2778" s="63">
        <v>2024</v>
      </c>
      <c r="C2778" s="63" t="s">
        <v>9</v>
      </c>
      <c r="D2778" s="63" t="s">
        <v>90</v>
      </c>
      <c r="E2778" s="63" t="s">
        <v>91</v>
      </c>
      <c r="F2778" s="63" t="s">
        <v>92</v>
      </c>
      <c r="G2778" s="63" t="s">
        <v>93</v>
      </c>
      <c r="H2778" s="63" t="s">
        <v>94</v>
      </c>
      <c r="I2778" s="63" t="s">
        <v>97</v>
      </c>
      <c r="J2778" s="63">
        <v>286</v>
      </c>
      <c r="K2778" s="63">
        <v>408.98</v>
      </c>
    </row>
    <row r="2779" spans="1:11" ht="18" customHeight="1" x14ac:dyDescent="0.3">
      <c r="A2779" s="63" t="s">
        <v>96</v>
      </c>
      <c r="B2779" s="63">
        <v>2024</v>
      </c>
      <c r="C2779" s="63" t="s">
        <v>9</v>
      </c>
      <c r="D2779" s="63" t="s">
        <v>90</v>
      </c>
      <c r="E2779" s="63" t="s">
        <v>91</v>
      </c>
      <c r="F2779" s="63" t="s">
        <v>92</v>
      </c>
      <c r="G2779" s="63" t="s">
        <v>93</v>
      </c>
      <c r="H2779" s="63" t="s">
        <v>94</v>
      </c>
      <c r="I2779" s="63" t="s">
        <v>97</v>
      </c>
      <c r="J2779" s="63">
        <v>663</v>
      </c>
      <c r="K2779" s="63">
        <v>948.08999999999992</v>
      </c>
    </row>
    <row r="2780" spans="1:11" ht="18" customHeight="1" x14ac:dyDescent="0.3">
      <c r="A2780" s="63" t="s">
        <v>96</v>
      </c>
      <c r="B2780" s="63">
        <v>2024</v>
      </c>
      <c r="C2780" s="63" t="s">
        <v>9</v>
      </c>
      <c r="D2780" s="63" t="s">
        <v>90</v>
      </c>
      <c r="E2780" s="63" t="s">
        <v>91</v>
      </c>
      <c r="F2780" s="63" t="s">
        <v>92</v>
      </c>
      <c r="G2780" s="63" t="s">
        <v>93</v>
      </c>
      <c r="H2780" s="63" t="s">
        <v>94</v>
      </c>
      <c r="I2780" s="63" t="s">
        <v>97</v>
      </c>
      <c r="J2780" s="63">
        <v>750</v>
      </c>
      <c r="K2780" s="63">
        <v>1072.5</v>
      </c>
    </row>
    <row r="2781" spans="1:11" ht="18" customHeight="1" x14ac:dyDescent="0.3">
      <c r="A2781" s="63" t="s">
        <v>96</v>
      </c>
      <c r="B2781" s="63">
        <v>2024</v>
      </c>
      <c r="C2781" s="63" t="s">
        <v>9</v>
      </c>
      <c r="D2781" s="63" t="s">
        <v>90</v>
      </c>
      <c r="E2781" s="63" t="s">
        <v>91</v>
      </c>
      <c r="F2781" s="63" t="s">
        <v>92</v>
      </c>
      <c r="G2781" s="63" t="s">
        <v>93</v>
      </c>
      <c r="H2781" s="63" t="s">
        <v>94</v>
      </c>
      <c r="I2781" s="63" t="s">
        <v>97</v>
      </c>
      <c r="J2781" s="63">
        <v>315</v>
      </c>
      <c r="K2781" s="63">
        <v>450.45</v>
      </c>
    </row>
    <row r="2782" spans="1:11" ht="18" customHeight="1" x14ac:dyDescent="0.3">
      <c r="A2782" s="63" t="s">
        <v>96</v>
      </c>
      <c r="B2782" s="63">
        <v>2024</v>
      </c>
      <c r="C2782" s="63" t="s">
        <v>9</v>
      </c>
      <c r="D2782" s="63" t="s">
        <v>90</v>
      </c>
      <c r="E2782" s="63" t="s">
        <v>91</v>
      </c>
      <c r="F2782" s="63" t="s">
        <v>92</v>
      </c>
      <c r="G2782" s="63" t="s">
        <v>93</v>
      </c>
      <c r="H2782" s="63" t="s">
        <v>94</v>
      </c>
      <c r="I2782" s="63" t="s">
        <v>97</v>
      </c>
      <c r="J2782" s="63">
        <v>789</v>
      </c>
      <c r="K2782" s="63">
        <v>526.24</v>
      </c>
    </row>
    <row r="2783" spans="1:11" ht="18" customHeight="1" x14ac:dyDescent="0.3">
      <c r="A2783" s="63" t="s">
        <v>99</v>
      </c>
      <c r="B2783" s="63">
        <v>2024</v>
      </c>
      <c r="C2783" s="63" t="s">
        <v>9</v>
      </c>
      <c r="D2783" s="63" t="s">
        <v>90</v>
      </c>
      <c r="E2783" s="63" t="s">
        <v>91</v>
      </c>
      <c r="F2783" s="63" t="s">
        <v>92</v>
      </c>
      <c r="G2783" s="63" t="s">
        <v>93</v>
      </c>
      <c r="H2783" s="63" t="s">
        <v>94</v>
      </c>
      <c r="I2783" s="63" t="s">
        <v>97</v>
      </c>
      <c r="J2783" s="63">
        <v>313</v>
      </c>
      <c r="K2783" s="63">
        <v>447.59000000000003</v>
      </c>
    </row>
    <row r="2784" spans="1:11" ht="18" customHeight="1" x14ac:dyDescent="0.3">
      <c r="A2784" s="63" t="s">
        <v>96</v>
      </c>
      <c r="B2784" s="63">
        <v>2024</v>
      </c>
      <c r="C2784" s="63" t="s">
        <v>9</v>
      </c>
      <c r="D2784" s="63" t="s">
        <v>90</v>
      </c>
      <c r="E2784" s="63" t="s">
        <v>91</v>
      </c>
      <c r="F2784" s="63" t="s">
        <v>92</v>
      </c>
      <c r="G2784" s="63" t="s">
        <v>93</v>
      </c>
      <c r="H2784" s="63" t="s">
        <v>94</v>
      </c>
      <c r="I2784" s="63" t="s">
        <v>97</v>
      </c>
      <c r="J2784" s="63">
        <v>289</v>
      </c>
      <c r="K2784" s="63">
        <v>413.27</v>
      </c>
    </row>
    <row r="2785" spans="1:11" ht="18" customHeight="1" x14ac:dyDescent="0.3">
      <c r="A2785" s="63" t="s">
        <v>96</v>
      </c>
      <c r="B2785" s="63">
        <v>2024</v>
      </c>
      <c r="C2785" s="63" t="s">
        <v>9</v>
      </c>
      <c r="D2785" s="63" t="s">
        <v>90</v>
      </c>
      <c r="E2785" s="63" t="s">
        <v>91</v>
      </c>
      <c r="F2785" s="63" t="s">
        <v>92</v>
      </c>
      <c r="G2785" s="63" t="s">
        <v>93</v>
      </c>
      <c r="H2785" s="63" t="s">
        <v>94</v>
      </c>
      <c r="I2785" s="63" t="s">
        <v>97</v>
      </c>
      <c r="J2785" s="63">
        <v>317</v>
      </c>
      <c r="K2785" s="63">
        <v>453.31</v>
      </c>
    </row>
    <row r="2786" spans="1:11" ht="18" customHeight="1" x14ac:dyDescent="0.3">
      <c r="A2786" s="63" t="s">
        <v>96</v>
      </c>
      <c r="B2786" s="63">
        <v>2024</v>
      </c>
      <c r="C2786" s="63" t="s">
        <v>9</v>
      </c>
      <c r="D2786" s="63" t="s">
        <v>90</v>
      </c>
      <c r="E2786" s="63" t="s">
        <v>91</v>
      </c>
      <c r="F2786" s="63" t="s">
        <v>92</v>
      </c>
      <c r="G2786" s="63" t="s">
        <v>93</v>
      </c>
      <c r="H2786" s="63" t="s">
        <v>94</v>
      </c>
      <c r="I2786" s="63" t="s">
        <v>97</v>
      </c>
      <c r="J2786" s="63">
        <v>759</v>
      </c>
      <c r="K2786" s="63">
        <v>1085.3699999999999</v>
      </c>
    </row>
    <row r="2787" spans="1:11" ht="18" customHeight="1" x14ac:dyDescent="0.3">
      <c r="A2787" s="63" t="s">
        <v>96</v>
      </c>
      <c r="B2787" s="63">
        <v>2024</v>
      </c>
      <c r="C2787" s="63" t="s">
        <v>37</v>
      </c>
      <c r="D2787" s="63" t="s">
        <v>90</v>
      </c>
      <c r="E2787" s="63" t="s">
        <v>91</v>
      </c>
      <c r="F2787" s="63" t="s">
        <v>92</v>
      </c>
      <c r="G2787" s="63" t="s">
        <v>93</v>
      </c>
      <c r="H2787" s="63" t="s">
        <v>94</v>
      </c>
      <c r="I2787" s="63" t="s">
        <v>97</v>
      </c>
      <c r="J2787" s="63">
        <v>284</v>
      </c>
      <c r="K2787" s="63">
        <v>434.52</v>
      </c>
    </row>
    <row r="2788" spans="1:11" ht="18" customHeight="1" x14ac:dyDescent="0.3">
      <c r="A2788" s="63" t="s">
        <v>96</v>
      </c>
      <c r="B2788" s="63">
        <v>2024</v>
      </c>
      <c r="C2788" s="63" t="s">
        <v>37</v>
      </c>
      <c r="D2788" s="63" t="s">
        <v>90</v>
      </c>
      <c r="E2788" s="63" t="s">
        <v>91</v>
      </c>
      <c r="F2788" s="63" t="s">
        <v>92</v>
      </c>
      <c r="G2788" s="63" t="s">
        <v>93</v>
      </c>
      <c r="H2788" s="63" t="s">
        <v>94</v>
      </c>
      <c r="I2788" s="63" t="s">
        <v>97</v>
      </c>
      <c r="J2788" s="63">
        <v>254</v>
      </c>
      <c r="K2788" s="63">
        <v>363.22</v>
      </c>
    </row>
    <row r="2789" spans="1:11" ht="18" customHeight="1" x14ac:dyDescent="0.3">
      <c r="A2789" s="63" t="s">
        <v>96</v>
      </c>
      <c r="B2789" s="63">
        <v>2024</v>
      </c>
      <c r="C2789" s="63" t="s">
        <v>37</v>
      </c>
      <c r="D2789" s="63" t="s">
        <v>90</v>
      </c>
      <c r="E2789" s="63" t="s">
        <v>91</v>
      </c>
      <c r="F2789" s="63" t="s">
        <v>92</v>
      </c>
      <c r="G2789" s="63" t="s">
        <v>93</v>
      </c>
      <c r="H2789" s="63" t="s">
        <v>94</v>
      </c>
      <c r="I2789" s="63" t="s">
        <v>97</v>
      </c>
      <c r="J2789" s="63">
        <v>286</v>
      </c>
      <c r="K2789" s="63">
        <v>408.98</v>
      </c>
    </row>
    <row r="2790" spans="1:11" ht="18" customHeight="1" x14ac:dyDescent="0.3">
      <c r="A2790" s="63" t="s">
        <v>89</v>
      </c>
      <c r="B2790" s="63">
        <v>2024</v>
      </c>
      <c r="C2790" s="63" t="s">
        <v>37</v>
      </c>
      <c r="D2790" s="63" t="s">
        <v>90</v>
      </c>
      <c r="E2790" s="63" t="s">
        <v>91</v>
      </c>
      <c r="F2790" s="63" t="s">
        <v>92</v>
      </c>
      <c r="G2790" s="63" t="s">
        <v>93</v>
      </c>
      <c r="H2790" s="63" t="s">
        <v>94</v>
      </c>
      <c r="I2790" s="63" t="s">
        <v>97</v>
      </c>
      <c r="J2790" s="63">
        <v>256</v>
      </c>
      <c r="K2790" s="63">
        <v>366.08</v>
      </c>
    </row>
    <row r="2791" spans="1:11" ht="18" customHeight="1" x14ac:dyDescent="0.3">
      <c r="A2791" s="63" t="s">
        <v>96</v>
      </c>
      <c r="B2791" s="63">
        <v>2024</v>
      </c>
      <c r="C2791" s="63" t="s">
        <v>37</v>
      </c>
      <c r="D2791" s="63" t="s">
        <v>90</v>
      </c>
      <c r="E2791" s="63" t="s">
        <v>91</v>
      </c>
      <c r="F2791" s="63" t="s">
        <v>92</v>
      </c>
      <c r="G2791" s="63" t="s">
        <v>93</v>
      </c>
      <c r="H2791" s="63" t="s">
        <v>94</v>
      </c>
      <c r="I2791" s="63" t="s">
        <v>97</v>
      </c>
      <c r="J2791" s="63">
        <v>669</v>
      </c>
      <c r="K2791" s="63">
        <v>956.67000000000007</v>
      </c>
    </row>
    <row r="2792" spans="1:11" ht="18" customHeight="1" x14ac:dyDescent="0.3">
      <c r="A2792" s="63" t="s">
        <v>89</v>
      </c>
      <c r="B2792" s="63">
        <v>2024</v>
      </c>
      <c r="C2792" s="63" t="s">
        <v>37</v>
      </c>
      <c r="D2792" s="63" t="s">
        <v>90</v>
      </c>
      <c r="E2792" s="63" t="s">
        <v>91</v>
      </c>
      <c r="F2792" s="63" t="s">
        <v>92</v>
      </c>
      <c r="G2792" s="63" t="s">
        <v>93</v>
      </c>
      <c r="H2792" s="63" t="s">
        <v>94</v>
      </c>
      <c r="I2792" s="63" t="s">
        <v>97</v>
      </c>
      <c r="J2792" s="63">
        <v>755</v>
      </c>
      <c r="K2792" s="63">
        <v>1079.6500000000001</v>
      </c>
    </row>
    <row r="2793" spans="1:11" ht="18" customHeight="1" x14ac:dyDescent="0.3">
      <c r="A2793" s="63" t="s">
        <v>89</v>
      </c>
      <c r="B2793" s="63">
        <v>2024</v>
      </c>
      <c r="C2793" s="63" t="s">
        <v>37</v>
      </c>
      <c r="D2793" s="63" t="s">
        <v>90</v>
      </c>
      <c r="E2793" s="63" t="s">
        <v>91</v>
      </c>
      <c r="F2793" s="63" t="s">
        <v>92</v>
      </c>
      <c r="G2793" s="63" t="s">
        <v>93</v>
      </c>
      <c r="H2793" s="63" t="s">
        <v>94</v>
      </c>
      <c r="I2793" s="63" t="s">
        <v>97</v>
      </c>
      <c r="J2793" s="63">
        <v>285</v>
      </c>
      <c r="K2793" s="63">
        <v>407.55</v>
      </c>
    </row>
    <row r="2794" spans="1:11" ht="18" customHeight="1" x14ac:dyDescent="0.3">
      <c r="A2794" s="63" t="s">
        <v>96</v>
      </c>
      <c r="B2794" s="63">
        <v>2024</v>
      </c>
      <c r="C2794" s="63" t="s">
        <v>37</v>
      </c>
      <c r="D2794" s="63" t="s">
        <v>90</v>
      </c>
      <c r="E2794" s="63" t="s">
        <v>91</v>
      </c>
      <c r="F2794" s="63" t="s">
        <v>92</v>
      </c>
      <c r="G2794" s="63" t="s">
        <v>93</v>
      </c>
      <c r="H2794" s="63" t="s">
        <v>94</v>
      </c>
      <c r="I2794" s="63" t="s">
        <v>97</v>
      </c>
      <c r="J2794" s="63">
        <v>795</v>
      </c>
      <c r="K2794" s="63">
        <v>526.24</v>
      </c>
    </row>
    <row r="2795" spans="1:11" ht="18" customHeight="1" x14ac:dyDescent="0.3">
      <c r="A2795" s="63" t="s">
        <v>89</v>
      </c>
      <c r="B2795" s="63">
        <v>2024</v>
      </c>
      <c r="C2795" s="63" t="s">
        <v>37</v>
      </c>
      <c r="D2795" s="63" t="s">
        <v>90</v>
      </c>
      <c r="E2795" s="63" t="s">
        <v>91</v>
      </c>
      <c r="F2795" s="63" t="s">
        <v>92</v>
      </c>
      <c r="G2795" s="63" t="s">
        <v>93</v>
      </c>
      <c r="H2795" s="63" t="s">
        <v>94</v>
      </c>
      <c r="I2795" s="63" t="s">
        <v>97</v>
      </c>
      <c r="J2795" s="63">
        <v>283</v>
      </c>
      <c r="K2795" s="63">
        <v>404.69</v>
      </c>
    </row>
    <row r="2796" spans="1:11" ht="18" customHeight="1" x14ac:dyDescent="0.3">
      <c r="A2796" s="63" t="s">
        <v>96</v>
      </c>
      <c r="B2796" s="63">
        <v>2024</v>
      </c>
      <c r="C2796" s="63" t="s">
        <v>37</v>
      </c>
      <c r="D2796" s="63" t="s">
        <v>90</v>
      </c>
      <c r="E2796" s="63" t="s">
        <v>91</v>
      </c>
      <c r="F2796" s="63" t="s">
        <v>92</v>
      </c>
      <c r="G2796" s="63" t="s">
        <v>93</v>
      </c>
      <c r="H2796" s="63" t="s">
        <v>94</v>
      </c>
      <c r="I2796" s="63" t="s">
        <v>97</v>
      </c>
      <c r="J2796" s="63">
        <v>259</v>
      </c>
      <c r="K2796" s="63">
        <v>370.37</v>
      </c>
    </row>
    <row r="2797" spans="1:11" ht="18" customHeight="1" x14ac:dyDescent="0.3">
      <c r="A2797" s="63" t="s">
        <v>96</v>
      </c>
      <c r="B2797" s="63">
        <v>2024</v>
      </c>
      <c r="C2797" s="63" t="s">
        <v>37</v>
      </c>
      <c r="D2797" s="63" t="s">
        <v>90</v>
      </c>
      <c r="E2797" s="63" t="s">
        <v>91</v>
      </c>
      <c r="F2797" s="63" t="s">
        <v>92</v>
      </c>
      <c r="G2797" s="63" t="s">
        <v>93</v>
      </c>
      <c r="H2797" s="63" t="s">
        <v>94</v>
      </c>
      <c r="I2797" s="63" t="s">
        <v>97</v>
      </c>
      <c r="J2797" s="63">
        <v>281</v>
      </c>
      <c r="K2797" s="63">
        <v>401.83</v>
      </c>
    </row>
    <row r="2798" spans="1:11" ht="18" customHeight="1" x14ac:dyDescent="0.3">
      <c r="A2798" s="63" t="s">
        <v>96</v>
      </c>
      <c r="B2798" s="63">
        <v>2024</v>
      </c>
      <c r="C2798" s="63" t="s">
        <v>37</v>
      </c>
      <c r="D2798" s="63" t="s">
        <v>90</v>
      </c>
      <c r="E2798" s="63" t="s">
        <v>91</v>
      </c>
      <c r="F2798" s="63" t="s">
        <v>92</v>
      </c>
      <c r="G2798" s="63" t="s">
        <v>93</v>
      </c>
      <c r="H2798" s="63" t="s">
        <v>94</v>
      </c>
      <c r="I2798" s="63" t="s">
        <v>97</v>
      </c>
      <c r="J2798" s="63">
        <v>764</v>
      </c>
      <c r="K2798" s="63">
        <v>1092.52</v>
      </c>
    </row>
    <row r="2799" spans="1:11" ht="18" customHeight="1" x14ac:dyDescent="0.3">
      <c r="A2799" s="63" t="s">
        <v>98</v>
      </c>
      <c r="B2799" s="63">
        <v>2024</v>
      </c>
      <c r="C2799" s="63" t="s">
        <v>36</v>
      </c>
      <c r="D2799" s="63" t="s">
        <v>90</v>
      </c>
      <c r="E2799" s="63" t="s">
        <v>91</v>
      </c>
      <c r="F2799" s="63" t="s">
        <v>92</v>
      </c>
      <c r="G2799" s="63" t="s">
        <v>93</v>
      </c>
      <c r="H2799" s="63" t="s">
        <v>94</v>
      </c>
      <c r="I2799" s="63" t="s">
        <v>97</v>
      </c>
      <c r="J2799" s="63">
        <v>290</v>
      </c>
      <c r="K2799" s="63">
        <v>443.70000000000005</v>
      </c>
    </row>
    <row r="2800" spans="1:11" ht="18" customHeight="1" x14ac:dyDescent="0.3">
      <c r="A2800" s="63" t="s">
        <v>98</v>
      </c>
      <c r="B2800" s="63">
        <v>2024</v>
      </c>
      <c r="C2800" s="63" t="s">
        <v>36</v>
      </c>
      <c r="D2800" s="63" t="s">
        <v>90</v>
      </c>
      <c r="E2800" s="63" t="s">
        <v>91</v>
      </c>
      <c r="F2800" s="63" t="s">
        <v>92</v>
      </c>
      <c r="G2800" s="63" t="s">
        <v>93</v>
      </c>
      <c r="H2800" s="63" t="s">
        <v>94</v>
      </c>
      <c r="I2800" s="63" t="s">
        <v>97</v>
      </c>
      <c r="J2800" s="63">
        <v>260</v>
      </c>
      <c r="K2800" s="63">
        <v>371.8</v>
      </c>
    </row>
    <row r="2801" spans="1:11" ht="18" customHeight="1" x14ac:dyDescent="0.3">
      <c r="A2801" s="63" t="s">
        <v>96</v>
      </c>
      <c r="B2801" s="63">
        <v>2024</v>
      </c>
      <c r="C2801" s="63" t="s">
        <v>36</v>
      </c>
      <c r="D2801" s="63" t="s">
        <v>90</v>
      </c>
      <c r="E2801" s="63" t="s">
        <v>91</v>
      </c>
      <c r="F2801" s="63" t="s">
        <v>92</v>
      </c>
      <c r="G2801" s="63" t="s">
        <v>93</v>
      </c>
      <c r="H2801" s="63" t="s">
        <v>94</v>
      </c>
      <c r="I2801" s="63" t="s">
        <v>97</v>
      </c>
      <c r="J2801" s="63">
        <v>262</v>
      </c>
      <c r="K2801" s="63">
        <v>374.65999999999997</v>
      </c>
    </row>
    <row r="2802" spans="1:11" ht="18" customHeight="1" x14ac:dyDescent="0.3">
      <c r="A2802" s="63" t="s">
        <v>98</v>
      </c>
      <c r="B2802" s="63">
        <v>2024</v>
      </c>
      <c r="C2802" s="63" t="s">
        <v>36</v>
      </c>
      <c r="D2802" s="63" t="s">
        <v>90</v>
      </c>
      <c r="E2802" s="63" t="s">
        <v>91</v>
      </c>
      <c r="F2802" s="63" t="s">
        <v>92</v>
      </c>
      <c r="G2802" s="63" t="s">
        <v>93</v>
      </c>
      <c r="H2802" s="63" t="s">
        <v>94</v>
      </c>
      <c r="I2802" s="63" t="s">
        <v>97</v>
      </c>
      <c r="J2802" s="63">
        <v>668</v>
      </c>
      <c r="K2802" s="63">
        <v>955.24</v>
      </c>
    </row>
    <row r="2803" spans="1:11" ht="18" customHeight="1" x14ac:dyDescent="0.3">
      <c r="A2803" s="63" t="s">
        <v>98</v>
      </c>
      <c r="B2803" s="63">
        <v>2024</v>
      </c>
      <c r="C2803" s="63" t="s">
        <v>36</v>
      </c>
      <c r="D2803" s="63" t="s">
        <v>90</v>
      </c>
      <c r="E2803" s="63" t="s">
        <v>91</v>
      </c>
      <c r="F2803" s="63" t="s">
        <v>92</v>
      </c>
      <c r="G2803" s="63" t="s">
        <v>93</v>
      </c>
      <c r="H2803" s="63" t="s">
        <v>94</v>
      </c>
      <c r="I2803" s="63" t="s">
        <v>97</v>
      </c>
      <c r="J2803" s="63">
        <v>754</v>
      </c>
      <c r="K2803" s="63">
        <v>1078.22</v>
      </c>
    </row>
    <row r="2804" spans="1:11" ht="18" customHeight="1" x14ac:dyDescent="0.3">
      <c r="A2804" s="63" t="s">
        <v>98</v>
      </c>
      <c r="B2804" s="63">
        <v>2024</v>
      </c>
      <c r="C2804" s="63" t="s">
        <v>36</v>
      </c>
      <c r="D2804" s="63" t="s">
        <v>90</v>
      </c>
      <c r="E2804" s="63" t="s">
        <v>91</v>
      </c>
      <c r="F2804" s="63" t="s">
        <v>92</v>
      </c>
      <c r="G2804" s="63" t="s">
        <v>93</v>
      </c>
      <c r="H2804" s="63" t="s">
        <v>94</v>
      </c>
      <c r="I2804" s="63" t="s">
        <v>97</v>
      </c>
      <c r="J2804" s="63">
        <v>291</v>
      </c>
      <c r="K2804" s="63">
        <v>416.13</v>
      </c>
    </row>
    <row r="2805" spans="1:11" ht="18" customHeight="1" x14ac:dyDescent="0.3">
      <c r="A2805" s="63" t="s">
        <v>98</v>
      </c>
      <c r="B2805" s="63">
        <v>2024</v>
      </c>
      <c r="C2805" s="63" t="s">
        <v>36</v>
      </c>
      <c r="D2805" s="63" t="s">
        <v>90</v>
      </c>
      <c r="E2805" s="63" t="s">
        <v>91</v>
      </c>
      <c r="F2805" s="63" t="s">
        <v>92</v>
      </c>
      <c r="G2805" s="63" t="s">
        <v>93</v>
      </c>
      <c r="H2805" s="63" t="s">
        <v>94</v>
      </c>
      <c r="I2805" s="63" t="s">
        <v>97</v>
      </c>
      <c r="J2805" s="63">
        <v>794</v>
      </c>
      <c r="K2805" s="63">
        <v>526.24</v>
      </c>
    </row>
    <row r="2806" spans="1:11" ht="18" customHeight="1" x14ac:dyDescent="0.3">
      <c r="A2806" s="63" t="s">
        <v>96</v>
      </c>
      <c r="B2806" s="63">
        <v>2024</v>
      </c>
      <c r="C2806" s="63" t="s">
        <v>36</v>
      </c>
      <c r="D2806" s="63" t="s">
        <v>90</v>
      </c>
      <c r="E2806" s="63" t="s">
        <v>91</v>
      </c>
      <c r="F2806" s="63" t="s">
        <v>92</v>
      </c>
      <c r="G2806" s="63" t="s">
        <v>93</v>
      </c>
      <c r="H2806" s="63" t="s">
        <v>94</v>
      </c>
      <c r="I2806" s="63" t="s">
        <v>97</v>
      </c>
      <c r="J2806" s="63">
        <v>289</v>
      </c>
      <c r="K2806" s="63">
        <v>413.27</v>
      </c>
    </row>
    <row r="2807" spans="1:11" ht="18" customHeight="1" x14ac:dyDescent="0.3">
      <c r="A2807" s="63" t="s">
        <v>98</v>
      </c>
      <c r="B2807" s="63">
        <v>2024</v>
      </c>
      <c r="C2807" s="63" t="s">
        <v>36</v>
      </c>
      <c r="D2807" s="63" t="s">
        <v>90</v>
      </c>
      <c r="E2807" s="63" t="s">
        <v>91</v>
      </c>
      <c r="F2807" s="63" t="s">
        <v>92</v>
      </c>
      <c r="G2807" s="63" t="s">
        <v>93</v>
      </c>
      <c r="H2807" s="63" t="s">
        <v>94</v>
      </c>
      <c r="I2807" s="63" t="s">
        <v>97</v>
      </c>
      <c r="J2807" s="63">
        <v>287</v>
      </c>
      <c r="K2807" s="63">
        <v>410.40999999999997</v>
      </c>
    </row>
    <row r="2808" spans="1:11" ht="18" customHeight="1" x14ac:dyDescent="0.3">
      <c r="A2808" s="63" t="s">
        <v>98</v>
      </c>
      <c r="B2808" s="63">
        <v>2024</v>
      </c>
      <c r="C2808" s="63" t="s">
        <v>36</v>
      </c>
      <c r="D2808" s="63" t="s">
        <v>90</v>
      </c>
      <c r="E2808" s="63" t="s">
        <v>91</v>
      </c>
      <c r="F2808" s="63" t="s">
        <v>92</v>
      </c>
      <c r="G2808" s="63" t="s">
        <v>93</v>
      </c>
      <c r="H2808" s="63" t="s">
        <v>94</v>
      </c>
      <c r="I2808" s="63" t="s">
        <v>97</v>
      </c>
      <c r="J2808" s="63">
        <v>763</v>
      </c>
      <c r="K2808" s="63">
        <v>1091.0899999999999</v>
      </c>
    </row>
    <row r="2809" spans="1:11" ht="18" customHeight="1" x14ac:dyDescent="0.3">
      <c r="A2809" s="63" t="s">
        <v>89</v>
      </c>
      <c r="B2809" s="63">
        <v>2024</v>
      </c>
      <c r="C2809" s="63" t="s">
        <v>32</v>
      </c>
      <c r="D2809" s="63" t="s">
        <v>90</v>
      </c>
      <c r="E2809" s="63" t="s">
        <v>91</v>
      </c>
      <c r="F2809" s="63" t="s">
        <v>92</v>
      </c>
      <c r="G2809" s="63" t="s">
        <v>93</v>
      </c>
      <c r="H2809" s="63" t="s">
        <v>94</v>
      </c>
      <c r="I2809" s="63" t="s">
        <v>97</v>
      </c>
      <c r="J2809" s="63">
        <v>278</v>
      </c>
      <c r="K2809" s="63">
        <v>397.53999999999996</v>
      </c>
    </row>
    <row r="2810" spans="1:11" ht="18" customHeight="1" x14ac:dyDescent="0.3">
      <c r="A2810" s="63" t="s">
        <v>96</v>
      </c>
      <c r="B2810" s="63">
        <v>2024</v>
      </c>
      <c r="C2810" s="63" t="s">
        <v>32</v>
      </c>
      <c r="D2810" s="63" t="s">
        <v>90</v>
      </c>
      <c r="E2810" s="63" t="s">
        <v>91</v>
      </c>
      <c r="F2810" s="63" t="s">
        <v>92</v>
      </c>
      <c r="G2810" s="63" t="s">
        <v>93</v>
      </c>
      <c r="H2810" s="63" t="s">
        <v>94</v>
      </c>
      <c r="I2810" s="63" t="s">
        <v>97</v>
      </c>
      <c r="J2810" s="63">
        <v>304</v>
      </c>
      <c r="K2810" s="63">
        <v>434.72</v>
      </c>
    </row>
    <row r="2811" spans="1:11" ht="18" customHeight="1" x14ac:dyDescent="0.3">
      <c r="A2811" s="63" t="s">
        <v>96</v>
      </c>
      <c r="B2811" s="63">
        <v>2024</v>
      </c>
      <c r="C2811" s="63" t="s">
        <v>32</v>
      </c>
      <c r="D2811" s="63" t="s">
        <v>90</v>
      </c>
      <c r="E2811" s="63" t="s">
        <v>91</v>
      </c>
      <c r="F2811" s="63" t="s">
        <v>92</v>
      </c>
      <c r="G2811" s="63" t="s">
        <v>93</v>
      </c>
      <c r="H2811" s="63" t="s">
        <v>94</v>
      </c>
      <c r="I2811" s="63" t="s">
        <v>97</v>
      </c>
      <c r="J2811" s="63">
        <v>280</v>
      </c>
      <c r="K2811" s="63">
        <v>400.4</v>
      </c>
    </row>
    <row r="2812" spans="1:11" ht="18" customHeight="1" x14ac:dyDescent="0.3">
      <c r="A2812" s="63" t="s">
        <v>96</v>
      </c>
      <c r="B2812" s="63">
        <v>2024</v>
      </c>
      <c r="C2812" s="63" t="s">
        <v>32</v>
      </c>
      <c r="D2812" s="63" t="s">
        <v>90</v>
      </c>
      <c r="E2812" s="63" t="s">
        <v>91</v>
      </c>
      <c r="F2812" s="63" t="s">
        <v>92</v>
      </c>
      <c r="G2812" s="63" t="s">
        <v>93</v>
      </c>
      <c r="H2812" s="63" t="s">
        <v>94</v>
      </c>
      <c r="I2812" s="63" t="s">
        <v>97</v>
      </c>
      <c r="J2812" s="63">
        <v>665</v>
      </c>
      <c r="K2812" s="63">
        <v>950.95</v>
      </c>
    </row>
    <row r="2813" spans="1:11" ht="18" customHeight="1" x14ac:dyDescent="0.3">
      <c r="A2813" s="63" t="s">
        <v>98</v>
      </c>
      <c r="B2813" s="63">
        <v>2024</v>
      </c>
      <c r="C2813" s="63" t="s">
        <v>32</v>
      </c>
      <c r="D2813" s="63" t="s">
        <v>90</v>
      </c>
      <c r="E2813" s="63" t="s">
        <v>91</v>
      </c>
      <c r="F2813" s="63" t="s">
        <v>92</v>
      </c>
      <c r="G2813" s="63" t="s">
        <v>93</v>
      </c>
      <c r="H2813" s="63" t="s">
        <v>94</v>
      </c>
      <c r="I2813" s="63" t="s">
        <v>97</v>
      </c>
      <c r="J2813" s="63">
        <v>752</v>
      </c>
      <c r="K2813" s="63">
        <v>1075.3600000000001</v>
      </c>
    </row>
    <row r="2814" spans="1:11" ht="18" customHeight="1" x14ac:dyDescent="0.3">
      <c r="A2814" s="63" t="s">
        <v>98</v>
      </c>
      <c r="B2814" s="63">
        <v>2024</v>
      </c>
      <c r="C2814" s="63" t="s">
        <v>32</v>
      </c>
      <c r="D2814" s="63" t="s">
        <v>90</v>
      </c>
      <c r="E2814" s="63" t="s">
        <v>91</v>
      </c>
      <c r="F2814" s="63" t="s">
        <v>92</v>
      </c>
      <c r="G2814" s="63" t="s">
        <v>93</v>
      </c>
      <c r="H2814" s="63" t="s">
        <v>94</v>
      </c>
      <c r="I2814" s="63" t="s">
        <v>97</v>
      </c>
      <c r="J2814" s="63">
        <v>303</v>
      </c>
      <c r="K2814" s="63">
        <v>433.28999999999996</v>
      </c>
    </row>
    <row r="2815" spans="1:11" ht="18" customHeight="1" x14ac:dyDescent="0.3">
      <c r="A2815" s="63" t="s">
        <v>96</v>
      </c>
      <c r="B2815" s="63">
        <v>2024</v>
      </c>
      <c r="C2815" s="63" t="s">
        <v>32</v>
      </c>
      <c r="D2815" s="63" t="s">
        <v>90</v>
      </c>
      <c r="E2815" s="63" t="s">
        <v>91</v>
      </c>
      <c r="F2815" s="63" t="s">
        <v>92</v>
      </c>
      <c r="G2815" s="63" t="s">
        <v>93</v>
      </c>
      <c r="H2815" s="63" t="s">
        <v>94</v>
      </c>
      <c r="I2815" s="63" t="s">
        <v>97</v>
      </c>
      <c r="J2815" s="63">
        <v>791</v>
      </c>
      <c r="K2815" s="63">
        <v>526.24</v>
      </c>
    </row>
    <row r="2816" spans="1:11" ht="18" customHeight="1" x14ac:dyDescent="0.3">
      <c r="A2816" s="63" t="s">
        <v>96</v>
      </c>
      <c r="B2816" s="63">
        <v>2024</v>
      </c>
      <c r="C2816" s="63" t="s">
        <v>32</v>
      </c>
      <c r="D2816" s="63" t="s">
        <v>90</v>
      </c>
      <c r="E2816" s="63" t="s">
        <v>91</v>
      </c>
      <c r="F2816" s="63" t="s">
        <v>92</v>
      </c>
      <c r="G2816" s="63" t="s">
        <v>93</v>
      </c>
      <c r="H2816" s="63" t="s">
        <v>94</v>
      </c>
      <c r="I2816" s="63" t="s">
        <v>97</v>
      </c>
      <c r="J2816" s="63">
        <v>307</v>
      </c>
      <c r="K2816" s="63">
        <v>439.01</v>
      </c>
    </row>
    <row r="2817" spans="1:11" ht="18" customHeight="1" x14ac:dyDescent="0.3">
      <c r="A2817" s="63" t="s">
        <v>96</v>
      </c>
      <c r="B2817" s="63">
        <v>2024</v>
      </c>
      <c r="C2817" s="63" t="s">
        <v>32</v>
      </c>
      <c r="D2817" s="63" t="s">
        <v>90</v>
      </c>
      <c r="E2817" s="63" t="s">
        <v>91</v>
      </c>
      <c r="F2817" s="63" t="s">
        <v>92</v>
      </c>
      <c r="G2817" s="63" t="s">
        <v>93</v>
      </c>
      <c r="H2817" s="63" t="s">
        <v>94</v>
      </c>
      <c r="I2817" s="63" t="s">
        <v>97</v>
      </c>
      <c r="J2817" s="63">
        <v>277</v>
      </c>
      <c r="K2817" s="63">
        <v>396.11</v>
      </c>
    </row>
    <row r="2818" spans="1:11" ht="18" customHeight="1" x14ac:dyDescent="0.3">
      <c r="A2818" s="63" t="s">
        <v>89</v>
      </c>
      <c r="B2818" s="63">
        <v>2024</v>
      </c>
      <c r="C2818" s="63" t="s">
        <v>32</v>
      </c>
      <c r="D2818" s="63" t="s">
        <v>90</v>
      </c>
      <c r="E2818" s="63" t="s">
        <v>91</v>
      </c>
      <c r="F2818" s="63" t="s">
        <v>92</v>
      </c>
      <c r="G2818" s="63" t="s">
        <v>93</v>
      </c>
      <c r="H2818" s="63" t="s">
        <v>94</v>
      </c>
      <c r="I2818" s="63" t="s">
        <v>97</v>
      </c>
      <c r="J2818" s="63">
        <v>305</v>
      </c>
      <c r="K2818" s="63">
        <v>436.15</v>
      </c>
    </row>
    <row r="2819" spans="1:11" ht="18" customHeight="1" x14ac:dyDescent="0.3">
      <c r="A2819" s="63" t="s">
        <v>96</v>
      </c>
      <c r="B2819" s="63">
        <v>2024</v>
      </c>
      <c r="C2819" s="63" t="s">
        <v>35</v>
      </c>
      <c r="D2819" s="63" t="s">
        <v>90</v>
      </c>
      <c r="E2819" s="63" t="s">
        <v>91</v>
      </c>
      <c r="F2819" s="63" t="s">
        <v>92</v>
      </c>
      <c r="G2819" s="63" t="s">
        <v>93</v>
      </c>
      <c r="H2819" s="63" t="s">
        <v>94</v>
      </c>
      <c r="I2819" s="63" t="s">
        <v>97</v>
      </c>
      <c r="J2819" s="63">
        <v>296</v>
      </c>
      <c r="K2819" s="63">
        <v>452.88</v>
      </c>
    </row>
    <row r="2820" spans="1:11" ht="18" customHeight="1" x14ac:dyDescent="0.3">
      <c r="A2820" s="63" t="s">
        <v>96</v>
      </c>
      <c r="B2820" s="63">
        <v>2024</v>
      </c>
      <c r="C2820" s="63" t="s">
        <v>35</v>
      </c>
      <c r="D2820" s="63" t="s">
        <v>90</v>
      </c>
      <c r="E2820" s="63" t="s">
        <v>91</v>
      </c>
      <c r="F2820" s="63" t="s">
        <v>92</v>
      </c>
      <c r="G2820" s="63" t="s">
        <v>93</v>
      </c>
      <c r="H2820" s="63" t="s">
        <v>94</v>
      </c>
      <c r="I2820" s="63" t="s">
        <v>97</v>
      </c>
      <c r="J2820" s="63">
        <v>266</v>
      </c>
      <c r="K2820" s="63">
        <v>380.38</v>
      </c>
    </row>
    <row r="2821" spans="1:11" ht="18" customHeight="1" x14ac:dyDescent="0.3">
      <c r="A2821" s="63" t="s">
        <v>96</v>
      </c>
      <c r="B2821" s="63">
        <v>2024</v>
      </c>
      <c r="C2821" s="63" t="s">
        <v>35</v>
      </c>
      <c r="D2821" s="63" t="s">
        <v>90</v>
      </c>
      <c r="E2821" s="63" t="s">
        <v>91</v>
      </c>
      <c r="F2821" s="63" t="s">
        <v>92</v>
      </c>
      <c r="G2821" s="63" t="s">
        <v>93</v>
      </c>
      <c r="H2821" s="63" t="s">
        <v>94</v>
      </c>
      <c r="I2821" s="63" t="s">
        <v>97</v>
      </c>
      <c r="J2821" s="63">
        <v>292</v>
      </c>
      <c r="K2821" s="63">
        <v>417.56</v>
      </c>
    </row>
    <row r="2822" spans="1:11" ht="18" customHeight="1" x14ac:dyDescent="0.3">
      <c r="A2822" s="63" t="s">
        <v>96</v>
      </c>
      <c r="B2822" s="63">
        <v>2024</v>
      </c>
      <c r="C2822" s="63" t="s">
        <v>35</v>
      </c>
      <c r="D2822" s="63" t="s">
        <v>90</v>
      </c>
      <c r="E2822" s="63" t="s">
        <v>91</v>
      </c>
      <c r="F2822" s="63" t="s">
        <v>92</v>
      </c>
      <c r="G2822" s="63" t="s">
        <v>93</v>
      </c>
      <c r="H2822" s="63" t="s">
        <v>94</v>
      </c>
      <c r="I2822" s="63" t="s">
        <v>97</v>
      </c>
      <c r="J2822" s="63">
        <v>268</v>
      </c>
      <c r="K2822" s="63">
        <v>383.24</v>
      </c>
    </row>
    <row r="2823" spans="1:11" ht="18" customHeight="1" x14ac:dyDescent="0.3">
      <c r="A2823" s="63" t="s">
        <v>89</v>
      </c>
      <c r="B2823" s="63">
        <v>2024</v>
      </c>
      <c r="C2823" s="63" t="s">
        <v>35</v>
      </c>
      <c r="D2823" s="63" t="s">
        <v>90</v>
      </c>
      <c r="E2823" s="63" t="s">
        <v>91</v>
      </c>
      <c r="F2823" s="63" t="s">
        <v>92</v>
      </c>
      <c r="G2823" s="63" t="s">
        <v>93</v>
      </c>
      <c r="H2823" s="63" t="s">
        <v>94</v>
      </c>
      <c r="I2823" s="63" t="s">
        <v>97</v>
      </c>
      <c r="J2823" s="63">
        <v>667</v>
      </c>
      <c r="K2823" s="63">
        <v>953.81</v>
      </c>
    </row>
    <row r="2824" spans="1:11" ht="18" customHeight="1" x14ac:dyDescent="0.3">
      <c r="A2824" s="63" t="s">
        <v>89</v>
      </c>
      <c r="B2824" s="63">
        <v>2024</v>
      </c>
      <c r="C2824" s="63" t="s">
        <v>35</v>
      </c>
      <c r="D2824" s="63" t="s">
        <v>90</v>
      </c>
      <c r="E2824" s="63" t="s">
        <v>91</v>
      </c>
      <c r="F2824" s="63" t="s">
        <v>92</v>
      </c>
      <c r="G2824" s="63" t="s">
        <v>93</v>
      </c>
      <c r="H2824" s="63" t="s">
        <v>94</v>
      </c>
      <c r="I2824" s="63" t="s">
        <v>97</v>
      </c>
      <c r="J2824" s="63">
        <v>793</v>
      </c>
      <c r="K2824" s="63">
        <v>526.24</v>
      </c>
    </row>
    <row r="2825" spans="1:11" ht="18" customHeight="1" x14ac:dyDescent="0.3">
      <c r="A2825" s="63" t="s">
        <v>96</v>
      </c>
      <c r="B2825" s="63">
        <v>2024</v>
      </c>
      <c r="C2825" s="63" t="s">
        <v>35</v>
      </c>
      <c r="D2825" s="63" t="s">
        <v>90</v>
      </c>
      <c r="E2825" s="63" t="s">
        <v>91</v>
      </c>
      <c r="F2825" s="63" t="s">
        <v>92</v>
      </c>
      <c r="G2825" s="63" t="s">
        <v>93</v>
      </c>
      <c r="H2825" s="63" t="s">
        <v>94</v>
      </c>
      <c r="I2825" s="63" t="s">
        <v>97</v>
      </c>
      <c r="J2825" s="63">
        <v>295</v>
      </c>
      <c r="K2825" s="63">
        <v>421.85</v>
      </c>
    </row>
    <row r="2826" spans="1:11" ht="18" customHeight="1" x14ac:dyDescent="0.3">
      <c r="A2826" s="63" t="s">
        <v>96</v>
      </c>
      <c r="B2826" s="63">
        <v>2024</v>
      </c>
      <c r="C2826" s="63" t="s">
        <v>35</v>
      </c>
      <c r="D2826" s="63" t="s">
        <v>90</v>
      </c>
      <c r="E2826" s="63" t="s">
        <v>91</v>
      </c>
      <c r="F2826" s="63" t="s">
        <v>92</v>
      </c>
      <c r="G2826" s="63" t="s">
        <v>93</v>
      </c>
      <c r="H2826" s="63" t="s">
        <v>94</v>
      </c>
      <c r="I2826" s="63" t="s">
        <v>97</v>
      </c>
      <c r="J2826" s="63">
        <v>265</v>
      </c>
      <c r="K2826" s="63">
        <v>378.95</v>
      </c>
    </row>
    <row r="2827" spans="1:11" ht="18" customHeight="1" x14ac:dyDescent="0.3">
      <c r="A2827" s="63" t="s">
        <v>96</v>
      </c>
      <c r="B2827" s="63">
        <v>2024</v>
      </c>
      <c r="C2827" s="63" t="s">
        <v>35</v>
      </c>
      <c r="D2827" s="63" t="s">
        <v>90</v>
      </c>
      <c r="E2827" s="63" t="s">
        <v>91</v>
      </c>
      <c r="F2827" s="63" t="s">
        <v>92</v>
      </c>
      <c r="G2827" s="63" t="s">
        <v>93</v>
      </c>
      <c r="H2827" s="63" t="s">
        <v>94</v>
      </c>
      <c r="I2827" s="63" t="s">
        <v>97</v>
      </c>
      <c r="J2827" s="63">
        <v>293</v>
      </c>
      <c r="K2827" s="63">
        <v>418.99</v>
      </c>
    </row>
    <row r="2828" spans="1:11" ht="18" customHeight="1" x14ac:dyDescent="0.3">
      <c r="A2828" s="63" t="s">
        <v>96</v>
      </c>
      <c r="B2828" s="63">
        <v>2024</v>
      </c>
      <c r="C2828" s="63" t="s">
        <v>35</v>
      </c>
      <c r="D2828" s="63" t="s">
        <v>90</v>
      </c>
      <c r="E2828" s="63" t="s">
        <v>91</v>
      </c>
      <c r="F2828" s="63" t="s">
        <v>92</v>
      </c>
      <c r="G2828" s="63" t="s">
        <v>93</v>
      </c>
      <c r="H2828" s="63" t="s">
        <v>94</v>
      </c>
      <c r="I2828" s="63" t="s">
        <v>97</v>
      </c>
      <c r="J2828" s="63">
        <v>762</v>
      </c>
      <c r="K2828" s="63">
        <v>1089.6599999999999</v>
      </c>
    </row>
    <row r="2829" spans="1:11" ht="18" customHeight="1" x14ac:dyDescent="0.3">
      <c r="A2829" s="63" t="s">
        <v>89</v>
      </c>
      <c r="B2829" s="63">
        <v>2024</v>
      </c>
      <c r="C2829" s="63" t="s">
        <v>41</v>
      </c>
      <c r="D2829" s="63" t="s">
        <v>90</v>
      </c>
      <c r="E2829" s="63" t="s">
        <v>91</v>
      </c>
      <c r="F2829" s="63" t="s">
        <v>92</v>
      </c>
      <c r="G2829" s="63" t="s">
        <v>93</v>
      </c>
      <c r="H2829" s="63" t="s">
        <v>94</v>
      </c>
      <c r="I2829" s="63" t="s">
        <v>97</v>
      </c>
      <c r="J2829" s="63">
        <v>260</v>
      </c>
      <c r="K2829" s="63">
        <v>397.8</v>
      </c>
    </row>
    <row r="2830" spans="1:11" ht="18" customHeight="1" x14ac:dyDescent="0.3">
      <c r="A2830" s="63" t="s">
        <v>96</v>
      </c>
      <c r="B2830" s="63">
        <v>2024</v>
      </c>
      <c r="C2830" s="63" t="s">
        <v>41</v>
      </c>
      <c r="D2830" s="63" t="s">
        <v>90</v>
      </c>
      <c r="E2830" s="63" t="s">
        <v>91</v>
      </c>
      <c r="F2830" s="63" t="s">
        <v>92</v>
      </c>
      <c r="G2830" s="63" t="s">
        <v>93</v>
      </c>
      <c r="H2830" s="63" t="s">
        <v>94</v>
      </c>
      <c r="I2830" s="63" t="s">
        <v>97</v>
      </c>
      <c r="J2830" s="63">
        <v>236</v>
      </c>
      <c r="K2830" s="63">
        <v>337.48</v>
      </c>
    </row>
    <row r="2831" spans="1:11" ht="18" customHeight="1" x14ac:dyDescent="0.3">
      <c r="A2831" s="63" t="s">
        <v>89</v>
      </c>
      <c r="B2831" s="63">
        <v>2024</v>
      </c>
      <c r="C2831" s="63" t="s">
        <v>41</v>
      </c>
      <c r="D2831" s="63" t="s">
        <v>90</v>
      </c>
      <c r="E2831" s="63" t="s">
        <v>91</v>
      </c>
      <c r="F2831" s="63" t="s">
        <v>92</v>
      </c>
      <c r="G2831" s="63" t="s">
        <v>93</v>
      </c>
      <c r="H2831" s="63" t="s">
        <v>94</v>
      </c>
      <c r="I2831" s="63" t="s">
        <v>97</v>
      </c>
      <c r="J2831" s="63">
        <v>262</v>
      </c>
      <c r="K2831" s="63">
        <v>374.65999999999997</v>
      </c>
    </row>
    <row r="2832" spans="1:11" ht="18" customHeight="1" x14ac:dyDescent="0.3">
      <c r="A2832" s="63" t="s">
        <v>100</v>
      </c>
      <c r="B2832" s="63">
        <v>2024</v>
      </c>
      <c r="C2832" s="63" t="s">
        <v>41</v>
      </c>
      <c r="D2832" s="63" t="s">
        <v>90</v>
      </c>
      <c r="E2832" s="63" t="s">
        <v>91</v>
      </c>
      <c r="F2832" s="63" t="s">
        <v>92</v>
      </c>
      <c r="G2832" s="63" t="s">
        <v>93</v>
      </c>
      <c r="H2832" s="63" t="s">
        <v>94</v>
      </c>
      <c r="I2832" s="63" t="s">
        <v>97</v>
      </c>
      <c r="J2832" s="63">
        <v>672</v>
      </c>
      <c r="K2832" s="63">
        <v>960.96</v>
      </c>
    </row>
    <row r="2833" spans="1:11" ht="18" customHeight="1" x14ac:dyDescent="0.3">
      <c r="A2833" s="63" t="s">
        <v>96</v>
      </c>
      <c r="B2833" s="63">
        <v>2024</v>
      </c>
      <c r="C2833" s="63" t="s">
        <v>41</v>
      </c>
      <c r="D2833" s="63" t="s">
        <v>90</v>
      </c>
      <c r="E2833" s="63" t="s">
        <v>91</v>
      </c>
      <c r="F2833" s="63" t="s">
        <v>92</v>
      </c>
      <c r="G2833" s="63" t="s">
        <v>93</v>
      </c>
      <c r="H2833" s="63" t="s">
        <v>94</v>
      </c>
      <c r="I2833" s="63" t="s">
        <v>97</v>
      </c>
      <c r="J2833" s="63">
        <v>759</v>
      </c>
      <c r="K2833" s="63">
        <v>1085.3699999999999</v>
      </c>
    </row>
    <row r="2834" spans="1:11" ht="18" customHeight="1" x14ac:dyDescent="0.3">
      <c r="A2834" s="63" t="s">
        <v>96</v>
      </c>
      <c r="B2834" s="63">
        <v>2024</v>
      </c>
      <c r="C2834" s="63" t="s">
        <v>41</v>
      </c>
      <c r="D2834" s="63" t="s">
        <v>90</v>
      </c>
      <c r="E2834" s="63" t="s">
        <v>91</v>
      </c>
      <c r="F2834" s="63" t="s">
        <v>92</v>
      </c>
      <c r="G2834" s="63" t="s">
        <v>93</v>
      </c>
      <c r="H2834" s="63" t="s">
        <v>94</v>
      </c>
      <c r="I2834" s="63" t="s">
        <v>97</v>
      </c>
      <c r="J2834" s="63">
        <v>261</v>
      </c>
      <c r="K2834" s="63">
        <v>373.23</v>
      </c>
    </row>
    <row r="2835" spans="1:11" ht="18" customHeight="1" x14ac:dyDescent="0.3">
      <c r="A2835" s="63" t="s">
        <v>100</v>
      </c>
      <c r="B2835" s="63">
        <v>2024</v>
      </c>
      <c r="C2835" s="63" t="s">
        <v>41</v>
      </c>
      <c r="D2835" s="63" t="s">
        <v>90</v>
      </c>
      <c r="E2835" s="63" t="s">
        <v>91</v>
      </c>
      <c r="F2835" s="63" t="s">
        <v>92</v>
      </c>
      <c r="G2835" s="63" t="s">
        <v>93</v>
      </c>
      <c r="H2835" s="63" t="s">
        <v>94</v>
      </c>
      <c r="I2835" s="63" t="s">
        <v>97</v>
      </c>
      <c r="J2835" s="63">
        <v>798</v>
      </c>
      <c r="K2835" s="63">
        <v>526.24</v>
      </c>
    </row>
    <row r="2836" spans="1:11" ht="18" customHeight="1" x14ac:dyDescent="0.3">
      <c r="A2836" s="63" t="s">
        <v>89</v>
      </c>
      <c r="B2836" s="63">
        <v>2024</v>
      </c>
      <c r="C2836" s="63" t="s">
        <v>41</v>
      </c>
      <c r="D2836" s="63" t="s">
        <v>90</v>
      </c>
      <c r="E2836" s="63" t="s">
        <v>91</v>
      </c>
      <c r="F2836" s="63" t="s">
        <v>92</v>
      </c>
      <c r="G2836" s="63" t="s">
        <v>93</v>
      </c>
      <c r="H2836" s="63" t="s">
        <v>94</v>
      </c>
      <c r="I2836" s="63" t="s">
        <v>97</v>
      </c>
      <c r="J2836" s="63">
        <v>235</v>
      </c>
      <c r="K2836" s="63">
        <v>336.05</v>
      </c>
    </row>
    <row r="2837" spans="1:11" ht="18" customHeight="1" x14ac:dyDescent="0.3">
      <c r="A2837" s="63" t="s">
        <v>96</v>
      </c>
      <c r="B2837" s="63">
        <v>2024</v>
      </c>
      <c r="C2837" s="63" t="s">
        <v>41</v>
      </c>
      <c r="D2837" s="63" t="s">
        <v>90</v>
      </c>
      <c r="E2837" s="63" t="s">
        <v>91</v>
      </c>
      <c r="F2837" s="63" t="s">
        <v>92</v>
      </c>
      <c r="G2837" s="63" t="s">
        <v>93</v>
      </c>
      <c r="H2837" s="63" t="s">
        <v>94</v>
      </c>
      <c r="I2837" s="63" t="s">
        <v>97</v>
      </c>
      <c r="J2837" s="63">
        <v>263</v>
      </c>
      <c r="K2837" s="63">
        <v>376.09000000000003</v>
      </c>
    </row>
    <row r="2838" spans="1:11" ht="18" customHeight="1" x14ac:dyDescent="0.3">
      <c r="A2838" s="63" t="s">
        <v>89</v>
      </c>
      <c r="B2838" s="63">
        <v>2024</v>
      </c>
      <c r="C2838" s="63" t="s">
        <v>41</v>
      </c>
      <c r="D2838" s="63" t="s">
        <v>90</v>
      </c>
      <c r="E2838" s="63" t="s">
        <v>91</v>
      </c>
      <c r="F2838" s="63" t="s">
        <v>92</v>
      </c>
      <c r="G2838" s="63" t="s">
        <v>93</v>
      </c>
      <c r="H2838" s="63" t="s">
        <v>94</v>
      </c>
      <c r="I2838" s="63" t="s">
        <v>97</v>
      </c>
      <c r="J2838" s="63">
        <v>768</v>
      </c>
      <c r="K2838" s="63">
        <v>1098.24</v>
      </c>
    </row>
    <row r="2839" spans="1:11" ht="18" customHeight="1" x14ac:dyDescent="0.3">
      <c r="A2839" s="63" t="s">
        <v>96</v>
      </c>
      <c r="B2839" s="63">
        <v>2024</v>
      </c>
      <c r="C2839" s="63" t="s">
        <v>40</v>
      </c>
      <c r="D2839" s="63" t="s">
        <v>90</v>
      </c>
      <c r="E2839" s="63" t="s">
        <v>91</v>
      </c>
      <c r="F2839" s="63" t="s">
        <v>92</v>
      </c>
      <c r="G2839" s="63" t="s">
        <v>93</v>
      </c>
      <c r="H2839" s="63" t="s">
        <v>94</v>
      </c>
      <c r="I2839" s="63" t="s">
        <v>97</v>
      </c>
      <c r="J2839" s="63">
        <v>266</v>
      </c>
      <c r="K2839" s="63">
        <v>406.98</v>
      </c>
    </row>
    <row r="2840" spans="1:11" ht="18" customHeight="1" x14ac:dyDescent="0.3">
      <c r="A2840" s="63" t="s">
        <v>98</v>
      </c>
      <c r="B2840" s="63">
        <v>2024</v>
      </c>
      <c r="C2840" s="63" t="s">
        <v>40</v>
      </c>
      <c r="D2840" s="63" t="s">
        <v>90</v>
      </c>
      <c r="E2840" s="63" t="s">
        <v>91</v>
      </c>
      <c r="F2840" s="63" t="s">
        <v>92</v>
      </c>
      <c r="G2840" s="63" t="s">
        <v>93</v>
      </c>
      <c r="H2840" s="63" t="s">
        <v>94</v>
      </c>
      <c r="I2840" s="63" t="s">
        <v>97</v>
      </c>
      <c r="J2840" s="63">
        <v>242</v>
      </c>
      <c r="K2840" s="63">
        <v>346.06</v>
      </c>
    </row>
    <row r="2841" spans="1:11" ht="18" customHeight="1" x14ac:dyDescent="0.3">
      <c r="A2841" s="63" t="s">
        <v>96</v>
      </c>
      <c r="B2841" s="63">
        <v>2024</v>
      </c>
      <c r="C2841" s="63" t="s">
        <v>40</v>
      </c>
      <c r="D2841" s="63" t="s">
        <v>90</v>
      </c>
      <c r="E2841" s="63" t="s">
        <v>91</v>
      </c>
      <c r="F2841" s="63" t="s">
        <v>92</v>
      </c>
      <c r="G2841" s="63" t="s">
        <v>93</v>
      </c>
      <c r="H2841" s="63" t="s">
        <v>94</v>
      </c>
      <c r="I2841" s="63" t="s">
        <v>97</v>
      </c>
      <c r="J2841" s="63">
        <v>268</v>
      </c>
      <c r="K2841" s="63">
        <v>383.24</v>
      </c>
    </row>
    <row r="2842" spans="1:11" ht="18" customHeight="1" x14ac:dyDescent="0.3">
      <c r="A2842" s="63" t="s">
        <v>96</v>
      </c>
      <c r="B2842" s="63">
        <v>2024</v>
      </c>
      <c r="C2842" s="63" t="s">
        <v>40</v>
      </c>
      <c r="D2842" s="63" t="s">
        <v>90</v>
      </c>
      <c r="E2842" s="63" t="s">
        <v>91</v>
      </c>
      <c r="F2842" s="63" t="s">
        <v>92</v>
      </c>
      <c r="G2842" s="63" t="s">
        <v>93</v>
      </c>
      <c r="H2842" s="63" t="s">
        <v>94</v>
      </c>
      <c r="I2842" s="63" t="s">
        <v>97</v>
      </c>
      <c r="J2842" s="63">
        <v>238</v>
      </c>
      <c r="K2842" s="63">
        <v>340.34000000000003</v>
      </c>
    </row>
    <row r="2843" spans="1:11" ht="18" customHeight="1" x14ac:dyDescent="0.3">
      <c r="A2843" s="63" t="s">
        <v>96</v>
      </c>
      <c r="B2843" s="63">
        <v>2024</v>
      </c>
      <c r="C2843" s="63" t="s">
        <v>40</v>
      </c>
      <c r="D2843" s="63" t="s">
        <v>90</v>
      </c>
      <c r="E2843" s="63" t="s">
        <v>91</v>
      </c>
      <c r="F2843" s="63" t="s">
        <v>92</v>
      </c>
      <c r="G2843" s="63" t="s">
        <v>93</v>
      </c>
      <c r="H2843" s="63" t="s">
        <v>94</v>
      </c>
      <c r="I2843" s="63" t="s">
        <v>97</v>
      </c>
      <c r="J2843" s="63">
        <v>671</v>
      </c>
      <c r="K2843" s="63">
        <v>959.53</v>
      </c>
    </row>
    <row r="2844" spans="1:11" ht="18" customHeight="1" x14ac:dyDescent="0.3">
      <c r="A2844" s="63" t="s">
        <v>98</v>
      </c>
      <c r="B2844" s="63">
        <v>2024</v>
      </c>
      <c r="C2844" s="63" t="s">
        <v>40</v>
      </c>
      <c r="D2844" s="63" t="s">
        <v>90</v>
      </c>
      <c r="E2844" s="63" t="s">
        <v>91</v>
      </c>
      <c r="F2844" s="63" t="s">
        <v>92</v>
      </c>
      <c r="G2844" s="63" t="s">
        <v>93</v>
      </c>
      <c r="H2844" s="63" t="s">
        <v>94</v>
      </c>
      <c r="I2844" s="63" t="s">
        <v>97</v>
      </c>
      <c r="J2844" s="63">
        <v>758</v>
      </c>
      <c r="K2844" s="63">
        <v>1083.94</v>
      </c>
    </row>
    <row r="2845" spans="1:11" ht="18" customHeight="1" x14ac:dyDescent="0.3">
      <c r="A2845" s="63" t="s">
        <v>98</v>
      </c>
      <c r="B2845" s="63">
        <v>2024</v>
      </c>
      <c r="C2845" s="63" t="s">
        <v>40</v>
      </c>
      <c r="D2845" s="63" t="s">
        <v>90</v>
      </c>
      <c r="E2845" s="63" t="s">
        <v>91</v>
      </c>
      <c r="F2845" s="63" t="s">
        <v>92</v>
      </c>
      <c r="G2845" s="63" t="s">
        <v>93</v>
      </c>
      <c r="H2845" s="63" t="s">
        <v>94</v>
      </c>
      <c r="I2845" s="63" t="s">
        <v>97</v>
      </c>
      <c r="J2845" s="63">
        <v>267</v>
      </c>
      <c r="K2845" s="63">
        <v>381.81</v>
      </c>
    </row>
    <row r="2846" spans="1:11" ht="18" customHeight="1" x14ac:dyDescent="0.3">
      <c r="A2846" s="63" t="s">
        <v>96</v>
      </c>
      <c r="B2846" s="63">
        <v>2024</v>
      </c>
      <c r="C2846" s="63" t="s">
        <v>40</v>
      </c>
      <c r="D2846" s="63" t="s">
        <v>90</v>
      </c>
      <c r="E2846" s="63" t="s">
        <v>91</v>
      </c>
      <c r="F2846" s="63" t="s">
        <v>92</v>
      </c>
      <c r="G2846" s="63" t="s">
        <v>93</v>
      </c>
      <c r="H2846" s="63" t="s">
        <v>94</v>
      </c>
      <c r="I2846" s="63" t="s">
        <v>97</v>
      </c>
      <c r="J2846" s="63">
        <v>797</v>
      </c>
      <c r="K2846" s="63">
        <v>526.24</v>
      </c>
    </row>
    <row r="2847" spans="1:11" ht="18" customHeight="1" x14ac:dyDescent="0.3">
      <c r="A2847" s="63" t="s">
        <v>96</v>
      </c>
      <c r="B2847" s="63">
        <v>2024</v>
      </c>
      <c r="C2847" s="63" t="s">
        <v>40</v>
      </c>
      <c r="D2847" s="63" t="s">
        <v>90</v>
      </c>
      <c r="E2847" s="63" t="s">
        <v>91</v>
      </c>
      <c r="F2847" s="63" t="s">
        <v>92</v>
      </c>
      <c r="G2847" s="63" t="s">
        <v>93</v>
      </c>
      <c r="H2847" s="63" t="s">
        <v>94</v>
      </c>
      <c r="I2847" s="63" t="s">
        <v>97</v>
      </c>
      <c r="J2847" s="63">
        <v>265</v>
      </c>
      <c r="K2847" s="63">
        <v>378.95</v>
      </c>
    </row>
    <row r="2848" spans="1:11" ht="18" customHeight="1" x14ac:dyDescent="0.3">
      <c r="A2848" s="63" t="s">
        <v>96</v>
      </c>
      <c r="B2848" s="63">
        <v>2024</v>
      </c>
      <c r="C2848" s="63" t="s">
        <v>40</v>
      </c>
      <c r="D2848" s="63" t="s">
        <v>90</v>
      </c>
      <c r="E2848" s="63" t="s">
        <v>91</v>
      </c>
      <c r="F2848" s="63" t="s">
        <v>92</v>
      </c>
      <c r="G2848" s="63" t="s">
        <v>93</v>
      </c>
      <c r="H2848" s="63" t="s">
        <v>94</v>
      </c>
      <c r="I2848" s="63" t="s">
        <v>97</v>
      </c>
      <c r="J2848" s="63">
        <v>241</v>
      </c>
      <c r="K2848" s="63">
        <v>344.63</v>
      </c>
    </row>
    <row r="2849" spans="1:11" ht="18" customHeight="1" x14ac:dyDescent="0.3">
      <c r="A2849" s="63" t="s">
        <v>98</v>
      </c>
      <c r="B2849" s="63">
        <v>2024</v>
      </c>
      <c r="C2849" s="63" t="s">
        <v>40</v>
      </c>
      <c r="D2849" s="63" t="s">
        <v>90</v>
      </c>
      <c r="E2849" s="63" t="s">
        <v>91</v>
      </c>
      <c r="F2849" s="63" t="s">
        <v>92</v>
      </c>
      <c r="G2849" s="63" t="s">
        <v>93</v>
      </c>
      <c r="H2849" s="63" t="s">
        <v>94</v>
      </c>
      <c r="I2849" s="63" t="s">
        <v>97</v>
      </c>
      <c r="J2849" s="63">
        <v>269</v>
      </c>
      <c r="K2849" s="63">
        <v>384.67</v>
      </c>
    </row>
    <row r="2850" spans="1:11" ht="18" customHeight="1" x14ac:dyDescent="0.3">
      <c r="A2850" s="63" t="s">
        <v>96</v>
      </c>
      <c r="B2850" s="63">
        <v>2024</v>
      </c>
      <c r="C2850" s="63" t="s">
        <v>40</v>
      </c>
      <c r="D2850" s="63" t="s">
        <v>90</v>
      </c>
      <c r="E2850" s="63" t="s">
        <v>91</v>
      </c>
      <c r="F2850" s="63" t="s">
        <v>92</v>
      </c>
      <c r="G2850" s="63" t="s">
        <v>93</v>
      </c>
      <c r="H2850" s="63" t="s">
        <v>94</v>
      </c>
      <c r="I2850" s="63" t="s">
        <v>97</v>
      </c>
      <c r="J2850" s="63">
        <v>767</v>
      </c>
      <c r="K2850" s="63">
        <v>1096.81</v>
      </c>
    </row>
    <row r="2851" spans="1:11" ht="18" customHeight="1" x14ac:dyDescent="0.3">
      <c r="A2851" s="63" t="s">
        <v>98</v>
      </c>
      <c r="B2851" s="63">
        <v>2024</v>
      </c>
      <c r="C2851" s="63" t="s">
        <v>39</v>
      </c>
      <c r="D2851" s="63" t="s">
        <v>90</v>
      </c>
      <c r="E2851" s="63" t="s">
        <v>91</v>
      </c>
      <c r="F2851" s="63" t="s">
        <v>92</v>
      </c>
      <c r="G2851" s="63" t="s">
        <v>93</v>
      </c>
      <c r="H2851" s="63" t="s">
        <v>94</v>
      </c>
      <c r="I2851" s="63" t="s">
        <v>97</v>
      </c>
      <c r="J2851" s="63">
        <v>272</v>
      </c>
      <c r="K2851" s="63">
        <v>416.15999999999997</v>
      </c>
    </row>
    <row r="2852" spans="1:11" ht="18" customHeight="1" x14ac:dyDescent="0.3">
      <c r="A2852" s="63" t="s">
        <v>98</v>
      </c>
      <c r="B2852" s="63">
        <v>2024</v>
      </c>
      <c r="C2852" s="63" t="s">
        <v>39</v>
      </c>
      <c r="D2852" s="63" t="s">
        <v>90</v>
      </c>
      <c r="E2852" s="63" t="s">
        <v>91</v>
      </c>
      <c r="F2852" s="63" t="s">
        <v>92</v>
      </c>
      <c r="G2852" s="63" t="s">
        <v>93</v>
      </c>
      <c r="H2852" s="63" t="s">
        <v>94</v>
      </c>
      <c r="I2852" s="63" t="s">
        <v>97</v>
      </c>
      <c r="J2852" s="63">
        <v>248</v>
      </c>
      <c r="K2852" s="63">
        <v>354.64</v>
      </c>
    </row>
    <row r="2853" spans="1:11" ht="18" customHeight="1" x14ac:dyDescent="0.3">
      <c r="A2853" s="63" t="s">
        <v>100</v>
      </c>
      <c r="B2853" s="63">
        <v>2024</v>
      </c>
      <c r="C2853" s="63" t="s">
        <v>39</v>
      </c>
      <c r="D2853" s="63" t="s">
        <v>90</v>
      </c>
      <c r="E2853" s="63" t="s">
        <v>91</v>
      </c>
      <c r="F2853" s="63" t="s">
        <v>92</v>
      </c>
      <c r="G2853" s="63" t="s">
        <v>93</v>
      </c>
      <c r="H2853" s="63" t="s">
        <v>94</v>
      </c>
      <c r="I2853" s="63" t="s">
        <v>97</v>
      </c>
      <c r="J2853" s="63">
        <v>274</v>
      </c>
      <c r="K2853" s="63">
        <v>391.82</v>
      </c>
    </row>
    <row r="2854" spans="1:11" ht="18" customHeight="1" x14ac:dyDescent="0.3">
      <c r="A2854" s="63" t="s">
        <v>89</v>
      </c>
      <c r="B2854" s="63">
        <v>2024</v>
      </c>
      <c r="C2854" s="63" t="s">
        <v>39</v>
      </c>
      <c r="D2854" s="63" t="s">
        <v>90</v>
      </c>
      <c r="E2854" s="63" t="s">
        <v>91</v>
      </c>
      <c r="F2854" s="63" t="s">
        <v>92</v>
      </c>
      <c r="G2854" s="63" t="s">
        <v>93</v>
      </c>
      <c r="H2854" s="63" t="s">
        <v>94</v>
      </c>
      <c r="I2854" s="63" t="s">
        <v>97</v>
      </c>
      <c r="J2854" s="63">
        <v>244</v>
      </c>
      <c r="K2854" s="63">
        <v>348.92</v>
      </c>
    </row>
    <row r="2855" spans="1:11" ht="18" customHeight="1" x14ac:dyDescent="0.3">
      <c r="A2855" s="63" t="s">
        <v>96</v>
      </c>
      <c r="B2855" s="63">
        <v>2024</v>
      </c>
      <c r="C2855" s="63" t="s">
        <v>39</v>
      </c>
      <c r="D2855" s="63" t="s">
        <v>90</v>
      </c>
      <c r="E2855" s="63" t="s">
        <v>91</v>
      </c>
      <c r="F2855" s="63" t="s">
        <v>92</v>
      </c>
      <c r="G2855" s="63" t="s">
        <v>93</v>
      </c>
      <c r="H2855" s="63" t="s">
        <v>94</v>
      </c>
      <c r="I2855" s="63" t="s">
        <v>97</v>
      </c>
      <c r="J2855" s="63">
        <v>757</v>
      </c>
      <c r="K2855" s="63">
        <v>1082.51</v>
      </c>
    </row>
    <row r="2856" spans="1:11" ht="18" customHeight="1" x14ac:dyDescent="0.3">
      <c r="A2856" s="63" t="s">
        <v>96</v>
      </c>
      <c r="B2856" s="63">
        <v>2024</v>
      </c>
      <c r="C2856" s="63" t="s">
        <v>39</v>
      </c>
      <c r="D2856" s="63" t="s">
        <v>90</v>
      </c>
      <c r="E2856" s="63" t="s">
        <v>91</v>
      </c>
      <c r="F2856" s="63" t="s">
        <v>92</v>
      </c>
      <c r="G2856" s="63" t="s">
        <v>93</v>
      </c>
      <c r="H2856" s="63" t="s">
        <v>94</v>
      </c>
      <c r="I2856" s="63" t="s">
        <v>97</v>
      </c>
      <c r="J2856" s="63">
        <v>273</v>
      </c>
      <c r="K2856" s="63">
        <v>390.39</v>
      </c>
    </row>
    <row r="2857" spans="1:11" ht="18" customHeight="1" x14ac:dyDescent="0.3">
      <c r="A2857" s="63" t="s">
        <v>89</v>
      </c>
      <c r="B2857" s="63">
        <v>2024</v>
      </c>
      <c r="C2857" s="63" t="s">
        <v>39</v>
      </c>
      <c r="D2857" s="63" t="s">
        <v>90</v>
      </c>
      <c r="E2857" s="63" t="s">
        <v>91</v>
      </c>
      <c r="F2857" s="63" t="s">
        <v>92</v>
      </c>
      <c r="G2857" s="63" t="s">
        <v>93</v>
      </c>
      <c r="H2857" s="63" t="s">
        <v>94</v>
      </c>
      <c r="I2857" s="63" t="s">
        <v>97</v>
      </c>
      <c r="J2857" s="63">
        <v>271</v>
      </c>
      <c r="K2857" s="63">
        <v>387.53</v>
      </c>
    </row>
    <row r="2858" spans="1:11" ht="18" customHeight="1" x14ac:dyDescent="0.3">
      <c r="A2858" s="63" t="s">
        <v>100</v>
      </c>
      <c r="B2858" s="63">
        <v>2024</v>
      </c>
      <c r="C2858" s="63" t="s">
        <v>39</v>
      </c>
      <c r="D2858" s="63" t="s">
        <v>90</v>
      </c>
      <c r="E2858" s="63" t="s">
        <v>91</v>
      </c>
      <c r="F2858" s="63" t="s">
        <v>92</v>
      </c>
      <c r="G2858" s="63" t="s">
        <v>93</v>
      </c>
      <c r="H2858" s="63" t="s">
        <v>94</v>
      </c>
      <c r="I2858" s="63" t="s">
        <v>97</v>
      </c>
      <c r="J2858" s="63">
        <v>247</v>
      </c>
      <c r="K2858" s="63">
        <v>353.21</v>
      </c>
    </row>
    <row r="2859" spans="1:11" ht="18" customHeight="1" x14ac:dyDescent="0.3">
      <c r="A2859" s="63" t="s">
        <v>98</v>
      </c>
      <c r="B2859" s="63">
        <v>2024</v>
      </c>
      <c r="C2859" s="63" t="s">
        <v>39</v>
      </c>
      <c r="D2859" s="63" t="s">
        <v>90</v>
      </c>
      <c r="E2859" s="63" t="s">
        <v>91</v>
      </c>
      <c r="F2859" s="63" t="s">
        <v>92</v>
      </c>
      <c r="G2859" s="63" t="s">
        <v>93</v>
      </c>
      <c r="H2859" s="63" t="s">
        <v>94</v>
      </c>
      <c r="I2859" s="63" t="s">
        <v>97</v>
      </c>
      <c r="J2859" s="63">
        <v>275</v>
      </c>
      <c r="K2859" s="63">
        <v>393.25</v>
      </c>
    </row>
    <row r="2860" spans="1:11" ht="18" customHeight="1" x14ac:dyDescent="0.3">
      <c r="A2860" s="63" t="s">
        <v>98</v>
      </c>
      <c r="B2860" s="63">
        <v>2024</v>
      </c>
      <c r="C2860" s="63" t="s">
        <v>39</v>
      </c>
      <c r="D2860" s="63" t="s">
        <v>90</v>
      </c>
      <c r="E2860" s="63" t="s">
        <v>91</v>
      </c>
      <c r="F2860" s="63" t="s">
        <v>92</v>
      </c>
      <c r="G2860" s="63" t="s">
        <v>93</v>
      </c>
      <c r="H2860" s="63" t="s">
        <v>94</v>
      </c>
      <c r="I2860" s="63" t="s">
        <v>97</v>
      </c>
      <c r="J2860" s="63">
        <v>766</v>
      </c>
      <c r="K2860" s="63">
        <v>1095.3800000000001</v>
      </c>
    </row>
    <row r="2861" spans="1:11" ht="18" customHeight="1" x14ac:dyDescent="0.3">
      <c r="A2861" s="63" t="s">
        <v>96</v>
      </c>
      <c r="B2861" s="63">
        <v>2024</v>
      </c>
      <c r="C2861" s="63" t="s">
        <v>34</v>
      </c>
      <c r="D2861" s="63" t="s">
        <v>102</v>
      </c>
      <c r="E2861" s="63" t="s">
        <v>91</v>
      </c>
      <c r="F2861" s="63" t="s">
        <v>92</v>
      </c>
      <c r="G2861" s="63" t="s">
        <v>93</v>
      </c>
      <c r="H2861" s="63" t="s">
        <v>94</v>
      </c>
      <c r="I2861" s="63" t="s">
        <v>95</v>
      </c>
      <c r="J2861" s="63">
        <v>146</v>
      </c>
      <c r="K2861" s="63">
        <v>208.78</v>
      </c>
    </row>
    <row r="2862" spans="1:11" ht="18" customHeight="1" x14ac:dyDescent="0.3">
      <c r="A2862" s="63" t="s">
        <v>98</v>
      </c>
      <c r="B2862" s="63">
        <v>2024</v>
      </c>
      <c r="C2862" s="63" t="s">
        <v>34</v>
      </c>
      <c r="D2862" s="63" t="s">
        <v>102</v>
      </c>
      <c r="E2862" s="63" t="s">
        <v>91</v>
      </c>
      <c r="F2862" s="63" t="s">
        <v>92</v>
      </c>
      <c r="G2862" s="63" t="s">
        <v>93</v>
      </c>
      <c r="H2862" s="63" t="s">
        <v>94</v>
      </c>
      <c r="I2862" s="63" t="s">
        <v>95</v>
      </c>
      <c r="J2862" s="63">
        <v>368</v>
      </c>
      <c r="K2862" s="63">
        <v>526.24</v>
      </c>
    </row>
    <row r="2863" spans="1:11" ht="18" customHeight="1" x14ac:dyDescent="0.3">
      <c r="A2863" s="63" t="s">
        <v>89</v>
      </c>
      <c r="B2863" s="63">
        <v>2024</v>
      </c>
      <c r="C2863" s="63" t="s">
        <v>34</v>
      </c>
      <c r="D2863" s="63" t="s">
        <v>102</v>
      </c>
      <c r="E2863" s="63" t="s">
        <v>91</v>
      </c>
      <c r="F2863" s="63" t="s">
        <v>92</v>
      </c>
      <c r="G2863" s="63" t="s">
        <v>93</v>
      </c>
      <c r="H2863" s="63" t="s">
        <v>94</v>
      </c>
      <c r="I2863" s="63" t="s">
        <v>95</v>
      </c>
      <c r="J2863" s="63">
        <v>148</v>
      </c>
      <c r="K2863" s="63">
        <v>526.24</v>
      </c>
    </row>
    <row r="2864" spans="1:11" ht="18" customHeight="1" x14ac:dyDescent="0.3">
      <c r="A2864" s="63" t="s">
        <v>99</v>
      </c>
      <c r="B2864" s="63">
        <v>2024</v>
      </c>
      <c r="C2864" s="63" t="s">
        <v>34</v>
      </c>
      <c r="D2864" s="63" t="s">
        <v>102</v>
      </c>
      <c r="E2864" s="63" t="s">
        <v>91</v>
      </c>
      <c r="F2864" s="63" t="s">
        <v>92</v>
      </c>
      <c r="G2864" s="63" t="s">
        <v>93</v>
      </c>
      <c r="H2864" s="63" t="s">
        <v>94</v>
      </c>
      <c r="I2864" s="63" t="s">
        <v>95</v>
      </c>
      <c r="J2864" s="63">
        <v>364</v>
      </c>
      <c r="K2864" s="63">
        <v>526.24</v>
      </c>
    </row>
    <row r="2865" spans="1:11" ht="18" customHeight="1" x14ac:dyDescent="0.3">
      <c r="A2865" s="63" t="s">
        <v>99</v>
      </c>
      <c r="B2865" s="63">
        <v>2024</v>
      </c>
      <c r="C2865" s="63" t="s">
        <v>34</v>
      </c>
      <c r="D2865" s="63" t="s">
        <v>102</v>
      </c>
      <c r="E2865" s="63" t="s">
        <v>91</v>
      </c>
      <c r="F2865" s="63" t="s">
        <v>92</v>
      </c>
      <c r="G2865" s="63" t="s">
        <v>93</v>
      </c>
      <c r="H2865" s="63" t="s">
        <v>94</v>
      </c>
      <c r="I2865" s="63" t="s">
        <v>95</v>
      </c>
      <c r="J2865" s="63">
        <v>366</v>
      </c>
      <c r="K2865" s="63">
        <v>523.38</v>
      </c>
    </row>
    <row r="2866" spans="1:11" ht="18" customHeight="1" x14ac:dyDescent="0.3">
      <c r="A2866" s="63" t="s">
        <v>99</v>
      </c>
      <c r="B2866" s="63">
        <v>2024</v>
      </c>
      <c r="C2866" s="63" t="s">
        <v>34</v>
      </c>
      <c r="D2866" s="63" t="s">
        <v>102</v>
      </c>
      <c r="E2866" s="63" t="s">
        <v>91</v>
      </c>
      <c r="F2866" s="63" t="s">
        <v>92</v>
      </c>
      <c r="G2866" s="63" t="s">
        <v>93</v>
      </c>
      <c r="H2866" s="63" t="s">
        <v>94</v>
      </c>
      <c r="I2866" s="63" t="s">
        <v>95</v>
      </c>
      <c r="J2866" s="63">
        <v>147</v>
      </c>
      <c r="K2866" s="63">
        <v>210.21</v>
      </c>
    </row>
    <row r="2867" spans="1:11" ht="18" customHeight="1" x14ac:dyDescent="0.3">
      <c r="A2867" s="63" t="s">
        <v>99</v>
      </c>
      <c r="B2867" s="63">
        <v>2024</v>
      </c>
      <c r="C2867" s="63" t="s">
        <v>34</v>
      </c>
      <c r="D2867" s="63" t="s">
        <v>102</v>
      </c>
      <c r="E2867" s="63" t="s">
        <v>91</v>
      </c>
      <c r="F2867" s="63" t="s">
        <v>92</v>
      </c>
      <c r="G2867" s="63" t="s">
        <v>93</v>
      </c>
      <c r="H2867" s="63" t="s">
        <v>94</v>
      </c>
      <c r="I2867" s="63" t="s">
        <v>95</v>
      </c>
      <c r="J2867" s="63">
        <v>760</v>
      </c>
      <c r="K2867" s="63">
        <v>1086.8</v>
      </c>
    </row>
    <row r="2868" spans="1:11" ht="18" customHeight="1" x14ac:dyDescent="0.3">
      <c r="A2868" s="63" t="s">
        <v>89</v>
      </c>
      <c r="B2868" s="63">
        <v>2024</v>
      </c>
      <c r="C2868" s="63" t="s">
        <v>34</v>
      </c>
      <c r="D2868" s="63" t="s">
        <v>102</v>
      </c>
      <c r="E2868" s="63" t="s">
        <v>91</v>
      </c>
      <c r="F2868" s="63" t="s">
        <v>92</v>
      </c>
      <c r="G2868" s="63" t="s">
        <v>93</v>
      </c>
      <c r="H2868" s="63" t="s">
        <v>94</v>
      </c>
      <c r="I2868" s="63" t="s">
        <v>95</v>
      </c>
      <c r="J2868" s="63">
        <v>846</v>
      </c>
      <c r="K2868" s="63">
        <v>1209.78</v>
      </c>
    </row>
    <row r="2869" spans="1:11" ht="18" customHeight="1" x14ac:dyDescent="0.3">
      <c r="A2869" s="63" t="s">
        <v>98</v>
      </c>
      <c r="B2869" s="63">
        <v>2024</v>
      </c>
      <c r="C2869" s="63" t="s">
        <v>34</v>
      </c>
      <c r="D2869" s="63" t="s">
        <v>102</v>
      </c>
      <c r="E2869" s="63" t="s">
        <v>91</v>
      </c>
      <c r="F2869" s="63" t="s">
        <v>92</v>
      </c>
      <c r="G2869" s="63" t="s">
        <v>93</v>
      </c>
      <c r="H2869" s="63" t="s">
        <v>94</v>
      </c>
      <c r="I2869" s="63" t="s">
        <v>95</v>
      </c>
      <c r="J2869" s="63">
        <v>149</v>
      </c>
      <c r="K2869" s="63">
        <v>213.07</v>
      </c>
    </row>
    <row r="2870" spans="1:11" ht="18" customHeight="1" x14ac:dyDescent="0.3">
      <c r="A2870" s="63" t="s">
        <v>96</v>
      </c>
      <c r="B2870" s="63">
        <v>2024</v>
      </c>
      <c r="C2870" s="63" t="s">
        <v>34</v>
      </c>
      <c r="D2870" s="63" t="s">
        <v>102</v>
      </c>
      <c r="E2870" s="63" t="s">
        <v>91</v>
      </c>
      <c r="F2870" s="63" t="s">
        <v>92</v>
      </c>
      <c r="G2870" s="63" t="s">
        <v>93</v>
      </c>
      <c r="H2870" s="63" t="s">
        <v>94</v>
      </c>
      <c r="I2870" s="63" t="s">
        <v>95</v>
      </c>
      <c r="J2870" s="63">
        <v>365</v>
      </c>
      <c r="K2870" s="63">
        <v>521.95000000000005</v>
      </c>
    </row>
    <row r="2871" spans="1:11" ht="18" customHeight="1" x14ac:dyDescent="0.3">
      <c r="A2871" s="63" t="s">
        <v>89</v>
      </c>
      <c r="B2871" s="63">
        <v>2024</v>
      </c>
      <c r="C2871" s="63" t="s">
        <v>38</v>
      </c>
      <c r="D2871" s="63" t="s">
        <v>102</v>
      </c>
      <c r="E2871" s="63" t="s">
        <v>91</v>
      </c>
      <c r="F2871" s="63" t="s">
        <v>92</v>
      </c>
      <c r="G2871" s="63" t="s">
        <v>93</v>
      </c>
      <c r="H2871" s="63" t="s">
        <v>94</v>
      </c>
      <c r="I2871" s="63" t="s">
        <v>95</v>
      </c>
      <c r="J2871" s="63">
        <v>128</v>
      </c>
      <c r="K2871" s="63">
        <v>183.04</v>
      </c>
    </row>
    <row r="2872" spans="1:11" ht="18" customHeight="1" x14ac:dyDescent="0.3">
      <c r="A2872" s="63" t="s">
        <v>89</v>
      </c>
      <c r="B2872" s="63">
        <v>2024</v>
      </c>
      <c r="C2872" s="63" t="s">
        <v>38</v>
      </c>
      <c r="D2872" s="63" t="s">
        <v>102</v>
      </c>
      <c r="E2872" s="63" t="s">
        <v>91</v>
      </c>
      <c r="F2872" s="63" t="s">
        <v>92</v>
      </c>
      <c r="G2872" s="63" t="s">
        <v>93</v>
      </c>
      <c r="H2872" s="63" t="s">
        <v>94</v>
      </c>
      <c r="I2872" s="63" t="s">
        <v>95</v>
      </c>
      <c r="J2872" s="63">
        <v>344</v>
      </c>
      <c r="K2872" s="63">
        <v>491.91999999999996</v>
      </c>
    </row>
    <row r="2873" spans="1:11" ht="18" customHeight="1" x14ac:dyDescent="0.3">
      <c r="A2873" s="63" t="s">
        <v>89</v>
      </c>
      <c r="B2873" s="63">
        <v>2024</v>
      </c>
      <c r="C2873" s="63" t="s">
        <v>38</v>
      </c>
      <c r="D2873" s="63" t="s">
        <v>102</v>
      </c>
      <c r="E2873" s="63" t="s">
        <v>91</v>
      </c>
      <c r="F2873" s="63" t="s">
        <v>92</v>
      </c>
      <c r="G2873" s="63" t="s">
        <v>93</v>
      </c>
      <c r="H2873" s="63" t="s">
        <v>94</v>
      </c>
      <c r="I2873" s="63" t="s">
        <v>95</v>
      </c>
      <c r="J2873" s="63">
        <v>370</v>
      </c>
      <c r="K2873" s="63">
        <v>526.24</v>
      </c>
    </row>
    <row r="2874" spans="1:11" ht="18" customHeight="1" x14ac:dyDescent="0.3">
      <c r="A2874" s="63" t="s">
        <v>89</v>
      </c>
      <c r="B2874" s="63">
        <v>2024</v>
      </c>
      <c r="C2874" s="63" t="s">
        <v>38</v>
      </c>
      <c r="D2874" s="63" t="s">
        <v>102</v>
      </c>
      <c r="E2874" s="63" t="s">
        <v>91</v>
      </c>
      <c r="F2874" s="63" t="s">
        <v>92</v>
      </c>
      <c r="G2874" s="63" t="s">
        <v>93</v>
      </c>
      <c r="H2874" s="63" t="s">
        <v>94</v>
      </c>
      <c r="I2874" s="63" t="s">
        <v>95</v>
      </c>
      <c r="J2874" s="63">
        <v>346</v>
      </c>
      <c r="K2874" s="63">
        <v>526.24</v>
      </c>
    </row>
    <row r="2875" spans="1:11" ht="18" customHeight="1" x14ac:dyDescent="0.3">
      <c r="A2875" s="63" t="s">
        <v>96</v>
      </c>
      <c r="B2875" s="63">
        <v>2024</v>
      </c>
      <c r="C2875" s="63" t="s">
        <v>38</v>
      </c>
      <c r="D2875" s="63" t="s">
        <v>102</v>
      </c>
      <c r="E2875" s="63" t="s">
        <v>91</v>
      </c>
      <c r="F2875" s="63" t="s">
        <v>92</v>
      </c>
      <c r="G2875" s="63" t="s">
        <v>93</v>
      </c>
      <c r="H2875" s="63" t="s">
        <v>94</v>
      </c>
      <c r="I2875" s="63" t="s">
        <v>95</v>
      </c>
      <c r="J2875" s="63">
        <v>982</v>
      </c>
      <c r="K2875" s="63">
        <v>1404.26</v>
      </c>
    </row>
    <row r="2876" spans="1:11" ht="18" customHeight="1" x14ac:dyDescent="0.3">
      <c r="A2876" s="63" t="s">
        <v>89</v>
      </c>
      <c r="B2876" s="63">
        <v>2024</v>
      </c>
      <c r="C2876" s="63" t="s">
        <v>38</v>
      </c>
      <c r="D2876" s="63" t="s">
        <v>102</v>
      </c>
      <c r="E2876" s="63" t="s">
        <v>91</v>
      </c>
      <c r="F2876" s="63" t="s">
        <v>92</v>
      </c>
      <c r="G2876" s="63" t="s">
        <v>93</v>
      </c>
      <c r="H2876" s="63" t="s">
        <v>94</v>
      </c>
      <c r="I2876" s="63" t="s">
        <v>95</v>
      </c>
      <c r="J2876" s="63">
        <v>342</v>
      </c>
      <c r="K2876" s="63">
        <v>489.06</v>
      </c>
    </row>
    <row r="2877" spans="1:11" ht="18" customHeight="1" x14ac:dyDescent="0.3">
      <c r="A2877" s="63" t="s">
        <v>89</v>
      </c>
      <c r="B2877" s="63">
        <v>2024</v>
      </c>
      <c r="C2877" s="63" t="s">
        <v>38</v>
      </c>
      <c r="D2877" s="63" t="s">
        <v>102</v>
      </c>
      <c r="E2877" s="63" t="s">
        <v>91</v>
      </c>
      <c r="F2877" s="63" t="s">
        <v>92</v>
      </c>
      <c r="G2877" s="63" t="s">
        <v>93</v>
      </c>
      <c r="H2877" s="63" t="s">
        <v>94</v>
      </c>
      <c r="I2877" s="63" t="s">
        <v>95</v>
      </c>
      <c r="J2877" s="63">
        <v>369</v>
      </c>
      <c r="K2877" s="63">
        <v>527.66999999999996</v>
      </c>
    </row>
    <row r="2878" spans="1:11" ht="18" customHeight="1" x14ac:dyDescent="0.3">
      <c r="A2878" s="63" t="s">
        <v>96</v>
      </c>
      <c r="B2878" s="63">
        <v>2024</v>
      </c>
      <c r="C2878" s="63" t="s">
        <v>38</v>
      </c>
      <c r="D2878" s="63" t="s">
        <v>102</v>
      </c>
      <c r="E2878" s="63" t="s">
        <v>91</v>
      </c>
      <c r="F2878" s="63" t="s">
        <v>92</v>
      </c>
      <c r="G2878" s="63" t="s">
        <v>93</v>
      </c>
      <c r="H2878" s="63" t="s">
        <v>94</v>
      </c>
      <c r="I2878" s="63" t="s">
        <v>95</v>
      </c>
      <c r="J2878" s="63">
        <v>345</v>
      </c>
      <c r="K2878" s="63">
        <v>493.35</v>
      </c>
    </row>
    <row r="2879" spans="1:11" ht="18" customHeight="1" x14ac:dyDescent="0.3">
      <c r="A2879" s="63" t="s">
        <v>89</v>
      </c>
      <c r="B2879" s="63">
        <v>2024</v>
      </c>
      <c r="C2879" s="63" t="s">
        <v>38</v>
      </c>
      <c r="D2879" s="63" t="s">
        <v>102</v>
      </c>
      <c r="E2879" s="63" t="s">
        <v>91</v>
      </c>
      <c r="F2879" s="63" t="s">
        <v>92</v>
      </c>
      <c r="G2879" s="63" t="s">
        <v>93</v>
      </c>
      <c r="H2879" s="63" t="s">
        <v>94</v>
      </c>
      <c r="I2879" s="63" t="s">
        <v>95</v>
      </c>
      <c r="J2879" s="63">
        <v>763</v>
      </c>
      <c r="K2879" s="63">
        <v>1091.0899999999999</v>
      </c>
    </row>
    <row r="2880" spans="1:11" ht="18" customHeight="1" x14ac:dyDescent="0.3">
      <c r="A2880" s="63" t="s">
        <v>89</v>
      </c>
      <c r="B2880" s="63">
        <v>2024</v>
      </c>
      <c r="C2880" s="63" t="s">
        <v>38</v>
      </c>
      <c r="D2880" s="63" t="s">
        <v>102</v>
      </c>
      <c r="E2880" s="63" t="s">
        <v>91</v>
      </c>
      <c r="F2880" s="63" t="s">
        <v>92</v>
      </c>
      <c r="G2880" s="63" t="s">
        <v>93</v>
      </c>
      <c r="H2880" s="63" t="s">
        <v>94</v>
      </c>
      <c r="I2880" s="63" t="s">
        <v>95</v>
      </c>
      <c r="J2880" s="63">
        <v>850</v>
      </c>
      <c r="K2880" s="63">
        <v>1215.5</v>
      </c>
    </row>
    <row r="2881" spans="1:11" ht="18" customHeight="1" x14ac:dyDescent="0.3">
      <c r="A2881" s="63" t="s">
        <v>89</v>
      </c>
      <c r="B2881" s="63">
        <v>2024</v>
      </c>
      <c r="C2881" s="63" t="s">
        <v>38</v>
      </c>
      <c r="D2881" s="63" t="s">
        <v>102</v>
      </c>
      <c r="E2881" s="63" t="s">
        <v>91</v>
      </c>
      <c r="F2881" s="63" t="s">
        <v>92</v>
      </c>
      <c r="G2881" s="63" t="s">
        <v>93</v>
      </c>
      <c r="H2881" s="63" t="s">
        <v>94</v>
      </c>
      <c r="I2881" s="63" t="s">
        <v>95</v>
      </c>
      <c r="J2881" s="63">
        <v>371</v>
      </c>
      <c r="K2881" s="63">
        <v>530.53</v>
      </c>
    </row>
    <row r="2882" spans="1:11" ht="18" customHeight="1" x14ac:dyDescent="0.3">
      <c r="A2882" s="63" t="s">
        <v>89</v>
      </c>
      <c r="B2882" s="63">
        <v>2024</v>
      </c>
      <c r="C2882" s="63" t="s">
        <v>38</v>
      </c>
      <c r="D2882" s="63" t="s">
        <v>102</v>
      </c>
      <c r="E2882" s="63" t="s">
        <v>91</v>
      </c>
      <c r="F2882" s="63" t="s">
        <v>92</v>
      </c>
      <c r="G2882" s="63" t="s">
        <v>93</v>
      </c>
      <c r="H2882" s="63" t="s">
        <v>94</v>
      </c>
      <c r="I2882" s="63" t="s">
        <v>95</v>
      </c>
      <c r="J2882" s="63">
        <v>347</v>
      </c>
      <c r="K2882" s="63">
        <v>496.21000000000004</v>
      </c>
    </row>
    <row r="2883" spans="1:11" ht="18" customHeight="1" x14ac:dyDescent="0.3">
      <c r="A2883" s="63" t="s">
        <v>89</v>
      </c>
      <c r="B2883" s="63">
        <v>2024</v>
      </c>
      <c r="C2883" s="63" t="s">
        <v>42</v>
      </c>
      <c r="D2883" s="63" t="s">
        <v>102</v>
      </c>
      <c r="E2883" s="63" t="s">
        <v>91</v>
      </c>
      <c r="F2883" s="63" t="s">
        <v>92</v>
      </c>
      <c r="G2883" s="63" t="s">
        <v>93</v>
      </c>
      <c r="H2883" s="63" t="s">
        <v>94</v>
      </c>
      <c r="I2883" s="63" t="s">
        <v>95</v>
      </c>
      <c r="J2883" s="63">
        <v>350</v>
      </c>
      <c r="K2883" s="63">
        <v>500.5</v>
      </c>
    </row>
    <row r="2884" spans="1:11" ht="18" customHeight="1" x14ac:dyDescent="0.3">
      <c r="A2884" s="63" t="s">
        <v>98</v>
      </c>
      <c r="B2884" s="63">
        <v>2024</v>
      </c>
      <c r="C2884" s="63" t="s">
        <v>42</v>
      </c>
      <c r="D2884" s="63" t="s">
        <v>102</v>
      </c>
      <c r="E2884" s="63" t="s">
        <v>91</v>
      </c>
      <c r="F2884" s="63" t="s">
        <v>92</v>
      </c>
      <c r="G2884" s="63" t="s">
        <v>93</v>
      </c>
      <c r="H2884" s="63" t="s">
        <v>94</v>
      </c>
      <c r="I2884" s="63" t="s">
        <v>95</v>
      </c>
      <c r="J2884" s="63">
        <v>352</v>
      </c>
      <c r="K2884" s="63">
        <v>526.24</v>
      </c>
    </row>
    <row r="2885" spans="1:11" ht="18" customHeight="1" x14ac:dyDescent="0.3">
      <c r="A2885" s="63" t="s">
        <v>96</v>
      </c>
      <c r="B2885" s="63">
        <v>2024</v>
      </c>
      <c r="C2885" s="63" t="s">
        <v>42</v>
      </c>
      <c r="D2885" s="63" t="s">
        <v>102</v>
      </c>
      <c r="E2885" s="63" t="s">
        <v>91</v>
      </c>
      <c r="F2885" s="63" t="s">
        <v>92</v>
      </c>
      <c r="G2885" s="63" t="s">
        <v>93</v>
      </c>
      <c r="H2885" s="63" t="s">
        <v>94</v>
      </c>
      <c r="I2885" s="63" t="s">
        <v>95</v>
      </c>
      <c r="J2885" s="63">
        <v>322</v>
      </c>
      <c r="K2885" s="63">
        <v>526.24</v>
      </c>
    </row>
    <row r="2886" spans="1:11" ht="18" customHeight="1" x14ac:dyDescent="0.3">
      <c r="A2886" s="63" t="s">
        <v>96</v>
      </c>
      <c r="B2886" s="63">
        <v>2024</v>
      </c>
      <c r="C2886" s="63" t="s">
        <v>42</v>
      </c>
      <c r="D2886" s="63" t="s">
        <v>102</v>
      </c>
      <c r="E2886" s="63" t="s">
        <v>91</v>
      </c>
      <c r="F2886" s="63" t="s">
        <v>92</v>
      </c>
      <c r="G2886" s="63" t="s">
        <v>93</v>
      </c>
      <c r="H2886" s="63" t="s">
        <v>94</v>
      </c>
      <c r="I2886" s="63" t="s">
        <v>95</v>
      </c>
      <c r="J2886" s="63">
        <v>986</v>
      </c>
      <c r="K2886" s="63">
        <v>1409.98</v>
      </c>
    </row>
    <row r="2887" spans="1:11" ht="18" customHeight="1" x14ac:dyDescent="0.3">
      <c r="A2887" s="63" t="s">
        <v>89</v>
      </c>
      <c r="B2887" s="63">
        <v>2024</v>
      </c>
      <c r="C2887" s="63" t="s">
        <v>42</v>
      </c>
      <c r="D2887" s="63" t="s">
        <v>102</v>
      </c>
      <c r="E2887" s="63" t="s">
        <v>91</v>
      </c>
      <c r="F2887" s="63" t="s">
        <v>92</v>
      </c>
      <c r="G2887" s="63" t="s">
        <v>93</v>
      </c>
      <c r="H2887" s="63" t="s">
        <v>94</v>
      </c>
      <c r="I2887" s="63" t="s">
        <v>95</v>
      </c>
      <c r="J2887" s="63">
        <v>324</v>
      </c>
      <c r="K2887" s="63">
        <v>463.32</v>
      </c>
    </row>
    <row r="2888" spans="1:11" ht="18" customHeight="1" x14ac:dyDescent="0.3">
      <c r="A2888" s="63" t="s">
        <v>89</v>
      </c>
      <c r="B2888" s="63">
        <v>2024</v>
      </c>
      <c r="C2888" s="63" t="s">
        <v>42</v>
      </c>
      <c r="D2888" s="63" t="s">
        <v>102</v>
      </c>
      <c r="E2888" s="63" t="s">
        <v>91</v>
      </c>
      <c r="F2888" s="63" t="s">
        <v>92</v>
      </c>
      <c r="G2888" s="63" t="s">
        <v>93</v>
      </c>
      <c r="H2888" s="63" t="s">
        <v>94</v>
      </c>
      <c r="I2888" s="63" t="s">
        <v>95</v>
      </c>
      <c r="J2888" s="63">
        <v>351</v>
      </c>
      <c r="K2888" s="63">
        <v>501.93</v>
      </c>
    </row>
    <row r="2889" spans="1:11" ht="18" customHeight="1" x14ac:dyDescent="0.3">
      <c r="A2889" s="63" t="s">
        <v>96</v>
      </c>
      <c r="B2889" s="63">
        <v>2024</v>
      </c>
      <c r="C2889" s="63" t="s">
        <v>42</v>
      </c>
      <c r="D2889" s="63" t="s">
        <v>102</v>
      </c>
      <c r="E2889" s="63" t="s">
        <v>91</v>
      </c>
      <c r="F2889" s="63" t="s">
        <v>92</v>
      </c>
      <c r="G2889" s="63" t="s">
        <v>93</v>
      </c>
      <c r="H2889" s="63" t="s">
        <v>94</v>
      </c>
      <c r="I2889" s="63" t="s">
        <v>95</v>
      </c>
      <c r="J2889" s="63">
        <v>321</v>
      </c>
      <c r="K2889" s="63">
        <v>459.03</v>
      </c>
    </row>
    <row r="2890" spans="1:11" ht="18" customHeight="1" x14ac:dyDescent="0.3">
      <c r="A2890" s="63" t="s">
        <v>96</v>
      </c>
      <c r="B2890" s="63">
        <v>2024</v>
      </c>
      <c r="C2890" s="63" t="s">
        <v>42</v>
      </c>
      <c r="D2890" s="63" t="s">
        <v>102</v>
      </c>
      <c r="E2890" s="63" t="s">
        <v>91</v>
      </c>
      <c r="F2890" s="63" t="s">
        <v>92</v>
      </c>
      <c r="G2890" s="63" t="s">
        <v>93</v>
      </c>
      <c r="H2890" s="63" t="s">
        <v>94</v>
      </c>
      <c r="I2890" s="63" t="s">
        <v>95</v>
      </c>
      <c r="J2890" s="63">
        <v>767</v>
      </c>
      <c r="K2890" s="63">
        <v>1096.81</v>
      </c>
    </row>
    <row r="2891" spans="1:11" ht="18" customHeight="1" x14ac:dyDescent="0.3">
      <c r="A2891" s="63" t="s">
        <v>98</v>
      </c>
      <c r="B2891" s="63">
        <v>2024</v>
      </c>
      <c r="C2891" s="63" t="s">
        <v>42</v>
      </c>
      <c r="D2891" s="63" t="s">
        <v>102</v>
      </c>
      <c r="E2891" s="63" t="s">
        <v>91</v>
      </c>
      <c r="F2891" s="63" t="s">
        <v>92</v>
      </c>
      <c r="G2891" s="63" t="s">
        <v>93</v>
      </c>
      <c r="H2891" s="63" t="s">
        <v>94</v>
      </c>
      <c r="I2891" s="63" t="s">
        <v>95</v>
      </c>
      <c r="J2891" s="63">
        <v>853</v>
      </c>
      <c r="K2891" s="63">
        <v>1219.79</v>
      </c>
    </row>
    <row r="2892" spans="1:11" ht="18" customHeight="1" x14ac:dyDescent="0.3">
      <c r="A2892" s="63" t="s">
        <v>89</v>
      </c>
      <c r="B2892" s="63">
        <v>2024</v>
      </c>
      <c r="C2892" s="63" t="s">
        <v>42</v>
      </c>
      <c r="D2892" s="63" t="s">
        <v>102</v>
      </c>
      <c r="E2892" s="63" t="s">
        <v>91</v>
      </c>
      <c r="F2892" s="63" t="s">
        <v>92</v>
      </c>
      <c r="G2892" s="63" t="s">
        <v>93</v>
      </c>
      <c r="H2892" s="63" t="s">
        <v>94</v>
      </c>
      <c r="I2892" s="63" t="s">
        <v>95</v>
      </c>
      <c r="J2892" s="63">
        <v>323</v>
      </c>
      <c r="K2892" s="63">
        <v>461.89</v>
      </c>
    </row>
    <row r="2893" spans="1:11" ht="18" customHeight="1" x14ac:dyDescent="0.3">
      <c r="A2893" s="63" t="s">
        <v>98</v>
      </c>
      <c r="B2893" s="63">
        <v>2024</v>
      </c>
      <c r="C2893" s="63" t="s">
        <v>31</v>
      </c>
      <c r="D2893" s="63" t="s">
        <v>102</v>
      </c>
      <c r="E2893" s="63" t="s">
        <v>91</v>
      </c>
      <c r="F2893" s="63" t="s">
        <v>92</v>
      </c>
      <c r="G2893" s="63" t="s">
        <v>93</v>
      </c>
      <c r="H2893" s="63" t="s">
        <v>94</v>
      </c>
      <c r="I2893" s="63" t="s">
        <v>95</v>
      </c>
      <c r="J2893" s="63">
        <v>158</v>
      </c>
      <c r="K2893" s="63">
        <v>225.94</v>
      </c>
    </row>
    <row r="2894" spans="1:11" ht="18" customHeight="1" x14ac:dyDescent="0.3">
      <c r="A2894" s="63" t="s">
        <v>89</v>
      </c>
      <c r="B2894" s="63">
        <v>2024</v>
      </c>
      <c r="C2894" s="63" t="s">
        <v>31</v>
      </c>
      <c r="D2894" s="63" t="s">
        <v>102</v>
      </c>
      <c r="E2894" s="63" t="s">
        <v>91</v>
      </c>
      <c r="F2894" s="63" t="s">
        <v>92</v>
      </c>
      <c r="G2894" s="63" t="s">
        <v>93</v>
      </c>
      <c r="H2894" s="63" t="s">
        <v>94</v>
      </c>
      <c r="I2894" s="63" t="s">
        <v>95</v>
      </c>
      <c r="J2894" s="63">
        <v>128</v>
      </c>
      <c r="K2894" s="63">
        <v>183.04</v>
      </c>
    </row>
    <row r="2895" spans="1:11" ht="18" customHeight="1" x14ac:dyDescent="0.3">
      <c r="A2895" s="63" t="s">
        <v>98</v>
      </c>
      <c r="B2895" s="63">
        <v>2024</v>
      </c>
      <c r="C2895" s="63" t="s">
        <v>31</v>
      </c>
      <c r="D2895" s="63" t="s">
        <v>102</v>
      </c>
      <c r="E2895" s="63" t="s">
        <v>91</v>
      </c>
      <c r="F2895" s="63" t="s">
        <v>92</v>
      </c>
      <c r="G2895" s="63" t="s">
        <v>93</v>
      </c>
      <c r="H2895" s="63" t="s">
        <v>94</v>
      </c>
      <c r="I2895" s="63" t="s">
        <v>95</v>
      </c>
      <c r="J2895" s="63">
        <v>160</v>
      </c>
      <c r="K2895" s="63">
        <v>526.24</v>
      </c>
    </row>
    <row r="2896" spans="1:11" ht="18" customHeight="1" x14ac:dyDescent="0.3">
      <c r="A2896" s="63" t="s">
        <v>96</v>
      </c>
      <c r="B2896" s="63">
        <v>2024</v>
      </c>
      <c r="C2896" s="63" t="s">
        <v>31</v>
      </c>
      <c r="D2896" s="63" t="s">
        <v>102</v>
      </c>
      <c r="E2896" s="63" t="s">
        <v>91</v>
      </c>
      <c r="F2896" s="63" t="s">
        <v>92</v>
      </c>
      <c r="G2896" s="63" t="s">
        <v>93</v>
      </c>
      <c r="H2896" s="63" t="s">
        <v>94</v>
      </c>
      <c r="I2896" s="63" t="s">
        <v>95</v>
      </c>
      <c r="J2896" s="63">
        <v>130</v>
      </c>
      <c r="K2896" s="63">
        <v>526.24</v>
      </c>
    </row>
    <row r="2897" spans="1:11" ht="18" customHeight="1" x14ac:dyDescent="0.3">
      <c r="A2897" s="63" t="s">
        <v>96</v>
      </c>
      <c r="B2897" s="63">
        <v>2024</v>
      </c>
      <c r="C2897" s="63" t="s">
        <v>31</v>
      </c>
      <c r="D2897" s="63" t="s">
        <v>102</v>
      </c>
      <c r="E2897" s="63" t="s">
        <v>91</v>
      </c>
      <c r="F2897" s="63" t="s">
        <v>92</v>
      </c>
      <c r="G2897" s="63" t="s">
        <v>93</v>
      </c>
      <c r="H2897" s="63" t="s">
        <v>94</v>
      </c>
      <c r="I2897" s="63" t="s">
        <v>95</v>
      </c>
      <c r="J2897" s="63">
        <v>977</v>
      </c>
      <c r="K2897" s="63">
        <v>1397.1100000000001</v>
      </c>
    </row>
    <row r="2898" spans="1:11" ht="18" customHeight="1" x14ac:dyDescent="0.3">
      <c r="A2898" s="63" t="s">
        <v>89</v>
      </c>
      <c r="B2898" s="63">
        <v>2024</v>
      </c>
      <c r="C2898" s="63" t="s">
        <v>31</v>
      </c>
      <c r="D2898" s="63" t="s">
        <v>102</v>
      </c>
      <c r="E2898" s="63" t="s">
        <v>91</v>
      </c>
      <c r="F2898" s="63" t="s">
        <v>92</v>
      </c>
      <c r="G2898" s="63" t="s">
        <v>93</v>
      </c>
      <c r="H2898" s="63" t="s">
        <v>94</v>
      </c>
      <c r="I2898" s="63" t="s">
        <v>95</v>
      </c>
      <c r="J2898" s="63">
        <v>132</v>
      </c>
      <c r="K2898" s="63">
        <v>188.76</v>
      </c>
    </row>
    <row r="2899" spans="1:11" ht="18" customHeight="1" x14ac:dyDescent="0.3">
      <c r="A2899" s="63" t="s">
        <v>89</v>
      </c>
      <c r="B2899" s="63">
        <v>2024</v>
      </c>
      <c r="C2899" s="63" t="s">
        <v>31</v>
      </c>
      <c r="D2899" s="63" t="s">
        <v>102</v>
      </c>
      <c r="E2899" s="63" t="s">
        <v>91</v>
      </c>
      <c r="F2899" s="63" t="s">
        <v>92</v>
      </c>
      <c r="G2899" s="63" t="s">
        <v>93</v>
      </c>
      <c r="H2899" s="63" t="s">
        <v>94</v>
      </c>
      <c r="I2899" s="63" t="s">
        <v>95</v>
      </c>
      <c r="J2899" s="63">
        <v>159</v>
      </c>
      <c r="K2899" s="63">
        <v>227.37</v>
      </c>
    </row>
    <row r="2900" spans="1:11" ht="18" customHeight="1" x14ac:dyDescent="0.3">
      <c r="A2900" s="63" t="s">
        <v>96</v>
      </c>
      <c r="B2900" s="63">
        <v>2024</v>
      </c>
      <c r="C2900" s="63" t="s">
        <v>31</v>
      </c>
      <c r="D2900" s="63" t="s">
        <v>102</v>
      </c>
      <c r="E2900" s="63" t="s">
        <v>91</v>
      </c>
      <c r="F2900" s="63" t="s">
        <v>92</v>
      </c>
      <c r="G2900" s="63" t="s">
        <v>93</v>
      </c>
      <c r="H2900" s="63" t="s">
        <v>94</v>
      </c>
      <c r="I2900" s="63" t="s">
        <v>95</v>
      </c>
      <c r="J2900" s="63">
        <v>129</v>
      </c>
      <c r="K2900" s="63">
        <v>184.47</v>
      </c>
    </row>
    <row r="2901" spans="1:11" ht="18" customHeight="1" x14ac:dyDescent="0.3">
      <c r="A2901" s="63" t="s">
        <v>96</v>
      </c>
      <c r="B2901" s="63">
        <v>2024</v>
      </c>
      <c r="C2901" s="63" t="s">
        <v>31</v>
      </c>
      <c r="D2901" s="63" t="s">
        <v>102</v>
      </c>
      <c r="E2901" s="63" t="s">
        <v>91</v>
      </c>
      <c r="F2901" s="63" t="s">
        <v>92</v>
      </c>
      <c r="G2901" s="63" t="s">
        <v>93</v>
      </c>
      <c r="H2901" s="63" t="s">
        <v>94</v>
      </c>
      <c r="I2901" s="63" t="s">
        <v>95</v>
      </c>
      <c r="J2901" s="63">
        <v>758</v>
      </c>
      <c r="K2901" s="63">
        <v>1083.94</v>
      </c>
    </row>
    <row r="2902" spans="1:11" ht="18" customHeight="1" x14ac:dyDescent="0.3">
      <c r="A2902" s="63" t="s">
        <v>98</v>
      </c>
      <c r="B2902" s="63">
        <v>2024</v>
      </c>
      <c r="C2902" s="63" t="s">
        <v>31</v>
      </c>
      <c r="D2902" s="63" t="s">
        <v>102</v>
      </c>
      <c r="E2902" s="63" t="s">
        <v>91</v>
      </c>
      <c r="F2902" s="63" t="s">
        <v>92</v>
      </c>
      <c r="G2902" s="63" t="s">
        <v>93</v>
      </c>
      <c r="H2902" s="63" t="s">
        <v>94</v>
      </c>
      <c r="I2902" s="63" t="s">
        <v>95</v>
      </c>
      <c r="J2902" s="63">
        <v>844</v>
      </c>
      <c r="K2902" s="63">
        <v>1206.92</v>
      </c>
    </row>
    <row r="2903" spans="1:11" ht="18" customHeight="1" x14ac:dyDescent="0.3">
      <c r="A2903" s="63" t="s">
        <v>89</v>
      </c>
      <c r="B2903" s="63">
        <v>2024</v>
      </c>
      <c r="C2903" s="63" t="s">
        <v>31</v>
      </c>
      <c r="D2903" s="63" t="s">
        <v>102</v>
      </c>
      <c r="E2903" s="63" t="s">
        <v>91</v>
      </c>
      <c r="F2903" s="63" t="s">
        <v>92</v>
      </c>
      <c r="G2903" s="63" t="s">
        <v>93</v>
      </c>
      <c r="H2903" s="63" t="s">
        <v>94</v>
      </c>
      <c r="I2903" s="63" t="s">
        <v>95</v>
      </c>
      <c r="J2903" s="63">
        <v>155</v>
      </c>
      <c r="K2903" s="63">
        <v>221.65</v>
      </c>
    </row>
    <row r="2904" spans="1:11" ht="18" customHeight="1" x14ac:dyDescent="0.3">
      <c r="A2904" s="63" t="s">
        <v>98</v>
      </c>
      <c r="B2904" s="63">
        <v>2024</v>
      </c>
      <c r="C2904" s="63" t="s">
        <v>31</v>
      </c>
      <c r="D2904" s="63" t="s">
        <v>102</v>
      </c>
      <c r="E2904" s="63" t="s">
        <v>91</v>
      </c>
      <c r="F2904" s="63" t="s">
        <v>92</v>
      </c>
      <c r="G2904" s="63" t="s">
        <v>93</v>
      </c>
      <c r="H2904" s="63" t="s">
        <v>94</v>
      </c>
      <c r="I2904" s="63" t="s">
        <v>95</v>
      </c>
      <c r="J2904" s="63">
        <v>131</v>
      </c>
      <c r="K2904" s="63">
        <v>187.32999999999998</v>
      </c>
    </row>
    <row r="2905" spans="1:11" ht="18" customHeight="1" x14ac:dyDescent="0.3">
      <c r="A2905" s="63" t="s">
        <v>89</v>
      </c>
      <c r="B2905" s="63">
        <v>2024</v>
      </c>
      <c r="C2905" s="63" t="s">
        <v>9</v>
      </c>
      <c r="D2905" s="63" t="s">
        <v>102</v>
      </c>
      <c r="E2905" s="63" t="s">
        <v>91</v>
      </c>
      <c r="F2905" s="63" t="s">
        <v>92</v>
      </c>
      <c r="G2905" s="63" t="s">
        <v>93</v>
      </c>
      <c r="H2905" s="63" t="s">
        <v>94</v>
      </c>
      <c r="I2905" s="63" t="s">
        <v>95</v>
      </c>
      <c r="J2905" s="63">
        <v>164</v>
      </c>
      <c r="K2905" s="63">
        <v>234.51999999999998</v>
      </c>
    </row>
    <row r="2906" spans="1:11" ht="18" customHeight="1" x14ac:dyDescent="0.3">
      <c r="A2906" s="63" t="s">
        <v>99</v>
      </c>
      <c r="B2906" s="63">
        <v>2024</v>
      </c>
      <c r="C2906" s="63" t="s">
        <v>9</v>
      </c>
      <c r="D2906" s="63" t="s">
        <v>102</v>
      </c>
      <c r="E2906" s="63" t="s">
        <v>91</v>
      </c>
      <c r="F2906" s="63" t="s">
        <v>92</v>
      </c>
      <c r="G2906" s="63" t="s">
        <v>93</v>
      </c>
      <c r="H2906" s="63" t="s">
        <v>94</v>
      </c>
      <c r="I2906" s="63" t="s">
        <v>95</v>
      </c>
      <c r="J2906" s="63">
        <v>134</v>
      </c>
      <c r="K2906" s="63">
        <v>191.62</v>
      </c>
    </row>
    <row r="2907" spans="1:11" ht="18" customHeight="1" x14ac:dyDescent="0.3">
      <c r="A2907" s="63" t="s">
        <v>96</v>
      </c>
      <c r="B2907" s="63">
        <v>2024</v>
      </c>
      <c r="C2907" s="63" t="s">
        <v>9</v>
      </c>
      <c r="D2907" s="63" t="s">
        <v>102</v>
      </c>
      <c r="E2907" s="63" t="s">
        <v>91</v>
      </c>
      <c r="F2907" s="63" t="s">
        <v>92</v>
      </c>
      <c r="G2907" s="63" t="s">
        <v>93</v>
      </c>
      <c r="H2907" s="63" t="s">
        <v>94</v>
      </c>
      <c r="I2907" s="63" t="s">
        <v>95</v>
      </c>
      <c r="J2907" s="63">
        <v>136</v>
      </c>
      <c r="K2907" s="63">
        <v>526.24</v>
      </c>
    </row>
    <row r="2908" spans="1:11" ht="18" customHeight="1" x14ac:dyDescent="0.3">
      <c r="A2908" s="63" t="s">
        <v>96</v>
      </c>
      <c r="B2908" s="63">
        <v>2024</v>
      </c>
      <c r="C2908" s="63" t="s">
        <v>9</v>
      </c>
      <c r="D2908" s="63" t="s">
        <v>102</v>
      </c>
      <c r="E2908" s="63" t="s">
        <v>91</v>
      </c>
      <c r="F2908" s="63" t="s">
        <v>92</v>
      </c>
      <c r="G2908" s="63" t="s">
        <v>93</v>
      </c>
      <c r="H2908" s="63" t="s">
        <v>94</v>
      </c>
      <c r="I2908" s="63" t="s">
        <v>95</v>
      </c>
      <c r="J2908" s="63">
        <v>976</v>
      </c>
      <c r="K2908" s="63">
        <v>1395.68</v>
      </c>
    </row>
    <row r="2909" spans="1:11" ht="18" customHeight="1" x14ac:dyDescent="0.3">
      <c r="A2909" s="63" t="s">
        <v>96</v>
      </c>
      <c r="B2909" s="63">
        <v>2024</v>
      </c>
      <c r="C2909" s="63" t="s">
        <v>9</v>
      </c>
      <c r="D2909" s="63" t="s">
        <v>102</v>
      </c>
      <c r="E2909" s="63" t="s">
        <v>91</v>
      </c>
      <c r="F2909" s="63" t="s">
        <v>92</v>
      </c>
      <c r="G2909" s="63" t="s">
        <v>93</v>
      </c>
      <c r="H2909" s="63" t="s">
        <v>94</v>
      </c>
      <c r="I2909" s="63" t="s">
        <v>95</v>
      </c>
      <c r="J2909" s="63">
        <v>138</v>
      </c>
      <c r="K2909" s="63">
        <v>197.34</v>
      </c>
    </row>
    <row r="2910" spans="1:11" ht="18" customHeight="1" x14ac:dyDescent="0.3">
      <c r="A2910" s="63" t="s">
        <v>96</v>
      </c>
      <c r="B2910" s="63">
        <v>2024</v>
      </c>
      <c r="C2910" s="63" t="s">
        <v>9</v>
      </c>
      <c r="D2910" s="63" t="s">
        <v>102</v>
      </c>
      <c r="E2910" s="63" t="s">
        <v>91</v>
      </c>
      <c r="F2910" s="63" t="s">
        <v>92</v>
      </c>
      <c r="G2910" s="63" t="s">
        <v>93</v>
      </c>
      <c r="H2910" s="63" t="s">
        <v>94</v>
      </c>
      <c r="I2910" s="63" t="s">
        <v>95</v>
      </c>
      <c r="J2910" s="63">
        <v>165</v>
      </c>
      <c r="K2910" s="63">
        <v>235.95</v>
      </c>
    </row>
    <row r="2911" spans="1:11" ht="18" customHeight="1" x14ac:dyDescent="0.3">
      <c r="A2911" s="63" t="s">
        <v>96</v>
      </c>
      <c r="B2911" s="63">
        <v>2024</v>
      </c>
      <c r="C2911" s="63" t="s">
        <v>9</v>
      </c>
      <c r="D2911" s="63" t="s">
        <v>102</v>
      </c>
      <c r="E2911" s="63" t="s">
        <v>91</v>
      </c>
      <c r="F2911" s="63" t="s">
        <v>92</v>
      </c>
      <c r="G2911" s="63" t="s">
        <v>93</v>
      </c>
      <c r="H2911" s="63" t="s">
        <v>94</v>
      </c>
      <c r="I2911" s="63" t="s">
        <v>95</v>
      </c>
      <c r="J2911" s="63">
        <v>135</v>
      </c>
      <c r="K2911" s="63">
        <v>193.05</v>
      </c>
    </row>
    <row r="2912" spans="1:11" ht="18" customHeight="1" x14ac:dyDescent="0.3">
      <c r="A2912" s="63" t="s">
        <v>96</v>
      </c>
      <c r="B2912" s="63">
        <v>2024</v>
      </c>
      <c r="C2912" s="63" t="s">
        <v>9</v>
      </c>
      <c r="D2912" s="63" t="s">
        <v>102</v>
      </c>
      <c r="E2912" s="63" t="s">
        <v>91</v>
      </c>
      <c r="F2912" s="63" t="s">
        <v>92</v>
      </c>
      <c r="G2912" s="63" t="s">
        <v>93</v>
      </c>
      <c r="H2912" s="63" t="s">
        <v>94</v>
      </c>
      <c r="I2912" s="63" t="s">
        <v>95</v>
      </c>
      <c r="J2912" s="63">
        <v>757</v>
      </c>
      <c r="K2912" s="63">
        <v>1082.51</v>
      </c>
    </row>
    <row r="2913" spans="1:11" ht="18" customHeight="1" x14ac:dyDescent="0.3">
      <c r="A2913" s="63" t="s">
        <v>99</v>
      </c>
      <c r="B2913" s="63">
        <v>2024</v>
      </c>
      <c r="C2913" s="63" t="s">
        <v>9</v>
      </c>
      <c r="D2913" s="63" t="s">
        <v>102</v>
      </c>
      <c r="E2913" s="63" t="s">
        <v>91</v>
      </c>
      <c r="F2913" s="63" t="s">
        <v>92</v>
      </c>
      <c r="G2913" s="63" t="s">
        <v>93</v>
      </c>
      <c r="H2913" s="63" t="s">
        <v>94</v>
      </c>
      <c r="I2913" s="63" t="s">
        <v>95</v>
      </c>
      <c r="J2913" s="63">
        <v>161</v>
      </c>
      <c r="K2913" s="63">
        <v>230.23000000000002</v>
      </c>
    </row>
    <row r="2914" spans="1:11" ht="18" customHeight="1" x14ac:dyDescent="0.3">
      <c r="A2914" s="63" t="s">
        <v>89</v>
      </c>
      <c r="B2914" s="63">
        <v>2024</v>
      </c>
      <c r="C2914" s="63" t="s">
        <v>9</v>
      </c>
      <c r="D2914" s="63" t="s">
        <v>102</v>
      </c>
      <c r="E2914" s="63" t="s">
        <v>91</v>
      </c>
      <c r="F2914" s="63" t="s">
        <v>92</v>
      </c>
      <c r="G2914" s="63" t="s">
        <v>93</v>
      </c>
      <c r="H2914" s="63" t="s">
        <v>94</v>
      </c>
      <c r="I2914" s="63" t="s">
        <v>95</v>
      </c>
      <c r="J2914" s="63">
        <v>137</v>
      </c>
      <c r="K2914" s="63">
        <v>195.91</v>
      </c>
    </row>
    <row r="2915" spans="1:11" ht="18" customHeight="1" x14ac:dyDescent="0.3">
      <c r="A2915" s="63" t="s">
        <v>96</v>
      </c>
      <c r="B2915" s="63">
        <v>2024</v>
      </c>
      <c r="C2915" s="63" t="s">
        <v>37</v>
      </c>
      <c r="D2915" s="63" t="s">
        <v>102</v>
      </c>
      <c r="E2915" s="63" t="s">
        <v>91</v>
      </c>
      <c r="F2915" s="63" t="s">
        <v>92</v>
      </c>
      <c r="G2915" s="63" t="s">
        <v>93</v>
      </c>
      <c r="H2915" s="63" t="s">
        <v>94</v>
      </c>
      <c r="I2915" s="63" t="s">
        <v>95</v>
      </c>
      <c r="J2915" s="63">
        <v>350</v>
      </c>
      <c r="K2915" s="63">
        <v>500.5</v>
      </c>
    </row>
    <row r="2916" spans="1:11" ht="18" customHeight="1" x14ac:dyDescent="0.3">
      <c r="A2916" s="63" t="s">
        <v>89</v>
      </c>
      <c r="B2916" s="63">
        <v>2024</v>
      </c>
      <c r="C2916" s="63" t="s">
        <v>37</v>
      </c>
      <c r="D2916" s="63" t="s">
        <v>102</v>
      </c>
      <c r="E2916" s="63" t="s">
        <v>91</v>
      </c>
      <c r="F2916" s="63" t="s">
        <v>92</v>
      </c>
      <c r="G2916" s="63" t="s">
        <v>93</v>
      </c>
      <c r="H2916" s="63" t="s">
        <v>94</v>
      </c>
      <c r="I2916" s="63" t="s">
        <v>95</v>
      </c>
      <c r="J2916" s="63">
        <v>130</v>
      </c>
      <c r="K2916" s="63">
        <v>526.24</v>
      </c>
    </row>
    <row r="2917" spans="1:11" ht="18" customHeight="1" x14ac:dyDescent="0.3">
      <c r="A2917" s="63" t="s">
        <v>96</v>
      </c>
      <c r="B2917" s="63">
        <v>2024</v>
      </c>
      <c r="C2917" s="63" t="s">
        <v>37</v>
      </c>
      <c r="D2917" s="63" t="s">
        <v>102</v>
      </c>
      <c r="E2917" s="63" t="s">
        <v>91</v>
      </c>
      <c r="F2917" s="63" t="s">
        <v>92</v>
      </c>
      <c r="G2917" s="63" t="s">
        <v>93</v>
      </c>
      <c r="H2917" s="63" t="s">
        <v>94</v>
      </c>
      <c r="I2917" s="63" t="s">
        <v>95</v>
      </c>
      <c r="J2917" s="63">
        <v>352</v>
      </c>
      <c r="K2917" s="63">
        <v>526.24</v>
      </c>
    </row>
    <row r="2918" spans="1:11" ht="18" customHeight="1" x14ac:dyDescent="0.3">
      <c r="A2918" s="63" t="s">
        <v>98</v>
      </c>
      <c r="B2918" s="63">
        <v>2024</v>
      </c>
      <c r="C2918" s="63" t="s">
        <v>37</v>
      </c>
      <c r="D2918" s="63" t="s">
        <v>102</v>
      </c>
      <c r="E2918" s="63" t="s">
        <v>91</v>
      </c>
      <c r="F2918" s="63" t="s">
        <v>92</v>
      </c>
      <c r="G2918" s="63" t="s">
        <v>93</v>
      </c>
      <c r="H2918" s="63" t="s">
        <v>94</v>
      </c>
      <c r="I2918" s="63" t="s">
        <v>95</v>
      </c>
      <c r="J2918" s="63">
        <v>981</v>
      </c>
      <c r="K2918" s="63">
        <v>1402.83</v>
      </c>
    </row>
    <row r="2919" spans="1:11" ht="18" customHeight="1" x14ac:dyDescent="0.3">
      <c r="A2919" s="63" t="s">
        <v>96</v>
      </c>
      <c r="B2919" s="63">
        <v>2024</v>
      </c>
      <c r="C2919" s="63" t="s">
        <v>37</v>
      </c>
      <c r="D2919" s="63" t="s">
        <v>102</v>
      </c>
      <c r="E2919" s="63" t="s">
        <v>91</v>
      </c>
      <c r="F2919" s="63" t="s">
        <v>92</v>
      </c>
      <c r="G2919" s="63" t="s">
        <v>93</v>
      </c>
      <c r="H2919" s="63" t="s">
        <v>94</v>
      </c>
      <c r="I2919" s="63" t="s">
        <v>95</v>
      </c>
      <c r="J2919" s="63">
        <v>348</v>
      </c>
      <c r="K2919" s="63">
        <v>497.64</v>
      </c>
    </row>
    <row r="2920" spans="1:11" ht="18" customHeight="1" x14ac:dyDescent="0.3">
      <c r="A2920" s="63" t="s">
        <v>96</v>
      </c>
      <c r="B2920" s="63">
        <v>2024</v>
      </c>
      <c r="C2920" s="63" t="s">
        <v>37</v>
      </c>
      <c r="D2920" s="63" t="s">
        <v>102</v>
      </c>
      <c r="E2920" s="63" t="s">
        <v>91</v>
      </c>
      <c r="F2920" s="63" t="s">
        <v>92</v>
      </c>
      <c r="G2920" s="63" t="s">
        <v>93</v>
      </c>
      <c r="H2920" s="63" t="s">
        <v>94</v>
      </c>
      <c r="I2920" s="63" t="s">
        <v>95</v>
      </c>
      <c r="J2920" s="63">
        <v>129</v>
      </c>
      <c r="K2920" s="63">
        <v>184.47</v>
      </c>
    </row>
    <row r="2921" spans="1:11" ht="18" customHeight="1" x14ac:dyDescent="0.3">
      <c r="A2921" s="63" t="s">
        <v>98</v>
      </c>
      <c r="B2921" s="63">
        <v>2024</v>
      </c>
      <c r="C2921" s="63" t="s">
        <v>37</v>
      </c>
      <c r="D2921" s="63" t="s">
        <v>102</v>
      </c>
      <c r="E2921" s="63" t="s">
        <v>91</v>
      </c>
      <c r="F2921" s="63" t="s">
        <v>92</v>
      </c>
      <c r="G2921" s="63" t="s">
        <v>93</v>
      </c>
      <c r="H2921" s="63" t="s">
        <v>94</v>
      </c>
      <c r="I2921" s="63" t="s">
        <v>95</v>
      </c>
      <c r="J2921" s="63">
        <v>351</v>
      </c>
      <c r="K2921" s="63">
        <v>501.93</v>
      </c>
    </row>
    <row r="2922" spans="1:11" ht="18" customHeight="1" x14ac:dyDescent="0.3">
      <c r="A2922" s="63" t="s">
        <v>96</v>
      </c>
      <c r="B2922" s="63">
        <v>2024</v>
      </c>
      <c r="C2922" s="63" t="s">
        <v>37</v>
      </c>
      <c r="D2922" s="63" t="s">
        <v>102</v>
      </c>
      <c r="E2922" s="63" t="s">
        <v>91</v>
      </c>
      <c r="F2922" s="63" t="s">
        <v>92</v>
      </c>
      <c r="G2922" s="63" t="s">
        <v>93</v>
      </c>
      <c r="H2922" s="63" t="s">
        <v>94</v>
      </c>
      <c r="I2922" s="63" t="s">
        <v>95</v>
      </c>
      <c r="J2922" s="63">
        <v>762</v>
      </c>
      <c r="K2922" s="63">
        <v>1089.6599999999999</v>
      </c>
    </row>
    <row r="2923" spans="1:11" ht="18" customHeight="1" x14ac:dyDescent="0.3">
      <c r="A2923" s="63" t="s">
        <v>89</v>
      </c>
      <c r="B2923" s="63">
        <v>2024</v>
      </c>
      <c r="C2923" s="63" t="s">
        <v>37</v>
      </c>
      <c r="D2923" s="63" t="s">
        <v>102</v>
      </c>
      <c r="E2923" s="63" t="s">
        <v>91</v>
      </c>
      <c r="F2923" s="63" t="s">
        <v>92</v>
      </c>
      <c r="G2923" s="63" t="s">
        <v>93</v>
      </c>
      <c r="H2923" s="63" t="s">
        <v>94</v>
      </c>
      <c r="I2923" s="63" t="s">
        <v>95</v>
      </c>
      <c r="J2923" s="63">
        <v>849</v>
      </c>
      <c r="K2923" s="63">
        <v>1214.07</v>
      </c>
    </row>
    <row r="2924" spans="1:11" ht="18" customHeight="1" x14ac:dyDescent="0.3">
      <c r="A2924" s="63" t="s">
        <v>96</v>
      </c>
      <c r="B2924" s="63">
        <v>2024</v>
      </c>
      <c r="C2924" s="63" t="s">
        <v>37</v>
      </c>
      <c r="D2924" s="63" t="s">
        <v>102</v>
      </c>
      <c r="E2924" s="63" t="s">
        <v>91</v>
      </c>
      <c r="F2924" s="63" t="s">
        <v>92</v>
      </c>
      <c r="G2924" s="63" t="s">
        <v>93</v>
      </c>
      <c r="H2924" s="63" t="s">
        <v>94</v>
      </c>
      <c r="I2924" s="63" t="s">
        <v>95</v>
      </c>
      <c r="J2924" s="63">
        <v>131</v>
      </c>
      <c r="K2924" s="63">
        <v>187.32999999999998</v>
      </c>
    </row>
    <row r="2925" spans="1:11" ht="18" customHeight="1" x14ac:dyDescent="0.3">
      <c r="A2925" s="63" t="s">
        <v>98</v>
      </c>
      <c r="B2925" s="63">
        <v>2024</v>
      </c>
      <c r="C2925" s="63" t="s">
        <v>36</v>
      </c>
      <c r="D2925" s="63" t="s">
        <v>102</v>
      </c>
      <c r="E2925" s="63" t="s">
        <v>91</v>
      </c>
      <c r="F2925" s="63" t="s">
        <v>92</v>
      </c>
      <c r="G2925" s="63" t="s">
        <v>93</v>
      </c>
      <c r="H2925" s="63" t="s">
        <v>94</v>
      </c>
      <c r="I2925" s="63" t="s">
        <v>95</v>
      </c>
      <c r="J2925" s="63">
        <v>134</v>
      </c>
      <c r="K2925" s="63">
        <v>191.62</v>
      </c>
    </row>
    <row r="2926" spans="1:11" ht="18" customHeight="1" x14ac:dyDescent="0.3">
      <c r="A2926" s="63" t="s">
        <v>98</v>
      </c>
      <c r="B2926" s="63">
        <v>2024</v>
      </c>
      <c r="C2926" s="63" t="s">
        <v>36</v>
      </c>
      <c r="D2926" s="63" t="s">
        <v>102</v>
      </c>
      <c r="E2926" s="63" t="s">
        <v>91</v>
      </c>
      <c r="F2926" s="63" t="s">
        <v>92</v>
      </c>
      <c r="G2926" s="63" t="s">
        <v>93</v>
      </c>
      <c r="H2926" s="63" t="s">
        <v>94</v>
      </c>
      <c r="I2926" s="63" t="s">
        <v>95</v>
      </c>
      <c r="J2926" s="63">
        <v>356</v>
      </c>
      <c r="K2926" s="63">
        <v>509.08</v>
      </c>
    </row>
    <row r="2927" spans="1:11" ht="18" customHeight="1" x14ac:dyDescent="0.3">
      <c r="A2927" s="63" t="s">
        <v>98</v>
      </c>
      <c r="B2927" s="63">
        <v>2024</v>
      </c>
      <c r="C2927" s="63" t="s">
        <v>36</v>
      </c>
      <c r="D2927" s="63" t="s">
        <v>102</v>
      </c>
      <c r="E2927" s="63" t="s">
        <v>91</v>
      </c>
      <c r="F2927" s="63" t="s">
        <v>92</v>
      </c>
      <c r="G2927" s="63" t="s">
        <v>93</v>
      </c>
      <c r="H2927" s="63" t="s">
        <v>94</v>
      </c>
      <c r="I2927" s="63" t="s">
        <v>95</v>
      </c>
      <c r="J2927" s="63">
        <v>136</v>
      </c>
      <c r="K2927" s="63">
        <v>526.24</v>
      </c>
    </row>
    <row r="2928" spans="1:11" ht="18" customHeight="1" x14ac:dyDescent="0.3">
      <c r="A2928" s="63" t="s">
        <v>98</v>
      </c>
      <c r="B2928" s="63">
        <v>2024</v>
      </c>
      <c r="C2928" s="63" t="s">
        <v>36</v>
      </c>
      <c r="D2928" s="63" t="s">
        <v>102</v>
      </c>
      <c r="E2928" s="63" t="s">
        <v>91</v>
      </c>
      <c r="F2928" s="63" t="s">
        <v>92</v>
      </c>
      <c r="G2928" s="63" t="s">
        <v>93</v>
      </c>
      <c r="H2928" s="63" t="s">
        <v>94</v>
      </c>
      <c r="I2928" s="63" t="s">
        <v>95</v>
      </c>
      <c r="J2928" s="63">
        <v>980</v>
      </c>
      <c r="K2928" s="63">
        <v>1401.4</v>
      </c>
    </row>
    <row r="2929" spans="1:11" ht="18" customHeight="1" x14ac:dyDescent="0.3">
      <c r="A2929" s="63" t="s">
        <v>96</v>
      </c>
      <c r="B2929" s="63">
        <v>2024</v>
      </c>
      <c r="C2929" s="63" t="s">
        <v>36</v>
      </c>
      <c r="D2929" s="63" t="s">
        <v>102</v>
      </c>
      <c r="E2929" s="63" t="s">
        <v>91</v>
      </c>
      <c r="F2929" s="63" t="s">
        <v>92</v>
      </c>
      <c r="G2929" s="63" t="s">
        <v>93</v>
      </c>
      <c r="H2929" s="63" t="s">
        <v>94</v>
      </c>
      <c r="I2929" s="63" t="s">
        <v>95</v>
      </c>
      <c r="J2929" s="63">
        <v>354</v>
      </c>
      <c r="K2929" s="63">
        <v>506.22</v>
      </c>
    </row>
    <row r="2930" spans="1:11" ht="18" customHeight="1" x14ac:dyDescent="0.3">
      <c r="A2930" s="63" t="s">
        <v>96</v>
      </c>
      <c r="B2930" s="63">
        <v>2024</v>
      </c>
      <c r="C2930" s="63" t="s">
        <v>36</v>
      </c>
      <c r="D2930" s="63" t="s">
        <v>102</v>
      </c>
      <c r="E2930" s="63" t="s">
        <v>91</v>
      </c>
      <c r="F2930" s="63" t="s">
        <v>92</v>
      </c>
      <c r="G2930" s="63" t="s">
        <v>93</v>
      </c>
      <c r="H2930" s="63" t="s">
        <v>94</v>
      </c>
      <c r="I2930" s="63" t="s">
        <v>95</v>
      </c>
      <c r="J2930" s="63">
        <v>135</v>
      </c>
      <c r="K2930" s="63">
        <v>193.05</v>
      </c>
    </row>
    <row r="2931" spans="1:11" ht="18" customHeight="1" x14ac:dyDescent="0.3">
      <c r="A2931" s="63" t="s">
        <v>98</v>
      </c>
      <c r="B2931" s="63">
        <v>2024</v>
      </c>
      <c r="C2931" s="63" t="s">
        <v>36</v>
      </c>
      <c r="D2931" s="63" t="s">
        <v>102</v>
      </c>
      <c r="E2931" s="63" t="s">
        <v>91</v>
      </c>
      <c r="F2931" s="63" t="s">
        <v>92</v>
      </c>
      <c r="G2931" s="63" t="s">
        <v>93</v>
      </c>
      <c r="H2931" s="63" t="s">
        <v>94</v>
      </c>
      <c r="I2931" s="63" t="s">
        <v>95</v>
      </c>
      <c r="J2931" s="63">
        <v>357</v>
      </c>
      <c r="K2931" s="63">
        <v>510.51</v>
      </c>
    </row>
    <row r="2932" spans="1:11" ht="18" customHeight="1" x14ac:dyDescent="0.3">
      <c r="A2932" s="63" t="s">
        <v>98</v>
      </c>
      <c r="B2932" s="63">
        <v>2024</v>
      </c>
      <c r="C2932" s="63" t="s">
        <v>36</v>
      </c>
      <c r="D2932" s="63" t="s">
        <v>102</v>
      </c>
      <c r="E2932" s="63" t="s">
        <v>91</v>
      </c>
      <c r="F2932" s="63" t="s">
        <v>92</v>
      </c>
      <c r="G2932" s="63" t="s">
        <v>93</v>
      </c>
      <c r="H2932" s="63" t="s">
        <v>94</v>
      </c>
      <c r="I2932" s="63" t="s">
        <v>95</v>
      </c>
      <c r="J2932" s="63">
        <v>848</v>
      </c>
      <c r="K2932" s="63">
        <v>1212.6399999999999</v>
      </c>
    </row>
    <row r="2933" spans="1:11" ht="18" customHeight="1" x14ac:dyDescent="0.3">
      <c r="A2933" s="63" t="s">
        <v>98</v>
      </c>
      <c r="B2933" s="63">
        <v>2024</v>
      </c>
      <c r="C2933" s="63" t="s">
        <v>36</v>
      </c>
      <c r="D2933" s="63" t="s">
        <v>102</v>
      </c>
      <c r="E2933" s="63" t="s">
        <v>91</v>
      </c>
      <c r="F2933" s="63" t="s">
        <v>92</v>
      </c>
      <c r="G2933" s="63" t="s">
        <v>93</v>
      </c>
      <c r="H2933" s="63" t="s">
        <v>94</v>
      </c>
      <c r="I2933" s="63" t="s">
        <v>95</v>
      </c>
      <c r="J2933" s="63">
        <v>137</v>
      </c>
      <c r="K2933" s="63">
        <v>195.91</v>
      </c>
    </row>
    <row r="2934" spans="1:11" ht="18" customHeight="1" x14ac:dyDescent="0.3">
      <c r="A2934" s="63" t="s">
        <v>98</v>
      </c>
      <c r="B2934" s="63">
        <v>2024</v>
      </c>
      <c r="C2934" s="63" t="s">
        <v>36</v>
      </c>
      <c r="D2934" s="63" t="s">
        <v>102</v>
      </c>
      <c r="E2934" s="63" t="s">
        <v>91</v>
      </c>
      <c r="F2934" s="63" t="s">
        <v>92</v>
      </c>
      <c r="G2934" s="63" t="s">
        <v>93</v>
      </c>
      <c r="H2934" s="63" t="s">
        <v>94</v>
      </c>
      <c r="I2934" s="63" t="s">
        <v>95</v>
      </c>
      <c r="J2934" s="63">
        <v>353</v>
      </c>
      <c r="K2934" s="63">
        <v>504.78999999999996</v>
      </c>
    </row>
    <row r="2935" spans="1:11" ht="18" customHeight="1" x14ac:dyDescent="0.3">
      <c r="A2935" s="63" t="s">
        <v>96</v>
      </c>
      <c r="B2935" s="63">
        <v>2024</v>
      </c>
      <c r="C2935" s="63" t="s">
        <v>32</v>
      </c>
      <c r="D2935" s="63" t="s">
        <v>102</v>
      </c>
      <c r="E2935" s="63" t="s">
        <v>91</v>
      </c>
      <c r="F2935" s="63" t="s">
        <v>92</v>
      </c>
      <c r="G2935" s="63" t="s">
        <v>93</v>
      </c>
      <c r="H2935" s="63" t="s">
        <v>94</v>
      </c>
      <c r="I2935" s="63" t="s">
        <v>95</v>
      </c>
      <c r="J2935" s="63">
        <v>152</v>
      </c>
      <c r="K2935" s="63">
        <v>217.36</v>
      </c>
    </row>
    <row r="2936" spans="1:11" ht="18" customHeight="1" x14ac:dyDescent="0.3">
      <c r="A2936" s="63" t="s">
        <v>96</v>
      </c>
      <c r="B2936" s="63">
        <v>2024</v>
      </c>
      <c r="C2936" s="63" t="s">
        <v>32</v>
      </c>
      <c r="D2936" s="63" t="s">
        <v>102</v>
      </c>
      <c r="E2936" s="63" t="s">
        <v>91</v>
      </c>
      <c r="F2936" s="63" t="s">
        <v>92</v>
      </c>
      <c r="G2936" s="63" t="s">
        <v>93</v>
      </c>
      <c r="H2936" s="63" t="s">
        <v>94</v>
      </c>
      <c r="I2936" s="63" t="s">
        <v>95</v>
      </c>
      <c r="J2936" s="63">
        <v>154</v>
      </c>
      <c r="K2936" s="63">
        <v>526.24</v>
      </c>
    </row>
    <row r="2937" spans="1:11" ht="18" customHeight="1" x14ac:dyDescent="0.3">
      <c r="A2937" s="63" t="s">
        <v>96</v>
      </c>
      <c r="B2937" s="63">
        <v>2024</v>
      </c>
      <c r="C2937" s="63" t="s">
        <v>32</v>
      </c>
      <c r="D2937" s="63" t="s">
        <v>102</v>
      </c>
      <c r="E2937" s="63" t="s">
        <v>91</v>
      </c>
      <c r="F2937" s="63" t="s">
        <v>92</v>
      </c>
      <c r="G2937" s="63" t="s">
        <v>93</v>
      </c>
      <c r="H2937" s="63" t="s">
        <v>94</v>
      </c>
      <c r="I2937" s="63" t="s">
        <v>95</v>
      </c>
      <c r="J2937" s="63">
        <v>370</v>
      </c>
      <c r="K2937" s="63">
        <v>526.24</v>
      </c>
    </row>
    <row r="2938" spans="1:11" ht="18" customHeight="1" x14ac:dyDescent="0.3">
      <c r="A2938" s="63" t="s">
        <v>96</v>
      </c>
      <c r="B2938" s="63">
        <v>2024</v>
      </c>
      <c r="C2938" s="63" t="s">
        <v>32</v>
      </c>
      <c r="D2938" s="63" t="s">
        <v>102</v>
      </c>
      <c r="E2938" s="63" t="s">
        <v>91</v>
      </c>
      <c r="F2938" s="63" t="s">
        <v>92</v>
      </c>
      <c r="G2938" s="63" t="s">
        <v>93</v>
      </c>
      <c r="H2938" s="63" t="s">
        <v>94</v>
      </c>
      <c r="I2938" s="63" t="s">
        <v>95</v>
      </c>
      <c r="J2938" s="63">
        <v>978</v>
      </c>
      <c r="K2938" s="63">
        <v>1398.54</v>
      </c>
    </row>
    <row r="2939" spans="1:11" ht="18" customHeight="1" x14ac:dyDescent="0.3">
      <c r="A2939" s="63" t="s">
        <v>89</v>
      </c>
      <c r="B2939" s="63">
        <v>2024</v>
      </c>
      <c r="C2939" s="63" t="s">
        <v>32</v>
      </c>
      <c r="D2939" s="63" t="s">
        <v>102</v>
      </c>
      <c r="E2939" s="63" t="s">
        <v>91</v>
      </c>
      <c r="F2939" s="63" t="s">
        <v>92</v>
      </c>
      <c r="G2939" s="63" t="s">
        <v>93</v>
      </c>
      <c r="H2939" s="63" t="s">
        <v>94</v>
      </c>
      <c r="I2939" s="63" t="s">
        <v>95</v>
      </c>
      <c r="J2939" s="63">
        <v>372</v>
      </c>
      <c r="K2939" s="63">
        <v>531.96</v>
      </c>
    </row>
    <row r="2940" spans="1:11" ht="18" customHeight="1" x14ac:dyDescent="0.3">
      <c r="A2940" s="63" t="s">
        <v>89</v>
      </c>
      <c r="B2940" s="63">
        <v>2024</v>
      </c>
      <c r="C2940" s="63" t="s">
        <v>32</v>
      </c>
      <c r="D2940" s="63" t="s">
        <v>102</v>
      </c>
      <c r="E2940" s="63" t="s">
        <v>91</v>
      </c>
      <c r="F2940" s="63" t="s">
        <v>92</v>
      </c>
      <c r="G2940" s="63" t="s">
        <v>93</v>
      </c>
      <c r="H2940" s="63" t="s">
        <v>94</v>
      </c>
      <c r="I2940" s="63" t="s">
        <v>95</v>
      </c>
      <c r="J2940" s="63">
        <v>153</v>
      </c>
      <c r="K2940" s="63">
        <v>218.79</v>
      </c>
    </row>
    <row r="2941" spans="1:11" ht="18" customHeight="1" x14ac:dyDescent="0.3">
      <c r="A2941" s="63" t="s">
        <v>96</v>
      </c>
      <c r="B2941" s="63">
        <v>2024</v>
      </c>
      <c r="C2941" s="63" t="s">
        <v>32</v>
      </c>
      <c r="D2941" s="63" t="s">
        <v>102</v>
      </c>
      <c r="E2941" s="63" t="s">
        <v>91</v>
      </c>
      <c r="F2941" s="63" t="s">
        <v>92</v>
      </c>
      <c r="G2941" s="63" t="s">
        <v>93</v>
      </c>
      <c r="H2941" s="63" t="s">
        <v>94</v>
      </c>
      <c r="I2941" s="63" t="s">
        <v>95</v>
      </c>
      <c r="J2941" s="63">
        <v>369</v>
      </c>
      <c r="K2941" s="63">
        <v>527.66999999999996</v>
      </c>
    </row>
    <row r="2942" spans="1:11" ht="18" customHeight="1" x14ac:dyDescent="0.3">
      <c r="A2942" s="63" t="s">
        <v>96</v>
      </c>
      <c r="B2942" s="63">
        <v>2024</v>
      </c>
      <c r="C2942" s="63" t="s">
        <v>32</v>
      </c>
      <c r="D2942" s="63" t="s">
        <v>102</v>
      </c>
      <c r="E2942" s="63" t="s">
        <v>91</v>
      </c>
      <c r="F2942" s="63" t="s">
        <v>92</v>
      </c>
      <c r="G2942" s="63" t="s">
        <v>93</v>
      </c>
      <c r="H2942" s="63" t="s">
        <v>94</v>
      </c>
      <c r="I2942" s="63" t="s">
        <v>95</v>
      </c>
      <c r="J2942" s="63">
        <v>759</v>
      </c>
      <c r="K2942" s="63">
        <v>1085.3699999999999</v>
      </c>
    </row>
    <row r="2943" spans="1:11" ht="18" customHeight="1" x14ac:dyDescent="0.3">
      <c r="A2943" s="63" t="s">
        <v>96</v>
      </c>
      <c r="B2943" s="63">
        <v>2024</v>
      </c>
      <c r="C2943" s="63" t="s">
        <v>32</v>
      </c>
      <c r="D2943" s="63" t="s">
        <v>102</v>
      </c>
      <c r="E2943" s="63" t="s">
        <v>91</v>
      </c>
      <c r="F2943" s="63" t="s">
        <v>92</v>
      </c>
      <c r="G2943" s="63" t="s">
        <v>93</v>
      </c>
      <c r="H2943" s="63" t="s">
        <v>94</v>
      </c>
      <c r="I2943" s="63" t="s">
        <v>95</v>
      </c>
      <c r="J2943" s="63">
        <v>845</v>
      </c>
      <c r="K2943" s="63">
        <v>1208.3499999999999</v>
      </c>
    </row>
    <row r="2944" spans="1:11" ht="18" customHeight="1" x14ac:dyDescent="0.3">
      <c r="A2944" s="63" t="s">
        <v>96</v>
      </c>
      <c r="B2944" s="63">
        <v>2024</v>
      </c>
      <c r="C2944" s="63" t="s">
        <v>32</v>
      </c>
      <c r="D2944" s="63" t="s">
        <v>102</v>
      </c>
      <c r="E2944" s="63" t="s">
        <v>91</v>
      </c>
      <c r="F2944" s="63" t="s">
        <v>92</v>
      </c>
      <c r="G2944" s="63" t="s">
        <v>93</v>
      </c>
      <c r="H2944" s="63" t="s">
        <v>94</v>
      </c>
      <c r="I2944" s="63" t="s">
        <v>95</v>
      </c>
      <c r="J2944" s="63">
        <v>371</v>
      </c>
      <c r="K2944" s="63">
        <v>530.53</v>
      </c>
    </row>
    <row r="2945" spans="1:11" ht="18" customHeight="1" x14ac:dyDescent="0.3">
      <c r="A2945" s="63" t="s">
        <v>98</v>
      </c>
      <c r="B2945" s="63">
        <v>2024</v>
      </c>
      <c r="C2945" s="63" t="s">
        <v>35</v>
      </c>
      <c r="D2945" s="63" t="s">
        <v>102</v>
      </c>
      <c r="E2945" s="63" t="s">
        <v>91</v>
      </c>
      <c r="F2945" s="63" t="s">
        <v>92</v>
      </c>
      <c r="G2945" s="63" t="s">
        <v>93</v>
      </c>
      <c r="H2945" s="63" t="s">
        <v>94</v>
      </c>
      <c r="I2945" s="63" t="s">
        <v>95</v>
      </c>
      <c r="J2945" s="63">
        <v>140</v>
      </c>
      <c r="K2945" s="63">
        <v>200.2</v>
      </c>
    </row>
    <row r="2946" spans="1:11" ht="18" customHeight="1" x14ac:dyDescent="0.3">
      <c r="A2946" s="63" t="s">
        <v>89</v>
      </c>
      <c r="B2946" s="63">
        <v>2024</v>
      </c>
      <c r="C2946" s="63" t="s">
        <v>35</v>
      </c>
      <c r="D2946" s="63" t="s">
        <v>102</v>
      </c>
      <c r="E2946" s="63" t="s">
        <v>91</v>
      </c>
      <c r="F2946" s="63" t="s">
        <v>92</v>
      </c>
      <c r="G2946" s="63" t="s">
        <v>93</v>
      </c>
      <c r="H2946" s="63" t="s">
        <v>94</v>
      </c>
      <c r="I2946" s="63" t="s">
        <v>95</v>
      </c>
      <c r="J2946" s="63">
        <v>362</v>
      </c>
      <c r="K2946" s="63">
        <v>517.66</v>
      </c>
    </row>
    <row r="2947" spans="1:11" ht="18" customHeight="1" x14ac:dyDescent="0.3">
      <c r="A2947" s="63" t="s">
        <v>98</v>
      </c>
      <c r="B2947" s="63">
        <v>2024</v>
      </c>
      <c r="C2947" s="63" t="s">
        <v>35</v>
      </c>
      <c r="D2947" s="63" t="s">
        <v>102</v>
      </c>
      <c r="E2947" s="63" t="s">
        <v>91</v>
      </c>
      <c r="F2947" s="63" t="s">
        <v>92</v>
      </c>
      <c r="G2947" s="63" t="s">
        <v>93</v>
      </c>
      <c r="H2947" s="63" t="s">
        <v>94</v>
      </c>
      <c r="I2947" s="63" t="s">
        <v>95</v>
      </c>
      <c r="J2947" s="63">
        <v>142</v>
      </c>
      <c r="K2947" s="63">
        <v>526.24</v>
      </c>
    </row>
    <row r="2948" spans="1:11" ht="18" customHeight="1" x14ac:dyDescent="0.3">
      <c r="A2948" s="63" t="s">
        <v>89</v>
      </c>
      <c r="B2948" s="63">
        <v>2024</v>
      </c>
      <c r="C2948" s="63" t="s">
        <v>35</v>
      </c>
      <c r="D2948" s="63" t="s">
        <v>102</v>
      </c>
      <c r="E2948" s="63" t="s">
        <v>91</v>
      </c>
      <c r="F2948" s="63" t="s">
        <v>92</v>
      </c>
      <c r="G2948" s="63" t="s">
        <v>93</v>
      </c>
      <c r="H2948" s="63" t="s">
        <v>94</v>
      </c>
      <c r="I2948" s="63" t="s">
        <v>95</v>
      </c>
      <c r="J2948" s="63">
        <v>358</v>
      </c>
      <c r="K2948" s="63">
        <v>526.24</v>
      </c>
    </row>
    <row r="2949" spans="1:11" ht="18" customHeight="1" x14ac:dyDescent="0.3">
      <c r="A2949" s="63" t="s">
        <v>96</v>
      </c>
      <c r="B2949" s="63">
        <v>2024</v>
      </c>
      <c r="C2949" s="63" t="s">
        <v>35</v>
      </c>
      <c r="D2949" s="63" t="s">
        <v>102</v>
      </c>
      <c r="E2949" s="63" t="s">
        <v>91</v>
      </c>
      <c r="F2949" s="63" t="s">
        <v>92</v>
      </c>
      <c r="G2949" s="63" t="s">
        <v>93</v>
      </c>
      <c r="H2949" s="63" t="s">
        <v>94</v>
      </c>
      <c r="I2949" s="63" t="s">
        <v>95</v>
      </c>
      <c r="J2949" s="63">
        <v>979</v>
      </c>
      <c r="K2949" s="63">
        <v>1399.97</v>
      </c>
    </row>
    <row r="2950" spans="1:11" ht="18" customHeight="1" x14ac:dyDescent="0.3">
      <c r="A2950" s="63" t="s">
        <v>98</v>
      </c>
      <c r="B2950" s="63">
        <v>2024</v>
      </c>
      <c r="C2950" s="63" t="s">
        <v>35</v>
      </c>
      <c r="D2950" s="63" t="s">
        <v>102</v>
      </c>
      <c r="E2950" s="63" t="s">
        <v>91</v>
      </c>
      <c r="F2950" s="63" t="s">
        <v>92</v>
      </c>
      <c r="G2950" s="63" t="s">
        <v>93</v>
      </c>
      <c r="H2950" s="63" t="s">
        <v>94</v>
      </c>
      <c r="I2950" s="63" t="s">
        <v>95</v>
      </c>
      <c r="J2950" s="63">
        <v>360</v>
      </c>
      <c r="K2950" s="63">
        <v>514.79999999999995</v>
      </c>
    </row>
    <row r="2951" spans="1:11" ht="18" customHeight="1" x14ac:dyDescent="0.3">
      <c r="A2951" s="63" t="s">
        <v>98</v>
      </c>
      <c r="B2951" s="63">
        <v>2024</v>
      </c>
      <c r="C2951" s="63" t="s">
        <v>35</v>
      </c>
      <c r="D2951" s="63" t="s">
        <v>102</v>
      </c>
      <c r="E2951" s="63" t="s">
        <v>91</v>
      </c>
      <c r="F2951" s="63" t="s">
        <v>92</v>
      </c>
      <c r="G2951" s="63" t="s">
        <v>93</v>
      </c>
      <c r="H2951" s="63" t="s">
        <v>94</v>
      </c>
      <c r="I2951" s="63" t="s">
        <v>95</v>
      </c>
      <c r="J2951" s="63">
        <v>141</v>
      </c>
      <c r="K2951" s="63">
        <v>201.63</v>
      </c>
    </row>
    <row r="2952" spans="1:11" ht="18" customHeight="1" x14ac:dyDescent="0.3">
      <c r="A2952" s="63" t="s">
        <v>96</v>
      </c>
      <c r="B2952" s="63">
        <v>2024</v>
      </c>
      <c r="C2952" s="63" t="s">
        <v>35</v>
      </c>
      <c r="D2952" s="63" t="s">
        <v>102</v>
      </c>
      <c r="E2952" s="63" t="s">
        <v>91</v>
      </c>
      <c r="F2952" s="63" t="s">
        <v>92</v>
      </c>
      <c r="G2952" s="63" t="s">
        <v>93</v>
      </c>
      <c r="H2952" s="63" t="s">
        <v>94</v>
      </c>
      <c r="I2952" s="63" t="s">
        <v>95</v>
      </c>
      <c r="J2952" s="63">
        <v>363</v>
      </c>
      <c r="K2952" s="63">
        <v>519.09</v>
      </c>
    </row>
    <row r="2953" spans="1:11" ht="18" customHeight="1" x14ac:dyDescent="0.3">
      <c r="A2953" s="63" t="s">
        <v>89</v>
      </c>
      <c r="B2953" s="63">
        <v>2024</v>
      </c>
      <c r="C2953" s="63" t="s">
        <v>35</v>
      </c>
      <c r="D2953" s="63" t="s">
        <v>102</v>
      </c>
      <c r="E2953" s="63" t="s">
        <v>91</v>
      </c>
      <c r="F2953" s="63" t="s">
        <v>92</v>
      </c>
      <c r="G2953" s="63" t="s">
        <v>93</v>
      </c>
      <c r="H2953" s="63" t="s">
        <v>94</v>
      </c>
      <c r="I2953" s="63" t="s">
        <v>95</v>
      </c>
      <c r="J2953" s="63">
        <v>761</v>
      </c>
      <c r="K2953" s="63">
        <v>1088.23</v>
      </c>
    </row>
    <row r="2954" spans="1:11" ht="18" customHeight="1" x14ac:dyDescent="0.3">
      <c r="A2954" s="63" t="s">
        <v>98</v>
      </c>
      <c r="B2954" s="63">
        <v>2024</v>
      </c>
      <c r="C2954" s="63" t="s">
        <v>35</v>
      </c>
      <c r="D2954" s="63" t="s">
        <v>102</v>
      </c>
      <c r="E2954" s="63" t="s">
        <v>91</v>
      </c>
      <c r="F2954" s="63" t="s">
        <v>92</v>
      </c>
      <c r="G2954" s="63" t="s">
        <v>93</v>
      </c>
      <c r="H2954" s="63" t="s">
        <v>94</v>
      </c>
      <c r="I2954" s="63" t="s">
        <v>95</v>
      </c>
      <c r="J2954" s="63">
        <v>847</v>
      </c>
      <c r="K2954" s="63">
        <v>1211.21</v>
      </c>
    </row>
    <row r="2955" spans="1:11" ht="18" customHeight="1" x14ac:dyDescent="0.3">
      <c r="A2955" s="63" t="s">
        <v>89</v>
      </c>
      <c r="B2955" s="63">
        <v>2024</v>
      </c>
      <c r="C2955" s="63" t="s">
        <v>35</v>
      </c>
      <c r="D2955" s="63" t="s">
        <v>102</v>
      </c>
      <c r="E2955" s="63" t="s">
        <v>91</v>
      </c>
      <c r="F2955" s="63" t="s">
        <v>92</v>
      </c>
      <c r="G2955" s="63" t="s">
        <v>93</v>
      </c>
      <c r="H2955" s="63" t="s">
        <v>94</v>
      </c>
      <c r="I2955" s="63" t="s">
        <v>95</v>
      </c>
      <c r="J2955" s="63">
        <v>143</v>
      </c>
      <c r="K2955" s="63">
        <v>204.49</v>
      </c>
    </row>
    <row r="2956" spans="1:11" ht="18" customHeight="1" x14ac:dyDescent="0.3">
      <c r="A2956" s="63" t="s">
        <v>98</v>
      </c>
      <c r="B2956" s="63">
        <v>2024</v>
      </c>
      <c r="C2956" s="63" t="s">
        <v>35</v>
      </c>
      <c r="D2956" s="63" t="s">
        <v>102</v>
      </c>
      <c r="E2956" s="63" t="s">
        <v>91</v>
      </c>
      <c r="F2956" s="63" t="s">
        <v>92</v>
      </c>
      <c r="G2956" s="63" t="s">
        <v>93</v>
      </c>
      <c r="H2956" s="63" t="s">
        <v>94</v>
      </c>
      <c r="I2956" s="63" t="s">
        <v>95</v>
      </c>
      <c r="J2956" s="63">
        <v>359</v>
      </c>
      <c r="K2956" s="63">
        <v>513.37</v>
      </c>
    </row>
    <row r="2957" spans="1:11" ht="18" customHeight="1" x14ac:dyDescent="0.3">
      <c r="A2957" s="63" t="s">
        <v>89</v>
      </c>
      <c r="B2957" s="63">
        <v>2024</v>
      </c>
      <c r="C2957" s="63" t="s">
        <v>41</v>
      </c>
      <c r="D2957" s="63" t="s">
        <v>102</v>
      </c>
      <c r="E2957" s="63" t="s">
        <v>91</v>
      </c>
      <c r="F2957" s="63" t="s">
        <v>92</v>
      </c>
      <c r="G2957" s="63" t="s">
        <v>93</v>
      </c>
      <c r="H2957" s="63" t="s">
        <v>94</v>
      </c>
      <c r="I2957" s="63" t="s">
        <v>95</v>
      </c>
      <c r="J2957" s="63">
        <v>356</v>
      </c>
      <c r="K2957" s="63">
        <v>509.08</v>
      </c>
    </row>
    <row r="2958" spans="1:11" ht="18" customHeight="1" x14ac:dyDescent="0.3">
      <c r="A2958" s="63" t="s">
        <v>89</v>
      </c>
      <c r="B2958" s="63">
        <v>2024</v>
      </c>
      <c r="C2958" s="63" t="s">
        <v>41</v>
      </c>
      <c r="D2958" s="63" t="s">
        <v>102</v>
      </c>
      <c r="E2958" s="63" t="s">
        <v>91</v>
      </c>
      <c r="F2958" s="63" t="s">
        <v>92</v>
      </c>
      <c r="G2958" s="63" t="s">
        <v>93</v>
      </c>
      <c r="H2958" s="63" t="s">
        <v>94</v>
      </c>
      <c r="I2958" s="63" t="s">
        <v>95</v>
      </c>
      <c r="J2958" s="63">
        <v>326</v>
      </c>
      <c r="K2958" s="63">
        <v>466.18</v>
      </c>
    </row>
    <row r="2959" spans="1:11" ht="18" customHeight="1" x14ac:dyDescent="0.3">
      <c r="A2959" s="63" t="s">
        <v>98</v>
      </c>
      <c r="B2959" s="63">
        <v>2024</v>
      </c>
      <c r="C2959" s="63" t="s">
        <v>41</v>
      </c>
      <c r="D2959" s="63" t="s">
        <v>102</v>
      </c>
      <c r="E2959" s="63" t="s">
        <v>91</v>
      </c>
      <c r="F2959" s="63" t="s">
        <v>92</v>
      </c>
      <c r="G2959" s="63" t="s">
        <v>93</v>
      </c>
      <c r="H2959" s="63" t="s">
        <v>94</v>
      </c>
      <c r="I2959" s="63" t="s">
        <v>95</v>
      </c>
      <c r="J2959" s="63">
        <v>358</v>
      </c>
      <c r="K2959" s="63">
        <v>526.24</v>
      </c>
    </row>
    <row r="2960" spans="1:11" ht="18" customHeight="1" x14ac:dyDescent="0.3">
      <c r="A2960" s="63" t="s">
        <v>98</v>
      </c>
      <c r="B2960" s="63">
        <v>2024</v>
      </c>
      <c r="C2960" s="63" t="s">
        <v>41</v>
      </c>
      <c r="D2960" s="63" t="s">
        <v>102</v>
      </c>
      <c r="E2960" s="63" t="s">
        <v>91</v>
      </c>
      <c r="F2960" s="63" t="s">
        <v>92</v>
      </c>
      <c r="G2960" s="63" t="s">
        <v>93</v>
      </c>
      <c r="H2960" s="63" t="s">
        <v>94</v>
      </c>
      <c r="I2960" s="63" t="s">
        <v>95</v>
      </c>
      <c r="J2960" s="63">
        <v>328</v>
      </c>
      <c r="K2960" s="63">
        <v>526.24</v>
      </c>
    </row>
    <row r="2961" spans="1:11" ht="18" customHeight="1" x14ac:dyDescent="0.3">
      <c r="A2961" s="63" t="s">
        <v>96</v>
      </c>
      <c r="B2961" s="63">
        <v>2024</v>
      </c>
      <c r="C2961" s="63" t="s">
        <v>41</v>
      </c>
      <c r="D2961" s="63" t="s">
        <v>102</v>
      </c>
      <c r="E2961" s="63" t="s">
        <v>91</v>
      </c>
      <c r="F2961" s="63" t="s">
        <v>92</v>
      </c>
      <c r="G2961" s="63" t="s">
        <v>93</v>
      </c>
      <c r="H2961" s="63" t="s">
        <v>94</v>
      </c>
      <c r="I2961" s="63" t="s">
        <v>95</v>
      </c>
      <c r="J2961" s="63">
        <v>985</v>
      </c>
      <c r="K2961" s="63">
        <v>1408.55</v>
      </c>
    </row>
    <row r="2962" spans="1:11" ht="18" customHeight="1" x14ac:dyDescent="0.3">
      <c r="A2962" s="63" t="s">
        <v>89</v>
      </c>
      <c r="B2962" s="63">
        <v>2024</v>
      </c>
      <c r="C2962" s="63" t="s">
        <v>41</v>
      </c>
      <c r="D2962" s="63" t="s">
        <v>102</v>
      </c>
      <c r="E2962" s="63" t="s">
        <v>91</v>
      </c>
      <c r="F2962" s="63" t="s">
        <v>92</v>
      </c>
      <c r="G2962" s="63" t="s">
        <v>93</v>
      </c>
      <c r="H2962" s="63" t="s">
        <v>94</v>
      </c>
      <c r="I2962" s="63" t="s">
        <v>95</v>
      </c>
      <c r="J2962" s="63">
        <v>330</v>
      </c>
      <c r="K2962" s="63">
        <v>471.9</v>
      </c>
    </row>
    <row r="2963" spans="1:11" ht="18" customHeight="1" x14ac:dyDescent="0.3">
      <c r="A2963" s="63" t="s">
        <v>89</v>
      </c>
      <c r="B2963" s="63">
        <v>2024</v>
      </c>
      <c r="C2963" s="63" t="s">
        <v>41</v>
      </c>
      <c r="D2963" s="63" t="s">
        <v>102</v>
      </c>
      <c r="E2963" s="63" t="s">
        <v>91</v>
      </c>
      <c r="F2963" s="63" t="s">
        <v>92</v>
      </c>
      <c r="G2963" s="63" t="s">
        <v>93</v>
      </c>
      <c r="H2963" s="63" t="s">
        <v>94</v>
      </c>
      <c r="I2963" s="63" t="s">
        <v>95</v>
      </c>
      <c r="J2963" s="63">
        <v>357</v>
      </c>
      <c r="K2963" s="63">
        <v>510.51</v>
      </c>
    </row>
    <row r="2964" spans="1:11" ht="18" customHeight="1" x14ac:dyDescent="0.3">
      <c r="A2964" s="63" t="s">
        <v>96</v>
      </c>
      <c r="B2964" s="63">
        <v>2024</v>
      </c>
      <c r="C2964" s="63" t="s">
        <v>41</v>
      </c>
      <c r="D2964" s="63" t="s">
        <v>102</v>
      </c>
      <c r="E2964" s="63" t="s">
        <v>91</v>
      </c>
      <c r="F2964" s="63" t="s">
        <v>92</v>
      </c>
      <c r="G2964" s="63" t="s">
        <v>93</v>
      </c>
      <c r="H2964" s="63" t="s">
        <v>94</v>
      </c>
      <c r="I2964" s="63" t="s">
        <v>95</v>
      </c>
      <c r="J2964" s="63">
        <v>327</v>
      </c>
      <c r="K2964" s="63">
        <v>467.61</v>
      </c>
    </row>
    <row r="2965" spans="1:11" ht="18" customHeight="1" x14ac:dyDescent="0.3">
      <c r="A2965" s="63" t="s">
        <v>98</v>
      </c>
      <c r="B2965" s="63">
        <v>2024</v>
      </c>
      <c r="C2965" s="63" t="s">
        <v>41</v>
      </c>
      <c r="D2965" s="63" t="s">
        <v>102</v>
      </c>
      <c r="E2965" s="63" t="s">
        <v>91</v>
      </c>
      <c r="F2965" s="63" t="s">
        <v>92</v>
      </c>
      <c r="G2965" s="63" t="s">
        <v>93</v>
      </c>
      <c r="H2965" s="63" t="s">
        <v>94</v>
      </c>
      <c r="I2965" s="63" t="s">
        <v>95</v>
      </c>
      <c r="J2965" s="63">
        <v>766</v>
      </c>
      <c r="K2965" s="63">
        <v>1095.3800000000001</v>
      </c>
    </row>
    <row r="2966" spans="1:11" ht="18" customHeight="1" x14ac:dyDescent="0.3">
      <c r="A2966" s="63" t="s">
        <v>98</v>
      </c>
      <c r="B2966" s="63">
        <v>2024</v>
      </c>
      <c r="C2966" s="63" t="s">
        <v>41</v>
      </c>
      <c r="D2966" s="63" t="s">
        <v>102</v>
      </c>
      <c r="E2966" s="63" t="s">
        <v>91</v>
      </c>
      <c r="F2966" s="63" t="s">
        <v>92</v>
      </c>
      <c r="G2966" s="63" t="s">
        <v>93</v>
      </c>
      <c r="H2966" s="63" t="s">
        <v>94</v>
      </c>
      <c r="I2966" s="63" t="s">
        <v>95</v>
      </c>
      <c r="J2966" s="63">
        <v>852</v>
      </c>
      <c r="K2966" s="63">
        <v>1218.3600000000001</v>
      </c>
    </row>
    <row r="2967" spans="1:11" ht="18" customHeight="1" x14ac:dyDescent="0.3">
      <c r="A2967" s="63" t="s">
        <v>89</v>
      </c>
      <c r="B2967" s="63">
        <v>2024</v>
      </c>
      <c r="C2967" s="63" t="s">
        <v>41</v>
      </c>
      <c r="D2967" s="63" t="s">
        <v>102</v>
      </c>
      <c r="E2967" s="63" t="s">
        <v>91</v>
      </c>
      <c r="F2967" s="63" t="s">
        <v>92</v>
      </c>
      <c r="G2967" s="63" t="s">
        <v>93</v>
      </c>
      <c r="H2967" s="63" t="s">
        <v>94</v>
      </c>
      <c r="I2967" s="63" t="s">
        <v>95</v>
      </c>
      <c r="J2967" s="63">
        <v>353</v>
      </c>
      <c r="K2967" s="63">
        <v>504.78999999999996</v>
      </c>
    </row>
    <row r="2968" spans="1:11" ht="18" customHeight="1" x14ac:dyDescent="0.3">
      <c r="A2968" s="63" t="s">
        <v>89</v>
      </c>
      <c r="B2968" s="63">
        <v>2024</v>
      </c>
      <c r="C2968" s="63" t="s">
        <v>41</v>
      </c>
      <c r="D2968" s="63" t="s">
        <v>102</v>
      </c>
      <c r="E2968" s="63" t="s">
        <v>91</v>
      </c>
      <c r="F2968" s="63" t="s">
        <v>92</v>
      </c>
      <c r="G2968" s="63" t="s">
        <v>93</v>
      </c>
      <c r="H2968" s="63" t="s">
        <v>94</v>
      </c>
      <c r="I2968" s="63" t="s">
        <v>95</v>
      </c>
      <c r="J2968" s="63">
        <v>329</v>
      </c>
      <c r="K2968" s="63">
        <v>470.47</v>
      </c>
    </row>
    <row r="2969" spans="1:11" ht="18" customHeight="1" x14ac:dyDescent="0.3">
      <c r="A2969" s="63" t="s">
        <v>89</v>
      </c>
      <c r="B2969" s="63">
        <v>2024</v>
      </c>
      <c r="C2969" s="63" t="s">
        <v>40</v>
      </c>
      <c r="D2969" s="63" t="s">
        <v>102</v>
      </c>
      <c r="E2969" s="63" t="s">
        <v>91</v>
      </c>
      <c r="F2969" s="63" t="s">
        <v>92</v>
      </c>
      <c r="G2969" s="63" t="s">
        <v>93</v>
      </c>
      <c r="H2969" s="63" t="s">
        <v>94</v>
      </c>
      <c r="I2969" s="63" t="s">
        <v>95</v>
      </c>
      <c r="J2969" s="63">
        <v>362</v>
      </c>
      <c r="K2969" s="63">
        <v>517.66</v>
      </c>
    </row>
    <row r="2970" spans="1:11" ht="18" customHeight="1" x14ac:dyDescent="0.3">
      <c r="A2970" s="63" t="s">
        <v>96</v>
      </c>
      <c r="B2970" s="63">
        <v>2024</v>
      </c>
      <c r="C2970" s="63" t="s">
        <v>40</v>
      </c>
      <c r="D2970" s="63" t="s">
        <v>102</v>
      </c>
      <c r="E2970" s="63" t="s">
        <v>91</v>
      </c>
      <c r="F2970" s="63" t="s">
        <v>92</v>
      </c>
      <c r="G2970" s="63" t="s">
        <v>93</v>
      </c>
      <c r="H2970" s="63" t="s">
        <v>94</v>
      </c>
      <c r="I2970" s="63" t="s">
        <v>95</v>
      </c>
      <c r="J2970" s="63">
        <v>332</v>
      </c>
      <c r="K2970" s="63">
        <v>474.76</v>
      </c>
    </row>
    <row r="2971" spans="1:11" ht="18" customHeight="1" x14ac:dyDescent="0.3">
      <c r="A2971" s="63" t="s">
        <v>96</v>
      </c>
      <c r="B2971" s="63">
        <v>2024</v>
      </c>
      <c r="C2971" s="63" t="s">
        <v>40</v>
      </c>
      <c r="D2971" s="63" t="s">
        <v>102</v>
      </c>
      <c r="E2971" s="63" t="s">
        <v>91</v>
      </c>
      <c r="F2971" s="63" t="s">
        <v>92</v>
      </c>
      <c r="G2971" s="63" t="s">
        <v>93</v>
      </c>
      <c r="H2971" s="63" t="s">
        <v>94</v>
      </c>
      <c r="I2971" s="63" t="s">
        <v>95</v>
      </c>
      <c r="J2971" s="63">
        <v>334</v>
      </c>
      <c r="K2971" s="63">
        <v>526.24</v>
      </c>
    </row>
    <row r="2972" spans="1:11" ht="18" customHeight="1" x14ac:dyDescent="0.3">
      <c r="A2972" s="63" t="s">
        <v>99</v>
      </c>
      <c r="B2972" s="63">
        <v>2024</v>
      </c>
      <c r="C2972" s="63" t="s">
        <v>40</v>
      </c>
      <c r="D2972" s="63" t="s">
        <v>102</v>
      </c>
      <c r="E2972" s="63" t="s">
        <v>91</v>
      </c>
      <c r="F2972" s="63" t="s">
        <v>92</v>
      </c>
      <c r="G2972" s="63" t="s">
        <v>93</v>
      </c>
      <c r="H2972" s="63" t="s">
        <v>94</v>
      </c>
      <c r="I2972" s="63" t="s">
        <v>95</v>
      </c>
      <c r="J2972" s="63">
        <v>984</v>
      </c>
      <c r="K2972" s="63">
        <v>1407.12</v>
      </c>
    </row>
    <row r="2973" spans="1:11" ht="18" customHeight="1" x14ac:dyDescent="0.3">
      <c r="A2973" s="63" t="s">
        <v>98</v>
      </c>
      <c r="B2973" s="63">
        <v>2024</v>
      </c>
      <c r="C2973" s="63" t="s">
        <v>40</v>
      </c>
      <c r="D2973" s="63" t="s">
        <v>102</v>
      </c>
      <c r="E2973" s="63" t="s">
        <v>91</v>
      </c>
      <c r="F2973" s="63" t="s">
        <v>92</v>
      </c>
      <c r="G2973" s="63" t="s">
        <v>93</v>
      </c>
      <c r="H2973" s="63" t="s">
        <v>94</v>
      </c>
      <c r="I2973" s="63" t="s">
        <v>95</v>
      </c>
      <c r="J2973" s="63">
        <v>336</v>
      </c>
      <c r="K2973" s="63">
        <v>480.48</v>
      </c>
    </row>
    <row r="2974" spans="1:11" ht="18" customHeight="1" x14ac:dyDescent="0.3">
      <c r="A2974" s="63" t="s">
        <v>98</v>
      </c>
      <c r="B2974" s="63">
        <v>2024</v>
      </c>
      <c r="C2974" s="63" t="s">
        <v>40</v>
      </c>
      <c r="D2974" s="63" t="s">
        <v>102</v>
      </c>
      <c r="E2974" s="63" t="s">
        <v>91</v>
      </c>
      <c r="F2974" s="63" t="s">
        <v>92</v>
      </c>
      <c r="G2974" s="63" t="s">
        <v>93</v>
      </c>
      <c r="H2974" s="63" t="s">
        <v>94</v>
      </c>
      <c r="I2974" s="63" t="s">
        <v>95</v>
      </c>
      <c r="J2974" s="63">
        <v>363</v>
      </c>
      <c r="K2974" s="63">
        <v>519.09</v>
      </c>
    </row>
    <row r="2975" spans="1:11" ht="18" customHeight="1" x14ac:dyDescent="0.3">
      <c r="A2975" s="63" t="s">
        <v>99</v>
      </c>
      <c r="B2975" s="63">
        <v>2024</v>
      </c>
      <c r="C2975" s="63" t="s">
        <v>40</v>
      </c>
      <c r="D2975" s="63" t="s">
        <v>102</v>
      </c>
      <c r="E2975" s="63" t="s">
        <v>91</v>
      </c>
      <c r="F2975" s="63" t="s">
        <v>92</v>
      </c>
      <c r="G2975" s="63" t="s">
        <v>93</v>
      </c>
      <c r="H2975" s="63" t="s">
        <v>94</v>
      </c>
      <c r="I2975" s="63" t="s">
        <v>95</v>
      </c>
      <c r="J2975" s="63">
        <v>333</v>
      </c>
      <c r="K2975" s="63">
        <v>476.19</v>
      </c>
    </row>
    <row r="2976" spans="1:11" ht="18" customHeight="1" x14ac:dyDescent="0.3">
      <c r="A2976" s="63" t="s">
        <v>96</v>
      </c>
      <c r="B2976" s="63">
        <v>2024</v>
      </c>
      <c r="C2976" s="63" t="s">
        <v>40</v>
      </c>
      <c r="D2976" s="63" t="s">
        <v>102</v>
      </c>
      <c r="E2976" s="63" t="s">
        <v>91</v>
      </c>
      <c r="F2976" s="63" t="s">
        <v>92</v>
      </c>
      <c r="G2976" s="63" t="s">
        <v>93</v>
      </c>
      <c r="H2976" s="63" t="s">
        <v>94</v>
      </c>
      <c r="I2976" s="63" t="s">
        <v>95</v>
      </c>
      <c r="J2976" s="63">
        <v>765</v>
      </c>
      <c r="K2976" s="63">
        <v>1093.95</v>
      </c>
    </row>
    <row r="2977" spans="1:11" ht="18" customHeight="1" x14ac:dyDescent="0.3">
      <c r="A2977" s="63" t="s">
        <v>96</v>
      </c>
      <c r="B2977" s="63">
        <v>2024</v>
      </c>
      <c r="C2977" s="63" t="s">
        <v>40</v>
      </c>
      <c r="D2977" s="63" t="s">
        <v>102</v>
      </c>
      <c r="E2977" s="63" t="s">
        <v>91</v>
      </c>
      <c r="F2977" s="63" t="s">
        <v>92</v>
      </c>
      <c r="G2977" s="63" t="s">
        <v>93</v>
      </c>
      <c r="H2977" s="63" t="s">
        <v>94</v>
      </c>
      <c r="I2977" s="63" t="s">
        <v>95</v>
      </c>
      <c r="J2977" s="63">
        <v>359</v>
      </c>
      <c r="K2977" s="63">
        <v>513.37</v>
      </c>
    </row>
    <row r="2978" spans="1:11" ht="18" customHeight="1" x14ac:dyDescent="0.3">
      <c r="A2978" s="63" t="s">
        <v>89</v>
      </c>
      <c r="B2978" s="63">
        <v>2024</v>
      </c>
      <c r="C2978" s="63" t="s">
        <v>40</v>
      </c>
      <c r="D2978" s="63" t="s">
        <v>102</v>
      </c>
      <c r="E2978" s="63" t="s">
        <v>91</v>
      </c>
      <c r="F2978" s="63" t="s">
        <v>92</v>
      </c>
      <c r="G2978" s="63" t="s">
        <v>93</v>
      </c>
      <c r="H2978" s="63" t="s">
        <v>94</v>
      </c>
      <c r="I2978" s="63" t="s">
        <v>95</v>
      </c>
      <c r="J2978" s="63">
        <v>335</v>
      </c>
      <c r="K2978" s="63">
        <v>479.05</v>
      </c>
    </row>
    <row r="2979" spans="1:11" ht="18" customHeight="1" x14ac:dyDescent="0.3">
      <c r="A2979" s="63" t="s">
        <v>89</v>
      </c>
      <c r="B2979" s="63">
        <v>2024</v>
      </c>
      <c r="C2979" s="63" t="s">
        <v>39</v>
      </c>
      <c r="D2979" s="63" t="s">
        <v>102</v>
      </c>
      <c r="E2979" s="63" t="s">
        <v>91</v>
      </c>
      <c r="F2979" s="63" t="s">
        <v>92</v>
      </c>
      <c r="G2979" s="63" t="s">
        <v>93</v>
      </c>
      <c r="H2979" s="63" t="s">
        <v>94</v>
      </c>
      <c r="I2979" s="63" t="s">
        <v>95</v>
      </c>
      <c r="J2979" s="63">
        <v>368</v>
      </c>
      <c r="K2979" s="63">
        <v>526.24</v>
      </c>
    </row>
    <row r="2980" spans="1:11" ht="18" customHeight="1" x14ac:dyDescent="0.3">
      <c r="A2980" s="63" t="s">
        <v>96</v>
      </c>
      <c r="B2980" s="63">
        <v>2024</v>
      </c>
      <c r="C2980" s="63" t="s">
        <v>39</v>
      </c>
      <c r="D2980" s="63" t="s">
        <v>102</v>
      </c>
      <c r="E2980" s="63" t="s">
        <v>91</v>
      </c>
      <c r="F2980" s="63" t="s">
        <v>92</v>
      </c>
      <c r="G2980" s="63" t="s">
        <v>93</v>
      </c>
      <c r="H2980" s="63" t="s">
        <v>94</v>
      </c>
      <c r="I2980" s="63" t="s">
        <v>95</v>
      </c>
      <c r="J2980" s="63">
        <v>338</v>
      </c>
      <c r="K2980" s="63">
        <v>483.34000000000003</v>
      </c>
    </row>
    <row r="2981" spans="1:11" ht="18" customHeight="1" x14ac:dyDescent="0.3">
      <c r="A2981" s="63" t="s">
        <v>98</v>
      </c>
      <c r="B2981" s="63">
        <v>2024</v>
      </c>
      <c r="C2981" s="63" t="s">
        <v>39</v>
      </c>
      <c r="D2981" s="63" t="s">
        <v>102</v>
      </c>
      <c r="E2981" s="63" t="s">
        <v>91</v>
      </c>
      <c r="F2981" s="63" t="s">
        <v>92</v>
      </c>
      <c r="G2981" s="63" t="s">
        <v>93</v>
      </c>
      <c r="H2981" s="63" t="s">
        <v>94</v>
      </c>
      <c r="I2981" s="63" t="s">
        <v>95</v>
      </c>
      <c r="J2981" s="63">
        <v>364</v>
      </c>
      <c r="K2981" s="63">
        <v>526.24</v>
      </c>
    </row>
    <row r="2982" spans="1:11" ht="18" customHeight="1" x14ac:dyDescent="0.3">
      <c r="A2982" s="63" t="s">
        <v>89</v>
      </c>
      <c r="B2982" s="63">
        <v>2024</v>
      </c>
      <c r="C2982" s="63" t="s">
        <v>39</v>
      </c>
      <c r="D2982" s="63" t="s">
        <v>102</v>
      </c>
      <c r="E2982" s="63" t="s">
        <v>91</v>
      </c>
      <c r="F2982" s="63" t="s">
        <v>92</v>
      </c>
      <c r="G2982" s="63" t="s">
        <v>93</v>
      </c>
      <c r="H2982" s="63" t="s">
        <v>94</v>
      </c>
      <c r="I2982" s="63" t="s">
        <v>95</v>
      </c>
      <c r="J2982" s="63">
        <v>340</v>
      </c>
      <c r="K2982" s="63">
        <v>526.24</v>
      </c>
    </row>
    <row r="2983" spans="1:11" ht="18" customHeight="1" x14ac:dyDescent="0.3">
      <c r="A2983" s="63" t="s">
        <v>89</v>
      </c>
      <c r="B2983" s="63">
        <v>2024</v>
      </c>
      <c r="C2983" s="63" t="s">
        <v>39</v>
      </c>
      <c r="D2983" s="63" t="s">
        <v>102</v>
      </c>
      <c r="E2983" s="63" t="s">
        <v>91</v>
      </c>
      <c r="F2983" s="63" t="s">
        <v>92</v>
      </c>
      <c r="G2983" s="63" t="s">
        <v>93</v>
      </c>
      <c r="H2983" s="63" t="s">
        <v>94</v>
      </c>
      <c r="I2983" s="63" t="s">
        <v>95</v>
      </c>
      <c r="J2983" s="63">
        <v>983</v>
      </c>
      <c r="K2983" s="63">
        <v>1405.69</v>
      </c>
    </row>
    <row r="2984" spans="1:11" ht="18" customHeight="1" x14ac:dyDescent="0.3">
      <c r="A2984" s="63" t="s">
        <v>89</v>
      </c>
      <c r="B2984" s="63">
        <v>2024</v>
      </c>
      <c r="C2984" s="63" t="s">
        <v>39</v>
      </c>
      <c r="D2984" s="63" t="s">
        <v>102</v>
      </c>
      <c r="E2984" s="63" t="s">
        <v>91</v>
      </c>
      <c r="F2984" s="63" t="s">
        <v>92</v>
      </c>
      <c r="G2984" s="63" t="s">
        <v>93</v>
      </c>
      <c r="H2984" s="63" t="s">
        <v>94</v>
      </c>
      <c r="I2984" s="63" t="s">
        <v>95</v>
      </c>
      <c r="J2984" s="63">
        <v>339</v>
      </c>
      <c r="K2984" s="63">
        <v>484.77</v>
      </c>
    </row>
    <row r="2985" spans="1:11" ht="18" customHeight="1" x14ac:dyDescent="0.3">
      <c r="A2985" s="63" t="s">
        <v>89</v>
      </c>
      <c r="B2985" s="63">
        <v>2024</v>
      </c>
      <c r="C2985" s="63" t="s">
        <v>39</v>
      </c>
      <c r="D2985" s="63" t="s">
        <v>102</v>
      </c>
      <c r="E2985" s="63" t="s">
        <v>91</v>
      </c>
      <c r="F2985" s="63" t="s">
        <v>92</v>
      </c>
      <c r="G2985" s="63" t="s">
        <v>93</v>
      </c>
      <c r="H2985" s="63" t="s">
        <v>94</v>
      </c>
      <c r="I2985" s="63" t="s">
        <v>95</v>
      </c>
      <c r="J2985" s="63">
        <v>764</v>
      </c>
      <c r="K2985" s="63">
        <v>1092.52</v>
      </c>
    </row>
    <row r="2986" spans="1:11" ht="18" customHeight="1" x14ac:dyDescent="0.3">
      <c r="A2986" s="63" t="s">
        <v>98</v>
      </c>
      <c r="B2986" s="63">
        <v>2024</v>
      </c>
      <c r="C2986" s="63" t="s">
        <v>39</v>
      </c>
      <c r="D2986" s="63" t="s">
        <v>102</v>
      </c>
      <c r="E2986" s="63" t="s">
        <v>91</v>
      </c>
      <c r="F2986" s="63" t="s">
        <v>92</v>
      </c>
      <c r="G2986" s="63" t="s">
        <v>93</v>
      </c>
      <c r="H2986" s="63" t="s">
        <v>94</v>
      </c>
      <c r="I2986" s="63" t="s">
        <v>95</v>
      </c>
      <c r="J2986" s="63">
        <v>851</v>
      </c>
      <c r="K2986" s="63">
        <v>1216.93</v>
      </c>
    </row>
    <row r="2987" spans="1:11" ht="18" customHeight="1" x14ac:dyDescent="0.3">
      <c r="A2987" s="63" t="s">
        <v>96</v>
      </c>
      <c r="B2987" s="63">
        <v>2024</v>
      </c>
      <c r="C2987" s="63" t="s">
        <v>39</v>
      </c>
      <c r="D2987" s="63" t="s">
        <v>102</v>
      </c>
      <c r="E2987" s="63" t="s">
        <v>91</v>
      </c>
      <c r="F2987" s="63" t="s">
        <v>92</v>
      </c>
      <c r="G2987" s="63" t="s">
        <v>93</v>
      </c>
      <c r="H2987" s="63" t="s">
        <v>94</v>
      </c>
      <c r="I2987" s="63" t="s">
        <v>95</v>
      </c>
      <c r="J2987" s="63">
        <v>365</v>
      </c>
      <c r="K2987" s="63">
        <v>521.95000000000005</v>
      </c>
    </row>
    <row r="2988" spans="1:11" ht="18" customHeight="1" x14ac:dyDescent="0.3">
      <c r="A2988" s="63" t="s">
        <v>89</v>
      </c>
      <c r="B2988" s="63">
        <v>2024</v>
      </c>
      <c r="C2988" s="63" t="s">
        <v>39</v>
      </c>
      <c r="D2988" s="63" t="s">
        <v>102</v>
      </c>
      <c r="E2988" s="63" t="s">
        <v>91</v>
      </c>
      <c r="F2988" s="63" t="s">
        <v>92</v>
      </c>
      <c r="G2988" s="63" t="s">
        <v>93</v>
      </c>
      <c r="H2988" s="63" t="s">
        <v>94</v>
      </c>
      <c r="I2988" s="63" t="s">
        <v>95</v>
      </c>
      <c r="J2988" s="63">
        <v>341</v>
      </c>
      <c r="K2988" s="63">
        <v>487.63</v>
      </c>
    </row>
    <row r="2989" spans="1:11" ht="18" customHeight="1" x14ac:dyDescent="0.3">
      <c r="A2989" s="63" t="s">
        <v>89</v>
      </c>
      <c r="B2989" s="63">
        <v>2024</v>
      </c>
      <c r="C2989" s="63" t="s">
        <v>34</v>
      </c>
      <c r="D2989" s="63" t="s">
        <v>102</v>
      </c>
      <c r="E2989" s="63" t="s">
        <v>104</v>
      </c>
      <c r="F2989" s="63" t="s">
        <v>105</v>
      </c>
      <c r="G2989" s="63" t="s">
        <v>101</v>
      </c>
      <c r="H2989" s="63" t="s">
        <v>103</v>
      </c>
      <c r="I2989" s="63" t="s">
        <v>106</v>
      </c>
      <c r="J2989" s="63">
        <v>224</v>
      </c>
      <c r="K2989" s="63">
        <v>320.32</v>
      </c>
    </row>
    <row r="2990" spans="1:11" ht="18" customHeight="1" x14ac:dyDescent="0.3">
      <c r="A2990" s="63" t="s">
        <v>89</v>
      </c>
      <c r="B2990" s="63">
        <v>2024</v>
      </c>
      <c r="C2990" s="63" t="s">
        <v>34</v>
      </c>
      <c r="D2990" s="63" t="s">
        <v>102</v>
      </c>
      <c r="E2990" s="63" t="s">
        <v>104</v>
      </c>
      <c r="F2990" s="63" t="s">
        <v>105</v>
      </c>
      <c r="G2990" s="63" t="s">
        <v>101</v>
      </c>
      <c r="H2990" s="63" t="s">
        <v>103</v>
      </c>
      <c r="I2990" s="63" t="s">
        <v>106</v>
      </c>
      <c r="J2990" s="63">
        <v>226</v>
      </c>
      <c r="K2990" s="63">
        <v>323.18</v>
      </c>
    </row>
    <row r="2991" spans="1:11" ht="18" customHeight="1" x14ac:dyDescent="0.3">
      <c r="A2991" s="63" t="s">
        <v>96</v>
      </c>
      <c r="B2991" s="63">
        <v>2024</v>
      </c>
      <c r="C2991" s="63" t="s">
        <v>34</v>
      </c>
      <c r="D2991" s="63" t="s">
        <v>102</v>
      </c>
      <c r="E2991" s="63" t="s">
        <v>104</v>
      </c>
      <c r="F2991" s="63" t="s">
        <v>105</v>
      </c>
      <c r="G2991" s="63" t="s">
        <v>101</v>
      </c>
      <c r="H2991" s="63" t="s">
        <v>103</v>
      </c>
      <c r="I2991" s="63" t="s">
        <v>106</v>
      </c>
      <c r="J2991" s="63">
        <v>196</v>
      </c>
      <c r="K2991" s="63">
        <v>280.27999999999997</v>
      </c>
    </row>
    <row r="2992" spans="1:11" ht="18" customHeight="1" x14ac:dyDescent="0.3">
      <c r="A2992" s="63" t="s">
        <v>96</v>
      </c>
      <c r="B2992" s="63">
        <v>2024</v>
      </c>
      <c r="C2992" s="63" t="s">
        <v>34</v>
      </c>
      <c r="D2992" s="63" t="s">
        <v>102</v>
      </c>
      <c r="E2992" s="63" t="s">
        <v>104</v>
      </c>
      <c r="F2992" s="63" t="s">
        <v>105</v>
      </c>
      <c r="G2992" s="63" t="s">
        <v>101</v>
      </c>
      <c r="H2992" s="63" t="s">
        <v>103</v>
      </c>
      <c r="I2992" s="63" t="s">
        <v>106</v>
      </c>
      <c r="J2992" s="63">
        <v>802</v>
      </c>
      <c r="K2992" s="63">
        <v>1146.8600000000001</v>
      </c>
    </row>
    <row r="2993" spans="1:11" ht="18" customHeight="1" x14ac:dyDescent="0.3">
      <c r="A2993" s="63" t="s">
        <v>100</v>
      </c>
      <c r="B2993" s="63">
        <v>2024</v>
      </c>
      <c r="C2993" s="63" t="s">
        <v>34</v>
      </c>
      <c r="D2993" s="63" t="s">
        <v>102</v>
      </c>
      <c r="E2993" s="63" t="s">
        <v>104</v>
      </c>
      <c r="F2993" s="63" t="s">
        <v>105</v>
      </c>
      <c r="G2993" s="63" t="s">
        <v>101</v>
      </c>
      <c r="H2993" s="63" t="s">
        <v>103</v>
      </c>
      <c r="I2993" s="63" t="s">
        <v>106</v>
      </c>
      <c r="J2993" s="63">
        <v>888</v>
      </c>
      <c r="K2993" s="63">
        <v>1269.8399999999999</v>
      </c>
    </row>
    <row r="2994" spans="1:11" ht="18" customHeight="1" x14ac:dyDescent="0.3">
      <c r="A2994" s="63" t="s">
        <v>100</v>
      </c>
      <c r="B2994" s="63">
        <v>2024</v>
      </c>
      <c r="C2994" s="63" t="s">
        <v>34</v>
      </c>
      <c r="D2994" s="63" t="s">
        <v>102</v>
      </c>
      <c r="E2994" s="63" t="s">
        <v>104</v>
      </c>
      <c r="F2994" s="63" t="s">
        <v>105</v>
      </c>
      <c r="G2994" s="63" t="s">
        <v>101</v>
      </c>
      <c r="H2994" s="63" t="s">
        <v>103</v>
      </c>
      <c r="I2994" s="63" t="s">
        <v>106</v>
      </c>
      <c r="J2994" s="63">
        <v>841</v>
      </c>
      <c r="K2994" s="63">
        <v>526.24</v>
      </c>
    </row>
    <row r="2995" spans="1:11" ht="18" customHeight="1" x14ac:dyDescent="0.3">
      <c r="A2995" s="63" t="s">
        <v>96</v>
      </c>
      <c r="B2995" s="63">
        <v>2024</v>
      </c>
      <c r="C2995" s="63" t="s">
        <v>34</v>
      </c>
      <c r="D2995" s="63" t="s">
        <v>102</v>
      </c>
      <c r="E2995" s="63" t="s">
        <v>104</v>
      </c>
      <c r="F2995" s="63" t="s">
        <v>105</v>
      </c>
      <c r="G2995" s="63" t="s">
        <v>101</v>
      </c>
      <c r="H2995" s="63" t="s">
        <v>103</v>
      </c>
      <c r="I2995" s="63" t="s">
        <v>106</v>
      </c>
      <c r="J2995" s="63">
        <v>195</v>
      </c>
      <c r="K2995" s="63">
        <v>278.85000000000002</v>
      </c>
    </row>
    <row r="2996" spans="1:11" ht="18" customHeight="1" x14ac:dyDescent="0.3">
      <c r="A2996" s="63" t="s">
        <v>96</v>
      </c>
      <c r="B2996" s="63">
        <v>2024</v>
      </c>
      <c r="C2996" s="63" t="s">
        <v>34</v>
      </c>
      <c r="D2996" s="63" t="s">
        <v>102</v>
      </c>
      <c r="E2996" s="63" t="s">
        <v>104</v>
      </c>
      <c r="F2996" s="63" t="s">
        <v>105</v>
      </c>
      <c r="G2996" s="63" t="s">
        <v>101</v>
      </c>
      <c r="H2996" s="63" t="s">
        <v>103</v>
      </c>
      <c r="I2996" s="63" t="s">
        <v>106</v>
      </c>
      <c r="J2996" s="63">
        <v>223</v>
      </c>
      <c r="K2996" s="63">
        <v>318.89</v>
      </c>
    </row>
    <row r="2997" spans="1:11" ht="18" customHeight="1" x14ac:dyDescent="0.3">
      <c r="A2997" s="63" t="s">
        <v>89</v>
      </c>
      <c r="B2997" s="63">
        <v>2024</v>
      </c>
      <c r="C2997" s="63" t="s">
        <v>34</v>
      </c>
      <c r="D2997" s="63" t="s">
        <v>102</v>
      </c>
      <c r="E2997" s="63" t="s">
        <v>104</v>
      </c>
      <c r="F2997" s="63" t="s">
        <v>105</v>
      </c>
      <c r="G2997" s="63" t="s">
        <v>101</v>
      </c>
      <c r="H2997" s="63" t="s">
        <v>103</v>
      </c>
      <c r="I2997" s="63" t="s">
        <v>106</v>
      </c>
      <c r="J2997" s="63">
        <v>199</v>
      </c>
      <c r="K2997" s="63">
        <v>284.57</v>
      </c>
    </row>
    <row r="2998" spans="1:11" ht="18" customHeight="1" x14ac:dyDescent="0.3">
      <c r="A2998" s="63" t="s">
        <v>89</v>
      </c>
      <c r="B2998" s="63">
        <v>2024</v>
      </c>
      <c r="C2998" s="63" t="s">
        <v>34</v>
      </c>
      <c r="D2998" s="63" t="s">
        <v>102</v>
      </c>
      <c r="E2998" s="63" t="s">
        <v>104</v>
      </c>
      <c r="F2998" s="63" t="s">
        <v>105</v>
      </c>
      <c r="G2998" s="63" t="s">
        <v>101</v>
      </c>
      <c r="H2998" s="63" t="s">
        <v>103</v>
      </c>
      <c r="I2998" s="63" t="s">
        <v>106</v>
      </c>
      <c r="J2998" s="63">
        <v>197</v>
      </c>
      <c r="K2998" s="63">
        <v>281.70999999999998</v>
      </c>
    </row>
    <row r="2999" spans="1:11" ht="18" customHeight="1" x14ac:dyDescent="0.3">
      <c r="A2999" s="63" t="s">
        <v>96</v>
      </c>
      <c r="B2999" s="63">
        <v>2024</v>
      </c>
      <c r="C2999" s="63" t="s">
        <v>38</v>
      </c>
      <c r="D2999" s="63" t="s">
        <v>102</v>
      </c>
      <c r="E2999" s="63" t="s">
        <v>104</v>
      </c>
      <c r="F2999" s="63" t="s">
        <v>105</v>
      </c>
      <c r="G2999" s="63" t="s">
        <v>101</v>
      </c>
      <c r="H2999" s="63" t="s">
        <v>103</v>
      </c>
      <c r="I2999" s="63" t="s">
        <v>106</v>
      </c>
      <c r="J2999" s="63">
        <v>176</v>
      </c>
      <c r="K2999" s="63">
        <v>251.68</v>
      </c>
    </row>
    <row r="3000" spans="1:11" ht="18" customHeight="1" x14ac:dyDescent="0.3">
      <c r="A3000" s="63" t="s">
        <v>89</v>
      </c>
      <c r="B3000" s="63">
        <v>2024</v>
      </c>
      <c r="C3000" s="63" t="s">
        <v>38</v>
      </c>
      <c r="D3000" s="63" t="s">
        <v>102</v>
      </c>
      <c r="E3000" s="63" t="s">
        <v>104</v>
      </c>
      <c r="F3000" s="63" t="s">
        <v>105</v>
      </c>
      <c r="G3000" s="63" t="s">
        <v>101</v>
      </c>
      <c r="H3000" s="63" t="s">
        <v>103</v>
      </c>
      <c r="I3000" s="63" t="s">
        <v>106</v>
      </c>
      <c r="J3000" s="63">
        <v>202</v>
      </c>
      <c r="K3000" s="63">
        <v>288.86</v>
      </c>
    </row>
    <row r="3001" spans="1:11" ht="18" customHeight="1" x14ac:dyDescent="0.3">
      <c r="A3001" s="63" t="s">
        <v>96</v>
      </c>
      <c r="B3001" s="63">
        <v>2024</v>
      </c>
      <c r="C3001" s="63" t="s">
        <v>38</v>
      </c>
      <c r="D3001" s="63" t="s">
        <v>102</v>
      </c>
      <c r="E3001" s="63" t="s">
        <v>104</v>
      </c>
      <c r="F3001" s="63" t="s">
        <v>105</v>
      </c>
      <c r="G3001" s="63" t="s">
        <v>101</v>
      </c>
      <c r="H3001" s="63" t="s">
        <v>103</v>
      </c>
      <c r="I3001" s="63" t="s">
        <v>106</v>
      </c>
      <c r="J3001" s="63">
        <v>178</v>
      </c>
      <c r="K3001" s="63">
        <v>254.54</v>
      </c>
    </row>
    <row r="3002" spans="1:11" ht="18" customHeight="1" x14ac:dyDescent="0.3">
      <c r="A3002" s="63" t="s">
        <v>98</v>
      </c>
      <c r="B3002" s="63">
        <v>2024</v>
      </c>
      <c r="C3002" s="63" t="s">
        <v>38</v>
      </c>
      <c r="D3002" s="63" t="s">
        <v>102</v>
      </c>
      <c r="E3002" s="63" t="s">
        <v>104</v>
      </c>
      <c r="F3002" s="63" t="s">
        <v>105</v>
      </c>
      <c r="G3002" s="63" t="s">
        <v>101</v>
      </c>
      <c r="H3002" s="63" t="s">
        <v>103</v>
      </c>
      <c r="I3002" s="63" t="s">
        <v>106</v>
      </c>
      <c r="J3002" s="63">
        <v>805</v>
      </c>
      <c r="K3002" s="63">
        <v>1151.1500000000001</v>
      </c>
    </row>
    <row r="3003" spans="1:11" ht="18" customHeight="1" x14ac:dyDescent="0.3">
      <c r="A3003" s="63" t="s">
        <v>99</v>
      </c>
      <c r="B3003" s="63">
        <v>2024</v>
      </c>
      <c r="C3003" s="63" t="s">
        <v>38</v>
      </c>
      <c r="D3003" s="63" t="s">
        <v>102</v>
      </c>
      <c r="E3003" s="63" t="s">
        <v>104</v>
      </c>
      <c r="F3003" s="63" t="s">
        <v>105</v>
      </c>
      <c r="G3003" s="63" t="s">
        <v>101</v>
      </c>
      <c r="H3003" s="63" t="s">
        <v>103</v>
      </c>
      <c r="I3003" s="63" t="s">
        <v>106</v>
      </c>
      <c r="J3003" s="63">
        <v>892</v>
      </c>
      <c r="K3003" s="63">
        <v>1275.56</v>
      </c>
    </row>
    <row r="3004" spans="1:11" ht="18" customHeight="1" x14ac:dyDescent="0.3">
      <c r="A3004" s="63" t="s">
        <v>99</v>
      </c>
      <c r="B3004" s="63">
        <v>2024</v>
      </c>
      <c r="C3004" s="63" t="s">
        <v>38</v>
      </c>
      <c r="D3004" s="63" t="s">
        <v>102</v>
      </c>
      <c r="E3004" s="63" t="s">
        <v>104</v>
      </c>
      <c r="F3004" s="63" t="s">
        <v>105</v>
      </c>
      <c r="G3004" s="63" t="s">
        <v>101</v>
      </c>
      <c r="H3004" s="63" t="s">
        <v>103</v>
      </c>
      <c r="I3004" s="63" t="s">
        <v>106</v>
      </c>
      <c r="J3004" s="63">
        <v>845</v>
      </c>
      <c r="K3004" s="63">
        <v>526.24</v>
      </c>
    </row>
    <row r="3005" spans="1:11" ht="18" customHeight="1" x14ac:dyDescent="0.3">
      <c r="A3005" s="63" t="s">
        <v>98</v>
      </c>
      <c r="B3005" s="63">
        <v>2024</v>
      </c>
      <c r="C3005" s="63" t="s">
        <v>38</v>
      </c>
      <c r="D3005" s="63" t="s">
        <v>102</v>
      </c>
      <c r="E3005" s="63" t="s">
        <v>104</v>
      </c>
      <c r="F3005" s="63" t="s">
        <v>105</v>
      </c>
      <c r="G3005" s="63" t="s">
        <v>101</v>
      </c>
      <c r="H3005" s="63" t="s">
        <v>103</v>
      </c>
      <c r="I3005" s="63" t="s">
        <v>106</v>
      </c>
      <c r="J3005" s="63">
        <v>177</v>
      </c>
      <c r="K3005" s="63">
        <v>253.11</v>
      </c>
    </row>
    <row r="3006" spans="1:11" ht="18" customHeight="1" x14ac:dyDescent="0.3">
      <c r="A3006" s="63" t="s">
        <v>96</v>
      </c>
      <c r="B3006" s="63">
        <v>2024</v>
      </c>
      <c r="C3006" s="63" t="s">
        <v>38</v>
      </c>
      <c r="D3006" s="63" t="s">
        <v>102</v>
      </c>
      <c r="E3006" s="63" t="s">
        <v>104</v>
      </c>
      <c r="F3006" s="63" t="s">
        <v>105</v>
      </c>
      <c r="G3006" s="63" t="s">
        <v>101</v>
      </c>
      <c r="H3006" s="63" t="s">
        <v>103</v>
      </c>
      <c r="I3006" s="63" t="s">
        <v>106</v>
      </c>
      <c r="J3006" s="63">
        <v>205</v>
      </c>
      <c r="K3006" s="63">
        <v>293.14999999999998</v>
      </c>
    </row>
    <row r="3007" spans="1:11" ht="18" customHeight="1" x14ac:dyDescent="0.3">
      <c r="A3007" s="63" t="s">
        <v>89</v>
      </c>
      <c r="B3007" s="63">
        <v>2024</v>
      </c>
      <c r="C3007" s="63" t="s">
        <v>38</v>
      </c>
      <c r="D3007" s="63" t="s">
        <v>102</v>
      </c>
      <c r="E3007" s="63" t="s">
        <v>104</v>
      </c>
      <c r="F3007" s="63" t="s">
        <v>105</v>
      </c>
      <c r="G3007" s="63" t="s">
        <v>101</v>
      </c>
      <c r="H3007" s="63" t="s">
        <v>103</v>
      </c>
      <c r="I3007" s="63" t="s">
        <v>106</v>
      </c>
      <c r="J3007" s="63">
        <v>175</v>
      </c>
      <c r="K3007" s="63">
        <v>250.25</v>
      </c>
    </row>
    <row r="3008" spans="1:11" ht="18" customHeight="1" x14ac:dyDescent="0.3">
      <c r="A3008" s="63" t="s">
        <v>96</v>
      </c>
      <c r="B3008" s="63">
        <v>2024</v>
      </c>
      <c r="C3008" s="63" t="s">
        <v>38</v>
      </c>
      <c r="D3008" s="63" t="s">
        <v>102</v>
      </c>
      <c r="E3008" s="63" t="s">
        <v>104</v>
      </c>
      <c r="F3008" s="63" t="s">
        <v>105</v>
      </c>
      <c r="G3008" s="63" t="s">
        <v>101</v>
      </c>
      <c r="H3008" s="63" t="s">
        <v>103</v>
      </c>
      <c r="I3008" s="63" t="s">
        <v>106</v>
      </c>
      <c r="J3008" s="63">
        <v>814</v>
      </c>
      <c r="K3008" s="63">
        <v>1164.02</v>
      </c>
    </row>
    <row r="3009" spans="1:11" ht="18" customHeight="1" x14ac:dyDescent="0.3">
      <c r="A3009" s="63" t="s">
        <v>100</v>
      </c>
      <c r="B3009" s="63">
        <v>2024</v>
      </c>
      <c r="C3009" s="63" t="s">
        <v>42</v>
      </c>
      <c r="D3009" s="63" t="s">
        <v>102</v>
      </c>
      <c r="E3009" s="63" t="s">
        <v>104</v>
      </c>
      <c r="F3009" s="63" t="s">
        <v>105</v>
      </c>
      <c r="G3009" s="63" t="s">
        <v>101</v>
      </c>
      <c r="H3009" s="63" t="s">
        <v>103</v>
      </c>
      <c r="I3009" s="63" t="s">
        <v>106</v>
      </c>
      <c r="J3009" s="63">
        <v>182</v>
      </c>
      <c r="K3009" s="63">
        <v>260.26</v>
      </c>
    </row>
    <row r="3010" spans="1:11" ht="18" customHeight="1" x14ac:dyDescent="0.3">
      <c r="A3010" s="63" t="s">
        <v>98</v>
      </c>
      <c r="B3010" s="63">
        <v>2024</v>
      </c>
      <c r="C3010" s="63" t="s">
        <v>42</v>
      </c>
      <c r="D3010" s="63" t="s">
        <v>102</v>
      </c>
      <c r="E3010" s="63" t="s">
        <v>104</v>
      </c>
      <c r="F3010" s="63" t="s">
        <v>105</v>
      </c>
      <c r="G3010" s="63" t="s">
        <v>101</v>
      </c>
      <c r="H3010" s="63" t="s">
        <v>103</v>
      </c>
      <c r="I3010" s="63" t="s">
        <v>106</v>
      </c>
      <c r="J3010" s="63">
        <v>152</v>
      </c>
      <c r="K3010" s="63">
        <v>217.36</v>
      </c>
    </row>
    <row r="3011" spans="1:11" ht="18" customHeight="1" x14ac:dyDescent="0.3">
      <c r="A3011" s="63" t="s">
        <v>89</v>
      </c>
      <c r="B3011" s="63">
        <v>2024</v>
      </c>
      <c r="C3011" s="63" t="s">
        <v>42</v>
      </c>
      <c r="D3011" s="63" t="s">
        <v>102</v>
      </c>
      <c r="E3011" s="63" t="s">
        <v>104</v>
      </c>
      <c r="F3011" s="63" t="s">
        <v>105</v>
      </c>
      <c r="G3011" s="63" t="s">
        <v>101</v>
      </c>
      <c r="H3011" s="63" t="s">
        <v>103</v>
      </c>
      <c r="I3011" s="63" t="s">
        <v>106</v>
      </c>
      <c r="J3011" s="63">
        <v>184</v>
      </c>
      <c r="K3011" s="63">
        <v>263.12</v>
      </c>
    </row>
    <row r="3012" spans="1:11" ht="18" customHeight="1" x14ac:dyDescent="0.3">
      <c r="A3012" s="63" t="s">
        <v>99</v>
      </c>
      <c r="B3012" s="63">
        <v>2024</v>
      </c>
      <c r="C3012" s="63" t="s">
        <v>42</v>
      </c>
      <c r="D3012" s="63" t="s">
        <v>102</v>
      </c>
      <c r="E3012" s="63" t="s">
        <v>104</v>
      </c>
      <c r="F3012" s="63" t="s">
        <v>105</v>
      </c>
      <c r="G3012" s="63" t="s">
        <v>101</v>
      </c>
      <c r="H3012" s="63" t="s">
        <v>103</v>
      </c>
      <c r="I3012" s="63" t="s">
        <v>106</v>
      </c>
      <c r="J3012" s="63">
        <v>154</v>
      </c>
      <c r="K3012" s="63">
        <v>220.22</v>
      </c>
    </row>
    <row r="3013" spans="1:11" ht="18" customHeight="1" x14ac:dyDescent="0.3">
      <c r="A3013" s="63" t="s">
        <v>99</v>
      </c>
      <c r="B3013" s="63">
        <v>2024</v>
      </c>
      <c r="C3013" s="63" t="s">
        <v>42</v>
      </c>
      <c r="D3013" s="63" t="s">
        <v>102</v>
      </c>
      <c r="E3013" s="63" t="s">
        <v>104</v>
      </c>
      <c r="F3013" s="63" t="s">
        <v>105</v>
      </c>
      <c r="G3013" s="63" t="s">
        <v>101</v>
      </c>
      <c r="H3013" s="63" t="s">
        <v>103</v>
      </c>
      <c r="I3013" s="63" t="s">
        <v>106</v>
      </c>
      <c r="J3013" s="63">
        <v>809</v>
      </c>
      <c r="K3013" s="63">
        <v>1156.8699999999999</v>
      </c>
    </row>
    <row r="3014" spans="1:11" ht="18" customHeight="1" x14ac:dyDescent="0.3">
      <c r="A3014" s="63" t="s">
        <v>96</v>
      </c>
      <c r="B3014" s="63">
        <v>2024</v>
      </c>
      <c r="C3014" s="63" t="s">
        <v>42</v>
      </c>
      <c r="D3014" s="63" t="s">
        <v>102</v>
      </c>
      <c r="E3014" s="63" t="s">
        <v>104</v>
      </c>
      <c r="F3014" s="63" t="s">
        <v>105</v>
      </c>
      <c r="G3014" s="63" t="s">
        <v>101</v>
      </c>
      <c r="H3014" s="63" t="s">
        <v>103</v>
      </c>
      <c r="I3014" s="63" t="s">
        <v>106</v>
      </c>
      <c r="J3014" s="63">
        <v>895</v>
      </c>
      <c r="K3014" s="63">
        <v>1279.8499999999999</v>
      </c>
    </row>
    <row r="3015" spans="1:11" ht="18" customHeight="1" x14ac:dyDescent="0.3">
      <c r="A3015" s="63" t="s">
        <v>96</v>
      </c>
      <c r="B3015" s="63">
        <v>2024</v>
      </c>
      <c r="C3015" s="63" t="s">
        <v>42</v>
      </c>
      <c r="D3015" s="63" t="s">
        <v>102</v>
      </c>
      <c r="E3015" s="63" t="s">
        <v>104</v>
      </c>
      <c r="F3015" s="63" t="s">
        <v>105</v>
      </c>
      <c r="G3015" s="63" t="s">
        <v>101</v>
      </c>
      <c r="H3015" s="63" t="s">
        <v>103</v>
      </c>
      <c r="I3015" s="63" t="s">
        <v>106</v>
      </c>
      <c r="J3015" s="63">
        <v>848</v>
      </c>
      <c r="K3015" s="63">
        <v>526.24</v>
      </c>
    </row>
    <row r="3016" spans="1:11" ht="18" customHeight="1" x14ac:dyDescent="0.3">
      <c r="A3016" s="63" t="s">
        <v>99</v>
      </c>
      <c r="B3016" s="63">
        <v>2024</v>
      </c>
      <c r="C3016" s="63" t="s">
        <v>42</v>
      </c>
      <c r="D3016" s="63" t="s">
        <v>102</v>
      </c>
      <c r="E3016" s="63" t="s">
        <v>104</v>
      </c>
      <c r="F3016" s="63" t="s">
        <v>105</v>
      </c>
      <c r="G3016" s="63" t="s">
        <v>101</v>
      </c>
      <c r="H3016" s="63" t="s">
        <v>103</v>
      </c>
      <c r="I3016" s="63" t="s">
        <v>106</v>
      </c>
      <c r="J3016" s="63">
        <v>153</v>
      </c>
      <c r="K3016" s="63">
        <v>218.79</v>
      </c>
    </row>
    <row r="3017" spans="1:11" ht="18" customHeight="1" x14ac:dyDescent="0.3">
      <c r="A3017" s="63" t="s">
        <v>99</v>
      </c>
      <c r="B3017" s="63">
        <v>2024</v>
      </c>
      <c r="C3017" s="63" t="s">
        <v>42</v>
      </c>
      <c r="D3017" s="63" t="s">
        <v>102</v>
      </c>
      <c r="E3017" s="63" t="s">
        <v>104</v>
      </c>
      <c r="F3017" s="63" t="s">
        <v>105</v>
      </c>
      <c r="G3017" s="63" t="s">
        <v>101</v>
      </c>
      <c r="H3017" s="63" t="s">
        <v>103</v>
      </c>
      <c r="I3017" s="63" t="s">
        <v>106</v>
      </c>
      <c r="J3017" s="63">
        <v>181</v>
      </c>
      <c r="K3017" s="63">
        <v>258.83</v>
      </c>
    </row>
    <row r="3018" spans="1:11" ht="18" customHeight="1" x14ac:dyDescent="0.3">
      <c r="A3018" s="63" t="s">
        <v>89</v>
      </c>
      <c r="B3018" s="63">
        <v>2024</v>
      </c>
      <c r="C3018" s="63" t="s">
        <v>42</v>
      </c>
      <c r="D3018" s="63" t="s">
        <v>102</v>
      </c>
      <c r="E3018" s="63" t="s">
        <v>104</v>
      </c>
      <c r="F3018" s="63" t="s">
        <v>105</v>
      </c>
      <c r="G3018" s="63" t="s">
        <v>101</v>
      </c>
      <c r="H3018" s="63" t="s">
        <v>103</v>
      </c>
      <c r="I3018" s="63" t="s">
        <v>106</v>
      </c>
      <c r="J3018" s="63">
        <v>157</v>
      </c>
      <c r="K3018" s="63">
        <v>224.51</v>
      </c>
    </row>
    <row r="3019" spans="1:11" ht="18" customHeight="1" x14ac:dyDescent="0.3">
      <c r="A3019" s="63" t="s">
        <v>98</v>
      </c>
      <c r="B3019" s="63">
        <v>2024</v>
      </c>
      <c r="C3019" s="63" t="s">
        <v>42</v>
      </c>
      <c r="D3019" s="63" t="s">
        <v>102</v>
      </c>
      <c r="E3019" s="63" t="s">
        <v>104</v>
      </c>
      <c r="F3019" s="63" t="s">
        <v>105</v>
      </c>
      <c r="G3019" s="63" t="s">
        <v>101</v>
      </c>
      <c r="H3019" s="63" t="s">
        <v>103</v>
      </c>
      <c r="I3019" s="63" t="s">
        <v>106</v>
      </c>
      <c r="J3019" s="63">
        <v>818</v>
      </c>
      <c r="K3019" s="63">
        <v>1169.74</v>
      </c>
    </row>
    <row r="3020" spans="1:11" ht="18" customHeight="1" x14ac:dyDescent="0.3">
      <c r="A3020" s="63" t="s">
        <v>100</v>
      </c>
      <c r="B3020" s="63">
        <v>2024</v>
      </c>
      <c r="C3020" s="63" t="s">
        <v>42</v>
      </c>
      <c r="D3020" s="63" t="s">
        <v>102</v>
      </c>
      <c r="E3020" s="63" t="s">
        <v>104</v>
      </c>
      <c r="F3020" s="63" t="s">
        <v>105</v>
      </c>
      <c r="G3020" s="63" t="s">
        <v>101</v>
      </c>
      <c r="H3020" s="63" t="s">
        <v>103</v>
      </c>
      <c r="I3020" s="63" t="s">
        <v>106</v>
      </c>
      <c r="J3020" s="63">
        <v>155</v>
      </c>
      <c r="K3020" s="63">
        <v>221.65</v>
      </c>
    </row>
    <row r="3021" spans="1:11" ht="18" customHeight="1" x14ac:dyDescent="0.3">
      <c r="A3021" s="63" t="s">
        <v>89</v>
      </c>
      <c r="B3021" s="63">
        <v>2024</v>
      </c>
      <c r="C3021" s="63" t="s">
        <v>31</v>
      </c>
      <c r="D3021" s="63" t="s">
        <v>102</v>
      </c>
      <c r="E3021" s="63" t="s">
        <v>104</v>
      </c>
      <c r="F3021" s="63" t="s">
        <v>105</v>
      </c>
      <c r="G3021" s="63" t="s">
        <v>101</v>
      </c>
      <c r="H3021" s="63" t="s">
        <v>103</v>
      </c>
      <c r="I3021" s="63" t="s">
        <v>106</v>
      </c>
      <c r="J3021" s="63">
        <v>236</v>
      </c>
      <c r="K3021" s="63">
        <v>337.48</v>
      </c>
    </row>
    <row r="3022" spans="1:11" ht="18" customHeight="1" x14ac:dyDescent="0.3">
      <c r="A3022" s="63" t="s">
        <v>89</v>
      </c>
      <c r="B3022" s="63">
        <v>2024</v>
      </c>
      <c r="C3022" s="63" t="s">
        <v>31</v>
      </c>
      <c r="D3022" s="63" t="s">
        <v>102</v>
      </c>
      <c r="E3022" s="63" t="s">
        <v>104</v>
      </c>
      <c r="F3022" s="63" t="s">
        <v>105</v>
      </c>
      <c r="G3022" s="63" t="s">
        <v>101</v>
      </c>
      <c r="H3022" s="63" t="s">
        <v>103</v>
      </c>
      <c r="I3022" s="63" t="s">
        <v>106</v>
      </c>
      <c r="J3022" s="63">
        <v>206</v>
      </c>
      <c r="K3022" s="63">
        <v>294.58</v>
      </c>
    </row>
    <row r="3023" spans="1:11" ht="18" customHeight="1" x14ac:dyDescent="0.3">
      <c r="A3023" s="63" t="s">
        <v>99</v>
      </c>
      <c r="B3023" s="63">
        <v>2024</v>
      </c>
      <c r="C3023" s="63" t="s">
        <v>31</v>
      </c>
      <c r="D3023" s="63" t="s">
        <v>102</v>
      </c>
      <c r="E3023" s="63" t="s">
        <v>104</v>
      </c>
      <c r="F3023" s="63" t="s">
        <v>105</v>
      </c>
      <c r="G3023" s="63" t="s">
        <v>101</v>
      </c>
      <c r="H3023" s="63" t="s">
        <v>103</v>
      </c>
      <c r="I3023" s="63" t="s">
        <v>106</v>
      </c>
      <c r="J3023" s="63">
        <v>208</v>
      </c>
      <c r="K3023" s="63">
        <v>297.44</v>
      </c>
    </row>
    <row r="3024" spans="1:11" ht="18" customHeight="1" x14ac:dyDescent="0.3">
      <c r="A3024" s="63" t="s">
        <v>96</v>
      </c>
      <c r="B3024" s="63">
        <v>2024</v>
      </c>
      <c r="C3024" s="63" t="s">
        <v>31</v>
      </c>
      <c r="D3024" s="63" t="s">
        <v>102</v>
      </c>
      <c r="E3024" s="63" t="s">
        <v>104</v>
      </c>
      <c r="F3024" s="63" t="s">
        <v>105</v>
      </c>
      <c r="G3024" s="63" t="s">
        <v>101</v>
      </c>
      <c r="H3024" s="63" t="s">
        <v>103</v>
      </c>
      <c r="I3024" s="63" t="s">
        <v>106</v>
      </c>
      <c r="J3024" s="63">
        <v>800</v>
      </c>
      <c r="K3024" s="63">
        <v>1144</v>
      </c>
    </row>
    <row r="3025" spans="1:11" ht="18" customHeight="1" x14ac:dyDescent="0.3">
      <c r="A3025" s="63" t="s">
        <v>98</v>
      </c>
      <c r="B3025" s="63">
        <v>2024</v>
      </c>
      <c r="C3025" s="63" t="s">
        <v>31</v>
      </c>
      <c r="D3025" s="63" t="s">
        <v>102</v>
      </c>
      <c r="E3025" s="63" t="s">
        <v>104</v>
      </c>
      <c r="F3025" s="63" t="s">
        <v>105</v>
      </c>
      <c r="G3025" s="63" t="s">
        <v>101</v>
      </c>
      <c r="H3025" s="63" t="s">
        <v>103</v>
      </c>
      <c r="I3025" s="63" t="s">
        <v>106</v>
      </c>
      <c r="J3025" s="63">
        <v>886</v>
      </c>
      <c r="K3025" s="63">
        <v>1266.98</v>
      </c>
    </row>
    <row r="3026" spans="1:11" ht="18" customHeight="1" x14ac:dyDescent="0.3">
      <c r="A3026" s="63" t="s">
        <v>98</v>
      </c>
      <c r="B3026" s="63">
        <v>2024</v>
      </c>
      <c r="C3026" s="63" t="s">
        <v>31</v>
      </c>
      <c r="D3026" s="63" t="s">
        <v>102</v>
      </c>
      <c r="E3026" s="63" t="s">
        <v>104</v>
      </c>
      <c r="F3026" s="63" t="s">
        <v>105</v>
      </c>
      <c r="G3026" s="63" t="s">
        <v>101</v>
      </c>
      <c r="H3026" s="63" t="s">
        <v>103</v>
      </c>
      <c r="I3026" s="63" t="s">
        <v>106</v>
      </c>
      <c r="J3026" s="63">
        <v>839</v>
      </c>
      <c r="K3026" s="63">
        <v>526.24</v>
      </c>
    </row>
    <row r="3027" spans="1:11" ht="18" customHeight="1" x14ac:dyDescent="0.3">
      <c r="A3027" s="63" t="s">
        <v>96</v>
      </c>
      <c r="B3027" s="63">
        <v>2024</v>
      </c>
      <c r="C3027" s="63" t="s">
        <v>31</v>
      </c>
      <c r="D3027" s="63" t="s">
        <v>102</v>
      </c>
      <c r="E3027" s="63" t="s">
        <v>104</v>
      </c>
      <c r="F3027" s="63" t="s">
        <v>105</v>
      </c>
      <c r="G3027" s="63" t="s">
        <v>101</v>
      </c>
      <c r="H3027" s="63" t="s">
        <v>103</v>
      </c>
      <c r="I3027" s="63" t="s">
        <v>106</v>
      </c>
      <c r="J3027" s="63">
        <v>207</v>
      </c>
      <c r="K3027" s="63">
        <v>296.01</v>
      </c>
    </row>
    <row r="3028" spans="1:11" ht="18" customHeight="1" x14ac:dyDescent="0.3">
      <c r="A3028" s="63" t="s">
        <v>99</v>
      </c>
      <c r="B3028" s="63">
        <v>2024</v>
      </c>
      <c r="C3028" s="63" t="s">
        <v>31</v>
      </c>
      <c r="D3028" s="63" t="s">
        <v>102</v>
      </c>
      <c r="E3028" s="63" t="s">
        <v>104</v>
      </c>
      <c r="F3028" s="63" t="s">
        <v>105</v>
      </c>
      <c r="G3028" s="63" t="s">
        <v>101</v>
      </c>
      <c r="H3028" s="63" t="s">
        <v>103</v>
      </c>
      <c r="I3028" s="63" t="s">
        <v>106</v>
      </c>
      <c r="J3028" s="63">
        <v>235</v>
      </c>
      <c r="K3028" s="63">
        <v>336.05</v>
      </c>
    </row>
    <row r="3029" spans="1:11" ht="18" customHeight="1" x14ac:dyDescent="0.3">
      <c r="A3029" s="63" t="s">
        <v>89</v>
      </c>
      <c r="B3029" s="63">
        <v>2024</v>
      </c>
      <c r="C3029" s="63" t="s">
        <v>31</v>
      </c>
      <c r="D3029" s="63" t="s">
        <v>102</v>
      </c>
      <c r="E3029" s="63" t="s">
        <v>104</v>
      </c>
      <c r="F3029" s="63" t="s">
        <v>105</v>
      </c>
      <c r="G3029" s="63" t="s">
        <v>101</v>
      </c>
      <c r="H3029" s="63" t="s">
        <v>103</v>
      </c>
      <c r="I3029" s="63" t="s">
        <v>106</v>
      </c>
      <c r="J3029" s="63">
        <v>809</v>
      </c>
      <c r="K3029" s="63">
        <v>1156.8699999999999</v>
      </c>
    </row>
    <row r="3030" spans="1:11" ht="18" customHeight="1" x14ac:dyDescent="0.3">
      <c r="A3030" s="63" t="s">
        <v>89</v>
      </c>
      <c r="B3030" s="63">
        <v>2024</v>
      </c>
      <c r="C3030" s="63" t="s">
        <v>31</v>
      </c>
      <c r="D3030" s="63" t="s">
        <v>102</v>
      </c>
      <c r="E3030" s="63" t="s">
        <v>104</v>
      </c>
      <c r="F3030" s="63" t="s">
        <v>105</v>
      </c>
      <c r="G3030" s="63" t="s">
        <v>101</v>
      </c>
      <c r="H3030" s="63" t="s">
        <v>103</v>
      </c>
      <c r="I3030" s="63" t="s">
        <v>106</v>
      </c>
      <c r="J3030" s="63">
        <v>209</v>
      </c>
      <c r="K3030" s="63">
        <v>298.87</v>
      </c>
    </row>
    <row r="3031" spans="1:11" ht="18" customHeight="1" x14ac:dyDescent="0.3">
      <c r="A3031" s="63" t="s">
        <v>89</v>
      </c>
      <c r="B3031" s="63">
        <v>2024</v>
      </c>
      <c r="C3031" s="63" t="s">
        <v>9</v>
      </c>
      <c r="D3031" s="63" t="s">
        <v>102</v>
      </c>
      <c r="E3031" s="63" t="s">
        <v>104</v>
      </c>
      <c r="F3031" s="63" t="s">
        <v>105</v>
      </c>
      <c r="G3031" s="63" t="s">
        <v>101</v>
      </c>
      <c r="H3031" s="63" t="s">
        <v>103</v>
      </c>
      <c r="I3031" s="63" t="s">
        <v>106</v>
      </c>
      <c r="J3031" s="63">
        <v>242</v>
      </c>
      <c r="K3031" s="63">
        <v>346.06</v>
      </c>
    </row>
    <row r="3032" spans="1:11" ht="18" customHeight="1" x14ac:dyDescent="0.3">
      <c r="A3032" s="63" t="s">
        <v>98</v>
      </c>
      <c r="B3032" s="63">
        <v>2024</v>
      </c>
      <c r="C3032" s="63" t="s">
        <v>9</v>
      </c>
      <c r="D3032" s="63" t="s">
        <v>102</v>
      </c>
      <c r="E3032" s="63" t="s">
        <v>104</v>
      </c>
      <c r="F3032" s="63" t="s">
        <v>105</v>
      </c>
      <c r="G3032" s="63" t="s">
        <v>101</v>
      </c>
      <c r="H3032" s="63" t="s">
        <v>103</v>
      </c>
      <c r="I3032" s="63" t="s">
        <v>106</v>
      </c>
      <c r="J3032" s="63">
        <v>212</v>
      </c>
      <c r="K3032" s="63">
        <v>303.15999999999997</v>
      </c>
    </row>
    <row r="3033" spans="1:11" ht="18" customHeight="1" x14ac:dyDescent="0.3">
      <c r="A3033" s="63" t="s">
        <v>96</v>
      </c>
      <c r="B3033" s="63">
        <v>2024</v>
      </c>
      <c r="C3033" s="63" t="s">
        <v>9</v>
      </c>
      <c r="D3033" s="63" t="s">
        <v>102</v>
      </c>
      <c r="E3033" s="63" t="s">
        <v>104</v>
      </c>
      <c r="F3033" s="63" t="s">
        <v>105</v>
      </c>
      <c r="G3033" s="63" t="s">
        <v>101</v>
      </c>
      <c r="H3033" s="63" t="s">
        <v>103</v>
      </c>
      <c r="I3033" s="63" t="s">
        <v>106</v>
      </c>
      <c r="J3033" s="63">
        <v>238</v>
      </c>
      <c r="K3033" s="63">
        <v>340.34000000000003</v>
      </c>
    </row>
    <row r="3034" spans="1:11" ht="18" customHeight="1" x14ac:dyDescent="0.3">
      <c r="A3034" s="63" t="s">
        <v>98</v>
      </c>
      <c r="B3034" s="63">
        <v>2024</v>
      </c>
      <c r="C3034" s="63" t="s">
        <v>9</v>
      </c>
      <c r="D3034" s="63" t="s">
        <v>102</v>
      </c>
      <c r="E3034" s="63" t="s">
        <v>104</v>
      </c>
      <c r="F3034" s="63" t="s">
        <v>105</v>
      </c>
      <c r="G3034" s="63" t="s">
        <v>101</v>
      </c>
      <c r="H3034" s="63" t="s">
        <v>103</v>
      </c>
      <c r="I3034" s="63" t="s">
        <v>106</v>
      </c>
      <c r="J3034" s="63">
        <v>214</v>
      </c>
      <c r="K3034" s="63">
        <v>306.02</v>
      </c>
    </row>
    <row r="3035" spans="1:11" ht="18" customHeight="1" x14ac:dyDescent="0.3">
      <c r="A3035" s="63" t="s">
        <v>96</v>
      </c>
      <c r="B3035" s="63">
        <v>2024</v>
      </c>
      <c r="C3035" s="63" t="s">
        <v>9</v>
      </c>
      <c r="D3035" s="63" t="s">
        <v>102</v>
      </c>
      <c r="E3035" s="63" t="s">
        <v>104</v>
      </c>
      <c r="F3035" s="63" t="s">
        <v>105</v>
      </c>
      <c r="G3035" s="63" t="s">
        <v>101</v>
      </c>
      <c r="H3035" s="63" t="s">
        <v>103</v>
      </c>
      <c r="I3035" s="63" t="s">
        <v>106</v>
      </c>
      <c r="J3035" s="63">
        <v>799</v>
      </c>
      <c r="K3035" s="63">
        <v>1142.57</v>
      </c>
    </row>
    <row r="3036" spans="1:11" ht="18" customHeight="1" x14ac:dyDescent="0.3">
      <c r="A3036" s="63" t="s">
        <v>96</v>
      </c>
      <c r="B3036" s="63">
        <v>2024</v>
      </c>
      <c r="C3036" s="63" t="s">
        <v>9</v>
      </c>
      <c r="D3036" s="63" t="s">
        <v>102</v>
      </c>
      <c r="E3036" s="63" t="s">
        <v>104</v>
      </c>
      <c r="F3036" s="63" t="s">
        <v>105</v>
      </c>
      <c r="G3036" s="63" t="s">
        <v>101</v>
      </c>
      <c r="H3036" s="63" t="s">
        <v>103</v>
      </c>
      <c r="I3036" s="63" t="s">
        <v>106</v>
      </c>
      <c r="J3036" s="63">
        <v>213</v>
      </c>
      <c r="K3036" s="63">
        <v>304.59000000000003</v>
      </c>
    </row>
    <row r="3037" spans="1:11" ht="18" customHeight="1" x14ac:dyDescent="0.3">
      <c r="A3037" s="63" t="s">
        <v>98</v>
      </c>
      <c r="B3037" s="63">
        <v>2024</v>
      </c>
      <c r="C3037" s="63" t="s">
        <v>9</v>
      </c>
      <c r="D3037" s="63" t="s">
        <v>102</v>
      </c>
      <c r="E3037" s="63" t="s">
        <v>104</v>
      </c>
      <c r="F3037" s="63" t="s">
        <v>105</v>
      </c>
      <c r="G3037" s="63" t="s">
        <v>101</v>
      </c>
      <c r="H3037" s="63" t="s">
        <v>103</v>
      </c>
      <c r="I3037" s="63" t="s">
        <v>106</v>
      </c>
      <c r="J3037" s="63">
        <v>241</v>
      </c>
      <c r="K3037" s="63">
        <v>344.63</v>
      </c>
    </row>
    <row r="3038" spans="1:11" ht="18" customHeight="1" x14ac:dyDescent="0.3">
      <c r="A3038" s="63" t="s">
        <v>96</v>
      </c>
      <c r="B3038" s="63">
        <v>2024</v>
      </c>
      <c r="C3038" s="63" t="s">
        <v>9</v>
      </c>
      <c r="D3038" s="63" t="s">
        <v>102</v>
      </c>
      <c r="E3038" s="63" t="s">
        <v>104</v>
      </c>
      <c r="F3038" s="63" t="s">
        <v>105</v>
      </c>
      <c r="G3038" s="63" t="s">
        <v>101</v>
      </c>
      <c r="H3038" s="63" t="s">
        <v>103</v>
      </c>
      <c r="I3038" s="63" t="s">
        <v>106</v>
      </c>
      <c r="J3038" s="63">
        <v>211</v>
      </c>
      <c r="K3038" s="63">
        <v>301.73</v>
      </c>
    </row>
    <row r="3039" spans="1:11" ht="18" customHeight="1" x14ac:dyDescent="0.3">
      <c r="A3039" s="63" t="s">
        <v>98</v>
      </c>
      <c r="B3039" s="63">
        <v>2024</v>
      </c>
      <c r="C3039" s="63" t="s">
        <v>9</v>
      </c>
      <c r="D3039" s="63" t="s">
        <v>102</v>
      </c>
      <c r="E3039" s="63" t="s">
        <v>104</v>
      </c>
      <c r="F3039" s="63" t="s">
        <v>105</v>
      </c>
      <c r="G3039" s="63" t="s">
        <v>101</v>
      </c>
      <c r="H3039" s="63" t="s">
        <v>103</v>
      </c>
      <c r="I3039" s="63" t="s">
        <v>106</v>
      </c>
      <c r="J3039" s="63">
        <v>808</v>
      </c>
      <c r="K3039" s="63">
        <v>1155.44</v>
      </c>
    </row>
    <row r="3040" spans="1:11" ht="18" customHeight="1" x14ac:dyDescent="0.3">
      <c r="A3040" s="63" t="s">
        <v>89</v>
      </c>
      <c r="B3040" s="63">
        <v>2024</v>
      </c>
      <c r="C3040" s="63" t="s">
        <v>9</v>
      </c>
      <c r="D3040" s="63" t="s">
        <v>102</v>
      </c>
      <c r="E3040" s="63" t="s">
        <v>104</v>
      </c>
      <c r="F3040" s="63" t="s">
        <v>105</v>
      </c>
      <c r="G3040" s="63" t="s">
        <v>101</v>
      </c>
      <c r="H3040" s="63" t="s">
        <v>103</v>
      </c>
      <c r="I3040" s="63" t="s">
        <v>106</v>
      </c>
      <c r="J3040" s="63">
        <v>215</v>
      </c>
      <c r="K3040" s="63">
        <v>307.45</v>
      </c>
    </row>
    <row r="3041" spans="1:11" ht="18" customHeight="1" x14ac:dyDescent="0.3">
      <c r="A3041" s="63" t="s">
        <v>89</v>
      </c>
      <c r="B3041" s="63">
        <v>2024</v>
      </c>
      <c r="C3041" s="63" t="s">
        <v>37</v>
      </c>
      <c r="D3041" s="63" t="s">
        <v>102</v>
      </c>
      <c r="E3041" s="63" t="s">
        <v>104</v>
      </c>
      <c r="F3041" s="63" t="s">
        <v>105</v>
      </c>
      <c r="G3041" s="63" t="s">
        <v>101</v>
      </c>
      <c r="H3041" s="63" t="s">
        <v>103</v>
      </c>
      <c r="I3041" s="63" t="s">
        <v>106</v>
      </c>
      <c r="J3041" s="63">
        <v>206</v>
      </c>
      <c r="K3041" s="63">
        <v>294.58</v>
      </c>
    </row>
    <row r="3042" spans="1:11" ht="18" customHeight="1" x14ac:dyDescent="0.3">
      <c r="A3042" s="63" t="s">
        <v>96</v>
      </c>
      <c r="B3042" s="63">
        <v>2024</v>
      </c>
      <c r="C3042" s="63" t="s">
        <v>37</v>
      </c>
      <c r="D3042" s="63" t="s">
        <v>102</v>
      </c>
      <c r="E3042" s="63" t="s">
        <v>104</v>
      </c>
      <c r="F3042" s="63" t="s">
        <v>105</v>
      </c>
      <c r="G3042" s="63" t="s">
        <v>101</v>
      </c>
      <c r="H3042" s="63" t="s">
        <v>103</v>
      </c>
      <c r="I3042" s="63" t="s">
        <v>106</v>
      </c>
      <c r="J3042" s="63">
        <v>182</v>
      </c>
      <c r="K3042" s="63">
        <v>260.26</v>
      </c>
    </row>
    <row r="3043" spans="1:11" ht="18" customHeight="1" x14ac:dyDescent="0.3">
      <c r="A3043" s="63" t="s">
        <v>96</v>
      </c>
      <c r="B3043" s="63">
        <v>2024</v>
      </c>
      <c r="C3043" s="63" t="s">
        <v>37</v>
      </c>
      <c r="D3043" s="63" t="s">
        <v>102</v>
      </c>
      <c r="E3043" s="63" t="s">
        <v>104</v>
      </c>
      <c r="F3043" s="63" t="s">
        <v>105</v>
      </c>
      <c r="G3043" s="63" t="s">
        <v>101</v>
      </c>
      <c r="H3043" s="63" t="s">
        <v>103</v>
      </c>
      <c r="I3043" s="63" t="s">
        <v>106</v>
      </c>
      <c r="J3043" s="63">
        <v>208</v>
      </c>
      <c r="K3043" s="63">
        <v>297.44</v>
      </c>
    </row>
    <row r="3044" spans="1:11" ht="18" customHeight="1" x14ac:dyDescent="0.3">
      <c r="A3044" s="63" t="s">
        <v>96</v>
      </c>
      <c r="B3044" s="63">
        <v>2024</v>
      </c>
      <c r="C3044" s="63" t="s">
        <v>37</v>
      </c>
      <c r="D3044" s="63" t="s">
        <v>102</v>
      </c>
      <c r="E3044" s="63" t="s">
        <v>104</v>
      </c>
      <c r="F3044" s="63" t="s">
        <v>105</v>
      </c>
      <c r="G3044" s="63" t="s">
        <v>101</v>
      </c>
      <c r="H3044" s="63" t="s">
        <v>103</v>
      </c>
      <c r="I3044" s="63" t="s">
        <v>106</v>
      </c>
      <c r="J3044" s="63">
        <v>804</v>
      </c>
      <c r="K3044" s="63">
        <v>1149.72</v>
      </c>
    </row>
    <row r="3045" spans="1:11" ht="18" customHeight="1" x14ac:dyDescent="0.3">
      <c r="A3045" s="63" t="s">
        <v>89</v>
      </c>
      <c r="B3045" s="63">
        <v>2024</v>
      </c>
      <c r="C3045" s="63" t="s">
        <v>37</v>
      </c>
      <c r="D3045" s="63" t="s">
        <v>102</v>
      </c>
      <c r="E3045" s="63" t="s">
        <v>104</v>
      </c>
      <c r="F3045" s="63" t="s">
        <v>105</v>
      </c>
      <c r="G3045" s="63" t="s">
        <v>101</v>
      </c>
      <c r="H3045" s="63" t="s">
        <v>103</v>
      </c>
      <c r="I3045" s="63" t="s">
        <v>106</v>
      </c>
      <c r="J3045" s="63">
        <v>891</v>
      </c>
      <c r="K3045" s="63">
        <v>1274.1300000000001</v>
      </c>
    </row>
    <row r="3046" spans="1:11" ht="18" customHeight="1" x14ac:dyDescent="0.3">
      <c r="A3046" s="63" t="s">
        <v>89</v>
      </c>
      <c r="B3046" s="63">
        <v>2024</v>
      </c>
      <c r="C3046" s="63" t="s">
        <v>37</v>
      </c>
      <c r="D3046" s="63" t="s">
        <v>102</v>
      </c>
      <c r="E3046" s="63" t="s">
        <v>104</v>
      </c>
      <c r="F3046" s="63" t="s">
        <v>105</v>
      </c>
      <c r="G3046" s="63" t="s">
        <v>101</v>
      </c>
      <c r="H3046" s="63" t="s">
        <v>103</v>
      </c>
      <c r="I3046" s="63" t="s">
        <v>106</v>
      </c>
      <c r="J3046" s="63">
        <v>844</v>
      </c>
      <c r="K3046" s="63">
        <v>526.24</v>
      </c>
    </row>
    <row r="3047" spans="1:11" ht="18" customHeight="1" x14ac:dyDescent="0.3">
      <c r="A3047" s="63" t="s">
        <v>96</v>
      </c>
      <c r="B3047" s="63">
        <v>2024</v>
      </c>
      <c r="C3047" s="63" t="s">
        <v>37</v>
      </c>
      <c r="D3047" s="63" t="s">
        <v>102</v>
      </c>
      <c r="E3047" s="63" t="s">
        <v>104</v>
      </c>
      <c r="F3047" s="63" t="s">
        <v>105</v>
      </c>
      <c r="G3047" s="63" t="s">
        <v>101</v>
      </c>
      <c r="H3047" s="63" t="s">
        <v>103</v>
      </c>
      <c r="I3047" s="63" t="s">
        <v>106</v>
      </c>
      <c r="J3047" s="63">
        <v>183</v>
      </c>
      <c r="K3047" s="63">
        <v>261.69</v>
      </c>
    </row>
    <row r="3048" spans="1:11" ht="18" customHeight="1" x14ac:dyDescent="0.3">
      <c r="A3048" s="63" t="s">
        <v>96</v>
      </c>
      <c r="B3048" s="63">
        <v>2024</v>
      </c>
      <c r="C3048" s="63" t="s">
        <v>37</v>
      </c>
      <c r="D3048" s="63" t="s">
        <v>102</v>
      </c>
      <c r="E3048" s="63" t="s">
        <v>104</v>
      </c>
      <c r="F3048" s="63" t="s">
        <v>105</v>
      </c>
      <c r="G3048" s="63" t="s">
        <v>101</v>
      </c>
      <c r="H3048" s="63" t="s">
        <v>103</v>
      </c>
      <c r="I3048" s="63" t="s">
        <v>106</v>
      </c>
      <c r="J3048" s="63">
        <v>181</v>
      </c>
      <c r="K3048" s="63">
        <v>258.83</v>
      </c>
    </row>
    <row r="3049" spans="1:11" ht="18" customHeight="1" x14ac:dyDescent="0.3">
      <c r="A3049" s="63" t="s">
        <v>96</v>
      </c>
      <c r="B3049" s="63">
        <v>2024</v>
      </c>
      <c r="C3049" s="63" t="s">
        <v>37</v>
      </c>
      <c r="D3049" s="63" t="s">
        <v>102</v>
      </c>
      <c r="E3049" s="63" t="s">
        <v>104</v>
      </c>
      <c r="F3049" s="63" t="s">
        <v>105</v>
      </c>
      <c r="G3049" s="63" t="s">
        <v>101</v>
      </c>
      <c r="H3049" s="63" t="s">
        <v>103</v>
      </c>
      <c r="I3049" s="63" t="s">
        <v>106</v>
      </c>
      <c r="J3049" s="63">
        <v>813</v>
      </c>
      <c r="K3049" s="63">
        <v>1162.5899999999999</v>
      </c>
    </row>
    <row r="3050" spans="1:11" ht="18" customHeight="1" x14ac:dyDescent="0.3">
      <c r="A3050" s="63" t="s">
        <v>89</v>
      </c>
      <c r="B3050" s="63">
        <v>2024</v>
      </c>
      <c r="C3050" s="63" t="s">
        <v>37</v>
      </c>
      <c r="D3050" s="63" t="s">
        <v>102</v>
      </c>
      <c r="E3050" s="63" t="s">
        <v>104</v>
      </c>
      <c r="F3050" s="63" t="s">
        <v>105</v>
      </c>
      <c r="G3050" s="63" t="s">
        <v>101</v>
      </c>
      <c r="H3050" s="63" t="s">
        <v>103</v>
      </c>
      <c r="I3050" s="63" t="s">
        <v>106</v>
      </c>
      <c r="J3050" s="63">
        <v>179</v>
      </c>
      <c r="K3050" s="63">
        <v>255.97</v>
      </c>
    </row>
    <row r="3051" spans="1:11" ht="18" customHeight="1" x14ac:dyDescent="0.3">
      <c r="A3051" s="63" t="s">
        <v>96</v>
      </c>
      <c r="B3051" s="63">
        <v>2024</v>
      </c>
      <c r="C3051" s="63" t="s">
        <v>36</v>
      </c>
      <c r="D3051" s="63" t="s">
        <v>102</v>
      </c>
      <c r="E3051" s="63" t="s">
        <v>104</v>
      </c>
      <c r="F3051" s="63" t="s">
        <v>105</v>
      </c>
      <c r="G3051" s="63" t="s">
        <v>101</v>
      </c>
      <c r="H3051" s="63" t="s">
        <v>103</v>
      </c>
      <c r="I3051" s="63" t="s">
        <v>106</v>
      </c>
      <c r="J3051" s="63">
        <v>212</v>
      </c>
      <c r="K3051" s="63">
        <v>303.15999999999997</v>
      </c>
    </row>
    <row r="3052" spans="1:11" ht="18" customHeight="1" x14ac:dyDescent="0.3">
      <c r="A3052" s="63" t="s">
        <v>98</v>
      </c>
      <c r="B3052" s="63">
        <v>2024</v>
      </c>
      <c r="C3052" s="63" t="s">
        <v>36</v>
      </c>
      <c r="D3052" s="63" t="s">
        <v>102</v>
      </c>
      <c r="E3052" s="63" t="s">
        <v>104</v>
      </c>
      <c r="F3052" s="63" t="s">
        <v>105</v>
      </c>
      <c r="G3052" s="63" t="s">
        <v>101</v>
      </c>
      <c r="H3052" s="63" t="s">
        <v>103</v>
      </c>
      <c r="I3052" s="63" t="s">
        <v>106</v>
      </c>
      <c r="J3052" s="63">
        <v>188</v>
      </c>
      <c r="K3052" s="63">
        <v>268.84000000000003</v>
      </c>
    </row>
    <row r="3053" spans="1:11" ht="18" customHeight="1" x14ac:dyDescent="0.3">
      <c r="A3053" s="63" t="s">
        <v>99</v>
      </c>
      <c r="B3053" s="63">
        <v>2024</v>
      </c>
      <c r="C3053" s="63" t="s">
        <v>36</v>
      </c>
      <c r="D3053" s="63" t="s">
        <v>102</v>
      </c>
      <c r="E3053" s="63" t="s">
        <v>104</v>
      </c>
      <c r="F3053" s="63" t="s">
        <v>105</v>
      </c>
      <c r="G3053" s="63" t="s">
        <v>101</v>
      </c>
      <c r="H3053" s="63" t="s">
        <v>103</v>
      </c>
      <c r="I3053" s="63" t="s">
        <v>106</v>
      </c>
      <c r="J3053" s="63">
        <v>214</v>
      </c>
      <c r="K3053" s="63">
        <v>306.02</v>
      </c>
    </row>
    <row r="3054" spans="1:11" ht="18" customHeight="1" x14ac:dyDescent="0.3">
      <c r="A3054" s="63" t="s">
        <v>98</v>
      </c>
      <c r="B3054" s="63">
        <v>2024</v>
      </c>
      <c r="C3054" s="63" t="s">
        <v>36</v>
      </c>
      <c r="D3054" s="63" t="s">
        <v>102</v>
      </c>
      <c r="E3054" s="63" t="s">
        <v>104</v>
      </c>
      <c r="F3054" s="63" t="s">
        <v>105</v>
      </c>
      <c r="G3054" s="63" t="s">
        <v>101</v>
      </c>
      <c r="H3054" s="63" t="s">
        <v>103</v>
      </c>
      <c r="I3054" s="63" t="s">
        <v>106</v>
      </c>
      <c r="J3054" s="63">
        <v>184</v>
      </c>
      <c r="K3054" s="63">
        <v>263.12</v>
      </c>
    </row>
    <row r="3055" spans="1:11" ht="18" customHeight="1" x14ac:dyDescent="0.3">
      <c r="A3055" s="63" t="s">
        <v>99</v>
      </c>
      <c r="B3055" s="63">
        <v>2024</v>
      </c>
      <c r="C3055" s="63" t="s">
        <v>36</v>
      </c>
      <c r="D3055" s="63" t="s">
        <v>102</v>
      </c>
      <c r="E3055" s="63" t="s">
        <v>104</v>
      </c>
      <c r="F3055" s="63" t="s">
        <v>105</v>
      </c>
      <c r="G3055" s="63" t="s">
        <v>101</v>
      </c>
      <c r="H3055" s="63" t="s">
        <v>103</v>
      </c>
      <c r="I3055" s="63" t="s">
        <v>106</v>
      </c>
      <c r="J3055" s="63">
        <v>803</v>
      </c>
      <c r="K3055" s="63">
        <v>1148.29</v>
      </c>
    </row>
    <row r="3056" spans="1:11" ht="18" customHeight="1" x14ac:dyDescent="0.3">
      <c r="A3056" s="63" t="s">
        <v>98</v>
      </c>
      <c r="B3056" s="63">
        <v>2024</v>
      </c>
      <c r="C3056" s="63" t="s">
        <v>36</v>
      </c>
      <c r="D3056" s="63" t="s">
        <v>102</v>
      </c>
      <c r="E3056" s="63" t="s">
        <v>104</v>
      </c>
      <c r="F3056" s="63" t="s">
        <v>105</v>
      </c>
      <c r="G3056" s="63" t="s">
        <v>101</v>
      </c>
      <c r="H3056" s="63" t="s">
        <v>103</v>
      </c>
      <c r="I3056" s="63" t="s">
        <v>106</v>
      </c>
      <c r="J3056" s="63">
        <v>890</v>
      </c>
      <c r="K3056" s="63">
        <v>1272.7</v>
      </c>
    </row>
    <row r="3057" spans="1:11" ht="18" customHeight="1" x14ac:dyDescent="0.3">
      <c r="A3057" s="63" t="s">
        <v>98</v>
      </c>
      <c r="B3057" s="63">
        <v>2024</v>
      </c>
      <c r="C3057" s="63" t="s">
        <v>36</v>
      </c>
      <c r="D3057" s="63" t="s">
        <v>102</v>
      </c>
      <c r="E3057" s="63" t="s">
        <v>104</v>
      </c>
      <c r="F3057" s="63" t="s">
        <v>105</v>
      </c>
      <c r="G3057" s="63" t="s">
        <v>101</v>
      </c>
      <c r="H3057" s="63" t="s">
        <v>103</v>
      </c>
      <c r="I3057" s="63" t="s">
        <v>106</v>
      </c>
      <c r="J3057" s="63">
        <v>843</v>
      </c>
      <c r="K3057" s="63">
        <v>526.24</v>
      </c>
    </row>
    <row r="3058" spans="1:11" ht="18" customHeight="1" x14ac:dyDescent="0.3">
      <c r="A3058" s="63" t="s">
        <v>99</v>
      </c>
      <c r="B3058" s="63">
        <v>2024</v>
      </c>
      <c r="C3058" s="63" t="s">
        <v>36</v>
      </c>
      <c r="D3058" s="63" t="s">
        <v>102</v>
      </c>
      <c r="E3058" s="63" t="s">
        <v>104</v>
      </c>
      <c r="F3058" s="63" t="s">
        <v>105</v>
      </c>
      <c r="G3058" s="63" t="s">
        <v>101</v>
      </c>
      <c r="H3058" s="63" t="s">
        <v>103</v>
      </c>
      <c r="I3058" s="63" t="s">
        <v>106</v>
      </c>
      <c r="J3058" s="63">
        <v>189</v>
      </c>
      <c r="K3058" s="63">
        <v>270.27</v>
      </c>
    </row>
    <row r="3059" spans="1:11" ht="18" customHeight="1" x14ac:dyDescent="0.3">
      <c r="A3059" s="63" t="s">
        <v>98</v>
      </c>
      <c r="B3059" s="63">
        <v>2024</v>
      </c>
      <c r="C3059" s="63" t="s">
        <v>36</v>
      </c>
      <c r="D3059" s="63" t="s">
        <v>102</v>
      </c>
      <c r="E3059" s="63" t="s">
        <v>104</v>
      </c>
      <c r="F3059" s="63" t="s">
        <v>105</v>
      </c>
      <c r="G3059" s="63" t="s">
        <v>101</v>
      </c>
      <c r="H3059" s="63" t="s">
        <v>103</v>
      </c>
      <c r="I3059" s="63" t="s">
        <v>106</v>
      </c>
      <c r="J3059" s="63">
        <v>211</v>
      </c>
      <c r="K3059" s="63">
        <v>301.73</v>
      </c>
    </row>
    <row r="3060" spans="1:11" ht="18" customHeight="1" x14ac:dyDescent="0.3">
      <c r="A3060" s="63" t="s">
        <v>99</v>
      </c>
      <c r="B3060" s="63">
        <v>2024</v>
      </c>
      <c r="C3060" s="63" t="s">
        <v>36</v>
      </c>
      <c r="D3060" s="63" t="s">
        <v>102</v>
      </c>
      <c r="E3060" s="63" t="s">
        <v>104</v>
      </c>
      <c r="F3060" s="63" t="s">
        <v>105</v>
      </c>
      <c r="G3060" s="63" t="s">
        <v>101</v>
      </c>
      <c r="H3060" s="63" t="s">
        <v>103</v>
      </c>
      <c r="I3060" s="63" t="s">
        <v>106</v>
      </c>
      <c r="J3060" s="63">
        <v>187</v>
      </c>
      <c r="K3060" s="63">
        <v>267.40999999999997</v>
      </c>
    </row>
    <row r="3061" spans="1:11" ht="18" customHeight="1" x14ac:dyDescent="0.3">
      <c r="A3061" s="63" t="s">
        <v>98</v>
      </c>
      <c r="B3061" s="63">
        <v>2024</v>
      </c>
      <c r="C3061" s="63" t="s">
        <v>36</v>
      </c>
      <c r="D3061" s="63" t="s">
        <v>102</v>
      </c>
      <c r="E3061" s="63" t="s">
        <v>104</v>
      </c>
      <c r="F3061" s="63" t="s">
        <v>105</v>
      </c>
      <c r="G3061" s="63" t="s">
        <v>101</v>
      </c>
      <c r="H3061" s="63" t="s">
        <v>103</v>
      </c>
      <c r="I3061" s="63" t="s">
        <v>106</v>
      </c>
      <c r="J3061" s="63">
        <v>812</v>
      </c>
      <c r="K3061" s="63">
        <v>1161.1599999999999</v>
      </c>
    </row>
    <row r="3062" spans="1:11" ht="18" customHeight="1" x14ac:dyDescent="0.3">
      <c r="A3062" s="63" t="s">
        <v>96</v>
      </c>
      <c r="B3062" s="63">
        <v>2024</v>
      </c>
      <c r="C3062" s="63" t="s">
        <v>36</v>
      </c>
      <c r="D3062" s="63" t="s">
        <v>102</v>
      </c>
      <c r="E3062" s="63" t="s">
        <v>104</v>
      </c>
      <c r="F3062" s="63" t="s">
        <v>105</v>
      </c>
      <c r="G3062" s="63" t="s">
        <v>101</v>
      </c>
      <c r="H3062" s="63" t="s">
        <v>103</v>
      </c>
      <c r="I3062" s="63" t="s">
        <v>106</v>
      </c>
      <c r="J3062" s="63">
        <v>185</v>
      </c>
      <c r="K3062" s="63">
        <v>264.55</v>
      </c>
    </row>
    <row r="3063" spans="1:11" ht="18" customHeight="1" x14ac:dyDescent="0.3">
      <c r="A3063" s="63" t="s">
        <v>96</v>
      </c>
      <c r="B3063" s="63">
        <v>2024</v>
      </c>
      <c r="C3063" s="63" t="s">
        <v>32</v>
      </c>
      <c r="D3063" s="63" t="s">
        <v>102</v>
      </c>
      <c r="E3063" s="63" t="s">
        <v>104</v>
      </c>
      <c r="F3063" s="63" t="s">
        <v>105</v>
      </c>
      <c r="G3063" s="63" t="s">
        <v>101</v>
      </c>
      <c r="H3063" s="63" t="s">
        <v>103</v>
      </c>
      <c r="I3063" s="63" t="s">
        <v>106</v>
      </c>
      <c r="J3063" s="63">
        <v>230</v>
      </c>
      <c r="K3063" s="63">
        <v>328.9</v>
      </c>
    </row>
    <row r="3064" spans="1:11" ht="18" customHeight="1" x14ac:dyDescent="0.3">
      <c r="A3064" s="63" t="s">
        <v>89</v>
      </c>
      <c r="B3064" s="63">
        <v>2024</v>
      </c>
      <c r="C3064" s="63" t="s">
        <v>32</v>
      </c>
      <c r="D3064" s="63" t="s">
        <v>102</v>
      </c>
      <c r="E3064" s="63" t="s">
        <v>104</v>
      </c>
      <c r="F3064" s="63" t="s">
        <v>105</v>
      </c>
      <c r="G3064" s="63" t="s">
        <v>101</v>
      </c>
      <c r="H3064" s="63" t="s">
        <v>103</v>
      </c>
      <c r="I3064" s="63" t="s">
        <v>106</v>
      </c>
      <c r="J3064" s="63">
        <v>200</v>
      </c>
      <c r="K3064" s="63">
        <v>286</v>
      </c>
    </row>
    <row r="3065" spans="1:11" ht="18" customHeight="1" x14ac:dyDescent="0.3">
      <c r="A3065" s="63" t="s">
        <v>89</v>
      </c>
      <c r="B3065" s="63">
        <v>2024</v>
      </c>
      <c r="C3065" s="63" t="s">
        <v>32</v>
      </c>
      <c r="D3065" s="63" t="s">
        <v>102</v>
      </c>
      <c r="E3065" s="63" t="s">
        <v>104</v>
      </c>
      <c r="F3065" s="63" t="s">
        <v>105</v>
      </c>
      <c r="G3065" s="63" t="s">
        <v>101</v>
      </c>
      <c r="H3065" s="63" t="s">
        <v>103</v>
      </c>
      <c r="I3065" s="63" t="s">
        <v>106</v>
      </c>
      <c r="J3065" s="63">
        <v>232</v>
      </c>
      <c r="K3065" s="63">
        <v>331.76</v>
      </c>
    </row>
    <row r="3066" spans="1:11" ht="18" customHeight="1" x14ac:dyDescent="0.3">
      <c r="A3066" s="63" t="s">
        <v>98</v>
      </c>
      <c r="B3066" s="63">
        <v>2024</v>
      </c>
      <c r="C3066" s="63" t="s">
        <v>32</v>
      </c>
      <c r="D3066" s="63" t="s">
        <v>102</v>
      </c>
      <c r="E3066" s="63" t="s">
        <v>104</v>
      </c>
      <c r="F3066" s="63" t="s">
        <v>105</v>
      </c>
      <c r="G3066" s="63" t="s">
        <v>101</v>
      </c>
      <c r="H3066" s="63" t="s">
        <v>103</v>
      </c>
      <c r="I3066" s="63" t="s">
        <v>106</v>
      </c>
      <c r="J3066" s="63">
        <v>202</v>
      </c>
      <c r="K3066" s="63">
        <v>288.86</v>
      </c>
    </row>
    <row r="3067" spans="1:11" ht="18" customHeight="1" x14ac:dyDescent="0.3">
      <c r="A3067" s="63" t="s">
        <v>89</v>
      </c>
      <c r="B3067" s="63">
        <v>2024</v>
      </c>
      <c r="C3067" s="63" t="s">
        <v>32</v>
      </c>
      <c r="D3067" s="63" t="s">
        <v>102</v>
      </c>
      <c r="E3067" s="63" t="s">
        <v>104</v>
      </c>
      <c r="F3067" s="63" t="s">
        <v>105</v>
      </c>
      <c r="G3067" s="63" t="s">
        <v>101</v>
      </c>
      <c r="H3067" s="63" t="s">
        <v>103</v>
      </c>
      <c r="I3067" s="63" t="s">
        <v>106</v>
      </c>
      <c r="J3067" s="63">
        <v>801</v>
      </c>
      <c r="K3067" s="63">
        <v>1145.43</v>
      </c>
    </row>
    <row r="3068" spans="1:11" ht="18" customHeight="1" x14ac:dyDescent="0.3">
      <c r="A3068" s="63" t="s">
        <v>89</v>
      </c>
      <c r="B3068" s="63">
        <v>2024</v>
      </c>
      <c r="C3068" s="63" t="s">
        <v>32</v>
      </c>
      <c r="D3068" s="63" t="s">
        <v>102</v>
      </c>
      <c r="E3068" s="63" t="s">
        <v>104</v>
      </c>
      <c r="F3068" s="63" t="s">
        <v>105</v>
      </c>
      <c r="G3068" s="63" t="s">
        <v>101</v>
      </c>
      <c r="H3068" s="63" t="s">
        <v>103</v>
      </c>
      <c r="I3068" s="63" t="s">
        <v>106</v>
      </c>
      <c r="J3068" s="63">
        <v>887</v>
      </c>
      <c r="K3068" s="63">
        <v>1268.4099999999999</v>
      </c>
    </row>
    <row r="3069" spans="1:11" ht="18" customHeight="1" x14ac:dyDescent="0.3">
      <c r="A3069" s="63" t="s">
        <v>89</v>
      </c>
      <c r="B3069" s="63">
        <v>2024</v>
      </c>
      <c r="C3069" s="63" t="s">
        <v>32</v>
      </c>
      <c r="D3069" s="63" t="s">
        <v>102</v>
      </c>
      <c r="E3069" s="63" t="s">
        <v>104</v>
      </c>
      <c r="F3069" s="63" t="s">
        <v>105</v>
      </c>
      <c r="G3069" s="63" t="s">
        <v>101</v>
      </c>
      <c r="H3069" s="63" t="s">
        <v>103</v>
      </c>
      <c r="I3069" s="63" t="s">
        <v>106</v>
      </c>
      <c r="J3069" s="63">
        <v>840</v>
      </c>
      <c r="K3069" s="63">
        <v>526.24</v>
      </c>
    </row>
    <row r="3070" spans="1:11" ht="18" customHeight="1" x14ac:dyDescent="0.3">
      <c r="A3070" s="63" t="s">
        <v>89</v>
      </c>
      <c r="B3070" s="63">
        <v>2024</v>
      </c>
      <c r="C3070" s="63" t="s">
        <v>32</v>
      </c>
      <c r="D3070" s="63" t="s">
        <v>102</v>
      </c>
      <c r="E3070" s="63" t="s">
        <v>104</v>
      </c>
      <c r="F3070" s="63" t="s">
        <v>105</v>
      </c>
      <c r="G3070" s="63" t="s">
        <v>101</v>
      </c>
      <c r="H3070" s="63" t="s">
        <v>103</v>
      </c>
      <c r="I3070" s="63" t="s">
        <v>106</v>
      </c>
      <c r="J3070" s="63">
        <v>201</v>
      </c>
      <c r="K3070" s="63">
        <v>287.43</v>
      </c>
    </row>
    <row r="3071" spans="1:11" ht="18" customHeight="1" x14ac:dyDescent="0.3">
      <c r="A3071" s="63" t="s">
        <v>98</v>
      </c>
      <c r="B3071" s="63">
        <v>2024</v>
      </c>
      <c r="C3071" s="63" t="s">
        <v>32</v>
      </c>
      <c r="D3071" s="63" t="s">
        <v>102</v>
      </c>
      <c r="E3071" s="63" t="s">
        <v>104</v>
      </c>
      <c r="F3071" s="63" t="s">
        <v>105</v>
      </c>
      <c r="G3071" s="63" t="s">
        <v>101</v>
      </c>
      <c r="H3071" s="63" t="s">
        <v>103</v>
      </c>
      <c r="I3071" s="63" t="s">
        <v>106</v>
      </c>
      <c r="J3071" s="63">
        <v>229</v>
      </c>
      <c r="K3071" s="63">
        <v>327.47000000000003</v>
      </c>
    </row>
    <row r="3072" spans="1:11" ht="18" customHeight="1" x14ac:dyDescent="0.3">
      <c r="A3072" s="63" t="s">
        <v>89</v>
      </c>
      <c r="B3072" s="63">
        <v>2024</v>
      </c>
      <c r="C3072" s="63" t="s">
        <v>32</v>
      </c>
      <c r="D3072" s="63" t="s">
        <v>102</v>
      </c>
      <c r="E3072" s="63" t="s">
        <v>104</v>
      </c>
      <c r="F3072" s="63" t="s">
        <v>105</v>
      </c>
      <c r="G3072" s="63" t="s">
        <v>101</v>
      </c>
      <c r="H3072" s="63" t="s">
        <v>103</v>
      </c>
      <c r="I3072" s="63" t="s">
        <v>106</v>
      </c>
      <c r="J3072" s="63">
        <v>205</v>
      </c>
      <c r="K3072" s="63">
        <v>293.14999999999998</v>
      </c>
    </row>
    <row r="3073" spans="1:11" ht="18" customHeight="1" x14ac:dyDescent="0.3">
      <c r="A3073" s="63" t="s">
        <v>89</v>
      </c>
      <c r="B3073" s="63">
        <v>2024</v>
      </c>
      <c r="C3073" s="63" t="s">
        <v>32</v>
      </c>
      <c r="D3073" s="63" t="s">
        <v>102</v>
      </c>
      <c r="E3073" s="63" t="s">
        <v>104</v>
      </c>
      <c r="F3073" s="63" t="s">
        <v>105</v>
      </c>
      <c r="G3073" s="63" t="s">
        <v>101</v>
      </c>
      <c r="H3073" s="63" t="s">
        <v>103</v>
      </c>
      <c r="I3073" s="63" t="s">
        <v>106</v>
      </c>
      <c r="J3073" s="63">
        <v>810</v>
      </c>
      <c r="K3073" s="63">
        <v>1158.3</v>
      </c>
    </row>
    <row r="3074" spans="1:11" ht="18" customHeight="1" x14ac:dyDescent="0.3">
      <c r="A3074" s="63" t="s">
        <v>96</v>
      </c>
      <c r="B3074" s="63">
        <v>2024</v>
      </c>
      <c r="C3074" s="63" t="s">
        <v>32</v>
      </c>
      <c r="D3074" s="63" t="s">
        <v>102</v>
      </c>
      <c r="E3074" s="63" t="s">
        <v>104</v>
      </c>
      <c r="F3074" s="63" t="s">
        <v>105</v>
      </c>
      <c r="G3074" s="63" t="s">
        <v>101</v>
      </c>
      <c r="H3074" s="63" t="s">
        <v>103</v>
      </c>
      <c r="I3074" s="63" t="s">
        <v>106</v>
      </c>
      <c r="J3074" s="63">
        <v>203</v>
      </c>
      <c r="K3074" s="63">
        <v>290.28999999999996</v>
      </c>
    </row>
    <row r="3075" spans="1:11" ht="18" customHeight="1" x14ac:dyDescent="0.3">
      <c r="A3075" s="63" t="s">
        <v>98</v>
      </c>
      <c r="B3075" s="63">
        <v>2024</v>
      </c>
      <c r="C3075" s="63" t="s">
        <v>35</v>
      </c>
      <c r="D3075" s="63" t="s">
        <v>102</v>
      </c>
      <c r="E3075" s="63" t="s">
        <v>104</v>
      </c>
      <c r="F3075" s="63" t="s">
        <v>105</v>
      </c>
      <c r="G3075" s="63" t="s">
        <v>101</v>
      </c>
      <c r="H3075" s="63" t="s">
        <v>103</v>
      </c>
      <c r="I3075" s="63" t="s">
        <v>106</v>
      </c>
      <c r="J3075" s="63">
        <v>218</v>
      </c>
      <c r="K3075" s="63">
        <v>311.74</v>
      </c>
    </row>
    <row r="3076" spans="1:11" ht="18" customHeight="1" x14ac:dyDescent="0.3">
      <c r="A3076" s="63" t="s">
        <v>98</v>
      </c>
      <c r="B3076" s="63">
        <v>2024</v>
      </c>
      <c r="C3076" s="63" t="s">
        <v>35</v>
      </c>
      <c r="D3076" s="63" t="s">
        <v>102</v>
      </c>
      <c r="E3076" s="63" t="s">
        <v>104</v>
      </c>
      <c r="F3076" s="63" t="s">
        <v>105</v>
      </c>
      <c r="G3076" s="63" t="s">
        <v>101</v>
      </c>
      <c r="H3076" s="63" t="s">
        <v>103</v>
      </c>
      <c r="I3076" s="63" t="s">
        <v>106</v>
      </c>
      <c r="J3076" s="63">
        <v>194</v>
      </c>
      <c r="K3076" s="63">
        <v>277.42</v>
      </c>
    </row>
    <row r="3077" spans="1:11" ht="18" customHeight="1" x14ac:dyDescent="0.3">
      <c r="A3077" s="63" t="s">
        <v>96</v>
      </c>
      <c r="B3077" s="63">
        <v>2024</v>
      </c>
      <c r="C3077" s="63" t="s">
        <v>35</v>
      </c>
      <c r="D3077" s="63" t="s">
        <v>102</v>
      </c>
      <c r="E3077" s="63" t="s">
        <v>104</v>
      </c>
      <c r="F3077" s="63" t="s">
        <v>105</v>
      </c>
      <c r="G3077" s="63" t="s">
        <v>101</v>
      </c>
      <c r="H3077" s="63" t="s">
        <v>103</v>
      </c>
      <c r="I3077" s="63" t="s">
        <v>106</v>
      </c>
      <c r="J3077" s="63">
        <v>220</v>
      </c>
      <c r="K3077" s="63">
        <v>314.60000000000002</v>
      </c>
    </row>
    <row r="3078" spans="1:11" ht="18" customHeight="1" x14ac:dyDescent="0.3">
      <c r="A3078" s="63" t="s">
        <v>96</v>
      </c>
      <c r="B3078" s="63">
        <v>2024</v>
      </c>
      <c r="C3078" s="63" t="s">
        <v>35</v>
      </c>
      <c r="D3078" s="63" t="s">
        <v>102</v>
      </c>
      <c r="E3078" s="63" t="s">
        <v>104</v>
      </c>
      <c r="F3078" s="63" t="s">
        <v>105</v>
      </c>
      <c r="G3078" s="63" t="s">
        <v>101</v>
      </c>
      <c r="H3078" s="63" t="s">
        <v>103</v>
      </c>
      <c r="I3078" s="63" t="s">
        <v>106</v>
      </c>
      <c r="J3078" s="63">
        <v>190</v>
      </c>
      <c r="K3078" s="63">
        <v>271.7</v>
      </c>
    </row>
    <row r="3079" spans="1:11" ht="18" customHeight="1" x14ac:dyDescent="0.3">
      <c r="A3079" s="63" t="s">
        <v>96</v>
      </c>
      <c r="B3079" s="63">
        <v>2024</v>
      </c>
      <c r="C3079" s="63" t="s">
        <v>35</v>
      </c>
      <c r="D3079" s="63" t="s">
        <v>102</v>
      </c>
      <c r="E3079" s="63" t="s">
        <v>104</v>
      </c>
      <c r="F3079" s="63" t="s">
        <v>105</v>
      </c>
      <c r="G3079" s="63" t="s">
        <v>101</v>
      </c>
      <c r="H3079" s="63" t="s">
        <v>103</v>
      </c>
      <c r="I3079" s="63" t="s">
        <v>106</v>
      </c>
      <c r="J3079" s="63">
        <v>889</v>
      </c>
      <c r="K3079" s="63">
        <v>1271.27</v>
      </c>
    </row>
    <row r="3080" spans="1:11" ht="18" customHeight="1" x14ac:dyDescent="0.3">
      <c r="A3080" s="63" t="s">
        <v>96</v>
      </c>
      <c r="B3080" s="63">
        <v>2024</v>
      </c>
      <c r="C3080" s="63" t="s">
        <v>35</v>
      </c>
      <c r="D3080" s="63" t="s">
        <v>102</v>
      </c>
      <c r="E3080" s="63" t="s">
        <v>104</v>
      </c>
      <c r="F3080" s="63" t="s">
        <v>105</v>
      </c>
      <c r="G3080" s="63" t="s">
        <v>101</v>
      </c>
      <c r="H3080" s="63" t="s">
        <v>103</v>
      </c>
      <c r="I3080" s="63" t="s">
        <v>106</v>
      </c>
      <c r="J3080" s="63">
        <v>842</v>
      </c>
      <c r="K3080" s="63">
        <v>526.24</v>
      </c>
    </row>
    <row r="3081" spans="1:11" ht="18" customHeight="1" x14ac:dyDescent="0.3">
      <c r="A3081" s="63" t="s">
        <v>96</v>
      </c>
      <c r="B3081" s="63">
        <v>2024</v>
      </c>
      <c r="C3081" s="63" t="s">
        <v>35</v>
      </c>
      <c r="D3081" s="63" t="s">
        <v>102</v>
      </c>
      <c r="E3081" s="63" t="s">
        <v>104</v>
      </c>
      <c r="F3081" s="63" t="s">
        <v>105</v>
      </c>
      <c r="G3081" s="63" t="s">
        <v>101</v>
      </c>
      <c r="H3081" s="63" t="s">
        <v>103</v>
      </c>
      <c r="I3081" s="63" t="s">
        <v>106</v>
      </c>
      <c r="J3081" s="63">
        <v>217</v>
      </c>
      <c r="K3081" s="63">
        <v>310.31</v>
      </c>
    </row>
    <row r="3082" spans="1:11" ht="18" customHeight="1" x14ac:dyDescent="0.3">
      <c r="A3082" s="63" t="s">
        <v>96</v>
      </c>
      <c r="B3082" s="63">
        <v>2024</v>
      </c>
      <c r="C3082" s="63" t="s">
        <v>35</v>
      </c>
      <c r="D3082" s="63" t="s">
        <v>102</v>
      </c>
      <c r="E3082" s="63" t="s">
        <v>104</v>
      </c>
      <c r="F3082" s="63" t="s">
        <v>105</v>
      </c>
      <c r="G3082" s="63" t="s">
        <v>101</v>
      </c>
      <c r="H3082" s="63" t="s">
        <v>103</v>
      </c>
      <c r="I3082" s="63" t="s">
        <v>106</v>
      </c>
      <c r="J3082" s="63">
        <v>193</v>
      </c>
      <c r="K3082" s="63">
        <v>275.99</v>
      </c>
    </row>
    <row r="3083" spans="1:11" ht="18" customHeight="1" x14ac:dyDescent="0.3">
      <c r="A3083" s="63" t="s">
        <v>98</v>
      </c>
      <c r="B3083" s="63">
        <v>2024</v>
      </c>
      <c r="C3083" s="63" t="s">
        <v>35</v>
      </c>
      <c r="D3083" s="63" t="s">
        <v>102</v>
      </c>
      <c r="E3083" s="63" t="s">
        <v>104</v>
      </c>
      <c r="F3083" s="63" t="s">
        <v>105</v>
      </c>
      <c r="G3083" s="63" t="s">
        <v>101</v>
      </c>
      <c r="H3083" s="63" t="s">
        <v>103</v>
      </c>
      <c r="I3083" s="63" t="s">
        <v>106</v>
      </c>
      <c r="J3083" s="63">
        <v>811</v>
      </c>
      <c r="K3083" s="63">
        <v>1159.73</v>
      </c>
    </row>
    <row r="3084" spans="1:11" ht="18" customHeight="1" x14ac:dyDescent="0.3">
      <c r="A3084" s="63" t="s">
        <v>98</v>
      </c>
      <c r="B3084" s="63">
        <v>2024</v>
      </c>
      <c r="C3084" s="63" t="s">
        <v>35</v>
      </c>
      <c r="D3084" s="63" t="s">
        <v>102</v>
      </c>
      <c r="E3084" s="63" t="s">
        <v>104</v>
      </c>
      <c r="F3084" s="63" t="s">
        <v>105</v>
      </c>
      <c r="G3084" s="63" t="s">
        <v>101</v>
      </c>
      <c r="H3084" s="63" t="s">
        <v>103</v>
      </c>
      <c r="I3084" s="63" t="s">
        <v>106</v>
      </c>
      <c r="J3084" s="63">
        <v>191</v>
      </c>
      <c r="K3084" s="63">
        <v>273.13</v>
      </c>
    </row>
    <row r="3085" spans="1:11" ht="18" customHeight="1" x14ac:dyDescent="0.3">
      <c r="A3085" s="63" t="s">
        <v>96</v>
      </c>
      <c r="B3085" s="63">
        <v>2024</v>
      </c>
      <c r="C3085" s="63" t="s">
        <v>41</v>
      </c>
      <c r="D3085" s="63" t="s">
        <v>102</v>
      </c>
      <c r="E3085" s="63" t="s">
        <v>104</v>
      </c>
      <c r="F3085" s="63" t="s">
        <v>105</v>
      </c>
      <c r="G3085" s="63" t="s">
        <v>101</v>
      </c>
      <c r="H3085" s="63" t="s">
        <v>103</v>
      </c>
      <c r="I3085" s="63" t="s">
        <v>106</v>
      </c>
      <c r="J3085" s="63">
        <v>188</v>
      </c>
      <c r="K3085" s="63">
        <v>268.84000000000003</v>
      </c>
    </row>
    <row r="3086" spans="1:11" ht="18" customHeight="1" x14ac:dyDescent="0.3">
      <c r="A3086" s="63" t="s">
        <v>100</v>
      </c>
      <c r="B3086" s="63">
        <v>2024</v>
      </c>
      <c r="C3086" s="63" t="s">
        <v>41</v>
      </c>
      <c r="D3086" s="63" t="s">
        <v>102</v>
      </c>
      <c r="E3086" s="63" t="s">
        <v>104</v>
      </c>
      <c r="F3086" s="63" t="s">
        <v>105</v>
      </c>
      <c r="G3086" s="63" t="s">
        <v>101</v>
      </c>
      <c r="H3086" s="63" t="s">
        <v>103</v>
      </c>
      <c r="I3086" s="63" t="s">
        <v>106</v>
      </c>
      <c r="J3086" s="63">
        <v>158</v>
      </c>
      <c r="K3086" s="63">
        <v>225.94</v>
      </c>
    </row>
    <row r="3087" spans="1:11" ht="18" customHeight="1" x14ac:dyDescent="0.3">
      <c r="A3087" s="63" t="s">
        <v>89</v>
      </c>
      <c r="B3087" s="63">
        <v>2024</v>
      </c>
      <c r="C3087" s="63" t="s">
        <v>41</v>
      </c>
      <c r="D3087" s="63" t="s">
        <v>102</v>
      </c>
      <c r="E3087" s="63" t="s">
        <v>104</v>
      </c>
      <c r="F3087" s="63" t="s">
        <v>105</v>
      </c>
      <c r="G3087" s="63" t="s">
        <v>101</v>
      </c>
      <c r="H3087" s="63" t="s">
        <v>103</v>
      </c>
      <c r="I3087" s="63" t="s">
        <v>106</v>
      </c>
      <c r="J3087" s="63">
        <v>160</v>
      </c>
      <c r="K3087" s="63">
        <v>228.8</v>
      </c>
    </row>
    <row r="3088" spans="1:11" ht="18" customHeight="1" x14ac:dyDescent="0.3">
      <c r="A3088" s="63" t="s">
        <v>89</v>
      </c>
      <c r="B3088" s="63">
        <v>2024</v>
      </c>
      <c r="C3088" s="63" t="s">
        <v>41</v>
      </c>
      <c r="D3088" s="63" t="s">
        <v>102</v>
      </c>
      <c r="E3088" s="63" t="s">
        <v>104</v>
      </c>
      <c r="F3088" s="63" t="s">
        <v>105</v>
      </c>
      <c r="G3088" s="63" t="s">
        <v>101</v>
      </c>
      <c r="H3088" s="63" t="s">
        <v>103</v>
      </c>
      <c r="I3088" s="63" t="s">
        <v>106</v>
      </c>
      <c r="J3088" s="63">
        <v>808</v>
      </c>
      <c r="K3088" s="63">
        <v>1155.44</v>
      </c>
    </row>
    <row r="3089" spans="1:11" ht="18" customHeight="1" x14ac:dyDescent="0.3">
      <c r="A3089" s="63" t="s">
        <v>96</v>
      </c>
      <c r="B3089" s="63">
        <v>2024</v>
      </c>
      <c r="C3089" s="63" t="s">
        <v>41</v>
      </c>
      <c r="D3089" s="63" t="s">
        <v>102</v>
      </c>
      <c r="E3089" s="63" t="s">
        <v>104</v>
      </c>
      <c r="F3089" s="63" t="s">
        <v>105</v>
      </c>
      <c r="G3089" s="63" t="s">
        <v>101</v>
      </c>
      <c r="H3089" s="63" t="s">
        <v>103</v>
      </c>
      <c r="I3089" s="63" t="s">
        <v>106</v>
      </c>
      <c r="J3089" s="63">
        <v>894</v>
      </c>
      <c r="K3089" s="63">
        <v>1278.42</v>
      </c>
    </row>
    <row r="3090" spans="1:11" ht="18" customHeight="1" x14ac:dyDescent="0.3">
      <c r="A3090" s="63" t="s">
        <v>96</v>
      </c>
      <c r="B3090" s="63">
        <v>2024</v>
      </c>
      <c r="C3090" s="63" t="s">
        <v>41</v>
      </c>
      <c r="D3090" s="63" t="s">
        <v>102</v>
      </c>
      <c r="E3090" s="63" t="s">
        <v>104</v>
      </c>
      <c r="F3090" s="63" t="s">
        <v>105</v>
      </c>
      <c r="G3090" s="63" t="s">
        <v>101</v>
      </c>
      <c r="H3090" s="63" t="s">
        <v>103</v>
      </c>
      <c r="I3090" s="63" t="s">
        <v>106</v>
      </c>
      <c r="J3090" s="63">
        <v>847</v>
      </c>
      <c r="K3090" s="63">
        <v>526.24</v>
      </c>
    </row>
    <row r="3091" spans="1:11" ht="18" customHeight="1" x14ac:dyDescent="0.3">
      <c r="A3091" s="63" t="s">
        <v>89</v>
      </c>
      <c r="B3091" s="63">
        <v>2024</v>
      </c>
      <c r="C3091" s="63" t="s">
        <v>41</v>
      </c>
      <c r="D3091" s="63" t="s">
        <v>102</v>
      </c>
      <c r="E3091" s="63" t="s">
        <v>104</v>
      </c>
      <c r="F3091" s="63" t="s">
        <v>105</v>
      </c>
      <c r="G3091" s="63" t="s">
        <v>101</v>
      </c>
      <c r="H3091" s="63" t="s">
        <v>103</v>
      </c>
      <c r="I3091" s="63" t="s">
        <v>106</v>
      </c>
      <c r="J3091" s="63">
        <v>159</v>
      </c>
      <c r="K3091" s="63">
        <v>227.37</v>
      </c>
    </row>
    <row r="3092" spans="1:11" ht="18" customHeight="1" x14ac:dyDescent="0.3">
      <c r="A3092" s="63" t="s">
        <v>89</v>
      </c>
      <c r="B3092" s="63">
        <v>2024</v>
      </c>
      <c r="C3092" s="63" t="s">
        <v>41</v>
      </c>
      <c r="D3092" s="63" t="s">
        <v>102</v>
      </c>
      <c r="E3092" s="63" t="s">
        <v>104</v>
      </c>
      <c r="F3092" s="63" t="s">
        <v>105</v>
      </c>
      <c r="G3092" s="63" t="s">
        <v>101</v>
      </c>
      <c r="H3092" s="63" t="s">
        <v>103</v>
      </c>
      <c r="I3092" s="63" t="s">
        <v>106</v>
      </c>
      <c r="J3092" s="63">
        <v>187</v>
      </c>
      <c r="K3092" s="63">
        <v>267.40999999999997</v>
      </c>
    </row>
    <row r="3093" spans="1:11" ht="18" customHeight="1" x14ac:dyDescent="0.3">
      <c r="A3093" s="63" t="s">
        <v>100</v>
      </c>
      <c r="B3093" s="63">
        <v>2024</v>
      </c>
      <c r="C3093" s="63" t="s">
        <v>41</v>
      </c>
      <c r="D3093" s="63" t="s">
        <v>102</v>
      </c>
      <c r="E3093" s="63" t="s">
        <v>104</v>
      </c>
      <c r="F3093" s="63" t="s">
        <v>105</v>
      </c>
      <c r="G3093" s="63" t="s">
        <v>101</v>
      </c>
      <c r="H3093" s="63" t="s">
        <v>103</v>
      </c>
      <c r="I3093" s="63" t="s">
        <v>106</v>
      </c>
      <c r="J3093" s="63">
        <v>817</v>
      </c>
      <c r="K3093" s="63">
        <v>1168.31</v>
      </c>
    </row>
    <row r="3094" spans="1:11" ht="18" customHeight="1" x14ac:dyDescent="0.3">
      <c r="A3094" s="63" t="s">
        <v>96</v>
      </c>
      <c r="B3094" s="63">
        <v>2024</v>
      </c>
      <c r="C3094" s="63" t="s">
        <v>41</v>
      </c>
      <c r="D3094" s="63" t="s">
        <v>102</v>
      </c>
      <c r="E3094" s="63" t="s">
        <v>104</v>
      </c>
      <c r="F3094" s="63" t="s">
        <v>105</v>
      </c>
      <c r="G3094" s="63" t="s">
        <v>101</v>
      </c>
      <c r="H3094" s="63" t="s">
        <v>103</v>
      </c>
      <c r="I3094" s="63" t="s">
        <v>106</v>
      </c>
      <c r="J3094" s="63">
        <v>161</v>
      </c>
      <c r="K3094" s="63">
        <v>230.23000000000002</v>
      </c>
    </row>
    <row r="3095" spans="1:11" ht="18" customHeight="1" x14ac:dyDescent="0.3">
      <c r="A3095" s="63" t="s">
        <v>89</v>
      </c>
      <c r="B3095" s="63">
        <v>2024</v>
      </c>
      <c r="C3095" s="63" t="s">
        <v>40</v>
      </c>
      <c r="D3095" s="63" t="s">
        <v>102</v>
      </c>
      <c r="E3095" s="63" t="s">
        <v>104</v>
      </c>
      <c r="F3095" s="63" t="s">
        <v>105</v>
      </c>
      <c r="G3095" s="63" t="s">
        <v>101</v>
      </c>
      <c r="H3095" s="63" t="s">
        <v>103</v>
      </c>
      <c r="I3095" s="63" t="s">
        <v>106</v>
      </c>
      <c r="J3095" s="63">
        <v>194</v>
      </c>
      <c r="K3095" s="63">
        <v>277.42</v>
      </c>
    </row>
    <row r="3096" spans="1:11" ht="18" customHeight="1" x14ac:dyDescent="0.3">
      <c r="A3096" s="63" t="s">
        <v>96</v>
      </c>
      <c r="B3096" s="63">
        <v>2024</v>
      </c>
      <c r="C3096" s="63" t="s">
        <v>40</v>
      </c>
      <c r="D3096" s="63" t="s">
        <v>102</v>
      </c>
      <c r="E3096" s="63" t="s">
        <v>104</v>
      </c>
      <c r="F3096" s="63" t="s">
        <v>105</v>
      </c>
      <c r="G3096" s="63" t="s">
        <v>101</v>
      </c>
      <c r="H3096" s="63" t="s">
        <v>103</v>
      </c>
      <c r="I3096" s="63" t="s">
        <v>106</v>
      </c>
      <c r="J3096" s="63">
        <v>164</v>
      </c>
      <c r="K3096" s="63">
        <v>234.51999999999998</v>
      </c>
    </row>
    <row r="3097" spans="1:11" ht="18" customHeight="1" x14ac:dyDescent="0.3">
      <c r="A3097" s="63" t="s">
        <v>96</v>
      </c>
      <c r="B3097" s="63">
        <v>2024</v>
      </c>
      <c r="C3097" s="63" t="s">
        <v>40</v>
      </c>
      <c r="D3097" s="63" t="s">
        <v>102</v>
      </c>
      <c r="E3097" s="63" t="s">
        <v>104</v>
      </c>
      <c r="F3097" s="63" t="s">
        <v>105</v>
      </c>
      <c r="G3097" s="63" t="s">
        <v>101</v>
      </c>
      <c r="H3097" s="63" t="s">
        <v>103</v>
      </c>
      <c r="I3097" s="63" t="s">
        <v>106</v>
      </c>
      <c r="J3097" s="63">
        <v>190</v>
      </c>
      <c r="K3097" s="63">
        <v>271.7</v>
      </c>
    </row>
    <row r="3098" spans="1:11" ht="18" customHeight="1" x14ac:dyDescent="0.3">
      <c r="A3098" s="63" t="s">
        <v>99</v>
      </c>
      <c r="B3098" s="63">
        <v>2024</v>
      </c>
      <c r="C3098" s="63" t="s">
        <v>40</v>
      </c>
      <c r="D3098" s="63" t="s">
        <v>102</v>
      </c>
      <c r="E3098" s="63" t="s">
        <v>104</v>
      </c>
      <c r="F3098" s="63" t="s">
        <v>105</v>
      </c>
      <c r="G3098" s="63" t="s">
        <v>101</v>
      </c>
      <c r="H3098" s="63" t="s">
        <v>103</v>
      </c>
      <c r="I3098" s="63" t="s">
        <v>106</v>
      </c>
      <c r="J3098" s="63">
        <v>166</v>
      </c>
      <c r="K3098" s="63">
        <v>237.38</v>
      </c>
    </row>
    <row r="3099" spans="1:11" ht="18" customHeight="1" x14ac:dyDescent="0.3">
      <c r="A3099" s="63" t="s">
        <v>89</v>
      </c>
      <c r="B3099" s="63">
        <v>2024</v>
      </c>
      <c r="C3099" s="63" t="s">
        <v>40</v>
      </c>
      <c r="D3099" s="63" t="s">
        <v>102</v>
      </c>
      <c r="E3099" s="63" t="s">
        <v>104</v>
      </c>
      <c r="F3099" s="63" t="s">
        <v>105</v>
      </c>
      <c r="G3099" s="63" t="s">
        <v>101</v>
      </c>
      <c r="H3099" s="63" t="s">
        <v>103</v>
      </c>
      <c r="I3099" s="63" t="s">
        <v>106</v>
      </c>
      <c r="J3099" s="63">
        <v>807</v>
      </c>
      <c r="K3099" s="63">
        <v>1154.01</v>
      </c>
    </row>
    <row r="3100" spans="1:11" ht="18" customHeight="1" x14ac:dyDescent="0.3">
      <c r="A3100" s="63" t="s">
        <v>89</v>
      </c>
      <c r="B3100" s="63">
        <v>2024</v>
      </c>
      <c r="C3100" s="63" t="s">
        <v>40</v>
      </c>
      <c r="D3100" s="63" t="s">
        <v>102</v>
      </c>
      <c r="E3100" s="63" t="s">
        <v>104</v>
      </c>
      <c r="F3100" s="63" t="s">
        <v>105</v>
      </c>
      <c r="G3100" s="63" t="s">
        <v>101</v>
      </c>
      <c r="H3100" s="63" t="s">
        <v>103</v>
      </c>
      <c r="I3100" s="63" t="s">
        <v>106</v>
      </c>
      <c r="J3100" s="63">
        <v>165</v>
      </c>
      <c r="K3100" s="63">
        <v>235.95</v>
      </c>
    </row>
    <row r="3101" spans="1:11" ht="18" customHeight="1" x14ac:dyDescent="0.3">
      <c r="A3101" s="63" t="s">
        <v>99</v>
      </c>
      <c r="B3101" s="63">
        <v>2024</v>
      </c>
      <c r="C3101" s="63" t="s">
        <v>40</v>
      </c>
      <c r="D3101" s="63" t="s">
        <v>102</v>
      </c>
      <c r="E3101" s="63" t="s">
        <v>104</v>
      </c>
      <c r="F3101" s="63" t="s">
        <v>105</v>
      </c>
      <c r="G3101" s="63" t="s">
        <v>101</v>
      </c>
      <c r="H3101" s="63" t="s">
        <v>103</v>
      </c>
      <c r="I3101" s="63" t="s">
        <v>106</v>
      </c>
      <c r="J3101" s="63">
        <v>193</v>
      </c>
      <c r="K3101" s="63">
        <v>275.99</v>
      </c>
    </row>
    <row r="3102" spans="1:11" ht="18" customHeight="1" x14ac:dyDescent="0.3">
      <c r="A3102" s="63" t="s">
        <v>96</v>
      </c>
      <c r="B3102" s="63">
        <v>2024</v>
      </c>
      <c r="C3102" s="63" t="s">
        <v>40</v>
      </c>
      <c r="D3102" s="63" t="s">
        <v>102</v>
      </c>
      <c r="E3102" s="63" t="s">
        <v>104</v>
      </c>
      <c r="F3102" s="63" t="s">
        <v>105</v>
      </c>
      <c r="G3102" s="63" t="s">
        <v>101</v>
      </c>
      <c r="H3102" s="63" t="s">
        <v>103</v>
      </c>
      <c r="I3102" s="63" t="s">
        <v>106</v>
      </c>
      <c r="J3102" s="63">
        <v>163</v>
      </c>
      <c r="K3102" s="63">
        <v>233.09</v>
      </c>
    </row>
    <row r="3103" spans="1:11" ht="18" customHeight="1" x14ac:dyDescent="0.3">
      <c r="A3103" s="63" t="s">
        <v>96</v>
      </c>
      <c r="B3103" s="63">
        <v>2024</v>
      </c>
      <c r="C3103" s="63" t="s">
        <v>40</v>
      </c>
      <c r="D3103" s="63" t="s">
        <v>102</v>
      </c>
      <c r="E3103" s="63" t="s">
        <v>104</v>
      </c>
      <c r="F3103" s="63" t="s">
        <v>105</v>
      </c>
      <c r="G3103" s="63" t="s">
        <v>101</v>
      </c>
      <c r="H3103" s="63" t="s">
        <v>103</v>
      </c>
      <c r="I3103" s="63" t="s">
        <v>106</v>
      </c>
      <c r="J3103" s="63">
        <v>816</v>
      </c>
      <c r="K3103" s="63">
        <v>1166.8800000000001</v>
      </c>
    </row>
    <row r="3104" spans="1:11" ht="18" customHeight="1" x14ac:dyDescent="0.3">
      <c r="A3104" s="63" t="s">
        <v>89</v>
      </c>
      <c r="B3104" s="63">
        <v>2024</v>
      </c>
      <c r="C3104" s="63" t="s">
        <v>40</v>
      </c>
      <c r="D3104" s="63" t="s">
        <v>102</v>
      </c>
      <c r="E3104" s="63" t="s">
        <v>104</v>
      </c>
      <c r="F3104" s="63" t="s">
        <v>105</v>
      </c>
      <c r="G3104" s="63" t="s">
        <v>101</v>
      </c>
      <c r="H3104" s="63" t="s">
        <v>103</v>
      </c>
      <c r="I3104" s="63" t="s">
        <v>106</v>
      </c>
      <c r="J3104" s="63">
        <v>167</v>
      </c>
      <c r="K3104" s="63">
        <v>238.81</v>
      </c>
    </row>
    <row r="3105" spans="1:11" ht="18" customHeight="1" x14ac:dyDescent="0.3">
      <c r="A3105" s="63" t="s">
        <v>96</v>
      </c>
      <c r="B3105" s="63">
        <v>2024</v>
      </c>
      <c r="C3105" s="63" t="s">
        <v>39</v>
      </c>
      <c r="D3105" s="63" t="s">
        <v>102</v>
      </c>
      <c r="E3105" s="63" t="s">
        <v>104</v>
      </c>
      <c r="F3105" s="63" t="s">
        <v>105</v>
      </c>
      <c r="G3105" s="63" t="s">
        <v>101</v>
      </c>
      <c r="H3105" s="63" t="s">
        <v>103</v>
      </c>
      <c r="I3105" s="63" t="s">
        <v>106</v>
      </c>
      <c r="J3105" s="63">
        <v>200</v>
      </c>
      <c r="K3105" s="63">
        <v>286</v>
      </c>
    </row>
    <row r="3106" spans="1:11" ht="18" customHeight="1" x14ac:dyDescent="0.3">
      <c r="A3106" s="63" t="s">
        <v>89</v>
      </c>
      <c r="B3106" s="63">
        <v>2024</v>
      </c>
      <c r="C3106" s="63" t="s">
        <v>39</v>
      </c>
      <c r="D3106" s="63" t="s">
        <v>102</v>
      </c>
      <c r="E3106" s="63" t="s">
        <v>104</v>
      </c>
      <c r="F3106" s="63" t="s">
        <v>105</v>
      </c>
      <c r="G3106" s="63" t="s">
        <v>101</v>
      </c>
      <c r="H3106" s="63" t="s">
        <v>103</v>
      </c>
      <c r="I3106" s="63" t="s">
        <v>106</v>
      </c>
      <c r="J3106" s="63">
        <v>170</v>
      </c>
      <c r="K3106" s="63">
        <v>243.1</v>
      </c>
    </row>
    <row r="3107" spans="1:11" ht="18" customHeight="1" x14ac:dyDescent="0.3">
      <c r="A3107" s="63" t="s">
        <v>89</v>
      </c>
      <c r="B3107" s="63">
        <v>2024</v>
      </c>
      <c r="C3107" s="63" t="s">
        <v>39</v>
      </c>
      <c r="D3107" s="63" t="s">
        <v>102</v>
      </c>
      <c r="E3107" s="63" t="s">
        <v>104</v>
      </c>
      <c r="F3107" s="63" t="s">
        <v>105</v>
      </c>
      <c r="G3107" s="63" t="s">
        <v>101</v>
      </c>
      <c r="H3107" s="63" t="s">
        <v>103</v>
      </c>
      <c r="I3107" s="63" t="s">
        <v>106</v>
      </c>
      <c r="J3107" s="63">
        <v>196</v>
      </c>
      <c r="K3107" s="63">
        <v>280.27999999999997</v>
      </c>
    </row>
    <row r="3108" spans="1:11" ht="18" customHeight="1" x14ac:dyDescent="0.3">
      <c r="A3108" s="63" t="s">
        <v>96</v>
      </c>
      <c r="B3108" s="63">
        <v>2024</v>
      </c>
      <c r="C3108" s="63" t="s">
        <v>39</v>
      </c>
      <c r="D3108" s="63" t="s">
        <v>102</v>
      </c>
      <c r="E3108" s="63" t="s">
        <v>104</v>
      </c>
      <c r="F3108" s="63" t="s">
        <v>105</v>
      </c>
      <c r="G3108" s="63" t="s">
        <v>101</v>
      </c>
      <c r="H3108" s="63" t="s">
        <v>103</v>
      </c>
      <c r="I3108" s="63" t="s">
        <v>106</v>
      </c>
      <c r="J3108" s="63">
        <v>172</v>
      </c>
      <c r="K3108" s="63">
        <v>245.95999999999998</v>
      </c>
    </row>
    <row r="3109" spans="1:11" ht="18" customHeight="1" x14ac:dyDescent="0.3">
      <c r="A3109" s="63" t="s">
        <v>96</v>
      </c>
      <c r="B3109" s="63">
        <v>2024</v>
      </c>
      <c r="C3109" s="63" t="s">
        <v>39</v>
      </c>
      <c r="D3109" s="63" t="s">
        <v>102</v>
      </c>
      <c r="E3109" s="63" t="s">
        <v>104</v>
      </c>
      <c r="F3109" s="63" t="s">
        <v>105</v>
      </c>
      <c r="G3109" s="63" t="s">
        <v>101</v>
      </c>
      <c r="H3109" s="63" t="s">
        <v>103</v>
      </c>
      <c r="I3109" s="63" t="s">
        <v>106</v>
      </c>
      <c r="J3109" s="63">
        <v>806</v>
      </c>
      <c r="K3109" s="63">
        <v>1152.58</v>
      </c>
    </row>
    <row r="3110" spans="1:11" ht="18" customHeight="1" x14ac:dyDescent="0.3">
      <c r="A3110" s="63" t="s">
        <v>89</v>
      </c>
      <c r="B3110" s="63">
        <v>2024</v>
      </c>
      <c r="C3110" s="63" t="s">
        <v>39</v>
      </c>
      <c r="D3110" s="63" t="s">
        <v>102</v>
      </c>
      <c r="E3110" s="63" t="s">
        <v>104</v>
      </c>
      <c r="F3110" s="63" t="s">
        <v>105</v>
      </c>
      <c r="G3110" s="63" t="s">
        <v>101</v>
      </c>
      <c r="H3110" s="63" t="s">
        <v>103</v>
      </c>
      <c r="I3110" s="63" t="s">
        <v>106</v>
      </c>
      <c r="J3110" s="63">
        <v>893</v>
      </c>
      <c r="K3110" s="63">
        <v>1276.99</v>
      </c>
    </row>
    <row r="3111" spans="1:11" ht="18" customHeight="1" x14ac:dyDescent="0.3">
      <c r="A3111" s="63" t="s">
        <v>89</v>
      </c>
      <c r="B3111" s="63">
        <v>2024</v>
      </c>
      <c r="C3111" s="63" t="s">
        <v>39</v>
      </c>
      <c r="D3111" s="63" t="s">
        <v>102</v>
      </c>
      <c r="E3111" s="63" t="s">
        <v>104</v>
      </c>
      <c r="F3111" s="63" t="s">
        <v>105</v>
      </c>
      <c r="G3111" s="63" t="s">
        <v>101</v>
      </c>
      <c r="H3111" s="63" t="s">
        <v>103</v>
      </c>
      <c r="I3111" s="63" t="s">
        <v>106</v>
      </c>
      <c r="J3111" s="63">
        <v>846</v>
      </c>
      <c r="K3111" s="63">
        <v>526.24</v>
      </c>
    </row>
    <row r="3112" spans="1:11" ht="18" customHeight="1" x14ac:dyDescent="0.3">
      <c r="A3112" s="63" t="s">
        <v>96</v>
      </c>
      <c r="B3112" s="63">
        <v>2024</v>
      </c>
      <c r="C3112" s="63" t="s">
        <v>39</v>
      </c>
      <c r="D3112" s="63" t="s">
        <v>102</v>
      </c>
      <c r="E3112" s="63" t="s">
        <v>104</v>
      </c>
      <c r="F3112" s="63" t="s">
        <v>105</v>
      </c>
      <c r="G3112" s="63" t="s">
        <v>101</v>
      </c>
      <c r="H3112" s="63" t="s">
        <v>103</v>
      </c>
      <c r="I3112" s="63" t="s">
        <v>106</v>
      </c>
      <c r="J3112" s="63">
        <v>171</v>
      </c>
      <c r="K3112" s="63">
        <v>244.53</v>
      </c>
    </row>
    <row r="3113" spans="1:11" ht="18" customHeight="1" x14ac:dyDescent="0.3">
      <c r="A3113" s="63" t="s">
        <v>96</v>
      </c>
      <c r="B3113" s="63">
        <v>2024</v>
      </c>
      <c r="C3113" s="63" t="s">
        <v>39</v>
      </c>
      <c r="D3113" s="63" t="s">
        <v>102</v>
      </c>
      <c r="E3113" s="63" t="s">
        <v>104</v>
      </c>
      <c r="F3113" s="63" t="s">
        <v>105</v>
      </c>
      <c r="G3113" s="63" t="s">
        <v>101</v>
      </c>
      <c r="H3113" s="63" t="s">
        <v>103</v>
      </c>
      <c r="I3113" s="63" t="s">
        <v>106</v>
      </c>
      <c r="J3113" s="63">
        <v>199</v>
      </c>
      <c r="K3113" s="63">
        <v>284.57</v>
      </c>
    </row>
    <row r="3114" spans="1:11" ht="18" customHeight="1" x14ac:dyDescent="0.3">
      <c r="A3114" s="63" t="s">
        <v>89</v>
      </c>
      <c r="B3114" s="63">
        <v>2024</v>
      </c>
      <c r="C3114" s="63" t="s">
        <v>39</v>
      </c>
      <c r="D3114" s="63" t="s">
        <v>102</v>
      </c>
      <c r="E3114" s="63" t="s">
        <v>104</v>
      </c>
      <c r="F3114" s="63" t="s">
        <v>105</v>
      </c>
      <c r="G3114" s="63" t="s">
        <v>101</v>
      </c>
      <c r="H3114" s="63" t="s">
        <v>103</v>
      </c>
      <c r="I3114" s="63" t="s">
        <v>106</v>
      </c>
      <c r="J3114" s="63">
        <v>169</v>
      </c>
      <c r="K3114" s="63">
        <v>241.67000000000002</v>
      </c>
    </row>
    <row r="3115" spans="1:11" ht="18" customHeight="1" x14ac:dyDescent="0.3">
      <c r="A3115" s="63" t="s">
        <v>89</v>
      </c>
      <c r="B3115" s="63">
        <v>2024</v>
      </c>
      <c r="C3115" s="63" t="s">
        <v>39</v>
      </c>
      <c r="D3115" s="63" t="s">
        <v>102</v>
      </c>
      <c r="E3115" s="63" t="s">
        <v>104</v>
      </c>
      <c r="F3115" s="63" t="s">
        <v>105</v>
      </c>
      <c r="G3115" s="63" t="s">
        <v>101</v>
      </c>
      <c r="H3115" s="63" t="s">
        <v>103</v>
      </c>
      <c r="I3115" s="63" t="s">
        <v>106</v>
      </c>
      <c r="J3115" s="63">
        <v>815</v>
      </c>
      <c r="K3115" s="63">
        <v>1165.45</v>
      </c>
    </row>
    <row r="3116" spans="1:11" ht="18" customHeight="1" x14ac:dyDescent="0.3">
      <c r="A3116" s="63" t="s">
        <v>96</v>
      </c>
      <c r="B3116" s="63">
        <v>2024</v>
      </c>
      <c r="C3116" s="63" t="s">
        <v>39</v>
      </c>
      <c r="D3116" s="63" t="s">
        <v>102</v>
      </c>
      <c r="E3116" s="63" t="s">
        <v>104</v>
      </c>
      <c r="F3116" s="63" t="s">
        <v>105</v>
      </c>
      <c r="G3116" s="63" t="s">
        <v>101</v>
      </c>
      <c r="H3116" s="63" t="s">
        <v>103</v>
      </c>
      <c r="I3116" s="63" t="s">
        <v>106</v>
      </c>
      <c r="J3116" s="63">
        <v>173</v>
      </c>
      <c r="K3116" s="63">
        <v>247.39</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4188D-FC22-4583-88BD-E999623BBCC0}">
  <sheetPr>
    <tabColor theme="1"/>
  </sheetPr>
  <dimension ref="A1:D31"/>
  <sheetViews>
    <sheetView showGridLines="0" zoomScaleNormal="85" workbookViewId="0"/>
  </sheetViews>
  <sheetFormatPr defaultColWidth="8.77734375" defaultRowHeight="18" customHeight="1" x14ac:dyDescent="0.3"/>
  <cols>
    <col min="1" max="1" width="10" style="2" bestFit="1" customWidth="1"/>
    <col min="2" max="2" width="13.77734375" style="2" bestFit="1" customWidth="1"/>
    <col min="3" max="3" width="13.33203125" style="2" bestFit="1" customWidth="1"/>
    <col min="4" max="4" width="11.77734375" style="2" bestFit="1" customWidth="1"/>
    <col min="5" max="16384" width="8.77734375" style="2"/>
  </cols>
  <sheetData>
    <row r="1" spans="1:4" ht="28.95" customHeight="1" x14ac:dyDescent="0.3">
      <c r="A1" s="35" t="s">
        <v>0</v>
      </c>
      <c r="B1" s="36" t="s">
        <v>61</v>
      </c>
      <c r="C1" s="35" t="s">
        <v>49</v>
      </c>
      <c r="D1" s="35" t="s">
        <v>54</v>
      </c>
    </row>
    <row r="2" spans="1:4" ht="18" customHeight="1" x14ac:dyDescent="0.3">
      <c r="A2" s="12">
        <v>2020</v>
      </c>
      <c r="B2" s="12" t="s">
        <v>62</v>
      </c>
      <c r="C2" s="37">
        <v>364236</v>
      </c>
      <c r="D2" s="38">
        <v>501558.1999999999</v>
      </c>
    </row>
    <row r="3" spans="1:4" ht="18" customHeight="1" x14ac:dyDescent="0.3">
      <c r="A3" s="12">
        <v>2020</v>
      </c>
      <c r="B3" s="12" t="s">
        <v>63</v>
      </c>
      <c r="C3" s="37">
        <v>197480</v>
      </c>
      <c r="D3" s="38">
        <v>360897.68000000005</v>
      </c>
    </row>
    <row r="4" spans="1:4" ht="18" customHeight="1" x14ac:dyDescent="0.3">
      <c r="A4" s="12">
        <v>2020</v>
      </c>
      <c r="B4" s="12" t="s">
        <v>64</v>
      </c>
      <c r="C4" s="37">
        <v>187412</v>
      </c>
      <c r="D4" s="38">
        <v>227490.12000000002</v>
      </c>
    </row>
    <row r="5" spans="1:4" ht="18" customHeight="1" x14ac:dyDescent="0.3">
      <c r="A5" s="12">
        <v>2020</v>
      </c>
      <c r="B5" s="12" t="s">
        <v>65</v>
      </c>
      <c r="C5" s="37">
        <v>167840</v>
      </c>
      <c r="D5" s="38">
        <v>281795.8000000001</v>
      </c>
    </row>
    <row r="6" spans="1:4" ht="18" customHeight="1" x14ac:dyDescent="0.3">
      <c r="A6" s="12">
        <v>2020</v>
      </c>
      <c r="B6" s="12" t="s">
        <v>66</v>
      </c>
      <c r="C6" s="37">
        <v>126472</v>
      </c>
      <c r="D6" s="38">
        <v>206264.59999999995</v>
      </c>
    </row>
    <row r="7" spans="1:4" ht="18" customHeight="1" x14ac:dyDescent="0.3">
      <c r="A7" s="12">
        <v>2020</v>
      </c>
      <c r="B7" s="12" t="s">
        <v>67</v>
      </c>
      <c r="C7" s="37">
        <v>125960</v>
      </c>
      <c r="D7" s="38">
        <v>202419.35999999975</v>
      </c>
    </row>
    <row r="8" spans="1:4" ht="18" customHeight="1" x14ac:dyDescent="0.3">
      <c r="A8" s="12">
        <v>2021</v>
      </c>
      <c r="B8" s="12" t="s">
        <v>62</v>
      </c>
      <c r="C8" s="37">
        <v>342724</v>
      </c>
      <c r="D8" s="38">
        <v>509978.03999999992</v>
      </c>
    </row>
    <row r="9" spans="1:4" ht="18" customHeight="1" x14ac:dyDescent="0.3">
      <c r="A9" s="12">
        <v>2021</v>
      </c>
      <c r="B9" s="12" t="s">
        <v>63</v>
      </c>
      <c r="C9" s="37">
        <v>238460</v>
      </c>
      <c r="D9" s="38">
        <v>280188.47999999992</v>
      </c>
    </row>
    <row r="10" spans="1:4" ht="18" customHeight="1" x14ac:dyDescent="0.3">
      <c r="A10" s="12">
        <v>2021</v>
      </c>
      <c r="B10" s="12" t="s">
        <v>64</v>
      </c>
      <c r="C10" s="37">
        <v>231288</v>
      </c>
      <c r="D10" s="38">
        <v>209586.52000000019</v>
      </c>
    </row>
    <row r="11" spans="1:4" ht="18" customHeight="1" x14ac:dyDescent="0.3">
      <c r="A11" s="12">
        <v>2021</v>
      </c>
      <c r="B11" s="12" t="s">
        <v>65</v>
      </c>
      <c r="C11" s="37">
        <v>210228</v>
      </c>
      <c r="D11" s="38">
        <v>273633.36</v>
      </c>
    </row>
    <row r="12" spans="1:4" ht="18" customHeight="1" x14ac:dyDescent="0.3">
      <c r="A12" s="12">
        <v>2021</v>
      </c>
      <c r="B12" s="12" t="s">
        <v>67</v>
      </c>
      <c r="C12" s="37">
        <v>135984</v>
      </c>
      <c r="D12" s="38">
        <v>204158.23999999973</v>
      </c>
    </row>
    <row r="13" spans="1:4" ht="18" customHeight="1" x14ac:dyDescent="0.3">
      <c r="A13" s="12">
        <v>2021</v>
      </c>
      <c r="B13" s="12" t="s">
        <v>66</v>
      </c>
      <c r="C13" s="37">
        <v>128888</v>
      </c>
      <c r="D13" s="38">
        <v>275347.0400000001</v>
      </c>
    </row>
    <row r="14" spans="1:4" ht="18" customHeight="1" x14ac:dyDescent="0.3">
      <c r="A14" s="12">
        <v>2022</v>
      </c>
      <c r="B14" s="12" t="s">
        <v>62</v>
      </c>
      <c r="C14" s="37">
        <v>365892</v>
      </c>
      <c r="D14" s="38">
        <v>524449.6399999999</v>
      </c>
    </row>
    <row r="15" spans="1:4" ht="18" customHeight="1" x14ac:dyDescent="0.3">
      <c r="A15" s="12">
        <v>2022</v>
      </c>
      <c r="B15" s="12" t="s">
        <v>64</v>
      </c>
      <c r="C15" s="37">
        <v>188312</v>
      </c>
      <c r="D15" s="38">
        <v>201424.08000000007</v>
      </c>
    </row>
    <row r="16" spans="1:4" ht="18" customHeight="1" x14ac:dyDescent="0.3">
      <c r="A16" s="12">
        <v>2022</v>
      </c>
      <c r="B16" s="12" t="s">
        <v>63</v>
      </c>
      <c r="C16" s="37">
        <v>387584</v>
      </c>
      <c r="D16" s="38">
        <v>700000</v>
      </c>
    </row>
    <row r="17" spans="1:4" ht="18" customHeight="1" x14ac:dyDescent="0.3">
      <c r="A17" s="12">
        <v>2022</v>
      </c>
      <c r="B17" s="12" t="s">
        <v>65</v>
      </c>
      <c r="C17" s="37">
        <v>178572</v>
      </c>
      <c r="D17" s="38">
        <v>255357.95999999996</v>
      </c>
    </row>
    <row r="18" spans="1:4" ht="18" customHeight="1" x14ac:dyDescent="0.3">
      <c r="A18" s="12">
        <v>2022</v>
      </c>
      <c r="B18" s="12" t="s">
        <v>66</v>
      </c>
      <c r="C18" s="37">
        <v>127296</v>
      </c>
      <c r="D18" s="38">
        <v>181256.00000000003</v>
      </c>
    </row>
    <row r="19" spans="1:4" ht="18" customHeight="1" x14ac:dyDescent="0.3">
      <c r="A19" s="12">
        <v>2022</v>
      </c>
      <c r="B19" s="12" t="s">
        <v>67</v>
      </c>
      <c r="C19" s="37">
        <v>125136</v>
      </c>
      <c r="D19" s="38">
        <v>199811.0399999998</v>
      </c>
    </row>
    <row r="20" spans="1:4" ht="18" customHeight="1" x14ac:dyDescent="0.3">
      <c r="A20" s="12">
        <v>2023</v>
      </c>
      <c r="B20" s="12" t="s">
        <v>62</v>
      </c>
      <c r="C20" s="37">
        <v>204528</v>
      </c>
      <c r="D20" s="38">
        <v>292475.04000000004</v>
      </c>
    </row>
    <row r="21" spans="1:4" ht="18" customHeight="1" x14ac:dyDescent="0.3">
      <c r="A21" s="12">
        <v>2023</v>
      </c>
      <c r="B21" s="12" t="s">
        <v>65</v>
      </c>
      <c r="C21" s="37">
        <v>129304</v>
      </c>
      <c r="D21" s="38">
        <v>184904.72</v>
      </c>
    </row>
    <row r="22" spans="1:4" ht="18" customHeight="1" x14ac:dyDescent="0.3">
      <c r="A22" s="12">
        <v>2023</v>
      </c>
      <c r="B22" s="12" t="s">
        <v>63</v>
      </c>
      <c r="C22" s="37">
        <v>127904</v>
      </c>
      <c r="D22" s="38">
        <v>182902.72000000003</v>
      </c>
    </row>
    <row r="23" spans="1:4" ht="18" customHeight="1" x14ac:dyDescent="0.3">
      <c r="A23" s="12">
        <v>2023</v>
      </c>
      <c r="B23" s="12" t="s">
        <v>64</v>
      </c>
      <c r="C23" s="37">
        <v>219404</v>
      </c>
      <c r="D23" s="38">
        <v>212626.8</v>
      </c>
    </row>
    <row r="24" spans="1:4" ht="18" customHeight="1" x14ac:dyDescent="0.3">
      <c r="A24" s="12">
        <v>2023</v>
      </c>
      <c r="B24" s="12" t="s">
        <v>67</v>
      </c>
      <c r="C24" s="37">
        <v>73912</v>
      </c>
      <c r="D24" s="38">
        <v>130072.80000000012</v>
      </c>
    </row>
    <row r="25" spans="1:4" ht="18" customHeight="1" x14ac:dyDescent="0.3">
      <c r="A25" s="12">
        <v>2023</v>
      </c>
      <c r="B25" s="12" t="s">
        <v>66</v>
      </c>
      <c r="C25" s="37">
        <v>71992</v>
      </c>
      <c r="D25" s="38">
        <v>104238.15999999999</v>
      </c>
    </row>
    <row r="26" spans="1:4" ht="18" customHeight="1" x14ac:dyDescent="0.3">
      <c r="A26" s="12">
        <v>2024</v>
      </c>
      <c r="B26" s="12" t="s">
        <v>62</v>
      </c>
      <c r="C26" s="37">
        <v>190380</v>
      </c>
      <c r="D26" s="38">
        <v>272243.39999999997</v>
      </c>
    </row>
    <row r="27" spans="1:4" ht="18" customHeight="1" x14ac:dyDescent="0.3">
      <c r="A27" s="12">
        <v>2024</v>
      </c>
      <c r="B27" s="12" t="s">
        <v>64</v>
      </c>
      <c r="C27" s="37">
        <v>112620</v>
      </c>
      <c r="D27" s="38">
        <v>107044.07999999994</v>
      </c>
    </row>
    <row r="28" spans="1:4" ht="18" customHeight="1" x14ac:dyDescent="0.3">
      <c r="A28" s="12">
        <v>2024</v>
      </c>
      <c r="B28" s="12" t="s">
        <v>63</v>
      </c>
      <c r="C28" s="37">
        <v>109940</v>
      </c>
      <c r="D28" s="38">
        <v>157214.20000000007</v>
      </c>
    </row>
    <row r="29" spans="1:4" ht="18" customHeight="1" x14ac:dyDescent="0.3">
      <c r="A29" s="12">
        <v>2024</v>
      </c>
      <c r="B29" s="12" t="s">
        <v>65</v>
      </c>
      <c r="C29" s="37">
        <v>106948</v>
      </c>
      <c r="D29" s="38">
        <v>152935.63999999998</v>
      </c>
    </row>
    <row r="30" spans="1:4" ht="18" customHeight="1" x14ac:dyDescent="0.3">
      <c r="A30" s="12">
        <v>2024</v>
      </c>
      <c r="B30" s="12" t="s">
        <v>67</v>
      </c>
      <c r="C30" s="37">
        <v>62256</v>
      </c>
      <c r="D30" s="38">
        <v>100660.56000000013</v>
      </c>
    </row>
    <row r="31" spans="1:4" ht="18" customHeight="1" x14ac:dyDescent="0.3">
      <c r="A31" s="12">
        <v>2024</v>
      </c>
      <c r="B31" s="12" t="s">
        <v>66</v>
      </c>
      <c r="C31" s="37">
        <v>62240</v>
      </c>
      <c r="D31" s="38">
        <v>90151.200000000041</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2601C-CC5C-4A8D-B43F-4265D99A159C}">
  <sheetPr>
    <tabColor theme="1"/>
  </sheetPr>
  <dimension ref="A1:I901"/>
  <sheetViews>
    <sheetView showGridLines="0" zoomScale="55" zoomScaleNormal="55" workbookViewId="0">
      <selection activeCell="P27" sqref="P27"/>
    </sheetView>
  </sheetViews>
  <sheetFormatPr defaultColWidth="8.77734375" defaultRowHeight="18" customHeight="1" x14ac:dyDescent="0.3"/>
  <cols>
    <col min="1" max="1" width="10" style="2" bestFit="1" customWidth="1"/>
    <col min="2" max="2" width="11.77734375" style="2" bestFit="1" customWidth="1"/>
    <col min="3" max="3" width="20.109375" style="2" bestFit="1" customWidth="1"/>
    <col min="4" max="4" width="24.33203125" style="2" bestFit="1" customWidth="1"/>
    <col min="5" max="6" width="12.6640625" style="2" bestFit="1" customWidth="1"/>
    <col min="7" max="7" width="18.77734375" style="2" bestFit="1" customWidth="1"/>
    <col min="8" max="8" width="20" style="2" bestFit="1" customWidth="1"/>
    <col min="9" max="9" width="24.33203125" style="2" bestFit="1" customWidth="1"/>
    <col min="10" max="16384" width="8.77734375" style="2"/>
  </cols>
  <sheetData>
    <row r="1" spans="1:9" ht="28.95" customHeight="1" x14ac:dyDescent="0.3">
      <c r="A1" s="1" t="s">
        <v>0</v>
      </c>
      <c r="B1" s="1" t="s">
        <v>1</v>
      </c>
      <c r="C1" s="1" t="s">
        <v>2</v>
      </c>
      <c r="D1" s="1" t="s">
        <v>3</v>
      </c>
      <c r="E1" s="1" t="s">
        <v>4</v>
      </c>
      <c r="F1" s="1" t="s">
        <v>5</v>
      </c>
      <c r="G1" s="1" t="s">
        <v>6</v>
      </c>
      <c r="H1" s="1" t="s">
        <v>7</v>
      </c>
      <c r="I1" s="1" t="s">
        <v>8</v>
      </c>
    </row>
    <row r="2" spans="1:9" ht="18" customHeight="1" x14ac:dyDescent="0.3">
      <c r="A2" s="2">
        <v>2020</v>
      </c>
      <c r="B2" s="2" t="s">
        <v>9</v>
      </c>
      <c r="C2" s="2" t="s">
        <v>10</v>
      </c>
      <c r="D2" s="3" t="s">
        <v>11</v>
      </c>
      <c r="E2" s="4">
        <v>3566</v>
      </c>
      <c r="F2" s="4">
        <v>5492.76</v>
      </c>
      <c r="G2" s="4">
        <v>5126.576</v>
      </c>
      <c r="H2" s="4">
        <v>1098.5520000000001</v>
      </c>
      <c r="I2" s="5" t="s">
        <v>12</v>
      </c>
    </row>
    <row r="3" spans="1:9" ht="18" customHeight="1" x14ac:dyDescent="0.3">
      <c r="A3" s="2">
        <v>2020</v>
      </c>
      <c r="B3" s="2" t="s">
        <v>9</v>
      </c>
      <c r="C3" s="2" t="s">
        <v>10</v>
      </c>
      <c r="D3" s="3" t="s">
        <v>13</v>
      </c>
      <c r="E3" s="4">
        <v>2498</v>
      </c>
      <c r="F3" s="4">
        <v>9600</v>
      </c>
      <c r="G3" s="4">
        <v>8960</v>
      </c>
      <c r="H3" s="4">
        <v>1920</v>
      </c>
      <c r="I3" s="5" t="s">
        <v>12</v>
      </c>
    </row>
    <row r="4" spans="1:9" ht="18" customHeight="1" x14ac:dyDescent="0.3">
      <c r="A4" s="2">
        <v>2020</v>
      </c>
      <c r="B4" s="2" t="s">
        <v>9</v>
      </c>
      <c r="C4" s="2" t="s">
        <v>14</v>
      </c>
      <c r="D4" s="3" t="s">
        <v>15</v>
      </c>
      <c r="E4" s="4">
        <v>1245</v>
      </c>
      <c r="F4" s="4">
        <v>5492.6399999999994</v>
      </c>
      <c r="G4" s="4">
        <v>5126.4639999999999</v>
      </c>
      <c r="H4" s="4">
        <v>1098.528</v>
      </c>
      <c r="I4" s="5" t="s">
        <v>12</v>
      </c>
    </row>
    <row r="5" spans="1:9" ht="18" customHeight="1" x14ac:dyDescent="0.3">
      <c r="A5" s="2">
        <v>2020</v>
      </c>
      <c r="B5" s="2" t="s">
        <v>9</v>
      </c>
      <c r="C5" s="2" t="s">
        <v>16</v>
      </c>
      <c r="D5" s="6" t="s">
        <v>17</v>
      </c>
      <c r="E5" s="7">
        <v>644</v>
      </c>
      <c r="F5" s="7">
        <v>6892.2</v>
      </c>
      <c r="G5" s="7">
        <v>6432.72</v>
      </c>
      <c r="H5" s="4">
        <v>1378.44</v>
      </c>
      <c r="I5" s="5" t="s">
        <v>12</v>
      </c>
    </row>
    <row r="6" spans="1:9" ht="18" customHeight="1" x14ac:dyDescent="0.3">
      <c r="A6" s="2">
        <v>2020</v>
      </c>
      <c r="B6" s="2" t="s">
        <v>9</v>
      </c>
      <c r="C6" s="2" t="s">
        <v>18</v>
      </c>
      <c r="D6" s="6" t="s">
        <v>19</v>
      </c>
      <c r="E6" s="7">
        <v>643</v>
      </c>
      <c r="F6" s="7">
        <v>7700</v>
      </c>
      <c r="G6" s="7">
        <v>7840</v>
      </c>
      <c r="H6" s="4">
        <v>1540</v>
      </c>
      <c r="I6" s="5" t="s">
        <v>12</v>
      </c>
    </row>
    <row r="7" spans="1:9" ht="18" customHeight="1" x14ac:dyDescent="0.3">
      <c r="A7" s="2">
        <v>2020</v>
      </c>
      <c r="B7" s="2" t="s">
        <v>9</v>
      </c>
      <c r="C7" s="2" t="s">
        <v>16</v>
      </c>
      <c r="D7" s="6" t="s">
        <v>20</v>
      </c>
      <c r="E7" s="7">
        <v>455</v>
      </c>
      <c r="F7" s="7">
        <v>5265.39</v>
      </c>
      <c r="G7" s="7">
        <v>5128.0320000000002</v>
      </c>
      <c r="H7" s="4">
        <v>1053.0780000000002</v>
      </c>
      <c r="I7" s="5" t="s">
        <v>12</v>
      </c>
    </row>
    <row r="8" spans="1:9" ht="18" customHeight="1" x14ac:dyDescent="0.3">
      <c r="A8" s="2">
        <v>2020</v>
      </c>
      <c r="B8" s="2" t="s">
        <v>9</v>
      </c>
      <c r="C8" s="2" t="s">
        <v>18</v>
      </c>
      <c r="D8" s="6" t="s">
        <v>21</v>
      </c>
      <c r="E8" s="8">
        <v>345</v>
      </c>
      <c r="F8" s="8">
        <v>9016</v>
      </c>
      <c r="G8" s="8">
        <v>7840</v>
      </c>
      <c r="H8" s="4">
        <v>1803.2</v>
      </c>
      <c r="I8" s="5" t="s">
        <v>12</v>
      </c>
    </row>
    <row r="9" spans="1:9" ht="18" customHeight="1" x14ac:dyDescent="0.3">
      <c r="A9" s="2">
        <v>2020</v>
      </c>
      <c r="B9" s="2" t="s">
        <v>9</v>
      </c>
      <c r="C9" s="2" t="s">
        <v>14</v>
      </c>
      <c r="D9" s="3" t="s">
        <v>22</v>
      </c>
      <c r="E9" s="4">
        <v>122</v>
      </c>
      <c r="F9" s="4">
        <v>2696.75</v>
      </c>
      <c r="G9" s="4">
        <v>112</v>
      </c>
      <c r="H9" s="4">
        <v>539.35</v>
      </c>
      <c r="I9" s="5" t="s">
        <v>12</v>
      </c>
    </row>
    <row r="10" spans="1:9" ht="18" customHeight="1" x14ac:dyDescent="0.3">
      <c r="A10" s="2">
        <v>2020</v>
      </c>
      <c r="B10" s="2" t="s">
        <v>9</v>
      </c>
      <c r="C10" s="2" t="s">
        <v>23</v>
      </c>
      <c r="D10" s="6" t="s">
        <v>24</v>
      </c>
      <c r="E10" s="7">
        <v>78</v>
      </c>
      <c r="F10" s="7">
        <v>5492.6399999999994</v>
      </c>
      <c r="G10" s="7">
        <v>5126.4639999999999</v>
      </c>
      <c r="H10" s="4">
        <v>1098.528</v>
      </c>
      <c r="I10" s="5" t="s">
        <v>12</v>
      </c>
    </row>
    <row r="11" spans="1:9" ht="18" customHeight="1" x14ac:dyDescent="0.3">
      <c r="A11" s="2">
        <v>2020</v>
      </c>
      <c r="B11" s="2" t="s">
        <v>9</v>
      </c>
      <c r="C11" s="2" t="s">
        <v>23</v>
      </c>
      <c r="D11" s="6" t="s">
        <v>25</v>
      </c>
      <c r="E11" s="7">
        <v>76</v>
      </c>
      <c r="F11" s="7">
        <v>5492.28</v>
      </c>
      <c r="G11" s="7">
        <v>5126.1279999999997</v>
      </c>
      <c r="H11" s="4">
        <v>1098.4559999999999</v>
      </c>
      <c r="I11" s="5" t="s">
        <v>12</v>
      </c>
    </row>
    <row r="12" spans="1:9" ht="18" customHeight="1" x14ac:dyDescent="0.3">
      <c r="A12" s="2">
        <v>2020</v>
      </c>
      <c r="B12" s="2" t="s">
        <v>9</v>
      </c>
      <c r="C12" s="2" t="s">
        <v>23</v>
      </c>
      <c r="D12" s="6" t="s">
        <v>26</v>
      </c>
      <c r="E12" s="7">
        <v>46</v>
      </c>
      <c r="F12" s="7">
        <v>240</v>
      </c>
      <c r="G12" s="7">
        <v>224</v>
      </c>
      <c r="H12" s="4">
        <v>48</v>
      </c>
      <c r="I12" s="5" t="s">
        <v>12</v>
      </c>
    </row>
    <row r="13" spans="1:9" ht="18" customHeight="1" x14ac:dyDescent="0.3">
      <c r="A13" s="2">
        <v>2020</v>
      </c>
      <c r="B13" s="2" t="s">
        <v>9</v>
      </c>
      <c r="C13" s="2" t="s">
        <v>23</v>
      </c>
      <c r="D13" s="6" t="s">
        <v>27</v>
      </c>
      <c r="E13" s="7">
        <v>34</v>
      </c>
      <c r="F13" s="7">
        <v>5492.16</v>
      </c>
      <c r="G13" s="7">
        <v>5126.0160000000005</v>
      </c>
      <c r="H13" s="4">
        <v>1098.432</v>
      </c>
      <c r="I13" s="5" t="s">
        <v>12</v>
      </c>
    </row>
    <row r="14" spans="1:9" ht="18" customHeight="1" x14ac:dyDescent="0.3">
      <c r="A14" s="2">
        <v>2020</v>
      </c>
      <c r="B14" s="2" t="s">
        <v>9</v>
      </c>
      <c r="C14" s="2" t="s">
        <v>14</v>
      </c>
      <c r="D14" s="3" t="s">
        <v>28</v>
      </c>
      <c r="E14" s="4">
        <v>7</v>
      </c>
      <c r="F14" s="4">
        <v>3666.3</v>
      </c>
      <c r="G14" s="4">
        <v>224</v>
      </c>
      <c r="H14" s="4">
        <v>733.2600000000001</v>
      </c>
      <c r="I14" s="5" t="s">
        <v>12</v>
      </c>
    </row>
    <row r="15" spans="1:9" ht="18" customHeight="1" x14ac:dyDescent="0.3">
      <c r="A15" s="2">
        <v>2020</v>
      </c>
      <c r="B15" s="2" t="s">
        <v>9</v>
      </c>
      <c r="C15" s="2" t="s">
        <v>29</v>
      </c>
      <c r="D15" s="6" t="s">
        <v>29</v>
      </c>
      <c r="E15" s="7">
        <v>3</v>
      </c>
      <c r="F15" s="7">
        <v>7260</v>
      </c>
      <c r="G15" s="7">
        <v>7392</v>
      </c>
      <c r="H15" s="4">
        <v>1452</v>
      </c>
      <c r="I15" s="5" t="s">
        <v>12</v>
      </c>
    </row>
    <row r="16" spans="1:9" ht="18" customHeight="1" x14ac:dyDescent="0.3">
      <c r="A16" s="2">
        <v>2020</v>
      </c>
      <c r="B16" s="2" t="s">
        <v>9</v>
      </c>
      <c r="C16" s="2" t="s">
        <v>23</v>
      </c>
      <c r="D16" s="6" t="s">
        <v>30</v>
      </c>
      <c r="E16" s="7">
        <v>3</v>
      </c>
      <c r="F16" s="7">
        <v>5035.0300000000007</v>
      </c>
      <c r="G16" s="7">
        <v>5126.576</v>
      </c>
      <c r="H16" s="4">
        <v>1007.0060000000002</v>
      </c>
      <c r="I16" s="5" t="s">
        <v>12</v>
      </c>
    </row>
    <row r="17" spans="1:9" ht="18" customHeight="1" x14ac:dyDescent="0.3">
      <c r="A17" s="2">
        <v>2020</v>
      </c>
      <c r="B17" s="2" t="s">
        <v>31</v>
      </c>
      <c r="C17" s="2" t="s">
        <v>10</v>
      </c>
      <c r="D17" s="3" t="s">
        <v>11</v>
      </c>
      <c r="E17" s="4">
        <v>3566</v>
      </c>
      <c r="F17" s="4">
        <v>5035.0300000000007</v>
      </c>
      <c r="G17" s="4">
        <v>5126.576</v>
      </c>
      <c r="H17" s="4">
        <v>1007.0060000000002</v>
      </c>
      <c r="I17" s="5" t="s">
        <v>12</v>
      </c>
    </row>
    <row r="18" spans="1:9" ht="18" customHeight="1" x14ac:dyDescent="0.3">
      <c r="A18" s="2">
        <v>2020</v>
      </c>
      <c r="B18" s="2" t="s">
        <v>31</v>
      </c>
      <c r="C18" s="2" t="s">
        <v>10</v>
      </c>
      <c r="D18" s="3" t="s">
        <v>13</v>
      </c>
      <c r="E18" s="4">
        <v>2498</v>
      </c>
      <c r="F18" s="4">
        <v>8800</v>
      </c>
      <c r="G18" s="4">
        <v>8960</v>
      </c>
      <c r="H18" s="4">
        <v>1760</v>
      </c>
      <c r="I18" s="5" t="s">
        <v>12</v>
      </c>
    </row>
    <row r="19" spans="1:9" ht="18" customHeight="1" x14ac:dyDescent="0.3">
      <c r="A19" s="2">
        <v>2020</v>
      </c>
      <c r="B19" s="2" t="s">
        <v>31</v>
      </c>
      <c r="C19" s="2" t="s">
        <v>14</v>
      </c>
      <c r="D19" s="3" t="s">
        <v>15</v>
      </c>
      <c r="E19" s="4">
        <v>1245</v>
      </c>
      <c r="F19" s="4">
        <v>5034.92</v>
      </c>
      <c r="G19" s="4">
        <v>5126.4639999999999</v>
      </c>
      <c r="H19" s="4">
        <v>1006.984</v>
      </c>
      <c r="I19" s="5" t="s">
        <v>12</v>
      </c>
    </row>
    <row r="20" spans="1:9" ht="18" customHeight="1" x14ac:dyDescent="0.3">
      <c r="A20" s="2">
        <v>2020</v>
      </c>
      <c r="B20" s="2" t="s">
        <v>31</v>
      </c>
      <c r="C20" s="2" t="s">
        <v>16</v>
      </c>
      <c r="D20" s="6" t="s">
        <v>17</v>
      </c>
      <c r="E20" s="7">
        <v>644</v>
      </c>
      <c r="F20" s="7">
        <v>6317.85</v>
      </c>
      <c r="G20" s="7">
        <v>6432.72</v>
      </c>
      <c r="H20" s="4">
        <v>1263.5700000000002</v>
      </c>
      <c r="I20" s="5" t="s">
        <v>12</v>
      </c>
    </row>
    <row r="21" spans="1:9" ht="18" customHeight="1" x14ac:dyDescent="0.3">
      <c r="A21" s="2">
        <v>2020</v>
      </c>
      <c r="B21" s="2" t="s">
        <v>31</v>
      </c>
      <c r="C21" s="2" t="s">
        <v>18</v>
      </c>
      <c r="D21" s="6" t="s">
        <v>19</v>
      </c>
      <c r="E21" s="7">
        <v>643</v>
      </c>
      <c r="F21" s="7">
        <v>7000</v>
      </c>
      <c r="G21" s="7">
        <v>7840</v>
      </c>
      <c r="H21" s="4">
        <v>1400</v>
      </c>
      <c r="I21" s="5" t="s">
        <v>12</v>
      </c>
    </row>
    <row r="22" spans="1:9" ht="18" customHeight="1" x14ac:dyDescent="0.3">
      <c r="A22" s="2">
        <v>2020</v>
      </c>
      <c r="B22" s="2" t="s">
        <v>31</v>
      </c>
      <c r="C22" s="2" t="s">
        <v>16</v>
      </c>
      <c r="D22" s="6" t="s">
        <v>20</v>
      </c>
      <c r="E22" s="7">
        <v>455</v>
      </c>
      <c r="F22" s="7">
        <v>4578.6000000000004</v>
      </c>
      <c r="G22" s="7">
        <v>5128.0320000000002</v>
      </c>
      <c r="H22" s="4">
        <v>915.72000000000014</v>
      </c>
      <c r="I22" s="5" t="s">
        <v>12</v>
      </c>
    </row>
    <row r="23" spans="1:9" ht="18" customHeight="1" x14ac:dyDescent="0.3">
      <c r="A23" s="2">
        <v>2020</v>
      </c>
      <c r="B23" s="2" t="s">
        <v>31</v>
      </c>
      <c r="C23" s="2" t="s">
        <v>18</v>
      </c>
      <c r="D23" s="6" t="s">
        <v>21</v>
      </c>
      <c r="E23" s="8">
        <v>345</v>
      </c>
      <c r="F23" s="8">
        <v>7000</v>
      </c>
      <c r="G23" s="8">
        <v>7840</v>
      </c>
      <c r="H23" s="4">
        <v>1400</v>
      </c>
      <c r="I23" s="5" t="s">
        <v>12</v>
      </c>
    </row>
    <row r="24" spans="1:9" ht="18" customHeight="1" x14ac:dyDescent="0.3">
      <c r="A24" s="2">
        <v>2020</v>
      </c>
      <c r="B24" s="2" t="s">
        <v>31</v>
      </c>
      <c r="C24" s="2" t="s">
        <v>14</v>
      </c>
      <c r="D24" s="3" t="s">
        <v>22</v>
      </c>
      <c r="E24" s="4">
        <v>122</v>
      </c>
      <c r="F24" s="4">
        <v>100</v>
      </c>
      <c r="G24" s="4">
        <v>112</v>
      </c>
      <c r="H24" s="4">
        <v>20</v>
      </c>
      <c r="I24" s="5" t="s">
        <v>12</v>
      </c>
    </row>
    <row r="25" spans="1:9" ht="18" customHeight="1" x14ac:dyDescent="0.3">
      <c r="A25" s="2">
        <v>2020</v>
      </c>
      <c r="B25" s="2" t="s">
        <v>31</v>
      </c>
      <c r="C25" s="2" t="s">
        <v>23</v>
      </c>
      <c r="D25" s="6" t="s">
        <v>24</v>
      </c>
      <c r="E25" s="7">
        <v>78</v>
      </c>
      <c r="F25" s="7">
        <v>4577.2</v>
      </c>
      <c r="G25" s="7">
        <v>5126.4639999999999</v>
      </c>
      <c r="H25" s="4">
        <v>915.44</v>
      </c>
      <c r="I25" s="5" t="s">
        <v>12</v>
      </c>
    </row>
    <row r="26" spans="1:9" ht="18" customHeight="1" x14ac:dyDescent="0.3">
      <c r="A26" s="2">
        <v>2020</v>
      </c>
      <c r="B26" s="2" t="s">
        <v>31</v>
      </c>
      <c r="C26" s="2" t="s">
        <v>23</v>
      </c>
      <c r="D26" s="6" t="s">
        <v>25</v>
      </c>
      <c r="E26" s="7">
        <v>76</v>
      </c>
      <c r="F26" s="7">
        <v>4576.8999999999996</v>
      </c>
      <c r="G26" s="7">
        <v>5126.1279999999997</v>
      </c>
      <c r="H26" s="4">
        <v>915.38</v>
      </c>
      <c r="I26" s="5" t="s">
        <v>12</v>
      </c>
    </row>
    <row r="27" spans="1:9" ht="18" customHeight="1" x14ac:dyDescent="0.3">
      <c r="A27" s="2">
        <v>2020</v>
      </c>
      <c r="B27" s="2" t="s">
        <v>31</v>
      </c>
      <c r="C27" s="2" t="s">
        <v>23</v>
      </c>
      <c r="D27" s="6" t="s">
        <v>26</v>
      </c>
      <c r="E27" s="7">
        <v>46</v>
      </c>
      <c r="F27" s="7">
        <v>200</v>
      </c>
      <c r="G27" s="7">
        <v>224</v>
      </c>
      <c r="H27" s="4">
        <v>40</v>
      </c>
      <c r="I27" s="5" t="s">
        <v>12</v>
      </c>
    </row>
    <row r="28" spans="1:9" ht="18" customHeight="1" x14ac:dyDescent="0.3">
      <c r="A28" s="2">
        <v>2020</v>
      </c>
      <c r="B28" s="2" t="s">
        <v>31</v>
      </c>
      <c r="C28" s="2" t="s">
        <v>23</v>
      </c>
      <c r="D28" s="6" t="s">
        <v>27</v>
      </c>
      <c r="E28" s="7">
        <v>34</v>
      </c>
      <c r="F28" s="7">
        <v>4576.8</v>
      </c>
      <c r="G28" s="7">
        <v>5126.0160000000005</v>
      </c>
      <c r="H28" s="4">
        <v>915.36000000000013</v>
      </c>
      <c r="I28" s="5" t="s">
        <v>12</v>
      </c>
    </row>
    <row r="29" spans="1:9" ht="18" customHeight="1" x14ac:dyDescent="0.3">
      <c r="A29" s="2">
        <v>2020</v>
      </c>
      <c r="B29" s="2" t="s">
        <v>31</v>
      </c>
      <c r="C29" s="2" t="s">
        <v>14</v>
      </c>
      <c r="D29" s="3" t="s">
        <v>28</v>
      </c>
      <c r="E29" s="4">
        <v>7</v>
      </c>
      <c r="F29" s="4">
        <v>200</v>
      </c>
      <c r="G29" s="4">
        <v>224</v>
      </c>
      <c r="H29" s="4">
        <v>40</v>
      </c>
      <c r="I29" s="5" t="s">
        <v>12</v>
      </c>
    </row>
    <row r="30" spans="1:9" ht="18" customHeight="1" x14ac:dyDescent="0.3">
      <c r="A30" s="2">
        <v>2020</v>
      </c>
      <c r="B30" s="2" t="s">
        <v>31</v>
      </c>
      <c r="C30" s="2" t="s">
        <v>23</v>
      </c>
      <c r="D30" s="6" t="s">
        <v>30</v>
      </c>
      <c r="E30" s="7">
        <v>3</v>
      </c>
      <c r="F30" s="7">
        <v>4577.3</v>
      </c>
      <c r="G30" s="7">
        <v>5126.576</v>
      </c>
      <c r="H30" s="4">
        <v>915.46</v>
      </c>
      <c r="I30" s="5" t="s">
        <v>12</v>
      </c>
    </row>
    <row r="31" spans="1:9" ht="18" customHeight="1" x14ac:dyDescent="0.3">
      <c r="A31" s="2">
        <v>2020</v>
      </c>
      <c r="B31" s="2" t="s">
        <v>31</v>
      </c>
      <c r="C31" s="2" t="s">
        <v>29</v>
      </c>
      <c r="D31" s="6" t="s">
        <v>29</v>
      </c>
      <c r="E31" s="7">
        <v>2</v>
      </c>
      <c r="F31" s="7">
        <v>6600</v>
      </c>
      <c r="G31" s="7">
        <v>7392</v>
      </c>
      <c r="H31" s="4">
        <v>1320</v>
      </c>
      <c r="I31" s="5" t="s">
        <v>12</v>
      </c>
    </row>
    <row r="32" spans="1:9" ht="18" customHeight="1" x14ac:dyDescent="0.3">
      <c r="A32" s="2">
        <v>2020</v>
      </c>
      <c r="B32" s="2" t="s">
        <v>32</v>
      </c>
      <c r="C32" s="2" t="s">
        <v>10</v>
      </c>
      <c r="D32" s="3" t="s">
        <v>11</v>
      </c>
      <c r="E32" s="4">
        <v>3566</v>
      </c>
      <c r="F32" s="4">
        <v>4577.3</v>
      </c>
      <c r="G32" s="4">
        <v>5126.576</v>
      </c>
      <c r="H32" s="4">
        <v>915.46</v>
      </c>
      <c r="I32" s="5" t="s">
        <v>12</v>
      </c>
    </row>
    <row r="33" spans="1:9" ht="18" customHeight="1" x14ac:dyDescent="0.3">
      <c r="A33" s="2">
        <v>2020</v>
      </c>
      <c r="B33" s="2" t="s">
        <v>32</v>
      </c>
      <c r="C33" s="2" t="s">
        <v>10</v>
      </c>
      <c r="D33" s="3" t="s">
        <v>13</v>
      </c>
      <c r="E33" s="4">
        <v>2498</v>
      </c>
      <c r="F33" s="4">
        <v>8000</v>
      </c>
      <c r="G33" s="4">
        <v>8960</v>
      </c>
      <c r="H33" s="4">
        <v>1600</v>
      </c>
      <c r="I33" s="5" t="s">
        <v>12</v>
      </c>
    </row>
    <row r="34" spans="1:9" ht="18" customHeight="1" x14ac:dyDescent="0.3">
      <c r="A34" s="2">
        <v>2020</v>
      </c>
      <c r="B34" s="2" t="s">
        <v>32</v>
      </c>
      <c r="C34" s="2" t="s">
        <v>14</v>
      </c>
      <c r="D34" s="3" t="s">
        <v>15</v>
      </c>
      <c r="E34" s="4">
        <v>1245</v>
      </c>
      <c r="F34" s="4">
        <v>4577.2</v>
      </c>
      <c r="G34" s="4">
        <v>5126.4639999999999</v>
      </c>
      <c r="H34" s="4">
        <v>915.44</v>
      </c>
      <c r="I34" s="5" t="s">
        <v>12</v>
      </c>
    </row>
    <row r="35" spans="1:9" ht="18" customHeight="1" x14ac:dyDescent="0.3">
      <c r="A35" s="2">
        <v>2020</v>
      </c>
      <c r="B35" s="2" t="s">
        <v>32</v>
      </c>
      <c r="C35" s="2" t="s">
        <v>16</v>
      </c>
      <c r="D35" s="6" t="s">
        <v>17</v>
      </c>
      <c r="E35" s="7">
        <v>644</v>
      </c>
      <c r="F35" s="7">
        <v>5743.5</v>
      </c>
      <c r="G35" s="7">
        <v>6432.72</v>
      </c>
      <c r="H35" s="4">
        <v>1148.7</v>
      </c>
      <c r="I35" s="5" t="s">
        <v>12</v>
      </c>
    </row>
    <row r="36" spans="1:9" ht="18" customHeight="1" x14ac:dyDescent="0.3">
      <c r="A36" s="2">
        <v>2020</v>
      </c>
      <c r="B36" s="2" t="s">
        <v>32</v>
      </c>
      <c r="C36" s="2" t="s">
        <v>18</v>
      </c>
      <c r="D36" s="6" t="s">
        <v>19</v>
      </c>
      <c r="E36" s="7">
        <v>643</v>
      </c>
      <c r="F36" s="7">
        <v>7000</v>
      </c>
      <c r="G36" s="7">
        <v>7840</v>
      </c>
      <c r="H36" s="4">
        <v>1400</v>
      </c>
      <c r="I36" s="5" t="s">
        <v>12</v>
      </c>
    </row>
    <row r="37" spans="1:9" ht="18" customHeight="1" x14ac:dyDescent="0.3">
      <c r="A37" s="2">
        <v>2020</v>
      </c>
      <c r="B37" s="2" t="s">
        <v>32</v>
      </c>
      <c r="C37" s="2" t="s">
        <v>16</v>
      </c>
      <c r="D37" s="6" t="s">
        <v>20</v>
      </c>
      <c r="E37" s="7">
        <v>455</v>
      </c>
      <c r="F37" s="7">
        <v>4578.6000000000004</v>
      </c>
      <c r="G37" s="7">
        <v>5128.0320000000002</v>
      </c>
      <c r="H37" s="4">
        <v>915.72000000000014</v>
      </c>
      <c r="I37" s="5" t="s">
        <v>12</v>
      </c>
    </row>
    <row r="38" spans="1:9" ht="18" customHeight="1" x14ac:dyDescent="0.3">
      <c r="A38" s="2">
        <v>2020</v>
      </c>
      <c r="B38" s="2" t="s">
        <v>32</v>
      </c>
      <c r="C38" s="2" t="s">
        <v>18</v>
      </c>
      <c r="D38" s="6" t="s">
        <v>21</v>
      </c>
      <c r="E38" s="8">
        <v>345</v>
      </c>
      <c r="F38" s="8">
        <v>7000</v>
      </c>
      <c r="G38" s="8">
        <v>7840</v>
      </c>
      <c r="H38" s="4">
        <v>1400</v>
      </c>
      <c r="I38" s="5" t="s">
        <v>12</v>
      </c>
    </row>
    <row r="39" spans="1:9" ht="18" customHeight="1" x14ac:dyDescent="0.3">
      <c r="A39" s="2">
        <v>2020</v>
      </c>
      <c r="B39" s="2" t="s">
        <v>32</v>
      </c>
      <c r="C39" s="2" t="s">
        <v>14</v>
      </c>
      <c r="D39" s="3" t="s">
        <v>22</v>
      </c>
      <c r="E39" s="4">
        <v>122</v>
      </c>
      <c r="F39" s="4">
        <v>100</v>
      </c>
      <c r="G39" s="4">
        <v>112</v>
      </c>
      <c r="H39" s="4">
        <v>20</v>
      </c>
      <c r="I39" s="5" t="s">
        <v>12</v>
      </c>
    </row>
    <row r="40" spans="1:9" ht="18" customHeight="1" x14ac:dyDescent="0.3">
      <c r="A40" s="2">
        <v>2020</v>
      </c>
      <c r="B40" s="2" t="s">
        <v>32</v>
      </c>
      <c r="C40" s="2" t="s">
        <v>23</v>
      </c>
      <c r="D40" s="6" t="s">
        <v>24</v>
      </c>
      <c r="E40" s="7">
        <v>78</v>
      </c>
      <c r="F40" s="7">
        <v>4577.2</v>
      </c>
      <c r="G40" s="7">
        <v>5126.4639999999999</v>
      </c>
      <c r="H40" s="4">
        <v>915.44</v>
      </c>
      <c r="I40" s="5" t="s">
        <v>12</v>
      </c>
    </row>
    <row r="41" spans="1:9" ht="18" customHeight="1" x14ac:dyDescent="0.3">
      <c r="A41" s="2">
        <v>2020</v>
      </c>
      <c r="B41" s="2" t="s">
        <v>32</v>
      </c>
      <c r="C41" s="2" t="s">
        <v>23</v>
      </c>
      <c r="D41" s="6" t="s">
        <v>25</v>
      </c>
      <c r="E41" s="7">
        <v>76</v>
      </c>
      <c r="F41" s="7">
        <v>4576.8999999999996</v>
      </c>
      <c r="G41" s="7">
        <v>5126.1279999999997</v>
      </c>
      <c r="H41" s="4">
        <v>915.38</v>
      </c>
      <c r="I41" s="5" t="s">
        <v>12</v>
      </c>
    </row>
    <row r="42" spans="1:9" ht="18" customHeight="1" x14ac:dyDescent="0.3">
      <c r="A42" s="2">
        <v>2020</v>
      </c>
      <c r="B42" s="2" t="s">
        <v>32</v>
      </c>
      <c r="C42" s="2" t="s">
        <v>23</v>
      </c>
      <c r="D42" s="6" t="s">
        <v>26</v>
      </c>
      <c r="E42" s="7">
        <v>46</v>
      </c>
      <c r="F42" s="7">
        <v>200</v>
      </c>
      <c r="G42" s="7">
        <v>224</v>
      </c>
      <c r="H42" s="4">
        <v>40</v>
      </c>
      <c r="I42" s="5" t="s">
        <v>12</v>
      </c>
    </row>
    <row r="43" spans="1:9" ht="18" customHeight="1" x14ac:dyDescent="0.3">
      <c r="A43" s="2">
        <v>2020</v>
      </c>
      <c r="B43" s="2" t="s">
        <v>32</v>
      </c>
      <c r="C43" s="2" t="s">
        <v>23</v>
      </c>
      <c r="D43" s="6" t="s">
        <v>27</v>
      </c>
      <c r="E43" s="7">
        <v>34</v>
      </c>
      <c r="F43" s="7">
        <v>4576.8</v>
      </c>
      <c r="G43" s="7">
        <v>5126.0160000000005</v>
      </c>
      <c r="H43" s="4">
        <v>915.36000000000013</v>
      </c>
      <c r="I43" s="5" t="s">
        <v>33</v>
      </c>
    </row>
    <row r="44" spans="1:9" ht="18" customHeight="1" x14ac:dyDescent="0.3">
      <c r="A44" s="2">
        <v>2020</v>
      </c>
      <c r="B44" s="2" t="s">
        <v>32</v>
      </c>
      <c r="C44" s="2" t="s">
        <v>14</v>
      </c>
      <c r="D44" s="3" t="s">
        <v>28</v>
      </c>
      <c r="E44" s="4">
        <v>7</v>
      </c>
      <c r="F44" s="4">
        <v>200</v>
      </c>
      <c r="G44" s="4">
        <v>224</v>
      </c>
      <c r="H44" s="4">
        <v>40</v>
      </c>
      <c r="I44" s="5" t="s">
        <v>33</v>
      </c>
    </row>
    <row r="45" spans="1:9" ht="18" customHeight="1" x14ac:dyDescent="0.3">
      <c r="A45" s="2">
        <v>2020</v>
      </c>
      <c r="B45" s="2" t="s">
        <v>32</v>
      </c>
      <c r="C45" s="2" t="s">
        <v>23</v>
      </c>
      <c r="D45" s="6" t="s">
        <v>30</v>
      </c>
      <c r="E45" s="7">
        <v>3</v>
      </c>
      <c r="F45" s="7">
        <v>3333</v>
      </c>
      <c r="G45" s="7">
        <v>5126.576</v>
      </c>
      <c r="H45" s="4">
        <v>666.6</v>
      </c>
      <c r="I45" s="5" t="s">
        <v>33</v>
      </c>
    </row>
    <row r="46" spans="1:9" ht="18" customHeight="1" x14ac:dyDescent="0.3">
      <c r="A46" s="2">
        <v>2020</v>
      </c>
      <c r="B46" s="2" t="s">
        <v>32</v>
      </c>
      <c r="C46" s="2" t="s">
        <v>29</v>
      </c>
      <c r="D46" s="6" t="s">
        <v>29</v>
      </c>
      <c r="E46" s="7">
        <v>2</v>
      </c>
      <c r="F46" s="7">
        <v>6600</v>
      </c>
      <c r="G46" s="7">
        <v>7392</v>
      </c>
      <c r="H46" s="4">
        <v>1320</v>
      </c>
      <c r="I46" s="5" t="s">
        <v>33</v>
      </c>
    </row>
    <row r="47" spans="1:9" ht="18" customHeight="1" x14ac:dyDescent="0.3">
      <c r="A47" s="2">
        <v>2020</v>
      </c>
      <c r="B47" s="2" t="s">
        <v>34</v>
      </c>
      <c r="C47" s="2" t="s">
        <v>10</v>
      </c>
      <c r="D47" s="3" t="s">
        <v>11</v>
      </c>
      <c r="E47" s="4">
        <v>3566</v>
      </c>
      <c r="F47" s="4">
        <v>4577.3</v>
      </c>
      <c r="G47" s="4">
        <v>5126.576</v>
      </c>
      <c r="H47" s="4">
        <v>915.46</v>
      </c>
      <c r="I47" s="5" t="s">
        <v>33</v>
      </c>
    </row>
    <row r="48" spans="1:9" ht="18" customHeight="1" x14ac:dyDescent="0.3">
      <c r="A48" s="2">
        <v>2020</v>
      </c>
      <c r="B48" s="2" t="s">
        <v>34</v>
      </c>
      <c r="C48" s="2" t="s">
        <v>10</v>
      </c>
      <c r="D48" s="3" t="s">
        <v>13</v>
      </c>
      <c r="E48" s="4">
        <v>2498</v>
      </c>
      <c r="F48" s="4">
        <v>8000</v>
      </c>
      <c r="G48" s="4">
        <v>8960</v>
      </c>
      <c r="H48" s="4">
        <v>1600</v>
      </c>
      <c r="I48" s="5" t="s">
        <v>33</v>
      </c>
    </row>
    <row r="49" spans="1:9" ht="18" customHeight="1" x14ac:dyDescent="0.3">
      <c r="A49" s="2">
        <v>2020</v>
      </c>
      <c r="B49" s="2" t="s">
        <v>34</v>
      </c>
      <c r="C49" s="2" t="s">
        <v>14</v>
      </c>
      <c r="D49" s="3" t="s">
        <v>15</v>
      </c>
      <c r="E49" s="4">
        <v>1245</v>
      </c>
      <c r="F49" s="4">
        <v>4577.2</v>
      </c>
      <c r="G49" s="4">
        <v>5126.4639999999999</v>
      </c>
      <c r="H49" s="4">
        <v>915.44</v>
      </c>
      <c r="I49" s="5" t="s">
        <v>33</v>
      </c>
    </row>
    <row r="50" spans="1:9" ht="18" customHeight="1" x14ac:dyDescent="0.3">
      <c r="A50" s="2">
        <v>2020</v>
      </c>
      <c r="B50" s="2" t="s">
        <v>34</v>
      </c>
      <c r="C50" s="2" t="s">
        <v>16</v>
      </c>
      <c r="D50" s="6" t="s">
        <v>17</v>
      </c>
      <c r="E50" s="7">
        <v>644</v>
      </c>
      <c r="F50" s="7">
        <v>5743.5</v>
      </c>
      <c r="G50" s="7">
        <v>6432.72</v>
      </c>
      <c r="H50" s="4">
        <v>1148.7</v>
      </c>
      <c r="I50" s="5" t="s">
        <v>33</v>
      </c>
    </row>
    <row r="51" spans="1:9" ht="18" customHeight="1" x14ac:dyDescent="0.3">
      <c r="A51" s="2">
        <v>2020</v>
      </c>
      <c r="B51" s="2" t="s">
        <v>34</v>
      </c>
      <c r="C51" s="2" t="s">
        <v>18</v>
      </c>
      <c r="D51" s="6" t="s">
        <v>19</v>
      </c>
      <c r="E51" s="7">
        <v>643</v>
      </c>
      <c r="F51" s="7">
        <v>7000</v>
      </c>
      <c r="G51" s="7">
        <v>7840</v>
      </c>
      <c r="H51" s="4">
        <v>1400</v>
      </c>
      <c r="I51" s="5" t="s">
        <v>33</v>
      </c>
    </row>
    <row r="52" spans="1:9" ht="18" customHeight="1" x14ac:dyDescent="0.3">
      <c r="A52" s="2">
        <v>2020</v>
      </c>
      <c r="B52" s="2" t="s">
        <v>34</v>
      </c>
      <c r="C52" s="2" t="s">
        <v>16</v>
      </c>
      <c r="D52" s="6" t="s">
        <v>20</v>
      </c>
      <c r="E52" s="7">
        <v>455</v>
      </c>
      <c r="F52" s="7">
        <v>4578.6000000000004</v>
      </c>
      <c r="G52" s="7">
        <v>5128.0320000000002</v>
      </c>
      <c r="H52" s="4">
        <v>915.72000000000014</v>
      </c>
      <c r="I52" s="5" t="s">
        <v>33</v>
      </c>
    </row>
    <row r="53" spans="1:9" ht="18" customHeight="1" x14ac:dyDescent="0.3">
      <c r="A53" s="2">
        <v>2020</v>
      </c>
      <c r="B53" s="2" t="s">
        <v>34</v>
      </c>
      <c r="C53" s="2" t="s">
        <v>18</v>
      </c>
      <c r="D53" s="6" t="s">
        <v>21</v>
      </c>
      <c r="E53" s="8">
        <v>345</v>
      </c>
      <c r="F53" s="8">
        <v>7000</v>
      </c>
      <c r="G53" s="8">
        <v>7840</v>
      </c>
      <c r="H53" s="4">
        <v>1400</v>
      </c>
      <c r="I53" s="5" t="s">
        <v>33</v>
      </c>
    </row>
    <row r="54" spans="1:9" ht="18" customHeight="1" x14ac:dyDescent="0.3">
      <c r="A54" s="2">
        <v>2020</v>
      </c>
      <c r="B54" s="2" t="s">
        <v>34</v>
      </c>
      <c r="C54" s="2" t="s">
        <v>14</v>
      </c>
      <c r="D54" s="3" t="s">
        <v>22</v>
      </c>
      <c r="E54" s="4">
        <v>122</v>
      </c>
      <c r="F54" s="4">
        <v>100</v>
      </c>
      <c r="G54" s="4">
        <v>112</v>
      </c>
      <c r="H54" s="4">
        <v>20</v>
      </c>
      <c r="I54" s="5" t="s">
        <v>33</v>
      </c>
    </row>
    <row r="55" spans="1:9" ht="18" customHeight="1" x14ac:dyDescent="0.3">
      <c r="A55" s="2">
        <v>2020</v>
      </c>
      <c r="B55" s="2" t="s">
        <v>34</v>
      </c>
      <c r="C55" s="2" t="s">
        <v>23</v>
      </c>
      <c r="D55" s="6" t="s">
        <v>24</v>
      </c>
      <c r="E55" s="7">
        <v>78</v>
      </c>
      <c r="F55" s="7">
        <v>4577.2</v>
      </c>
      <c r="G55" s="7">
        <v>5126.4639999999999</v>
      </c>
      <c r="H55" s="4">
        <v>915.44</v>
      </c>
      <c r="I55" s="5" t="s">
        <v>33</v>
      </c>
    </row>
    <row r="56" spans="1:9" ht="18" customHeight="1" x14ac:dyDescent="0.3">
      <c r="A56" s="2">
        <v>2020</v>
      </c>
      <c r="B56" s="2" t="s">
        <v>34</v>
      </c>
      <c r="C56" s="2" t="s">
        <v>23</v>
      </c>
      <c r="D56" s="6" t="s">
        <v>25</v>
      </c>
      <c r="E56" s="7">
        <v>76</v>
      </c>
      <c r="F56" s="7">
        <v>4576.8999999999996</v>
      </c>
      <c r="G56" s="7">
        <v>5126.1279999999997</v>
      </c>
      <c r="H56" s="4">
        <v>915.38</v>
      </c>
      <c r="I56" s="5" t="s">
        <v>33</v>
      </c>
    </row>
    <row r="57" spans="1:9" ht="18" customHeight="1" x14ac:dyDescent="0.3">
      <c r="A57" s="2">
        <v>2020</v>
      </c>
      <c r="B57" s="2" t="s">
        <v>34</v>
      </c>
      <c r="C57" s="2" t="s">
        <v>23</v>
      </c>
      <c r="D57" s="6" t="s">
        <v>26</v>
      </c>
      <c r="E57" s="7">
        <v>46</v>
      </c>
      <c r="F57" s="7">
        <v>200</v>
      </c>
      <c r="G57" s="7">
        <v>224</v>
      </c>
      <c r="H57" s="4">
        <v>40</v>
      </c>
      <c r="I57" s="5" t="s">
        <v>33</v>
      </c>
    </row>
    <row r="58" spans="1:9" ht="18" customHeight="1" x14ac:dyDescent="0.3">
      <c r="A58" s="2">
        <v>2020</v>
      </c>
      <c r="B58" s="2" t="s">
        <v>34</v>
      </c>
      <c r="C58" s="2" t="s">
        <v>23</v>
      </c>
      <c r="D58" s="6" t="s">
        <v>27</v>
      </c>
      <c r="E58" s="7">
        <v>34</v>
      </c>
      <c r="F58" s="7">
        <v>4576.8</v>
      </c>
      <c r="G58" s="7">
        <v>5126.0160000000005</v>
      </c>
      <c r="H58" s="4">
        <v>915.36000000000013</v>
      </c>
      <c r="I58" s="5" t="s">
        <v>33</v>
      </c>
    </row>
    <row r="59" spans="1:9" ht="18" customHeight="1" x14ac:dyDescent="0.3">
      <c r="A59" s="2">
        <v>2020</v>
      </c>
      <c r="B59" s="2" t="s">
        <v>34</v>
      </c>
      <c r="C59" s="2" t="s">
        <v>14</v>
      </c>
      <c r="D59" s="3" t="s">
        <v>28</v>
      </c>
      <c r="E59" s="4">
        <v>7</v>
      </c>
      <c r="F59" s="4">
        <v>200</v>
      </c>
      <c r="G59" s="4">
        <v>224</v>
      </c>
      <c r="H59" s="4">
        <v>40</v>
      </c>
      <c r="I59" s="5" t="s">
        <v>33</v>
      </c>
    </row>
    <row r="60" spans="1:9" ht="18" customHeight="1" x14ac:dyDescent="0.3">
      <c r="A60" s="2">
        <v>2020</v>
      </c>
      <c r="B60" s="2" t="s">
        <v>34</v>
      </c>
      <c r="C60" s="2" t="s">
        <v>23</v>
      </c>
      <c r="D60" s="6" t="s">
        <v>30</v>
      </c>
      <c r="E60" s="7">
        <v>3</v>
      </c>
      <c r="F60" s="7">
        <v>4577.3</v>
      </c>
      <c r="G60" s="7">
        <v>5126.576</v>
      </c>
      <c r="H60" s="4">
        <v>915.46</v>
      </c>
      <c r="I60" s="5" t="s">
        <v>33</v>
      </c>
    </row>
    <row r="61" spans="1:9" ht="18" customHeight="1" x14ac:dyDescent="0.3">
      <c r="A61" s="2">
        <v>2020</v>
      </c>
      <c r="B61" s="2" t="s">
        <v>34</v>
      </c>
      <c r="C61" s="2" t="s">
        <v>29</v>
      </c>
      <c r="D61" s="6" t="s">
        <v>29</v>
      </c>
      <c r="E61" s="7">
        <v>2</v>
      </c>
      <c r="F61" s="7">
        <v>6600</v>
      </c>
      <c r="G61" s="7">
        <v>7392</v>
      </c>
      <c r="H61" s="4">
        <v>1320</v>
      </c>
      <c r="I61" s="5" t="s">
        <v>33</v>
      </c>
    </row>
    <row r="62" spans="1:9" ht="18" customHeight="1" x14ac:dyDescent="0.3">
      <c r="A62" s="2">
        <v>2020</v>
      </c>
      <c r="B62" s="2" t="s">
        <v>35</v>
      </c>
      <c r="C62" s="2" t="s">
        <v>10</v>
      </c>
      <c r="D62" s="3" t="s">
        <v>11</v>
      </c>
      <c r="E62" s="4">
        <v>3566</v>
      </c>
      <c r="F62" s="4">
        <v>4577.3</v>
      </c>
      <c r="G62" s="4">
        <v>5126.576</v>
      </c>
      <c r="H62" s="4">
        <v>915.46</v>
      </c>
      <c r="I62" s="5" t="s">
        <v>33</v>
      </c>
    </row>
    <row r="63" spans="1:9" ht="18" customHeight="1" x14ac:dyDescent="0.3">
      <c r="A63" s="2">
        <v>2020</v>
      </c>
      <c r="B63" s="2" t="s">
        <v>35</v>
      </c>
      <c r="C63" s="2" t="s">
        <v>10</v>
      </c>
      <c r="D63" s="3" t="s">
        <v>13</v>
      </c>
      <c r="E63" s="4">
        <v>2498</v>
      </c>
      <c r="F63" s="4">
        <v>8000</v>
      </c>
      <c r="G63" s="4">
        <v>8960</v>
      </c>
      <c r="H63" s="4">
        <v>1600</v>
      </c>
      <c r="I63" s="5" t="s">
        <v>33</v>
      </c>
    </row>
    <row r="64" spans="1:9" ht="18" customHeight="1" x14ac:dyDescent="0.3">
      <c r="A64" s="2">
        <v>2020</v>
      </c>
      <c r="B64" s="2" t="s">
        <v>35</v>
      </c>
      <c r="C64" s="2" t="s">
        <v>14</v>
      </c>
      <c r="D64" s="3" t="s">
        <v>15</v>
      </c>
      <c r="E64" s="4">
        <v>1245</v>
      </c>
      <c r="F64" s="4">
        <v>4577.2</v>
      </c>
      <c r="G64" s="4">
        <v>5126.4639999999999</v>
      </c>
      <c r="H64" s="4">
        <v>915.44</v>
      </c>
      <c r="I64" s="5" t="s">
        <v>33</v>
      </c>
    </row>
    <row r="65" spans="1:9" ht="18" customHeight="1" x14ac:dyDescent="0.3">
      <c r="A65" s="2">
        <v>2020</v>
      </c>
      <c r="B65" s="2" t="s">
        <v>35</v>
      </c>
      <c r="C65" s="2" t="s">
        <v>16</v>
      </c>
      <c r="D65" s="6" t="s">
        <v>17</v>
      </c>
      <c r="E65" s="7">
        <v>644</v>
      </c>
      <c r="F65" s="7">
        <v>5743.5</v>
      </c>
      <c r="G65" s="7">
        <v>6432.72</v>
      </c>
      <c r="H65" s="4">
        <v>1148.7</v>
      </c>
      <c r="I65" s="5" t="s">
        <v>33</v>
      </c>
    </row>
    <row r="66" spans="1:9" ht="18" customHeight="1" x14ac:dyDescent="0.3">
      <c r="A66" s="2">
        <v>2020</v>
      </c>
      <c r="B66" s="2" t="s">
        <v>35</v>
      </c>
      <c r="C66" s="2" t="s">
        <v>18</v>
      </c>
      <c r="D66" s="6" t="s">
        <v>19</v>
      </c>
      <c r="E66" s="7">
        <v>643</v>
      </c>
      <c r="F66" s="7">
        <v>7000</v>
      </c>
      <c r="G66" s="7">
        <v>7840</v>
      </c>
      <c r="H66" s="4">
        <v>1400</v>
      </c>
      <c r="I66" s="5" t="s">
        <v>12</v>
      </c>
    </row>
    <row r="67" spans="1:9" ht="18" customHeight="1" x14ac:dyDescent="0.3">
      <c r="A67" s="2">
        <v>2020</v>
      </c>
      <c r="B67" s="2" t="s">
        <v>35</v>
      </c>
      <c r="C67" s="2" t="s">
        <v>16</v>
      </c>
      <c r="D67" s="6" t="s">
        <v>20</v>
      </c>
      <c r="E67" s="7">
        <v>455</v>
      </c>
      <c r="F67" s="7">
        <v>4578.6000000000004</v>
      </c>
      <c r="G67" s="7">
        <v>5128.0320000000002</v>
      </c>
      <c r="H67" s="4">
        <v>915.72000000000014</v>
      </c>
      <c r="I67" s="5" t="s">
        <v>12</v>
      </c>
    </row>
    <row r="68" spans="1:9" ht="18" customHeight="1" x14ac:dyDescent="0.3">
      <c r="A68" s="2">
        <v>2020</v>
      </c>
      <c r="B68" s="2" t="s">
        <v>35</v>
      </c>
      <c r="C68" s="2" t="s">
        <v>18</v>
      </c>
      <c r="D68" s="6" t="s">
        <v>21</v>
      </c>
      <c r="E68" s="8">
        <v>345</v>
      </c>
      <c r="F68" s="8">
        <v>7000</v>
      </c>
      <c r="G68" s="8">
        <v>7840</v>
      </c>
      <c r="H68" s="4">
        <v>1400</v>
      </c>
      <c r="I68" s="5" t="s">
        <v>12</v>
      </c>
    </row>
    <row r="69" spans="1:9" ht="18" customHeight="1" x14ac:dyDescent="0.3">
      <c r="A69" s="2">
        <v>2020</v>
      </c>
      <c r="B69" s="2" t="s">
        <v>35</v>
      </c>
      <c r="C69" s="2" t="s">
        <v>14</v>
      </c>
      <c r="D69" s="3" t="s">
        <v>22</v>
      </c>
      <c r="E69" s="4">
        <v>122</v>
      </c>
      <c r="F69" s="4">
        <v>100</v>
      </c>
      <c r="G69" s="4">
        <v>112</v>
      </c>
      <c r="H69" s="4">
        <v>20</v>
      </c>
      <c r="I69" s="5" t="s">
        <v>12</v>
      </c>
    </row>
    <row r="70" spans="1:9" ht="18" customHeight="1" x14ac:dyDescent="0.3">
      <c r="A70" s="2">
        <v>2020</v>
      </c>
      <c r="B70" s="2" t="s">
        <v>35</v>
      </c>
      <c r="C70" s="2" t="s">
        <v>23</v>
      </c>
      <c r="D70" s="6" t="s">
        <v>24</v>
      </c>
      <c r="E70" s="7">
        <v>78</v>
      </c>
      <c r="F70" s="7">
        <v>4577.2</v>
      </c>
      <c r="G70" s="7">
        <v>5126.4639999999999</v>
      </c>
      <c r="H70" s="4">
        <v>915.44</v>
      </c>
      <c r="I70" s="5" t="s">
        <v>12</v>
      </c>
    </row>
    <row r="71" spans="1:9" ht="18" customHeight="1" x14ac:dyDescent="0.3">
      <c r="A71" s="2">
        <v>2020</v>
      </c>
      <c r="B71" s="2" t="s">
        <v>35</v>
      </c>
      <c r="C71" s="2" t="s">
        <v>23</v>
      </c>
      <c r="D71" s="6" t="s">
        <v>25</v>
      </c>
      <c r="E71" s="7">
        <v>76</v>
      </c>
      <c r="F71" s="7">
        <v>4576.8999999999996</v>
      </c>
      <c r="G71" s="7">
        <v>5126.1279999999997</v>
      </c>
      <c r="H71" s="4">
        <v>915.38</v>
      </c>
      <c r="I71" s="5" t="s">
        <v>12</v>
      </c>
    </row>
    <row r="72" spans="1:9" ht="18" customHeight="1" x14ac:dyDescent="0.3">
      <c r="A72" s="2">
        <v>2020</v>
      </c>
      <c r="B72" s="2" t="s">
        <v>35</v>
      </c>
      <c r="C72" s="2" t="s">
        <v>23</v>
      </c>
      <c r="D72" s="6" t="s">
        <v>26</v>
      </c>
      <c r="E72" s="7">
        <v>46</v>
      </c>
      <c r="F72" s="7">
        <v>200</v>
      </c>
      <c r="G72" s="7">
        <v>224</v>
      </c>
      <c r="H72" s="4">
        <v>40</v>
      </c>
      <c r="I72" s="5" t="s">
        <v>12</v>
      </c>
    </row>
    <row r="73" spans="1:9" ht="18" customHeight="1" x14ac:dyDescent="0.3">
      <c r="A73" s="2">
        <v>2020</v>
      </c>
      <c r="B73" s="2" t="s">
        <v>35</v>
      </c>
      <c r="C73" s="2" t="s">
        <v>23</v>
      </c>
      <c r="D73" s="6" t="s">
        <v>27</v>
      </c>
      <c r="E73" s="7">
        <v>34</v>
      </c>
      <c r="F73" s="7">
        <v>4576.8</v>
      </c>
      <c r="G73" s="7">
        <v>5126.0160000000005</v>
      </c>
      <c r="H73" s="4">
        <v>915.36000000000013</v>
      </c>
      <c r="I73" s="5" t="s">
        <v>12</v>
      </c>
    </row>
    <row r="74" spans="1:9" ht="18" customHeight="1" x14ac:dyDescent="0.3">
      <c r="A74" s="2">
        <v>2020</v>
      </c>
      <c r="B74" s="2" t="s">
        <v>35</v>
      </c>
      <c r="C74" s="2" t="s">
        <v>14</v>
      </c>
      <c r="D74" s="3" t="s">
        <v>28</v>
      </c>
      <c r="E74" s="4">
        <v>7</v>
      </c>
      <c r="F74" s="4">
        <v>200</v>
      </c>
      <c r="G74" s="4">
        <v>224</v>
      </c>
      <c r="H74" s="4">
        <v>40</v>
      </c>
      <c r="I74" s="5" t="s">
        <v>12</v>
      </c>
    </row>
    <row r="75" spans="1:9" ht="18" customHeight="1" x14ac:dyDescent="0.3">
      <c r="A75" s="2">
        <v>2020</v>
      </c>
      <c r="B75" s="2" t="s">
        <v>35</v>
      </c>
      <c r="C75" s="2" t="s">
        <v>23</v>
      </c>
      <c r="D75" s="6" t="s">
        <v>30</v>
      </c>
      <c r="E75" s="7">
        <v>3</v>
      </c>
      <c r="F75" s="7">
        <v>4577.3</v>
      </c>
      <c r="G75" s="7">
        <v>5126.576</v>
      </c>
      <c r="H75" s="4">
        <v>915.46</v>
      </c>
      <c r="I75" s="5" t="s">
        <v>12</v>
      </c>
    </row>
    <row r="76" spans="1:9" ht="18" customHeight="1" x14ac:dyDescent="0.3">
      <c r="A76" s="2">
        <v>2020</v>
      </c>
      <c r="B76" s="2" t="s">
        <v>35</v>
      </c>
      <c r="C76" s="2" t="s">
        <v>29</v>
      </c>
      <c r="D76" s="6" t="s">
        <v>29</v>
      </c>
      <c r="E76" s="7">
        <v>2</v>
      </c>
      <c r="F76" s="7">
        <v>6600</v>
      </c>
      <c r="G76" s="7">
        <v>7392</v>
      </c>
      <c r="H76" s="4">
        <v>1320</v>
      </c>
      <c r="I76" s="5" t="s">
        <v>12</v>
      </c>
    </row>
    <row r="77" spans="1:9" ht="18" customHeight="1" x14ac:dyDescent="0.3">
      <c r="A77" s="2">
        <v>2020</v>
      </c>
      <c r="B77" s="2" t="s">
        <v>36</v>
      </c>
      <c r="C77" s="2" t="s">
        <v>10</v>
      </c>
      <c r="D77" s="3" t="s">
        <v>11</v>
      </c>
      <c r="E77" s="4">
        <v>3566</v>
      </c>
      <c r="F77" s="4">
        <v>4577.3</v>
      </c>
      <c r="G77" s="4">
        <v>5126.576</v>
      </c>
      <c r="H77" s="4">
        <v>915.46</v>
      </c>
      <c r="I77" s="5" t="s">
        <v>12</v>
      </c>
    </row>
    <row r="78" spans="1:9" ht="18" customHeight="1" x14ac:dyDescent="0.3">
      <c r="A78" s="2">
        <v>2020</v>
      </c>
      <c r="B78" s="2" t="s">
        <v>36</v>
      </c>
      <c r="C78" s="2" t="s">
        <v>10</v>
      </c>
      <c r="D78" s="3" t="s">
        <v>13</v>
      </c>
      <c r="E78" s="4">
        <v>2498</v>
      </c>
      <c r="F78" s="4">
        <v>8000</v>
      </c>
      <c r="G78" s="4">
        <v>8960</v>
      </c>
      <c r="H78" s="4">
        <v>1600</v>
      </c>
      <c r="I78" s="5" t="s">
        <v>12</v>
      </c>
    </row>
    <row r="79" spans="1:9" ht="18" customHeight="1" x14ac:dyDescent="0.3">
      <c r="A79" s="2">
        <v>2020</v>
      </c>
      <c r="B79" s="2" t="s">
        <v>36</v>
      </c>
      <c r="C79" s="2" t="s">
        <v>14</v>
      </c>
      <c r="D79" s="3" t="s">
        <v>15</v>
      </c>
      <c r="E79" s="4">
        <v>1245</v>
      </c>
      <c r="F79" s="4">
        <v>4577.2</v>
      </c>
      <c r="G79" s="4">
        <v>5126.4639999999999</v>
      </c>
      <c r="H79" s="4">
        <v>915.44</v>
      </c>
      <c r="I79" s="5" t="s">
        <v>12</v>
      </c>
    </row>
    <row r="80" spans="1:9" ht="18" customHeight="1" x14ac:dyDescent="0.3">
      <c r="A80" s="2">
        <v>2020</v>
      </c>
      <c r="B80" s="2" t="s">
        <v>36</v>
      </c>
      <c r="C80" s="2" t="s">
        <v>16</v>
      </c>
      <c r="D80" s="6" t="s">
        <v>17</v>
      </c>
      <c r="E80" s="7">
        <v>644</v>
      </c>
      <c r="F80" s="7">
        <v>5743.5</v>
      </c>
      <c r="G80" s="7">
        <v>6432.72</v>
      </c>
      <c r="H80" s="4">
        <v>1148.7</v>
      </c>
      <c r="I80" s="5" t="s">
        <v>12</v>
      </c>
    </row>
    <row r="81" spans="1:9" ht="18" customHeight="1" x14ac:dyDescent="0.3">
      <c r="A81" s="2">
        <v>2020</v>
      </c>
      <c r="B81" s="2" t="s">
        <v>36</v>
      </c>
      <c r="C81" s="2" t="s">
        <v>18</v>
      </c>
      <c r="D81" s="6" t="s">
        <v>19</v>
      </c>
      <c r="E81" s="7">
        <v>643</v>
      </c>
      <c r="F81" s="7">
        <v>7000</v>
      </c>
      <c r="G81" s="7">
        <v>7840</v>
      </c>
      <c r="H81" s="4">
        <v>1400</v>
      </c>
      <c r="I81" s="5" t="s">
        <v>12</v>
      </c>
    </row>
    <row r="82" spans="1:9" ht="18" customHeight="1" x14ac:dyDescent="0.3">
      <c r="A82" s="2">
        <v>2020</v>
      </c>
      <c r="B82" s="2" t="s">
        <v>36</v>
      </c>
      <c r="C82" s="2" t="s">
        <v>16</v>
      </c>
      <c r="D82" s="6" t="s">
        <v>20</v>
      </c>
      <c r="E82" s="7">
        <v>455</v>
      </c>
      <c r="F82" s="7">
        <v>4578.6000000000004</v>
      </c>
      <c r="G82" s="7">
        <v>5128.0320000000002</v>
      </c>
      <c r="H82" s="4">
        <v>915.72000000000014</v>
      </c>
      <c r="I82" s="5" t="s">
        <v>12</v>
      </c>
    </row>
    <row r="83" spans="1:9" ht="18" customHeight="1" x14ac:dyDescent="0.3">
      <c r="A83" s="2">
        <v>2020</v>
      </c>
      <c r="B83" s="2" t="s">
        <v>36</v>
      </c>
      <c r="C83" s="2" t="s">
        <v>18</v>
      </c>
      <c r="D83" s="6" t="s">
        <v>21</v>
      </c>
      <c r="E83" s="8">
        <v>345</v>
      </c>
      <c r="F83" s="8">
        <v>7000</v>
      </c>
      <c r="G83" s="8">
        <v>7840</v>
      </c>
      <c r="H83" s="4">
        <v>1400</v>
      </c>
      <c r="I83" s="5" t="s">
        <v>12</v>
      </c>
    </row>
    <row r="84" spans="1:9" ht="18" customHeight="1" x14ac:dyDescent="0.3">
      <c r="A84" s="2">
        <v>2020</v>
      </c>
      <c r="B84" s="2" t="s">
        <v>36</v>
      </c>
      <c r="C84" s="2" t="s">
        <v>14</v>
      </c>
      <c r="D84" s="3" t="s">
        <v>22</v>
      </c>
      <c r="E84" s="4">
        <v>122</v>
      </c>
      <c r="F84" s="4">
        <v>100</v>
      </c>
      <c r="G84" s="4">
        <v>112</v>
      </c>
      <c r="H84" s="4">
        <v>20</v>
      </c>
      <c r="I84" s="5" t="s">
        <v>12</v>
      </c>
    </row>
    <row r="85" spans="1:9" ht="18" customHeight="1" x14ac:dyDescent="0.3">
      <c r="A85" s="2">
        <v>2020</v>
      </c>
      <c r="B85" s="2" t="s">
        <v>36</v>
      </c>
      <c r="C85" s="2" t="s">
        <v>23</v>
      </c>
      <c r="D85" s="6" t="s">
        <v>24</v>
      </c>
      <c r="E85" s="7">
        <v>78</v>
      </c>
      <c r="F85" s="7">
        <v>4577.2</v>
      </c>
      <c r="G85" s="7">
        <v>5126.4639999999999</v>
      </c>
      <c r="H85" s="4">
        <v>915.44</v>
      </c>
      <c r="I85" s="5" t="s">
        <v>12</v>
      </c>
    </row>
    <row r="86" spans="1:9" ht="18" customHeight="1" x14ac:dyDescent="0.3">
      <c r="A86" s="2">
        <v>2020</v>
      </c>
      <c r="B86" s="2" t="s">
        <v>36</v>
      </c>
      <c r="C86" s="2" t="s">
        <v>23</v>
      </c>
      <c r="D86" s="6" t="s">
        <v>25</v>
      </c>
      <c r="E86" s="7">
        <v>76</v>
      </c>
      <c r="F86" s="7">
        <v>4576.8999999999996</v>
      </c>
      <c r="G86" s="7">
        <v>5126.1279999999997</v>
      </c>
      <c r="H86" s="4">
        <v>915.38</v>
      </c>
      <c r="I86" s="5" t="s">
        <v>12</v>
      </c>
    </row>
    <row r="87" spans="1:9" ht="18" customHeight="1" x14ac:dyDescent="0.3">
      <c r="A87" s="2">
        <v>2020</v>
      </c>
      <c r="B87" s="2" t="s">
        <v>36</v>
      </c>
      <c r="C87" s="2" t="s">
        <v>23</v>
      </c>
      <c r="D87" s="6" t="s">
        <v>26</v>
      </c>
      <c r="E87" s="7">
        <v>46</v>
      </c>
      <c r="F87" s="7">
        <v>200</v>
      </c>
      <c r="G87" s="7">
        <v>224</v>
      </c>
      <c r="H87" s="4">
        <v>40</v>
      </c>
      <c r="I87" s="5" t="s">
        <v>12</v>
      </c>
    </row>
    <row r="88" spans="1:9" ht="18" customHeight="1" x14ac:dyDescent="0.3">
      <c r="A88" s="2">
        <v>2020</v>
      </c>
      <c r="B88" s="2" t="s">
        <v>36</v>
      </c>
      <c r="C88" s="2" t="s">
        <v>23</v>
      </c>
      <c r="D88" s="6" t="s">
        <v>27</v>
      </c>
      <c r="E88" s="7">
        <v>34</v>
      </c>
      <c r="F88" s="7">
        <v>4576.8</v>
      </c>
      <c r="G88" s="7">
        <v>5126.0160000000005</v>
      </c>
      <c r="H88" s="4">
        <v>915.36000000000013</v>
      </c>
      <c r="I88" s="5" t="s">
        <v>12</v>
      </c>
    </row>
    <row r="89" spans="1:9" ht="18" customHeight="1" x14ac:dyDescent="0.3">
      <c r="A89" s="2">
        <v>2020</v>
      </c>
      <c r="B89" s="2" t="s">
        <v>36</v>
      </c>
      <c r="C89" s="2" t="s">
        <v>14</v>
      </c>
      <c r="D89" s="3" t="s">
        <v>28</v>
      </c>
      <c r="E89" s="4">
        <v>7</v>
      </c>
      <c r="F89" s="4">
        <v>200</v>
      </c>
      <c r="G89" s="4">
        <v>224</v>
      </c>
      <c r="H89" s="4">
        <v>40</v>
      </c>
      <c r="I89" s="5" t="s">
        <v>12</v>
      </c>
    </row>
    <row r="90" spans="1:9" ht="18" customHeight="1" x14ac:dyDescent="0.3">
      <c r="A90" s="2">
        <v>2020</v>
      </c>
      <c r="B90" s="2" t="s">
        <v>36</v>
      </c>
      <c r="C90" s="2" t="s">
        <v>29</v>
      </c>
      <c r="D90" s="6" t="s">
        <v>29</v>
      </c>
      <c r="E90" s="7">
        <v>3</v>
      </c>
      <c r="F90" s="7">
        <v>6600</v>
      </c>
      <c r="G90" s="7">
        <v>7392</v>
      </c>
      <c r="H90" s="4">
        <v>1320</v>
      </c>
      <c r="I90" s="5" t="s">
        <v>12</v>
      </c>
    </row>
    <row r="91" spans="1:9" ht="18" customHeight="1" x14ac:dyDescent="0.3">
      <c r="A91" s="2">
        <v>2020</v>
      </c>
      <c r="B91" s="2" t="s">
        <v>36</v>
      </c>
      <c r="C91" s="2" t="s">
        <v>23</v>
      </c>
      <c r="D91" s="6" t="s">
        <v>30</v>
      </c>
      <c r="E91" s="7">
        <v>3</v>
      </c>
      <c r="F91" s="7">
        <v>4577.3</v>
      </c>
      <c r="G91" s="7">
        <v>5126.576</v>
      </c>
      <c r="H91" s="4">
        <v>915.46</v>
      </c>
      <c r="I91" s="5" t="s">
        <v>12</v>
      </c>
    </row>
    <row r="92" spans="1:9" ht="18" customHeight="1" x14ac:dyDescent="0.3">
      <c r="A92" s="2">
        <v>2020</v>
      </c>
      <c r="B92" s="2" t="s">
        <v>37</v>
      </c>
      <c r="C92" s="2" t="s">
        <v>10</v>
      </c>
      <c r="D92" s="3" t="s">
        <v>11</v>
      </c>
      <c r="E92" s="4">
        <v>3566</v>
      </c>
      <c r="F92" s="4">
        <v>4577.3</v>
      </c>
      <c r="G92" s="4">
        <v>5126.576</v>
      </c>
      <c r="H92" s="4">
        <v>915.46</v>
      </c>
      <c r="I92" s="5" t="s">
        <v>12</v>
      </c>
    </row>
    <row r="93" spans="1:9" ht="18" customHeight="1" x14ac:dyDescent="0.3">
      <c r="A93" s="2">
        <v>2020</v>
      </c>
      <c r="B93" s="2" t="s">
        <v>37</v>
      </c>
      <c r="C93" s="2" t="s">
        <v>10</v>
      </c>
      <c r="D93" s="3" t="s">
        <v>13</v>
      </c>
      <c r="E93" s="4">
        <v>2498</v>
      </c>
      <c r="F93" s="4">
        <v>8000</v>
      </c>
      <c r="G93" s="4">
        <v>8960</v>
      </c>
      <c r="H93" s="4">
        <v>1600</v>
      </c>
      <c r="I93" s="5" t="s">
        <v>12</v>
      </c>
    </row>
    <row r="94" spans="1:9" ht="18" customHeight="1" x14ac:dyDescent="0.3">
      <c r="A94" s="2">
        <v>2020</v>
      </c>
      <c r="B94" s="2" t="s">
        <v>37</v>
      </c>
      <c r="C94" s="2" t="s">
        <v>14</v>
      </c>
      <c r="D94" s="3" t="s">
        <v>15</v>
      </c>
      <c r="E94" s="4">
        <v>1245</v>
      </c>
      <c r="F94" s="4">
        <v>4577.2</v>
      </c>
      <c r="G94" s="4">
        <v>5126.4639999999999</v>
      </c>
      <c r="H94" s="4">
        <v>915.44</v>
      </c>
      <c r="I94" s="5" t="s">
        <v>12</v>
      </c>
    </row>
    <row r="95" spans="1:9" ht="18" customHeight="1" x14ac:dyDescent="0.3">
      <c r="A95" s="2">
        <v>2020</v>
      </c>
      <c r="B95" s="2" t="s">
        <v>37</v>
      </c>
      <c r="C95" s="2" t="s">
        <v>16</v>
      </c>
      <c r="D95" s="6" t="s">
        <v>17</v>
      </c>
      <c r="E95" s="7">
        <v>644</v>
      </c>
      <c r="F95" s="7">
        <v>5743.5</v>
      </c>
      <c r="G95" s="7">
        <v>6432.72</v>
      </c>
      <c r="H95" s="4">
        <v>1148.7</v>
      </c>
      <c r="I95" s="5" t="s">
        <v>12</v>
      </c>
    </row>
    <row r="96" spans="1:9" ht="18" customHeight="1" x14ac:dyDescent="0.3">
      <c r="A96" s="2">
        <v>2020</v>
      </c>
      <c r="B96" s="2" t="s">
        <v>37</v>
      </c>
      <c r="C96" s="2" t="s">
        <v>18</v>
      </c>
      <c r="D96" s="6" t="s">
        <v>19</v>
      </c>
      <c r="E96" s="7">
        <v>643</v>
      </c>
      <c r="F96" s="7">
        <v>7000</v>
      </c>
      <c r="G96" s="7">
        <v>7840</v>
      </c>
      <c r="H96" s="4">
        <v>1400</v>
      </c>
      <c r="I96" s="5" t="s">
        <v>12</v>
      </c>
    </row>
    <row r="97" spans="1:9" ht="18" customHeight="1" x14ac:dyDescent="0.3">
      <c r="A97" s="2">
        <v>2020</v>
      </c>
      <c r="B97" s="2" t="s">
        <v>37</v>
      </c>
      <c r="C97" s="2" t="s">
        <v>16</v>
      </c>
      <c r="D97" s="6" t="s">
        <v>20</v>
      </c>
      <c r="E97" s="7">
        <v>455</v>
      </c>
      <c r="F97" s="7">
        <v>4578.6000000000004</v>
      </c>
      <c r="G97" s="7">
        <v>5128.0320000000002</v>
      </c>
      <c r="H97" s="4">
        <v>915.72000000000014</v>
      </c>
      <c r="I97" s="5" t="s">
        <v>12</v>
      </c>
    </row>
    <row r="98" spans="1:9" ht="18" customHeight="1" x14ac:dyDescent="0.3">
      <c r="A98" s="2">
        <v>2020</v>
      </c>
      <c r="B98" s="2" t="s">
        <v>37</v>
      </c>
      <c r="C98" s="2" t="s">
        <v>18</v>
      </c>
      <c r="D98" s="6" t="s">
        <v>21</v>
      </c>
      <c r="E98" s="8">
        <v>345</v>
      </c>
      <c r="F98" s="8">
        <v>7000</v>
      </c>
      <c r="G98" s="8">
        <v>7840</v>
      </c>
      <c r="H98" s="4">
        <v>1400</v>
      </c>
      <c r="I98" s="5" t="s">
        <v>12</v>
      </c>
    </row>
    <row r="99" spans="1:9" ht="18" customHeight="1" x14ac:dyDescent="0.3">
      <c r="A99" s="2">
        <v>2020</v>
      </c>
      <c r="B99" s="2" t="s">
        <v>37</v>
      </c>
      <c r="C99" s="2" t="s">
        <v>14</v>
      </c>
      <c r="D99" s="3" t="s">
        <v>22</v>
      </c>
      <c r="E99" s="4">
        <v>122</v>
      </c>
      <c r="F99" s="4">
        <v>100</v>
      </c>
      <c r="G99" s="4">
        <v>112</v>
      </c>
      <c r="H99" s="4">
        <v>20</v>
      </c>
      <c r="I99" s="5" t="s">
        <v>12</v>
      </c>
    </row>
    <row r="100" spans="1:9" ht="18" customHeight="1" x14ac:dyDescent="0.3">
      <c r="A100" s="2">
        <v>2020</v>
      </c>
      <c r="B100" s="2" t="s">
        <v>37</v>
      </c>
      <c r="C100" s="2" t="s">
        <v>23</v>
      </c>
      <c r="D100" s="6" t="s">
        <v>24</v>
      </c>
      <c r="E100" s="7">
        <v>78</v>
      </c>
      <c r="F100" s="7">
        <v>4577.2</v>
      </c>
      <c r="G100" s="7">
        <v>5126.4639999999999</v>
      </c>
      <c r="H100" s="4">
        <v>915.44</v>
      </c>
      <c r="I100" s="5" t="s">
        <v>12</v>
      </c>
    </row>
    <row r="101" spans="1:9" ht="18" customHeight="1" x14ac:dyDescent="0.3">
      <c r="A101" s="2">
        <v>2020</v>
      </c>
      <c r="B101" s="2" t="s">
        <v>37</v>
      </c>
      <c r="C101" s="2" t="s">
        <v>23</v>
      </c>
      <c r="D101" s="6" t="s">
        <v>25</v>
      </c>
      <c r="E101" s="7">
        <v>76</v>
      </c>
      <c r="F101" s="7">
        <v>4576.8999999999996</v>
      </c>
      <c r="G101" s="7">
        <v>5126.1279999999997</v>
      </c>
      <c r="H101" s="4">
        <v>915.38</v>
      </c>
      <c r="I101" s="5" t="s">
        <v>12</v>
      </c>
    </row>
    <row r="102" spans="1:9" ht="18" customHeight="1" x14ac:dyDescent="0.3">
      <c r="A102" s="2">
        <v>2020</v>
      </c>
      <c r="B102" s="2" t="s">
        <v>37</v>
      </c>
      <c r="C102" s="2" t="s">
        <v>23</v>
      </c>
      <c r="D102" s="6" t="s">
        <v>26</v>
      </c>
      <c r="E102" s="7">
        <v>46</v>
      </c>
      <c r="F102" s="7">
        <v>200</v>
      </c>
      <c r="G102" s="7">
        <v>224</v>
      </c>
      <c r="H102" s="4">
        <v>40</v>
      </c>
      <c r="I102" s="5" t="s">
        <v>12</v>
      </c>
    </row>
    <row r="103" spans="1:9" ht="18" customHeight="1" x14ac:dyDescent="0.3">
      <c r="A103" s="2">
        <v>2020</v>
      </c>
      <c r="B103" s="2" t="s">
        <v>37</v>
      </c>
      <c r="C103" s="2" t="s">
        <v>23</v>
      </c>
      <c r="D103" s="6" t="s">
        <v>27</v>
      </c>
      <c r="E103" s="7">
        <v>34</v>
      </c>
      <c r="F103" s="7">
        <v>4576.8</v>
      </c>
      <c r="G103" s="7">
        <v>5126.0160000000005</v>
      </c>
      <c r="H103" s="4">
        <v>915.36000000000013</v>
      </c>
      <c r="I103" s="5" t="s">
        <v>12</v>
      </c>
    </row>
    <row r="104" spans="1:9" ht="18" customHeight="1" x14ac:dyDescent="0.3">
      <c r="A104" s="2">
        <v>2020</v>
      </c>
      <c r="B104" s="2" t="s">
        <v>37</v>
      </c>
      <c r="C104" s="2" t="s">
        <v>14</v>
      </c>
      <c r="D104" s="3" t="s">
        <v>28</v>
      </c>
      <c r="E104" s="4">
        <v>7</v>
      </c>
      <c r="F104" s="4">
        <v>200</v>
      </c>
      <c r="G104" s="4">
        <v>224</v>
      </c>
      <c r="H104" s="4">
        <v>40</v>
      </c>
      <c r="I104" s="5" t="s">
        <v>12</v>
      </c>
    </row>
    <row r="105" spans="1:9" ht="18" customHeight="1" x14ac:dyDescent="0.3">
      <c r="A105" s="2">
        <v>2020</v>
      </c>
      <c r="B105" s="2" t="s">
        <v>37</v>
      </c>
      <c r="C105" s="2" t="s">
        <v>23</v>
      </c>
      <c r="D105" s="6" t="s">
        <v>30</v>
      </c>
      <c r="E105" s="7">
        <v>3</v>
      </c>
      <c r="F105" s="7">
        <v>4577.3</v>
      </c>
      <c r="G105" s="7">
        <v>5126.576</v>
      </c>
      <c r="H105" s="4">
        <v>915.46</v>
      </c>
      <c r="I105" s="5" t="s">
        <v>12</v>
      </c>
    </row>
    <row r="106" spans="1:9" ht="18" customHeight="1" x14ac:dyDescent="0.3">
      <c r="A106" s="2">
        <v>2020</v>
      </c>
      <c r="B106" s="2" t="s">
        <v>37</v>
      </c>
      <c r="C106" s="2" t="s">
        <v>29</v>
      </c>
      <c r="D106" s="6" t="s">
        <v>29</v>
      </c>
      <c r="E106" s="7">
        <v>2</v>
      </c>
      <c r="F106" s="7">
        <v>6600</v>
      </c>
      <c r="G106" s="7">
        <v>7392</v>
      </c>
      <c r="H106" s="4">
        <v>1320</v>
      </c>
      <c r="I106" s="5" t="s">
        <v>12</v>
      </c>
    </row>
    <row r="107" spans="1:9" ht="18" customHeight="1" x14ac:dyDescent="0.3">
      <c r="A107" s="2">
        <v>2020</v>
      </c>
      <c r="B107" s="2" t="s">
        <v>38</v>
      </c>
      <c r="C107" s="2" t="s">
        <v>10</v>
      </c>
      <c r="D107" s="3" t="s">
        <v>11</v>
      </c>
      <c r="E107" s="4">
        <v>3566</v>
      </c>
      <c r="F107" s="4">
        <v>4577.3</v>
      </c>
      <c r="G107" s="4">
        <v>5126.576</v>
      </c>
      <c r="H107" s="4">
        <v>915.46</v>
      </c>
      <c r="I107" s="5" t="s">
        <v>12</v>
      </c>
    </row>
    <row r="108" spans="1:9" ht="18" customHeight="1" x14ac:dyDescent="0.3">
      <c r="A108" s="2">
        <v>2020</v>
      </c>
      <c r="B108" s="2" t="s">
        <v>38</v>
      </c>
      <c r="C108" s="2" t="s">
        <v>10</v>
      </c>
      <c r="D108" s="3" t="s">
        <v>13</v>
      </c>
      <c r="E108" s="4">
        <v>2498</v>
      </c>
      <c r="F108" s="4">
        <v>8000</v>
      </c>
      <c r="G108" s="4">
        <v>8960</v>
      </c>
      <c r="H108" s="4">
        <v>1600</v>
      </c>
      <c r="I108" s="5" t="s">
        <v>33</v>
      </c>
    </row>
    <row r="109" spans="1:9" ht="18" customHeight="1" x14ac:dyDescent="0.3">
      <c r="A109" s="2">
        <v>2020</v>
      </c>
      <c r="B109" s="2" t="s">
        <v>38</v>
      </c>
      <c r="C109" s="2" t="s">
        <v>14</v>
      </c>
      <c r="D109" s="3" t="s">
        <v>15</v>
      </c>
      <c r="E109" s="4">
        <v>1245</v>
      </c>
      <c r="F109" s="4">
        <v>4577.2</v>
      </c>
      <c r="G109" s="4">
        <v>5126.4639999999999</v>
      </c>
      <c r="H109" s="4">
        <v>915.44</v>
      </c>
      <c r="I109" s="5" t="s">
        <v>33</v>
      </c>
    </row>
    <row r="110" spans="1:9" ht="18" customHeight="1" x14ac:dyDescent="0.3">
      <c r="A110" s="2">
        <v>2020</v>
      </c>
      <c r="B110" s="2" t="s">
        <v>38</v>
      </c>
      <c r="C110" s="2" t="s">
        <v>16</v>
      </c>
      <c r="D110" s="6" t="s">
        <v>17</v>
      </c>
      <c r="E110" s="7">
        <v>644</v>
      </c>
      <c r="F110" s="7">
        <v>5743.5</v>
      </c>
      <c r="G110" s="7">
        <v>6432.72</v>
      </c>
      <c r="H110" s="4">
        <v>1148.7</v>
      </c>
      <c r="I110" s="5" t="s">
        <v>33</v>
      </c>
    </row>
    <row r="111" spans="1:9" ht="18" customHeight="1" x14ac:dyDescent="0.3">
      <c r="A111" s="2">
        <v>2020</v>
      </c>
      <c r="B111" s="2" t="s">
        <v>38</v>
      </c>
      <c r="C111" s="2" t="s">
        <v>18</v>
      </c>
      <c r="D111" s="6" t="s">
        <v>19</v>
      </c>
      <c r="E111" s="7">
        <v>643</v>
      </c>
      <c r="F111" s="7">
        <v>7000</v>
      </c>
      <c r="G111" s="7">
        <v>7840</v>
      </c>
      <c r="H111" s="4">
        <v>1400</v>
      </c>
      <c r="I111" s="5" t="s">
        <v>33</v>
      </c>
    </row>
    <row r="112" spans="1:9" ht="18" customHeight="1" x14ac:dyDescent="0.3">
      <c r="A112" s="2">
        <v>2020</v>
      </c>
      <c r="B112" s="2" t="s">
        <v>38</v>
      </c>
      <c r="C112" s="2" t="s">
        <v>16</v>
      </c>
      <c r="D112" s="6" t="s">
        <v>20</v>
      </c>
      <c r="E112" s="7">
        <v>455</v>
      </c>
      <c r="F112" s="7">
        <v>4578.6000000000004</v>
      </c>
      <c r="G112" s="7">
        <v>5128.0320000000002</v>
      </c>
      <c r="H112" s="4">
        <v>915.72000000000014</v>
      </c>
      <c r="I112" s="5" t="s">
        <v>33</v>
      </c>
    </row>
    <row r="113" spans="1:9" ht="18" customHeight="1" x14ac:dyDescent="0.3">
      <c r="A113" s="2">
        <v>2020</v>
      </c>
      <c r="B113" s="2" t="s">
        <v>38</v>
      </c>
      <c r="C113" s="2" t="s">
        <v>18</v>
      </c>
      <c r="D113" s="6" t="s">
        <v>21</v>
      </c>
      <c r="E113" s="8">
        <v>345</v>
      </c>
      <c r="F113" s="8">
        <v>7000</v>
      </c>
      <c r="G113" s="8">
        <v>7840</v>
      </c>
      <c r="H113" s="4">
        <v>1400</v>
      </c>
      <c r="I113" s="5" t="s">
        <v>33</v>
      </c>
    </row>
    <row r="114" spans="1:9" ht="18" customHeight="1" x14ac:dyDescent="0.3">
      <c r="A114" s="2">
        <v>2020</v>
      </c>
      <c r="B114" s="2" t="s">
        <v>38</v>
      </c>
      <c r="C114" s="2" t="s">
        <v>14</v>
      </c>
      <c r="D114" s="3" t="s">
        <v>22</v>
      </c>
      <c r="E114" s="4">
        <v>122</v>
      </c>
      <c r="F114" s="4">
        <v>100</v>
      </c>
      <c r="G114" s="4">
        <v>112</v>
      </c>
      <c r="H114" s="4">
        <v>20</v>
      </c>
      <c r="I114" s="5" t="s">
        <v>33</v>
      </c>
    </row>
    <row r="115" spans="1:9" ht="18" customHeight="1" x14ac:dyDescent="0.3">
      <c r="A115" s="2">
        <v>2020</v>
      </c>
      <c r="B115" s="2" t="s">
        <v>38</v>
      </c>
      <c r="C115" s="2" t="s">
        <v>23</v>
      </c>
      <c r="D115" s="6" t="s">
        <v>24</v>
      </c>
      <c r="E115" s="7">
        <v>78</v>
      </c>
      <c r="F115" s="7">
        <v>4577.2</v>
      </c>
      <c r="G115" s="7">
        <v>5126.4639999999999</v>
      </c>
      <c r="H115" s="4">
        <v>915.44</v>
      </c>
      <c r="I115" s="5" t="s">
        <v>33</v>
      </c>
    </row>
    <row r="116" spans="1:9" ht="18" customHeight="1" x14ac:dyDescent="0.3">
      <c r="A116" s="2">
        <v>2020</v>
      </c>
      <c r="B116" s="2" t="s">
        <v>38</v>
      </c>
      <c r="C116" s="2" t="s">
        <v>23</v>
      </c>
      <c r="D116" s="6" t="s">
        <v>25</v>
      </c>
      <c r="E116" s="7">
        <v>76</v>
      </c>
      <c r="F116" s="7">
        <v>4576.8999999999996</v>
      </c>
      <c r="G116" s="7">
        <v>5126.1279999999997</v>
      </c>
      <c r="H116" s="4">
        <v>915.38</v>
      </c>
      <c r="I116" s="5" t="s">
        <v>33</v>
      </c>
    </row>
    <row r="117" spans="1:9" ht="18" customHeight="1" x14ac:dyDescent="0.3">
      <c r="A117" s="2">
        <v>2020</v>
      </c>
      <c r="B117" s="2" t="s">
        <v>38</v>
      </c>
      <c r="C117" s="2" t="s">
        <v>23</v>
      </c>
      <c r="D117" s="6" t="s">
        <v>26</v>
      </c>
      <c r="E117" s="7">
        <v>46</v>
      </c>
      <c r="F117" s="7">
        <v>200</v>
      </c>
      <c r="G117" s="7">
        <v>224</v>
      </c>
      <c r="H117" s="4">
        <v>40</v>
      </c>
      <c r="I117" s="5" t="s">
        <v>33</v>
      </c>
    </row>
    <row r="118" spans="1:9" ht="18" customHeight="1" x14ac:dyDescent="0.3">
      <c r="A118" s="2">
        <v>2020</v>
      </c>
      <c r="B118" s="2" t="s">
        <v>38</v>
      </c>
      <c r="C118" s="2" t="s">
        <v>23</v>
      </c>
      <c r="D118" s="6" t="s">
        <v>27</v>
      </c>
      <c r="E118" s="7">
        <v>34</v>
      </c>
      <c r="F118" s="7">
        <v>4576.8</v>
      </c>
      <c r="G118" s="7">
        <v>5126.0160000000005</v>
      </c>
      <c r="H118" s="4">
        <v>915.36000000000013</v>
      </c>
      <c r="I118" s="5" t="s">
        <v>33</v>
      </c>
    </row>
    <row r="119" spans="1:9" ht="18" customHeight="1" x14ac:dyDescent="0.3">
      <c r="A119" s="2">
        <v>2020</v>
      </c>
      <c r="B119" s="2" t="s">
        <v>38</v>
      </c>
      <c r="C119" s="2" t="s">
        <v>14</v>
      </c>
      <c r="D119" s="3" t="s">
        <v>28</v>
      </c>
      <c r="E119" s="4">
        <v>7</v>
      </c>
      <c r="F119" s="4">
        <v>200</v>
      </c>
      <c r="G119" s="4">
        <v>224</v>
      </c>
      <c r="H119" s="4">
        <v>40</v>
      </c>
      <c r="I119" s="5" t="s">
        <v>33</v>
      </c>
    </row>
    <row r="120" spans="1:9" ht="18" customHeight="1" x14ac:dyDescent="0.3">
      <c r="A120" s="2">
        <v>2020</v>
      </c>
      <c r="B120" s="2" t="s">
        <v>38</v>
      </c>
      <c r="C120" s="2" t="s">
        <v>23</v>
      </c>
      <c r="D120" s="6" t="s">
        <v>30</v>
      </c>
      <c r="E120" s="7">
        <v>3</v>
      </c>
      <c r="F120" s="7">
        <v>4577.3</v>
      </c>
      <c r="G120" s="7">
        <v>5126.576</v>
      </c>
      <c r="H120" s="4">
        <v>915.46</v>
      </c>
      <c r="I120" s="5" t="s">
        <v>33</v>
      </c>
    </row>
    <row r="121" spans="1:9" ht="18" customHeight="1" x14ac:dyDescent="0.3">
      <c r="A121" s="2">
        <v>2020</v>
      </c>
      <c r="B121" s="2" t="s">
        <v>38</v>
      </c>
      <c r="C121" s="2" t="s">
        <v>29</v>
      </c>
      <c r="D121" s="6" t="s">
        <v>29</v>
      </c>
      <c r="E121" s="7">
        <v>2</v>
      </c>
      <c r="F121" s="7">
        <v>6600</v>
      </c>
      <c r="G121" s="7">
        <v>7392</v>
      </c>
      <c r="H121" s="4">
        <v>1320</v>
      </c>
      <c r="I121" s="5" t="s">
        <v>33</v>
      </c>
    </row>
    <row r="122" spans="1:9" ht="18" customHeight="1" x14ac:dyDescent="0.3">
      <c r="A122" s="2">
        <v>2020</v>
      </c>
      <c r="B122" s="2" t="s">
        <v>39</v>
      </c>
      <c r="C122" s="2" t="s">
        <v>10</v>
      </c>
      <c r="D122" s="3" t="s">
        <v>11</v>
      </c>
      <c r="E122" s="4">
        <v>3566</v>
      </c>
      <c r="F122" s="4">
        <v>4577.3</v>
      </c>
      <c r="G122" s="4">
        <v>5126.576</v>
      </c>
      <c r="H122" s="4">
        <v>915.46</v>
      </c>
      <c r="I122" s="5" t="s">
        <v>33</v>
      </c>
    </row>
    <row r="123" spans="1:9" ht="18" customHeight="1" x14ac:dyDescent="0.3">
      <c r="A123" s="2">
        <v>2020</v>
      </c>
      <c r="B123" s="2" t="s">
        <v>39</v>
      </c>
      <c r="C123" s="2" t="s">
        <v>10</v>
      </c>
      <c r="D123" s="3" t="s">
        <v>13</v>
      </c>
      <c r="E123" s="4">
        <v>2498</v>
      </c>
      <c r="F123" s="4">
        <v>8000</v>
      </c>
      <c r="G123" s="4">
        <v>8960</v>
      </c>
      <c r="H123" s="4">
        <v>1600</v>
      </c>
      <c r="I123" s="5" t="s">
        <v>33</v>
      </c>
    </row>
    <row r="124" spans="1:9" ht="18" customHeight="1" x14ac:dyDescent="0.3">
      <c r="A124" s="2">
        <v>2020</v>
      </c>
      <c r="B124" s="2" t="s">
        <v>39</v>
      </c>
      <c r="C124" s="2" t="s">
        <v>14</v>
      </c>
      <c r="D124" s="3" t="s">
        <v>15</v>
      </c>
      <c r="E124" s="4">
        <v>1245</v>
      </c>
      <c r="F124" s="4">
        <v>4577.2</v>
      </c>
      <c r="G124" s="4">
        <v>5126.4639999999999</v>
      </c>
      <c r="H124" s="4">
        <v>915.44</v>
      </c>
      <c r="I124" s="5" t="s">
        <v>33</v>
      </c>
    </row>
    <row r="125" spans="1:9" ht="18" customHeight="1" x14ac:dyDescent="0.3">
      <c r="A125" s="2">
        <v>2020</v>
      </c>
      <c r="B125" s="2" t="s">
        <v>39</v>
      </c>
      <c r="C125" s="2" t="s">
        <v>16</v>
      </c>
      <c r="D125" s="6" t="s">
        <v>17</v>
      </c>
      <c r="E125" s="7">
        <v>644</v>
      </c>
      <c r="F125" s="7">
        <v>5743.5</v>
      </c>
      <c r="G125" s="7">
        <v>6432.72</v>
      </c>
      <c r="H125" s="4">
        <v>1148.7</v>
      </c>
      <c r="I125" s="5" t="s">
        <v>33</v>
      </c>
    </row>
    <row r="126" spans="1:9" ht="18" customHeight="1" x14ac:dyDescent="0.3">
      <c r="A126" s="2">
        <v>2020</v>
      </c>
      <c r="B126" s="2" t="s">
        <v>39</v>
      </c>
      <c r="C126" s="2" t="s">
        <v>18</v>
      </c>
      <c r="D126" s="6" t="s">
        <v>19</v>
      </c>
      <c r="E126" s="7">
        <v>643</v>
      </c>
      <c r="F126" s="7">
        <v>7000</v>
      </c>
      <c r="G126" s="7">
        <v>7840</v>
      </c>
      <c r="H126" s="4">
        <v>1400</v>
      </c>
      <c r="I126" s="5" t="s">
        <v>33</v>
      </c>
    </row>
    <row r="127" spans="1:9" ht="18" customHeight="1" x14ac:dyDescent="0.3">
      <c r="A127" s="2">
        <v>2020</v>
      </c>
      <c r="B127" s="2" t="s">
        <v>39</v>
      </c>
      <c r="C127" s="2" t="s">
        <v>16</v>
      </c>
      <c r="D127" s="6" t="s">
        <v>20</v>
      </c>
      <c r="E127" s="7">
        <v>455</v>
      </c>
      <c r="F127" s="7">
        <v>4578.6000000000004</v>
      </c>
      <c r="G127" s="7">
        <v>5128.0320000000002</v>
      </c>
      <c r="H127" s="4">
        <v>915.72000000000014</v>
      </c>
      <c r="I127" s="5" t="s">
        <v>33</v>
      </c>
    </row>
    <row r="128" spans="1:9" ht="18" customHeight="1" x14ac:dyDescent="0.3">
      <c r="A128" s="2">
        <v>2020</v>
      </c>
      <c r="B128" s="2" t="s">
        <v>39</v>
      </c>
      <c r="C128" s="2" t="s">
        <v>18</v>
      </c>
      <c r="D128" s="6" t="s">
        <v>21</v>
      </c>
      <c r="E128" s="8">
        <v>345</v>
      </c>
      <c r="F128" s="8">
        <v>7000</v>
      </c>
      <c r="G128" s="8">
        <v>7840</v>
      </c>
      <c r="H128" s="4">
        <v>1400</v>
      </c>
      <c r="I128" s="5" t="s">
        <v>33</v>
      </c>
    </row>
    <row r="129" spans="1:9" ht="18" customHeight="1" x14ac:dyDescent="0.3">
      <c r="A129" s="2">
        <v>2020</v>
      </c>
      <c r="B129" s="2" t="s">
        <v>39</v>
      </c>
      <c r="C129" s="2" t="s">
        <v>14</v>
      </c>
      <c r="D129" s="3" t="s">
        <v>22</v>
      </c>
      <c r="E129" s="4">
        <v>122</v>
      </c>
      <c r="F129" s="4">
        <v>100</v>
      </c>
      <c r="G129" s="4">
        <v>112</v>
      </c>
      <c r="H129" s="4">
        <v>20</v>
      </c>
      <c r="I129" s="5" t="s">
        <v>33</v>
      </c>
    </row>
    <row r="130" spans="1:9" ht="18" customHeight="1" x14ac:dyDescent="0.3">
      <c r="A130" s="2">
        <v>2020</v>
      </c>
      <c r="B130" s="2" t="s">
        <v>39</v>
      </c>
      <c r="C130" s="2" t="s">
        <v>23</v>
      </c>
      <c r="D130" s="6" t="s">
        <v>24</v>
      </c>
      <c r="E130" s="7">
        <v>78</v>
      </c>
      <c r="F130" s="7">
        <v>4577.2</v>
      </c>
      <c r="G130" s="7">
        <v>5126.4639999999999</v>
      </c>
      <c r="H130" s="4">
        <v>915.44</v>
      </c>
      <c r="I130" s="5" t="s">
        <v>33</v>
      </c>
    </row>
    <row r="131" spans="1:9" ht="18" customHeight="1" x14ac:dyDescent="0.3">
      <c r="A131" s="2">
        <v>2020</v>
      </c>
      <c r="B131" s="2" t="s">
        <v>39</v>
      </c>
      <c r="C131" s="2" t="s">
        <v>23</v>
      </c>
      <c r="D131" s="6" t="s">
        <v>25</v>
      </c>
      <c r="E131" s="7">
        <v>76</v>
      </c>
      <c r="F131" s="7">
        <v>4576.8999999999996</v>
      </c>
      <c r="G131" s="7">
        <v>5126.1279999999997</v>
      </c>
      <c r="H131" s="4">
        <v>915.38</v>
      </c>
      <c r="I131" s="5" t="s">
        <v>33</v>
      </c>
    </row>
    <row r="132" spans="1:9" ht="18" customHeight="1" x14ac:dyDescent="0.3">
      <c r="A132" s="2">
        <v>2020</v>
      </c>
      <c r="B132" s="2" t="s">
        <v>39</v>
      </c>
      <c r="C132" s="2" t="s">
        <v>23</v>
      </c>
      <c r="D132" s="6" t="s">
        <v>26</v>
      </c>
      <c r="E132" s="7">
        <v>46</v>
      </c>
      <c r="F132" s="7">
        <v>200</v>
      </c>
      <c r="G132" s="7">
        <v>224</v>
      </c>
      <c r="H132" s="4">
        <v>40</v>
      </c>
      <c r="I132" s="5" t="s">
        <v>33</v>
      </c>
    </row>
    <row r="133" spans="1:9" ht="18" customHeight="1" x14ac:dyDescent="0.3">
      <c r="A133" s="2">
        <v>2020</v>
      </c>
      <c r="B133" s="2" t="s">
        <v>39</v>
      </c>
      <c r="C133" s="2" t="s">
        <v>23</v>
      </c>
      <c r="D133" s="6" t="s">
        <v>27</v>
      </c>
      <c r="E133" s="7">
        <v>34</v>
      </c>
      <c r="F133" s="7">
        <v>4576.8</v>
      </c>
      <c r="G133" s="7">
        <v>5126.0160000000005</v>
      </c>
      <c r="H133" s="4">
        <v>915.36000000000013</v>
      </c>
      <c r="I133" s="5" t="s">
        <v>12</v>
      </c>
    </row>
    <row r="134" spans="1:9" ht="18" customHeight="1" x14ac:dyDescent="0.3">
      <c r="A134" s="2">
        <v>2020</v>
      </c>
      <c r="B134" s="2" t="s">
        <v>39</v>
      </c>
      <c r="C134" s="2" t="s">
        <v>14</v>
      </c>
      <c r="D134" s="3" t="s">
        <v>28</v>
      </c>
      <c r="E134" s="4">
        <v>7</v>
      </c>
      <c r="F134" s="4">
        <v>200</v>
      </c>
      <c r="G134" s="4">
        <v>224</v>
      </c>
      <c r="H134" s="4">
        <v>40</v>
      </c>
      <c r="I134" s="5" t="s">
        <v>12</v>
      </c>
    </row>
    <row r="135" spans="1:9" ht="18" customHeight="1" x14ac:dyDescent="0.3">
      <c r="A135" s="2">
        <v>2020</v>
      </c>
      <c r="B135" s="2" t="s">
        <v>39</v>
      </c>
      <c r="C135" s="2" t="s">
        <v>23</v>
      </c>
      <c r="D135" s="6" t="s">
        <v>30</v>
      </c>
      <c r="E135" s="7">
        <v>3</v>
      </c>
      <c r="F135" s="7">
        <v>4577.3</v>
      </c>
      <c r="G135" s="7">
        <v>5126.576</v>
      </c>
      <c r="H135" s="4">
        <v>915.46</v>
      </c>
      <c r="I135" s="5" t="s">
        <v>12</v>
      </c>
    </row>
    <row r="136" spans="1:9" ht="18" customHeight="1" x14ac:dyDescent="0.3">
      <c r="A136" s="2">
        <v>2020</v>
      </c>
      <c r="B136" s="2" t="s">
        <v>39</v>
      </c>
      <c r="C136" s="2" t="s">
        <v>29</v>
      </c>
      <c r="D136" s="6" t="s">
        <v>29</v>
      </c>
      <c r="E136" s="7">
        <v>2</v>
      </c>
      <c r="F136" s="7">
        <v>6600</v>
      </c>
      <c r="G136" s="7">
        <v>7392</v>
      </c>
      <c r="H136" s="4">
        <v>1320</v>
      </c>
      <c r="I136" s="5" t="s">
        <v>12</v>
      </c>
    </row>
    <row r="137" spans="1:9" ht="18" customHeight="1" x14ac:dyDescent="0.3">
      <c r="A137" s="2">
        <v>2020</v>
      </c>
      <c r="B137" s="2" t="s">
        <v>40</v>
      </c>
      <c r="C137" s="2" t="s">
        <v>10</v>
      </c>
      <c r="D137" s="3" t="s">
        <v>11</v>
      </c>
      <c r="E137" s="4">
        <v>3566</v>
      </c>
      <c r="F137" s="4">
        <v>4577.3</v>
      </c>
      <c r="G137" s="4">
        <v>5126.576</v>
      </c>
      <c r="H137" s="4">
        <v>915.46</v>
      </c>
      <c r="I137" s="5" t="s">
        <v>12</v>
      </c>
    </row>
    <row r="138" spans="1:9" ht="18" customHeight="1" x14ac:dyDescent="0.3">
      <c r="A138" s="2">
        <v>2020</v>
      </c>
      <c r="B138" s="2" t="s">
        <v>40</v>
      </c>
      <c r="C138" s="2" t="s">
        <v>10</v>
      </c>
      <c r="D138" s="3" t="s">
        <v>13</v>
      </c>
      <c r="E138" s="4">
        <v>2498</v>
      </c>
      <c r="F138" s="4">
        <v>8000</v>
      </c>
      <c r="G138" s="4">
        <v>8960</v>
      </c>
      <c r="H138" s="4">
        <v>1600</v>
      </c>
      <c r="I138" s="5" t="s">
        <v>12</v>
      </c>
    </row>
    <row r="139" spans="1:9" ht="18" customHeight="1" x14ac:dyDescent="0.3">
      <c r="A139" s="2">
        <v>2020</v>
      </c>
      <c r="B139" s="2" t="s">
        <v>40</v>
      </c>
      <c r="C139" s="2" t="s">
        <v>14</v>
      </c>
      <c r="D139" s="3" t="s">
        <v>15</v>
      </c>
      <c r="E139" s="4">
        <v>1245</v>
      </c>
      <c r="F139" s="4">
        <v>4577.2</v>
      </c>
      <c r="G139" s="4">
        <v>5126.4639999999999</v>
      </c>
      <c r="H139" s="4">
        <v>915.44</v>
      </c>
      <c r="I139" s="5" t="s">
        <v>12</v>
      </c>
    </row>
    <row r="140" spans="1:9" ht="18" customHeight="1" x14ac:dyDescent="0.3">
      <c r="A140" s="2">
        <v>2020</v>
      </c>
      <c r="B140" s="2" t="s">
        <v>40</v>
      </c>
      <c r="C140" s="2" t="s">
        <v>16</v>
      </c>
      <c r="D140" s="6" t="s">
        <v>17</v>
      </c>
      <c r="E140" s="7">
        <v>644</v>
      </c>
      <c r="F140" s="7">
        <v>5743.5</v>
      </c>
      <c r="G140" s="7">
        <v>6432.72</v>
      </c>
      <c r="H140" s="4">
        <v>1148.7</v>
      </c>
      <c r="I140" s="5" t="s">
        <v>12</v>
      </c>
    </row>
    <row r="141" spans="1:9" ht="18" customHeight="1" x14ac:dyDescent="0.3">
      <c r="A141" s="2">
        <v>2020</v>
      </c>
      <c r="B141" s="2" t="s">
        <v>40</v>
      </c>
      <c r="C141" s="2" t="s">
        <v>18</v>
      </c>
      <c r="D141" s="6" t="s">
        <v>19</v>
      </c>
      <c r="E141" s="7">
        <v>643</v>
      </c>
      <c r="F141" s="7">
        <v>7000</v>
      </c>
      <c r="G141" s="7">
        <v>7840</v>
      </c>
      <c r="H141" s="4">
        <v>1400</v>
      </c>
      <c r="I141" s="5" t="s">
        <v>12</v>
      </c>
    </row>
    <row r="142" spans="1:9" ht="18" customHeight="1" x14ac:dyDescent="0.3">
      <c r="A142" s="2">
        <v>2020</v>
      </c>
      <c r="B142" s="2" t="s">
        <v>40</v>
      </c>
      <c r="C142" s="2" t="s">
        <v>16</v>
      </c>
      <c r="D142" s="6" t="s">
        <v>20</v>
      </c>
      <c r="E142" s="7">
        <v>455</v>
      </c>
      <c r="F142" s="7">
        <v>4578.6000000000004</v>
      </c>
      <c r="G142" s="7">
        <v>5128.0320000000002</v>
      </c>
      <c r="H142" s="4">
        <v>915.72000000000014</v>
      </c>
      <c r="I142" s="5" t="s">
        <v>12</v>
      </c>
    </row>
    <row r="143" spans="1:9" ht="18" customHeight="1" x14ac:dyDescent="0.3">
      <c r="A143" s="2">
        <v>2020</v>
      </c>
      <c r="B143" s="2" t="s">
        <v>40</v>
      </c>
      <c r="C143" s="2" t="s">
        <v>18</v>
      </c>
      <c r="D143" s="6" t="s">
        <v>21</v>
      </c>
      <c r="E143" s="8">
        <v>345</v>
      </c>
      <c r="F143" s="8">
        <v>7000</v>
      </c>
      <c r="G143" s="8">
        <v>7840</v>
      </c>
      <c r="H143" s="4">
        <v>1400</v>
      </c>
      <c r="I143" s="5" t="s">
        <v>12</v>
      </c>
    </row>
    <row r="144" spans="1:9" ht="18" customHeight="1" x14ac:dyDescent="0.3">
      <c r="A144" s="2">
        <v>2020</v>
      </c>
      <c r="B144" s="2" t="s">
        <v>40</v>
      </c>
      <c r="C144" s="2" t="s">
        <v>14</v>
      </c>
      <c r="D144" s="3" t="s">
        <v>22</v>
      </c>
      <c r="E144" s="4">
        <v>122</v>
      </c>
      <c r="F144" s="4">
        <v>100</v>
      </c>
      <c r="G144" s="4">
        <v>112</v>
      </c>
      <c r="H144" s="4">
        <v>20</v>
      </c>
      <c r="I144" s="5" t="s">
        <v>12</v>
      </c>
    </row>
    <row r="145" spans="1:9" ht="18" customHeight="1" x14ac:dyDescent="0.3">
      <c r="A145" s="2">
        <v>2020</v>
      </c>
      <c r="B145" s="2" t="s">
        <v>40</v>
      </c>
      <c r="C145" s="2" t="s">
        <v>23</v>
      </c>
      <c r="D145" s="6" t="s">
        <v>24</v>
      </c>
      <c r="E145" s="7">
        <v>78</v>
      </c>
      <c r="F145" s="7">
        <v>4577.2</v>
      </c>
      <c r="G145" s="7">
        <v>5126.4639999999999</v>
      </c>
      <c r="H145" s="4">
        <v>915.44</v>
      </c>
      <c r="I145" s="5" t="s">
        <v>12</v>
      </c>
    </row>
    <row r="146" spans="1:9" ht="18" customHeight="1" x14ac:dyDescent="0.3">
      <c r="A146" s="2">
        <v>2020</v>
      </c>
      <c r="B146" s="2" t="s">
        <v>40</v>
      </c>
      <c r="C146" s="2" t="s">
        <v>23</v>
      </c>
      <c r="D146" s="6" t="s">
        <v>25</v>
      </c>
      <c r="E146" s="7">
        <v>76</v>
      </c>
      <c r="F146" s="7">
        <v>4576.8999999999996</v>
      </c>
      <c r="G146" s="7">
        <v>5126.1279999999997</v>
      </c>
      <c r="H146" s="4">
        <v>915.38</v>
      </c>
      <c r="I146" s="5" t="s">
        <v>12</v>
      </c>
    </row>
    <row r="147" spans="1:9" ht="18" customHeight="1" x14ac:dyDescent="0.3">
      <c r="A147" s="2">
        <v>2020</v>
      </c>
      <c r="B147" s="2" t="s">
        <v>40</v>
      </c>
      <c r="C147" s="2" t="s">
        <v>23</v>
      </c>
      <c r="D147" s="6" t="s">
        <v>26</v>
      </c>
      <c r="E147" s="7">
        <v>46</v>
      </c>
      <c r="F147" s="7">
        <v>200</v>
      </c>
      <c r="G147" s="7">
        <v>224</v>
      </c>
      <c r="H147" s="4">
        <v>40</v>
      </c>
      <c r="I147" s="5" t="s">
        <v>12</v>
      </c>
    </row>
    <row r="148" spans="1:9" ht="18" customHeight="1" x14ac:dyDescent="0.3">
      <c r="A148" s="2">
        <v>2020</v>
      </c>
      <c r="B148" s="2" t="s">
        <v>40</v>
      </c>
      <c r="C148" s="2" t="s">
        <v>23</v>
      </c>
      <c r="D148" s="6" t="s">
        <v>27</v>
      </c>
      <c r="E148" s="7">
        <v>34</v>
      </c>
      <c r="F148" s="7">
        <v>4576.8</v>
      </c>
      <c r="G148" s="7">
        <v>5126.0160000000005</v>
      </c>
      <c r="H148" s="4">
        <v>915.36000000000013</v>
      </c>
      <c r="I148" s="5" t="s">
        <v>12</v>
      </c>
    </row>
    <row r="149" spans="1:9" ht="18" customHeight="1" x14ac:dyDescent="0.3">
      <c r="A149" s="2">
        <v>2020</v>
      </c>
      <c r="B149" s="2" t="s">
        <v>40</v>
      </c>
      <c r="C149" s="2" t="s">
        <v>14</v>
      </c>
      <c r="D149" s="3" t="s">
        <v>28</v>
      </c>
      <c r="E149" s="4">
        <v>7</v>
      </c>
      <c r="F149" s="4">
        <v>200</v>
      </c>
      <c r="G149" s="4">
        <v>224</v>
      </c>
      <c r="H149" s="4">
        <v>40</v>
      </c>
      <c r="I149" s="5" t="s">
        <v>12</v>
      </c>
    </row>
    <row r="150" spans="1:9" ht="18" customHeight="1" x14ac:dyDescent="0.3">
      <c r="A150" s="2">
        <v>2020</v>
      </c>
      <c r="B150" s="2" t="s">
        <v>40</v>
      </c>
      <c r="C150" s="2" t="s">
        <v>23</v>
      </c>
      <c r="D150" s="6" t="s">
        <v>30</v>
      </c>
      <c r="E150" s="7">
        <v>3</v>
      </c>
      <c r="F150" s="7">
        <v>4577.3</v>
      </c>
      <c r="G150" s="7">
        <v>5126.576</v>
      </c>
      <c r="H150" s="4">
        <v>915.46</v>
      </c>
      <c r="I150" s="5" t="s">
        <v>33</v>
      </c>
    </row>
    <row r="151" spans="1:9" ht="18" customHeight="1" x14ac:dyDescent="0.3">
      <c r="A151" s="2">
        <v>2020</v>
      </c>
      <c r="B151" s="2" t="s">
        <v>40</v>
      </c>
      <c r="C151" s="2" t="s">
        <v>29</v>
      </c>
      <c r="D151" s="6" t="s">
        <v>29</v>
      </c>
      <c r="E151" s="7">
        <v>2</v>
      </c>
      <c r="F151" s="7">
        <v>6600</v>
      </c>
      <c r="G151" s="7">
        <v>7392</v>
      </c>
      <c r="H151" s="4">
        <v>1320</v>
      </c>
      <c r="I151" s="5" t="s">
        <v>33</v>
      </c>
    </row>
    <row r="152" spans="1:9" ht="18" customHeight="1" x14ac:dyDescent="0.3">
      <c r="A152" s="2">
        <v>2020</v>
      </c>
      <c r="B152" s="2" t="s">
        <v>41</v>
      </c>
      <c r="C152" s="2" t="s">
        <v>10</v>
      </c>
      <c r="D152" s="3" t="s">
        <v>11</v>
      </c>
      <c r="E152" s="4">
        <v>3566</v>
      </c>
      <c r="F152" s="4">
        <v>4577.3</v>
      </c>
      <c r="G152" s="4">
        <v>5126.576</v>
      </c>
      <c r="H152" s="4">
        <v>915.46</v>
      </c>
      <c r="I152" s="5" t="s">
        <v>33</v>
      </c>
    </row>
    <row r="153" spans="1:9" ht="18" customHeight="1" x14ac:dyDescent="0.3">
      <c r="A153" s="2">
        <v>2020</v>
      </c>
      <c r="B153" s="2" t="s">
        <v>41</v>
      </c>
      <c r="C153" s="2" t="s">
        <v>10</v>
      </c>
      <c r="D153" s="3" t="s">
        <v>13</v>
      </c>
      <c r="E153" s="4">
        <v>2498</v>
      </c>
      <c r="F153" s="4">
        <v>8000</v>
      </c>
      <c r="G153" s="4">
        <v>8960</v>
      </c>
      <c r="H153" s="4">
        <v>1600</v>
      </c>
      <c r="I153" s="5" t="s">
        <v>33</v>
      </c>
    </row>
    <row r="154" spans="1:9" ht="18" customHeight="1" x14ac:dyDescent="0.3">
      <c r="A154" s="2">
        <v>2020</v>
      </c>
      <c r="B154" s="2" t="s">
        <v>41</v>
      </c>
      <c r="C154" s="2" t="s">
        <v>14</v>
      </c>
      <c r="D154" s="3" t="s">
        <v>15</v>
      </c>
      <c r="E154" s="4">
        <v>1245</v>
      </c>
      <c r="F154" s="4">
        <v>4577.2</v>
      </c>
      <c r="G154" s="4">
        <v>5126.4639999999999</v>
      </c>
      <c r="H154" s="4">
        <v>915.44</v>
      </c>
      <c r="I154" s="5" t="s">
        <v>33</v>
      </c>
    </row>
    <row r="155" spans="1:9" ht="18" customHeight="1" x14ac:dyDescent="0.3">
      <c r="A155" s="2">
        <v>2020</v>
      </c>
      <c r="B155" s="2" t="s">
        <v>41</v>
      </c>
      <c r="C155" s="2" t="s">
        <v>16</v>
      </c>
      <c r="D155" s="6" t="s">
        <v>17</v>
      </c>
      <c r="E155" s="7">
        <v>644</v>
      </c>
      <c r="F155" s="7">
        <v>5743.5</v>
      </c>
      <c r="G155" s="7">
        <v>6432.72</v>
      </c>
      <c r="H155" s="4">
        <v>1148.7</v>
      </c>
      <c r="I155" s="5" t="s">
        <v>33</v>
      </c>
    </row>
    <row r="156" spans="1:9" ht="18" customHeight="1" x14ac:dyDescent="0.3">
      <c r="A156" s="2">
        <v>2020</v>
      </c>
      <c r="B156" s="2" t="s">
        <v>41</v>
      </c>
      <c r="C156" s="2" t="s">
        <v>18</v>
      </c>
      <c r="D156" s="6" t="s">
        <v>19</v>
      </c>
      <c r="E156" s="7">
        <v>643</v>
      </c>
      <c r="F156" s="7">
        <v>7000</v>
      </c>
      <c r="G156" s="7">
        <v>7840</v>
      </c>
      <c r="H156" s="4">
        <v>1400</v>
      </c>
      <c r="I156" s="5" t="s">
        <v>33</v>
      </c>
    </row>
    <row r="157" spans="1:9" ht="18" customHeight="1" x14ac:dyDescent="0.3">
      <c r="A157" s="2">
        <v>2020</v>
      </c>
      <c r="B157" s="2" t="s">
        <v>41</v>
      </c>
      <c r="C157" s="2" t="s">
        <v>16</v>
      </c>
      <c r="D157" s="6" t="s">
        <v>20</v>
      </c>
      <c r="E157" s="7">
        <v>455</v>
      </c>
      <c r="F157" s="7">
        <v>4578.6000000000004</v>
      </c>
      <c r="G157" s="7">
        <v>5128.0320000000002</v>
      </c>
      <c r="H157" s="4">
        <v>915.72000000000014</v>
      </c>
      <c r="I157" s="5" t="s">
        <v>33</v>
      </c>
    </row>
    <row r="158" spans="1:9" ht="18" customHeight="1" x14ac:dyDescent="0.3">
      <c r="A158" s="2">
        <v>2020</v>
      </c>
      <c r="B158" s="2" t="s">
        <v>41</v>
      </c>
      <c r="C158" s="2" t="s">
        <v>18</v>
      </c>
      <c r="D158" s="6" t="s">
        <v>21</v>
      </c>
      <c r="E158" s="8">
        <v>345</v>
      </c>
      <c r="F158" s="8">
        <v>7000</v>
      </c>
      <c r="G158" s="8">
        <v>7840</v>
      </c>
      <c r="H158" s="4">
        <v>1400</v>
      </c>
      <c r="I158" s="5" t="s">
        <v>33</v>
      </c>
    </row>
    <row r="159" spans="1:9" ht="18" customHeight="1" x14ac:dyDescent="0.3">
      <c r="A159" s="2">
        <v>2020</v>
      </c>
      <c r="B159" s="2" t="s">
        <v>41</v>
      </c>
      <c r="C159" s="2" t="s">
        <v>14</v>
      </c>
      <c r="D159" s="3" t="s">
        <v>22</v>
      </c>
      <c r="E159" s="4">
        <v>122</v>
      </c>
      <c r="F159" s="4">
        <v>100</v>
      </c>
      <c r="G159" s="4">
        <v>112</v>
      </c>
      <c r="H159" s="4">
        <v>20</v>
      </c>
      <c r="I159" s="5" t="s">
        <v>33</v>
      </c>
    </row>
    <row r="160" spans="1:9" ht="18" customHeight="1" x14ac:dyDescent="0.3">
      <c r="A160" s="2">
        <v>2020</v>
      </c>
      <c r="B160" s="2" t="s">
        <v>41</v>
      </c>
      <c r="C160" s="2" t="s">
        <v>23</v>
      </c>
      <c r="D160" s="6" t="s">
        <v>24</v>
      </c>
      <c r="E160" s="7">
        <v>78</v>
      </c>
      <c r="F160" s="7">
        <v>4577.2</v>
      </c>
      <c r="G160" s="7">
        <v>5126.4639999999999</v>
      </c>
      <c r="H160" s="4">
        <v>915.44</v>
      </c>
      <c r="I160" s="5" t="s">
        <v>33</v>
      </c>
    </row>
    <row r="161" spans="1:9" ht="18" customHeight="1" x14ac:dyDescent="0.3">
      <c r="A161" s="2">
        <v>2020</v>
      </c>
      <c r="B161" s="2" t="s">
        <v>41</v>
      </c>
      <c r="C161" s="2" t="s">
        <v>23</v>
      </c>
      <c r="D161" s="6" t="s">
        <v>25</v>
      </c>
      <c r="E161" s="7">
        <v>76</v>
      </c>
      <c r="F161" s="7">
        <v>4576.8999999999996</v>
      </c>
      <c r="G161" s="7">
        <v>5126.1279999999997</v>
      </c>
      <c r="H161" s="4">
        <v>915.38</v>
      </c>
      <c r="I161" s="5" t="s">
        <v>33</v>
      </c>
    </row>
    <row r="162" spans="1:9" ht="18" customHeight="1" x14ac:dyDescent="0.3">
      <c r="A162" s="2">
        <v>2020</v>
      </c>
      <c r="B162" s="2" t="s">
        <v>41</v>
      </c>
      <c r="C162" s="2" t="s">
        <v>23</v>
      </c>
      <c r="D162" s="6" t="s">
        <v>26</v>
      </c>
      <c r="E162" s="7">
        <v>46</v>
      </c>
      <c r="F162" s="7">
        <v>200</v>
      </c>
      <c r="G162" s="7">
        <v>224</v>
      </c>
      <c r="H162" s="4">
        <v>40</v>
      </c>
      <c r="I162" s="5" t="s">
        <v>33</v>
      </c>
    </row>
    <row r="163" spans="1:9" ht="18" customHeight="1" x14ac:dyDescent="0.3">
      <c r="A163" s="2">
        <v>2020</v>
      </c>
      <c r="B163" s="2" t="s">
        <v>41</v>
      </c>
      <c r="C163" s="2" t="s">
        <v>23</v>
      </c>
      <c r="D163" s="6" t="s">
        <v>27</v>
      </c>
      <c r="E163" s="7">
        <v>34</v>
      </c>
      <c r="F163" s="7">
        <v>4576.8</v>
      </c>
      <c r="G163" s="7">
        <v>5126.0160000000005</v>
      </c>
      <c r="H163" s="4">
        <v>915.36000000000013</v>
      </c>
      <c r="I163" s="5" t="s">
        <v>33</v>
      </c>
    </row>
    <row r="164" spans="1:9" ht="18" customHeight="1" x14ac:dyDescent="0.3">
      <c r="A164" s="2">
        <v>2020</v>
      </c>
      <c r="B164" s="2" t="s">
        <v>41</v>
      </c>
      <c r="C164" s="2" t="s">
        <v>14</v>
      </c>
      <c r="D164" s="3" t="s">
        <v>28</v>
      </c>
      <c r="E164" s="4">
        <v>7</v>
      </c>
      <c r="F164" s="4">
        <v>200</v>
      </c>
      <c r="G164" s="4">
        <v>224</v>
      </c>
      <c r="H164" s="4">
        <v>40</v>
      </c>
      <c r="I164" s="5" t="s">
        <v>33</v>
      </c>
    </row>
    <row r="165" spans="1:9" ht="18" customHeight="1" x14ac:dyDescent="0.3">
      <c r="A165" s="2">
        <v>2020</v>
      </c>
      <c r="B165" s="2" t="s">
        <v>41</v>
      </c>
      <c r="C165" s="2" t="s">
        <v>23</v>
      </c>
      <c r="D165" s="6" t="s">
        <v>30</v>
      </c>
      <c r="E165" s="7">
        <v>3</v>
      </c>
      <c r="F165" s="7">
        <v>4577.3</v>
      </c>
      <c r="G165" s="7">
        <v>5126.576</v>
      </c>
      <c r="H165" s="4">
        <v>915.46</v>
      </c>
      <c r="I165" s="5" t="s">
        <v>33</v>
      </c>
    </row>
    <row r="166" spans="1:9" ht="18" customHeight="1" x14ac:dyDescent="0.3">
      <c r="A166" s="2">
        <v>2020</v>
      </c>
      <c r="B166" s="2" t="s">
        <v>41</v>
      </c>
      <c r="C166" s="2" t="s">
        <v>29</v>
      </c>
      <c r="D166" s="6" t="s">
        <v>29</v>
      </c>
      <c r="E166" s="7">
        <v>2</v>
      </c>
      <c r="F166" s="7">
        <v>6600</v>
      </c>
      <c r="G166" s="7">
        <v>7392</v>
      </c>
      <c r="H166" s="4">
        <v>1320</v>
      </c>
      <c r="I166" s="5" t="s">
        <v>12</v>
      </c>
    </row>
    <row r="167" spans="1:9" ht="18" customHeight="1" x14ac:dyDescent="0.3">
      <c r="A167" s="2">
        <v>2020</v>
      </c>
      <c r="B167" s="2" t="s">
        <v>42</v>
      </c>
      <c r="C167" s="2" t="s">
        <v>10</v>
      </c>
      <c r="D167" s="3" t="s">
        <v>11</v>
      </c>
      <c r="E167" s="4">
        <v>3566</v>
      </c>
      <c r="F167" s="4">
        <v>4577.3</v>
      </c>
      <c r="G167" s="4">
        <v>5126.576</v>
      </c>
      <c r="H167" s="4">
        <v>915.46</v>
      </c>
      <c r="I167" s="5" t="s">
        <v>12</v>
      </c>
    </row>
    <row r="168" spans="1:9" ht="18" customHeight="1" x14ac:dyDescent="0.3">
      <c r="A168" s="2">
        <v>2020</v>
      </c>
      <c r="B168" s="2" t="s">
        <v>42</v>
      </c>
      <c r="C168" s="2" t="s">
        <v>10</v>
      </c>
      <c r="D168" s="3" t="s">
        <v>13</v>
      </c>
      <c r="E168" s="4">
        <v>2498</v>
      </c>
      <c r="F168" s="4">
        <v>8000</v>
      </c>
      <c r="G168" s="4">
        <v>8960</v>
      </c>
      <c r="H168" s="4">
        <v>1600</v>
      </c>
      <c r="I168" s="5" t="s">
        <v>12</v>
      </c>
    </row>
    <row r="169" spans="1:9" ht="18" customHeight="1" x14ac:dyDescent="0.3">
      <c r="A169" s="2">
        <v>2020</v>
      </c>
      <c r="B169" s="2" t="s">
        <v>42</v>
      </c>
      <c r="C169" s="2" t="s">
        <v>14</v>
      </c>
      <c r="D169" s="3" t="s">
        <v>15</v>
      </c>
      <c r="E169" s="4">
        <v>1245</v>
      </c>
      <c r="F169" s="4">
        <v>4577.2</v>
      </c>
      <c r="G169" s="4">
        <v>5126.4639999999999</v>
      </c>
      <c r="H169" s="4">
        <v>915.44</v>
      </c>
      <c r="I169" s="5" t="s">
        <v>12</v>
      </c>
    </row>
    <row r="170" spans="1:9" ht="18" customHeight="1" x14ac:dyDescent="0.3">
      <c r="A170" s="2">
        <v>2020</v>
      </c>
      <c r="B170" s="2" t="s">
        <v>42</v>
      </c>
      <c r="C170" s="2" t="s">
        <v>16</v>
      </c>
      <c r="D170" s="6" t="s">
        <v>17</v>
      </c>
      <c r="E170" s="7">
        <v>644</v>
      </c>
      <c r="F170" s="7">
        <v>5743.5</v>
      </c>
      <c r="G170" s="7">
        <v>6432.72</v>
      </c>
      <c r="H170" s="4">
        <v>1148.7</v>
      </c>
      <c r="I170" s="5" t="s">
        <v>12</v>
      </c>
    </row>
    <row r="171" spans="1:9" ht="18" customHeight="1" x14ac:dyDescent="0.3">
      <c r="A171" s="2">
        <v>2020</v>
      </c>
      <c r="B171" s="2" t="s">
        <v>42</v>
      </c>
      <c r="C171" s="2" t="s">
        <v>18</v>
      </c>
      <c r="D171" s="6" t="s">
        <v>19</v>
      </c>
      <c r="E171" s="7">
        <v>643</v>
      </c>
      <c r="F171" s="7">
        <v>7000</v>
      </c>
      <c r="G171" s="7">
        <v>7840</v>
      </c>
      <c r="H171" s="4">
        <v>1400</v>
      </c>
      <c r="I171" s="5" t="s">
        <v>33</v>
      </c>
    </row>
    <row r="172" spans="1:9" ht="18" customHeight="1" x14ac:dyDescent="0.3">
      <c r="A172" s="2">
        <v>2020</v>
      </c>
      <c r="B172" s="2" t="s">
        <v>42</v>
      </c>
      <c r="C172" s="2" t="s">
        <v>16</v>
      </c>
      <c r="D172" s="6" t="s">
        <v>20</v>
      </c>
      <c r="E172" s="7">
        <v>455</v>
      </c>
      <c r="F172" s="7">
        <v>4578.6000000000004</v>
      </c>
      <c r="G172" s="7">
        <v>5128.0320000000002</v>
      </c>
      <c r="H172" s="4">
        <v>915.72000000000014</v>
      </c>
      <c r="I172" s="5" t="s">
        <v>33</v>
      </c>
    </row>
    <row r="173" spans="1:9" ht="18" customHeight="1" x14ac:dyDescent="0.3">
      <c r="A173" s="2">
        <v>2020</v>
      </c>
      <c r="B173" s="2" t="s">
        <v>42</v>
      </c>
      <c r="C173" s="2" t="s">
        <v>18</v>
      </c>
      <c r="D173" s="6" t="s">
        <v>21</v>
      </c>
      <c r="E173" s="8">
        <v>345</v>
      </c>
      <c r="F173" s="8">
        <v>7000</v>
      </c>
      <c r="G173" s="8">
        <v>7840</v>
      </c>
      <c r="H173" s="4">
        <v>1400</v>
      </c>
      <c r="I173" s="5" t="s">
        <v>33</v>
      </c>
    </row>
    <row r="174" spans="1:9" ht="18" customHeight="1" x14ac:dyDescent="0.3">
      <c r="A174" s="2">
        <v>2020</v>
      </c>
      <c r="B174" s="2" t="s">
        <v>42</v>
      </c>
      <c r="C174" s="2" t="s">
        <v>14</v>
      </c>
      <c r="D174" s="3" t="s">
        <v>22</v>
      </c>
      <c r="E174" s="4">
        <v>122</v>
      </c>
      <c r="F174" s="4">
        <v>100</v>
      </c>
      <c r="G174" s="4">
        <v>112</v>
      </c>
      <c r="H174" s="4">
        <v>20</v>
      </c>
      <c r="I174" s="5" t="s">
        <v>33</v>
      </c>
    </row>
    <row r="175" spans="1:9" ht="18" customHeight="1" x14ac:dyDescent="0.3">
      <c r="A175" s="2">
        <v>2020</v>
      </c>
      <c r="B175" s="2" t="s">
        <v>42</v>
      </c>
      <c r="C175" s="2" t="s">
        <v>23</v>
      </c>
      <c r="D175" s="6" t="s">
        <v>24</v>
      </c>
      <c r="E175" s="7">
        <v>78</v>
      </c>
      <c r="F175" s="7">
        <v>4577.2</v>
      </c>
      <c r="G175" s="7">
        <v>5126.4639999999999</v>
      </c>
      <c r="H175" s="4">
        <v>915.44</v>
      </c>
      <c r="I175" s="5" t="s">
        <v>33</v>
      </c>
    </row>
    <row r="176" spans="1:9" ht="18" customHeight="1" x14ac:dyDescent="0.3">
      <c r="A176" s="2">
        <v>2020</v>
      </c>
      <c r="B176" s="2" t="s">
        <v>42</v>
      </c>
      <c r="C176" s="2" t="s">
        <v>23</v>
      </c>
      <c r="D176" s="6" t="s">
        <v>25</v>
      </c>
      <c r="E176" s="7">
        <v>76</v>
      </c>
      <c r="F176" s="7">
        <v>4576.8999999999996</v>
      </c>
      <c r="G176" s="7">
        <v>5126.1279999999997</v>
      </c>
      <c r="H176" s="4">
        <v>915.38</v>
      </c>
      <c r="I176" s="5" t="s">
        <v>33</v>
      </c>
    </row>
    <row r="177" spans="1:9" ht="18" customHeight="1" x14ac:dyDescent="0.3">
      <c r="A177" s="2">
        <v>2020</v>
      </c>
      <c r="B177" s="2" t="s">
        <v>42</v>
      </c>
      <c r="C177" s="2" t="s">
        <v>23</v>
      </c>
      <c r="D177" s="6" t="s">
        <v>26</v>
      </c>
      <c r="E177" s="7">
        <v>46</v>
      </c>
      <c r="F177" s="7">
        <v>200</v>
      </c>
      <c r="G177" s="7">
        <v>224</v>
      </c>
      <c r="H177" s="4">
        <v>40</v>
      </c>
      <c r="I177" s="5" t="s">
        <v>33</v>
      </c>
    </row>
    <row r="178" spans="1:9" ht="18" customHeight="1" x14ac:dyDescent="0.3">
      <c r="A178" s="2">
        <v>2020</v>
      </c>
      <c r="B178" s="2" t="s">
        <v>42</v>
      </c>
      <c r="C178" s="2" t="s">
        <v>23</v>
      </c>
      <c r="D178" s="6" t="s">
        <v>27</v>
      </c>
      <c r="E178" s="7">
        <v>34</v>
      </c>
      <c r="F178" s="7">
        <v>4576.8</v>
      </c>
      <c r="G178" s="7">
        <v>5126.0160000000005</v>
      </c>
      <c r="H178" s="4">
        <v>915.36000000000013</v>
      </c>
      <c r="I178" s="5" t="s">
        <v>33</v>
      </c>
    </row>
    <row r="179" spans="1:9" ht="18" customHeight="1" x14ac:dyDescent="0.3">
      <c r="A179" s="2">
        <v>2020</v>
      </c>
      <c r="B179" s="2" t="s">
        <v>42</v>
      </c>
      <c r="C179" s="2" t="s">
        <v>14</v>
      </c>
      <c r="D179" s="3" t="s">
        <v>28</v>
      </c>
      <c r="E179" s="4">
        <v>7</v>
      </c>
      <c r="F179" s="4">
        <v>200</v>
      </c>
      <c r="G179" s="4">
        <v>224</v>
      </c>
      <c r="H179" s="4">
        <v>40</v>
      </c>
      <c r="I179" s="5" t="s">
        <v>33</v>
      </c>
    </row>
    <row r="180" spans="1:9" ht="18" customHeight="1" x14ac:dyDescent="0.3">
      <c r="A180" s="2">
        <v>2020</v>
      </c>
      <c r="B180" s="2" t="s">
        <v>42</v>
      </c>
      <c r="C180" s="2" t="s">
        <v>23</v>
      </c>
      <c r="D180" s="6" t="s">
        <v>30</v>
      </c>
      <c r="E180" s="7">
        <v>3</v>
      </c>
      <c r="F180" s="7">
        <v>4577.3</v>
      </c>
      <c r="G180" s="7">
        <v>5126.576</v>
      </c>
      <c r="H180" s="4">
        <v>915.46</v>
      </c>
      <c r="I180" s="5" t="s">
        <v>12</v>
      </c>
    </row>
    <row r="181" spans="1:9" ht="18" customHeight="1" x14ac:dyDescent="0.3">
      <c r="A181" s="2">
        <v>2020</v>
      </c>
      <c r="B181" s="2" t="s">
        <v>42</v>
      </c>
      <c r="C181" s="2" t="s">
        <v>29</v>
      </c>
      <c r="D181" s="6" t="s">
        <v>29</v>
      </c>
      <c r="E181" s="7">
        <v>2</v>
      </c>
      <c r="F181" s="7">
        <v>6600</v>
      </c>
      <c r="G181" s="7">
        <v>7392</v>
      </c>
      <c r="H181" s="4">
        <v>1320</v>
      </c>
      <c r="I181" s="5" t="s">
        <v>33</v>
      </c>
    </row>
    <row r="182" spans="1:9" ht="18" customHeight="1" x14ac:dyDescent="0.3">
      <c r="A182" s="2">
        <v>2021</v>
      </c>
      <c r="B182" s="2" t="s">
        <v>9</v>
      </c>
      <c r="C182" s="2" t="s">
        <v>10</v>
      </c>
      <c r="D182" s="3" t="s">
        <v>11</v>
      </c>
      <c r="E182" s="4">
        <v>6591.1679999999997</v>
      </c>
      <c r="F182" s="4">
        <v>4577.3</v>
      </c>
      <c r="G182" s="4">
        <v>5126.576</v>
      </c>
      <c r="H182" s="4">
        <v>915.46</v>
      </c>
      <c r="I182" s="5" t="s">
        <v>12</v>
      </c>
    </row>
    <row r="183" spans="1:9" ht="18" customHeight="1" x14ac:dyDescent="0.3">
      <c r="A183" s="2">
        <v>2021</v>
      </c>
      <c r="B183" s="2" t="s">
        <v>9</v>
      </c>
      <c r="C183" s="2" t="s">
        <v>10</v>
      </c>
      <c r="D183" s="3" t="s">
        <v>13</v>
      </c>
      <c r="E183" s="4">
        <v>8270.64</v>
      </c>
      <c r="F183" s="4">
        <v>8800</v>
      </c>
      <c r="G183" s="4">
        <v>8960</v>
      </c>
      <c r="H183" s="4">
        <v>1760</v>
      </c>
      <c r="I183" s="5" t="s">
        <v>12</v>
      </c>
    </row>
    <row r="184" spans="1:9" ht="18" customHeight="1" x14ac:dyDescent="0.3">
      <c r="A184" s="2">
        <v>2021</v>
      </c>
      <c r="B184" s="2" t="s">
        <v>9</v>
      </c>
      <c r="C184" s="2" t="s">
        <v>14</v>
      </c>
      <c r="D184" s="3" t="s">
        <v>15</v>
      </c>
      <c r="E184" s="4">
        <v>8470</v>
      </c>
      <c r="F184" s="4">
        <v>5034.92</v>
      </c>
      <c r="G184" s="4">
        <v>5126.4639999999999</v>
      </c>
      <c r="H184" s="4">
        <v>1006.984</v>
      </c>
      <c r="I184" s="5" t="s">
        <v>12</v>
      </c>
    </row>
    <row r="185" spans="1:9" ht="18" customHeight="1" x14ac:dyDescent="0.3">
      <c r="A185" s="2">
        <v>2021</v>
      </c>
      <c r="B185" s="2" t="s">
        <v>9</v>
      </c>
      <c r="C185" s="2" t="s">
        <v>16</v>
      </c>
      <c r="D185" s="6" t="s">
        <v>17</v>
      </c>
      <c r="E185" s="7">
        <v>6055.1985000000004</v>
      </c>
      <c r="F185" s="7">
        <v>6317.85</v>
      </c>
      <c r="G185" s="7">
        <v>6432.72</v>
      </c>
      <c r="H185" s="4">
        <v>1263.5700000000002</v>
      </c>
      <c r="I185" s="5" t="s">
        <v>12</v>
      </c>
    </row>
    <row r="186" spans="1:9" ht="18" customHeight="1" x14ac:dyDescent="0.3">
      <c r="A186" s="2">
        <v>2021</v>
      </c>
      <c r="B186" s="2" t="s">
        <v>9</v>
      </c>
      <c r="C186" s="2" t="s">
        <v>18</v>
      </c>
      <c r="D186" s="6" t="s">
        <v>19</v>
      </c>
      <c r="E186" s="7">
        <v>10368.4</v>
      </c>
      <c r="F186" s="7">
        <v>7700</v>
      </c>
      <c r="G186" s="7">
        <v>7840</v>
      </c>
      <c r="H186" s="4">
        <v>1540</v>
      </c>
      <c r="I186" s="5" t="s">
        <v>12</v>
      </c>
    </row>
    <row r="187" spans="1:9" ht="18" customHeight="1" x14ac:dyDescent="0.3">
      <c r="A187" s="2">
        <v>2021</v>
      </c>
      <c r="B187" s="2" t="s">
        <v>9</v>
      </c>
      <c r="C187" s="2" t="s">
        <v>16</v>
      </c>
      <c r="D187" s="6" t="s">
        <v>20</v>
      </c>
      <c r="E187" s="7">
        <v>3101.2624999999998</v>
      </c>
      <c r="F187" s="7">
        <v>5036.46</v>
      </c>
      <c r="G187" s="7">
        <v>5128.0320000000002</v>
      </c>
      <c r="H187" s="4">
        <v>1007.292</v>
      </c>
      <c r="I187" s="5" t="s">
        <v>12</v>
      </c>
    </row>
    <row r="188" spans="1:9" ht="18" customHeight="1" x14ac:dyDescent="0.3">
      <c r="A188" s="2">
        <v>2021</v>
      </c>
      <c r="B188" s="2" t="s">
        <v>9</v>
      </c>
      <c r="C188" s="2" t="s">
        <v>18</v>
      </c>
      <c r="D188" s="6" t="s">
        <v>21</v>
      </c>
      <c r="E188" s="8">
        <v>6591.1679999999997</v>
      </c>
      <c r="F188" s="8">
        <v>7700</v>
      </c>
      <c r="G188" s="8">
        <v>7840</v>
      </c>
      <c r="H188" s="4">
        <v>1540</v>
      </c>
      <c r="I188" s="5" t="s">
        <v>12</v>
      </c>
    </row>
    <row r="189" spans="1:9" ht="18" customHeight="1" x14ac:dyDescent="0.3">
      <c r="A189" s="2">
        <v>2021</v>
      </c>
      <c r="B189" s="2" t="s">
        <v>9</v>
      </c>
      <c r="C189" s="2" t="s">
        <v>14</v>
      </c>
      <c r="D189" s="3" t="s">
        <v>22</v>
      </c>
      <c r="E189" s="4">
        <v>6590.7359999999999</v>
      </c>
      <c r="F189" s="4">
        <v>110</v>
      </c>
      <c r="G189" s="4">
        <v>112</v>
      </c>
      <c r="H189" s="4">
        <v>22</v>
      </c>
      <c r="I189" s="5" t="s">
        <v>12</v>
      </c>
    </row>
    <row r="190" spans="1:9" ht="18" customHeight="1" x14ac:dyDescent="0.3">
      <c r="A190" s="2">
        <v>2021</v>
      </c>
      <c r="B190" s="2" t="s">
        <v>9</v>
      </c>
      <c r="C190" s="2" t="s">
        <v>23</v>
      </c>
      <c r="D190" s="6" t="s">
        <v>24</v>
      </c>
      <c r="E190" s="7">
        <v>288</v>
      </c>
      <c r="F190" s="7">
        <v>5034.92</v>
      </c>
      <c r="G190" s="7">
        <v>5126.4639999999999</v>
      </c>
      <c r="H190" s="4">
        <v>1006.984</v>
      </c>
      <c r="I190" s="5" t="s">
        <v>12</v>
      </c>
    </row>
    <row r="191" spans="1:9" ht="18" customHeight="1" x14ac:dyDescent="0.3">
      <c r="A191" s="2">
        <v>2021</v>
      </c>
      <c r="B191" s="2" t="s">
        <v>9</v>
      </c>
      <c r="C191" s="2" t="s">
        <v>23</v>
      </c>
      <c r="D191" s="6" t="s">
        <v>25</v>
      </c>
      <c r="E191" s="7">
        <v>6590.5919999999996</v>
      </c>
      <c r="F191" s="7">
        <v>4576.8999999999996</v>
      </c>
      <c r="G191" s="7">
        <v>5126.1279999999997</v>
      </c>
      <c r="H191" s="4">
        <v>915.38</v>
      </c>
      <c r="I191" s="5" t="s">
        <v>12</v>
      </c>
    </row>
    <row r="192" spans="1:9" ht="18" customHeight="1" x14ac:dyDescent="0.3">
      <c r="A192" s="2">
        <v>2021</v>
      </c>
      <c r="B192" s="2" t="s">
        <v>9</v>
      </c>
      <c r="C192" s="2" t="s">
        <v>23</v>
      </c>
      <c r="D192" s="6" t="s">
        <v>26</v>
      </c>
      <c r="E192" s="7">
        <v>4032.9300000000003</v>
      </c>
      <c r="F192" s="7">
        <v>200</v>
      </c>
      <c r="G192" s="7">
        <v>224</v>
      </c>
      <c r="H192" s="4">
        <v>40</v>
      </c>
      <c r="I192" s="5" t="s">
        <v>12</v>
      </c>
    </row>
    <row r="193" spans="1:9" ht="18" customHeight="1" x14ac:dyDescent="0.3">
      <c r="A193" s="2">
        <v>2021</v>
      </c>
      <c r="B193" s="2" t="s">
        <v>9</v>
      </c>
      <c r="C193" s="2" t="s">
        <v>23</v>
      </c>
      <c r="D193" s="6" t="s">
        <v>27</v>
      </c>
      <c r="E193" s="7">
        <v>7986</v>
      </c>
      <c r="F193" s="7">
        <v>4576.8</v>
      </c>
      <c r="G193" s="7">
        <v>5126.0160000000005</v>
      </c>
      <c r="H193" s="4">
        <v>915.36000000000013</v>
      </c>
      <c r="I193" s="5" t="s">
        <v>12</v>
      </c>
    </row>
    <row r="194" spans="1:9" ht="18" customHeight="1" x14ac:dyDescent="0.3">
      <c r="A194" s="2">
        <v>2021</v>
      </c>
      <c r="B194" s="2" t="s">
        <v>9</v>
      </c>
      <c r="C194" s="2" t="s">
        <v>14</v>
      </c>
      <c r="D194" s="3" t="s">
        <v>28</v>
      </c>
      <c r="E194" s="4">
        <v>5538.5330000000004</v>
      </c>
      <c r="F194" s="4">
        <v>200</v>
      </c>
      <c r="G194" s="4">
        <v>224</v>
      </c>
      <c r="H194" s="4">
        <v>40</v>
      </c>
      <c r="I194" s="5" t="s">
        <v>12</v>
      </c>
    </row>
    <row r="195" spans="1:9" ht="18" customHeight="1" x14ac:dyDescent="0.3">
      <c r="A195" s="2">
        <v>2021</v>
      </c>
      <c r="B195" s="2" t="s">
        <v>9</v>
      </c>
      <c r="C195" s="2" t="s">
        <v>29</v>
      </c>
      <c r="D195" s="6" t="s">
        <v>29</v>
      </c>
      <c r="E195" s="7">
        <v>3</v>
      </c>
      <c r="F195" s="7">
        <v>6600</v>
      </c>
      <c r="G195" s="7">
        <v>7392</v>
      </c>
      <c r="H195" s="4">
        <v>1320</v>
      </c>
      <c r="I195" s="5" t="s">
        <v>12</v>
      </c>
    </row>
    <row r="196" spans="1:9" ht="18" customHeight="1" x14ac:dyDescent="0.3">
      <c r="A196" s="2">
        <v>2021</v>
      </c>
      <c r="B196" s="2" t="s">
        <v>9</v>
      </c>
      <c r="C196" s="2" t="s">
        <v>23</v>
      </c>
      <c r="D196" s="6" t="s">
        <v>30</v>
      </c>
      <c r="E196" s="7">
        <v>3</v>
      </c>
      <c r="F196" s="7">
        <v>4577.3</v>
      </c>
      <c r="G196" s="7">
        <v>5126.576</v>
      </c>
      <c r="H196" s="4">
        <v>915.46</v>
      </c>
      <c r="I196" s="5" t="s">
        <v>12</v>
      </c>
    </row>
    <row r="197" spans="1:9" ht="18" customHeight="1" x14ac:dyDescent="0.3">
      <c r="A197" s="2">
        <v>2021</v>
      </c>
      <c r="B197" s="2" t="s">
        <v>31</v>
      </c>
      <c r="C197" s="2" t="s">
        <v>10</v>
      </c>
      <c r="D197" s="3" t="s">
        <v>11</v>
      </c>
      <c r="E197" s="4">
        <v>3566</v>
      </c>
      <c r="F197" s="4">
        <v>4577.3</v>
      </c>
      <c r="G197" s="4">
        <v>5126.576</v>
      </c>
      <c r="H197" s="4">
        <v>915.46</v>
      </c>
      <c r="I197" s="5" t="s">
        <v>12</v>
      </c>
    </row>
    <row r="198" spans="1:9" ht="18" customHeight="1" x14ac:dyDescent="0.3">
      <c r="A198" s="2">
        <v>2021</v>
      </c>
      <c r="B198" s="2" t="s">
        <v>31</v>
      </c>
      <c r="C198" s="2" t="s">
        <v>10</v>
      </c>
      <c r="D198" s="3" t="s">
        <v>13</v>
      </c>
      <c r="E198" s="4">
        <v>2498</v>
      </c>
      <c r="F198" s="4">
        <v>8000</v>
      </c>
      <c r="G198" s="4">
        <v>8960</v>
      </c>
      <c r="H198" s="4">
        <v>1600</v>
      </c>
      <c r="I198" s="5" t="s">
        <v>12</v>
      </c>
    </row>
    <row r="199" spans="1:9" ht="18" customHeight="1" x14ac:dyDescent="0.3">
      <c r="A199" s="2">
        <v>2021</v>
      </c>
      <c r="B199" s="2" t="s">
        <v>31</v>
      </c>
      <c r="C199" s="2" t="s">
        <v>14</v>
      </c>
      <c r="D199" s="3" t="s">
        <v>15</v>
      </c>
      <c r="E199" s="4">
        <v>1245</v>
      </c>
      <c r="F199" s="4">
        <v>4577.2</v>
      </c>
      <c r="G199" s="4">
        <v>5126.4639999999999</v>
      </c>
      <c r="H199" s="4">
        <v>915.44</v>
      </c>
      <c r="I199" s="5" t="s">
        <v>12</v>
      </c>
    </row>
    <row r="200" spans="1:9" ht="18" customHeight="1" x14ac:dyDescent="0.3">
      <c r="A200" s="2">
        <v>2021</v>
      </c>
      <c r="B200" s="2" t="s">
        <v>31</v>
      </c>
      <c r="C200" s="2" t="s">
        <v>16</v>
      </c>
      <c r="D200" s="6" t="s">
        <v>17</v>
      </c>
      <c r="E200" s="7">
        <v>644</v>
      </c>
      <c r="F200" s="7">
        <v>5743.5</v>
      </c>
      <c r="G200" s="7">
        <v>6432.72</v>
      </c>
      <c r="H200" s="4">
        <v>1148.7</v>
      </c>
      <c r="I200" s="5" t="s">
        <v>12</v>
      </c>
    </row>
    <row r="201" spans="1:9" ht="18" customHeight="1" x14ac:dyDescent="0.3">
      <c r="A201" s="2">
        <v>2021</v>
      </c>
      <c r="B201" s="2" t="s">
        <v>31</v>
      </c>
      <c r="C201" s="2" t="s">
        <v>18</v>
      </c>
      <c r="D201" s="6" t="s">
        <v>19</v>
      </c>
      <c r="E201" s="7">
        <v>643</v>
      </c>
      <c r="F201" s="7">
        <v>7000</v>
      </c>
      <c r="G201" s="7">
        <v>7840</v>
      </c>
      <c r="H201" s="4">
        <v>1400</v>
      </c>
      <c r="I201" s="5" t="s">
        <v>12</v>
      </c>
    </row>
    <row r="202" spans="1:9" ht="18" customHeight="1" x14ac:dyDescent="0.3">
      <c r="A202" s="2">
        <v>2021</v>
      </c>
      <c r="B202" s="2" t="s">
        <v>31</v>
      </c>
      <c r="C202" s="2" t="s">
        <v>16</v>
      </c>
      <c r="D202" s="6" t="s">
        <v>20</v>
      </c>
      <c r="E202" s="7">
        <v>455</v>
      </c>
      <c r="F202" s="7">
        <v>4578.6000000000004</v>
      </c>
      <c r="G202" s="7">
        <v>5128.0320000000002</v>
      </c>
      <c r="H202" s="4">
        <v>915.72000000000014</v>
      </c>
      <c r="I202" s="5" t="s">
        <v>12</v>
      </c>
    </row>
    <row r="203" spans="1:9" ht="18" customHeight="1" x14ac:dyDescent="0.3">
      <c r="A203" s="2">
        <v>2021</v>
      </c>
      <c r="B203" s="2" t="s">
        <v>31</v>
      </c>
      <c r="C203" s="2" t="s">
        <v>18</v>
      </c>
      <c r="D203" s="6" t="s">
        <v>21</v>
      </c>
      <c r="E203" s="8">
        <v>345</v>
      </c>
      <c r="F203" s="8">
        <v>7000</v>
      </c>
      <c r="G203" s="8">
        <v>7840</v>
      </c>
      <c r="H203" s="4">
        <v>1400</v>
      </c>
      <c r="I203" s="5" t="s">
        <v>12</v>
      </c>
    </row>
    <row r="204" spans="1:9" ht="18" customHeight="1" x14ac:dyDescent="0.3">
      <c r="A204" s="2">
        <v>2021</v>
      </c>
      <c r="B204" s="2" t="s">
        <v>31</v>
      </c>
      <c r="C204" s="2" t="s">
        <v>14</v>
      </c>
      <c r="D204" s="3" t="s">
        <v>22</v>
      </c>
      <c r="E204" s="4">
        <v>122</v>
      </c>
      <c r="F204" s="4">
        <v>100</v>
      </c>
      <c r="G204" s="4">
        <v>112</v>
      </c>
      <c r="H204" s="4">
        <v>20</v>
      </c>
      <c r="I204" s="5" t="s">
        <v>12</v>
      </c>
    </row>
    <row r="205" spans="1:9" ht="18" customHeight="1" x14ac:dyDescent="0.3">
      <c r="A205" s="2">
        <v>2021</v>
      </c>
      <c r="B205" s="2" t="s">
        <v>31</v>
      </c>
      <c r="C205" s="2" t="s">
        <v>23</v>
      </c>
      <c r="D205" s="6" t="s">
        <v>24</v>
      </c>
      <c r="E205" s="7">
        <v>78</v>
      </c>
      <c r="F205" s="7">
        <v>4577.2</v>
      </c>
      <c r="G205" s="7">
        <v>5126.4639999999999</v>
      </c>
      <c r="H205" s="4">
        <v>915.44</v>
      </c>
      <c r="I205" s="5" t="s">
        <v>12</v>
      </c>
    </row>
    <row r="206" spans="1:9" ht="18" customHeight="1" x14ac:dyDescent="0.3">
      <c r="A206" s="2">
        <v>2021</v>
      </c>
      <c r="B206" s="2" t="s">
        <v>31</v>
      </c>
      <c r="C206" s="2" t="s">
        <v>23</v>
      </c>
      <c r="D206" s="6" t="s">
        <v>25</v>
      </c>
      <c r="E206" s="7">
        <v>240</v>
      </c>
      <c r="F206" s="7">
        <v>4576.8999999999996</v>
      </c>
      <c r="G206" s="7">
        <v>5126.1279999999997</v>
      </c>
      <c r="H206" s="4">
        <v>915.38</v>
      </c>
      <c r="I206" s="5" t="s">
        <v>12</v>
      </c>
    </row>
    <row r="207" spans="1:9" ht="18" customHeight="1" x14ac:dyDescent="0.3">
      <c r="A207" s="2">
        <v>2021</v>
      </c>
      <c r="B207" s="2" t="s">
        <v>31</v>
      </c>
      <c r="C207" s="2" t="s">
        <v>23</v>
      </c>
      <c r="D207" s="6" t="s">
        <v>26</v>
      </c>
      <c r="E207" s="7">
        <v>5492.16</v>
      </c>
      <c r="F207" s="7">
        <v>200</v>
      </c>
      <c r="G207" s="7">
        <v>224</v>
      </c>
      <c r="H207" s="4">
        <v>40</v>
      </c>
      <c r="I207" s="5" t="s">
        <v>12</v>
      </c>
    </row>
    <row r="208" spans="1:9" ht="18" customHeight="1" x14ac:dyDescent="0.3">
      <c r="A208" s="2">
        <v>2021</v>
      </c>
      <c r="B208" s="2" t="s">
        <v>31</v>
      </c>
      <c r="C208" s="2" t="s">
        <v>23</v>
      </c>
      <c r="D208" s="6" t="s">
        <v>27</v>
      </c>
      <c r="E208" s="7">
        <v>240</v>
      </c>
      <c r="F208" s="7">
        <v>4576.8</v>
      </c>
      <c r="G208" s="7">
        <v>5126.0160000000005</v>
      </c>
      <c r="H208" s="4">
        <v>915.36000000000013</v>
      </c>
      <c r="I208" s="5" t="s">
        <v>12</v>
      </c>
    </row>
    <row r="209" spans="1:9" ht="18" customHeight="1" x14ac:dyDescent="0.3">
      <c r="A209" s="2">
        <v>2021</v>
      </c>
      <c r="B209" s="2" t="s">
        <v>31</v>
      </c>
      <c r="C209" s="2" t="s">
        <v>14</v>
      </c>
      <c r="D209" s="3" t="s">
        <v>28</v>
      </c>
      <c r="E209" s="4">
        <v>5492.76</v>
      </c>
      <c r="F209" s="4">
        <v>200</v>
      </c>
      <c r="G209" s="4">
        <v>224</v>
      </c>
      <c r="H209" s="4">
        <v>40</v>
      </c>
      <c r="I209" s="5" t="s">
        <v>12</v>
      </c>
    </row>
    <row r="210" spans="1:9" ht="18" customHeight="1" x14ac:dyDescent="0.3">
      <c r="A210" s="2">
        <v>2021</v>
      </c>
      <c r="B210" s="2" t="s">
        <v>31</v>
      </c>
      <c r="C210" s="2" t="s">
        <v>23</v>
      </c>
      <c r="D210" s="6" t="s">
        <v>30</v>
      </c>
      <c r="E210" s="7">
        <v>7920</v>
      </c>
      <c r="F210" s="7">
        <v>4577.3</v>
      </c>
      <c r="G210" s="7">
        <v>5126.576</v>
      </c>
      <c r="H210" s="4">
        <v>915.46</v>
      </c>
      <c r="I210" s="5" t="s">
        <v>12</v>
      </c>
    </row>
    <row r="211" spans="1:9" ht="18" customHeight="1" x14ac:dyDescent="0.3">
      <c r="A211" s="2">
        <v>2021</v>
      </c>
      <c r="B211" s="2" t="s">
        <v>31</v>
      </c>
      <c r="C211" s="2" t="s">
        <v>29</v>
      </c>
      <c r="D211" s="6" t="s">
        <v>29</v>
      </c>
      <c r="E211" s="7">
        <v>5492.76</v>
      </c>
      <c r="F211" s="7">
        <v>6600</v>
      </c>
      <c r="G211" s="7">
        <v>7392</v>
      </c>
      <c r="H211" s="4">
        <v>1320</v>
      </c>
      <c r="I211" s="5" t="s">
        <v>12</v>
      </c>
    </row>
    <row r="212" spans="1:9" ht="18" customHeight="1" x14ac:dyDescent="0.3">
      <c r="A212" s="2">
        <v>2021</v>
      </c>
      <c r="B212" s="2" t="s">
        <v>32</v>
      </c>
      <c r="C212" s="2" t="s">
        <v>10</v>
      </c>
      <c r="D212" s="3" t="s">
        <v>11</v>
      </c>
      <c r="E212" s="4">
        <v>9600</v>
      </c>
      <c r="F212" s="4">
        <v>4577.3</v>
      </c>
      <c r="G212" s="4">
        <v>5126.576</v>
      </c>
      <c r="H212" s="4">
        <v>915.46</v>
      </c>
      <c r="I212" s="5" t="s">
        <v>12</v>
      </c>
    </row>
    <row r="213" spans="1:9" ht="18" customHeight="1" x14ac:dyDescent="0.3">
      <c r="A213" s="2">
        <v>2021</v>
      </c>
      <c r="B213" s="2" t="s">
        <v>32</v>
      </c>
      <c r="C213" s="2" t="s">
        <v>10</v>
      </c>
      <c r="D213" s="3" t="s">
        <v>13</v>
      </c>
      <c r="E213" s="4">
        <v>5492.6399999999994</v>
      </c>
      <c r="F213" s="4">
        <v>8000</v>
      </c>
      <c r="G213" s="4">
        <v>8960</v>
      </c>
      <c r="H213" s="4">
        <v>1600</v>
      </c>
      <c r="I213" s="5" t="s">
        <v>12</v>
      </c>
    </row>
    <row r="214" spans="1:9" ht="18" customHeight="1" x14ac:dyDescent="0.3">
      <c r="A214" s="2">
        <v>2021</v>
      </c>
      <c r="B214" s="2" t="s">
        <v>32</v>
      </c>
      <c r="C214" s="2" t="s">
        <v>14</v>
      </c>
      <c r="D214" s="3" t="s">
        <v>15</v>
      </c>
      <c r="E214" s="4">
        <v>6892.2</v>
      </c>
      <c r="F214" s="4">
        <v>4577.2</v>
      </c>
      <c r="G214" s="4">
        <v>5126.4639999999999</v>
      </c>
      <c r="H214" s="4">
        <v>915.44</v>
      </c>
      <c r="I214" s="5" t="s">
        <v>12</v>
      </c>
    </row>
    <row r="215" spans="1:9" ht="18" customHeight="1" x14ac:dyDescent="0.3">
      <c r="A215" s="2">
        <v>2021</v>
      </c>
      <c r="B215" s="2" t="s">
        <v>32</v>
      </c>
      <c r="C215" s="2" t="s">
        <v>16</v>
      </c>
      <c r="D215" s="6" t="s">
        <v>17</v>
      </c>
      <c r="E215" s="7">
        <v>644</v>
      </c>
      <c r="F215" s="7">
        <v>5743.5</v>
      </c>
      <c r="G215" s="7">
        <v>6432.72</v>
      </c>
      <c r="H215" s="4">
        <v>1148.7</v>
      </c>
      <c r="I215" s="5" t="s">
        <v>12</v>
      </c>
    </row>
    <row r="216" spans="1:9" ht="18" customHeight="1" x14ac:dyDescent="0.3">
      <c r="A216" s="2">
        <v>2021</v>
      </c>
      <c r="B216" s="2" t="s">
        <v>32</v>
      </c>
      <c r="C216" s="2" t="s">
        <v>18</v>
      </c>
      <c r="D216" s="6" t="s">
        <v>19</v>
      </c>
      <c r="E216" s="7">
        <v>643</v>
      </c>
      <c r="F216" s="7">
        <v>7000</v>
      </c>
      <c r="G216" s="7">
        <v>7840</v>
      </c>
      <c r="H216" s="4">
        <v>1400</v>
      </c>
      <c r="I216" s="5" t="s">
        <v>12</v>
      </c>
    </row>
    <row r="217" spans="1:9" ht="18" customHeight="1" x14ac:dyDescent="0.3">
      <c r="A217" s="2">
        <v>2021</v>
      </c>
      <c r="B217" s="2" t="s">
        <v>32</v>
      </c>
      <c r="C217" s="2" t="s">
        <v>16</v>
      </c>
      <c r="D217" s="6" t="s">
        <v>20</v>
      </c>
      <c r="E217" s="7">
        <v>455</v>
      </c>
      <c r="F217" s="7">
        <v>4578.6000000000004</v>
      </c>
      <c r="G217" s="7">
        <v>5128.0320000000002</v>
      </c>
      <c r="H217" s="4">
        <v>915.72000000000014</v>
      </c>
      <c r="I217" s="5" t="s">
        <v>12</v>
      </c>
    </row>
    <row r="218" spans="1:9" ht="18" customHeight="1" x14ac:dyDescent="0.3">
      <c r="A218" s="2">
        <v>2021</v>
      </c>
      <c r="B218" s="2" t="s">
        <v>32</v>
      </c>
      <c r="C218" s="2" t="s">
        <v>18</v>
      </c>
      <c r="D218" s="6" t="s">
        <v>21</v>
      </c>
      <c r="E218" s="8">
        <v>345</v>
      </c>
      <c r="F218" s="8">
        <v>7000</v>
      </c>
      <c r="G218" s="8">
        <v>7840</v>
      </c>
      <c r="H218" s="4">
        <v>1400</v>
      </c>
      <c r="I218" s="5" t="s">
        <v>12</v>
      </c>
    </row>
    <row r="219" spans="1:9" ht="18" customHeight="1" x14ac:dyDescent="0.3">
      <c r="A219" s="2">
        <v>2021</v>
      </c>
      <c r="B219" s="2" t="s">
        <v>32</v>
      </c>
      <c r="C219" s="2" t="s">
        <v>14</v>
      </c>
      <c r="D219" s="3" t="s">
        <v>22</v>
      </c>
      <c r="E219" s="4">
        <v>122</v>
      </c>
      <c r="F219" s="4">
        <v>100</v>
      </c>
      <c r="G219" s="4">
        <v>112</v>
      </c>
      <c r="H219" s="4">
        <v>20</v>
      </c>
      <c r="I219" s="5" t="s">
        <v>12</v>
      </c>
    </row>
    <row r="220" spans="1:9" ht="18" customHeight="1" x14ac:dyDescent="0.3">
      <c r="A220" s="2">
        <v>2021</v>
      </c>
      <c r="B220" s="2" t="s">
        <v>32</v>
      </c>
      <c r="C220" s="2" t="s">
        <v>23</v>
      </c>
      <c r="D220" s="6" t="s">
        <v>24</v>
      </c>
      <c r="E220" s="7">
        <v>78</v>
      </c>
      <c r="F220" s="7">
        <v>4577.2</v>
      </c>
      <c r="G220" s="7">
        <v>5126.4639999999999</v>
      </c>
      <c r="H220" s="4">
        <v>915.44</v>
      </c>
      <c r="I220" s="5" t="s">
        <v>12</v>
      </c>
    </row>
    <row r="221" spans="1:9" ht="18" customHeight="1" x14ac:dyDescent="0.3">
      <c r="A221" s="2">
        <v>2021</v>
      </c>
      <c r="B221" s="2" t="s">
        <v>32</v>
      </c>
      <c r="C221" s="2" t="s">
        <v>23</v>
      </c>
      <c r="D221" s="6" t="s">
        <v>25</v>
      </c>
      <c r="E221" s="7">
        <v>76</v>
      </c>
      <c r="F221" s="7">
        <v>4576.8999999999996</v>
      </c>
      <c r="G221" s="7">
        <v>5126.1279999999997</v>
      </c>
      <c r="H221" s="4">
        <v>915.38</v>
      </c>
      <c r="I221" s="5" t="s">
        <v>12</v>
      </c>
    </row>
    <row r="222" spans="1:9" ht="18" customHeight="1" x14ac:dyDescent="0.3">
      <c r="A222" s="2">
        <v>2021</v>
      </c>
      <c r="B222" s="2" t="s">
        <v>32</v>
      </c>
      <c r="C222" s="2" t="s">
        <v>23</v>
      </c>
      <c r="D222" s="6" t="s">
        <v>26</v>
      </c>
      <c r="E222" s="7">
        <v>46</v>
      </c>
      <c r="F222" s="7">
        <v>200</v>
      </c>
      <c r="G222" s="7">
        <v>224</v>
      </c>
      <c r="H222" s="4">
        <v>40</v>
      </c>
      <c r="I222" s="5" t="s">
        <v>12</v>
      </c>
    </row>
    <row r="223" spans="1:9" ht="18" customHeight="1" x14ac:dyDescent="0.3">
      <c r="A223" s="2">
        <v>2021</v>
      </c>
      <c r="B223" s="2" t="s">
        <v>32</v>
      </c>
      <c r="C223" s="2" t="s">
        <v>23</v>
      </c>
      <c r="D223" s="6" t="s">
        <v>27</v>
      </c>
      <c r="E223" s="7">
        <v>34</v>
      </c>
      <c r="F223" s="7">
        <v>4576.8</v>
      </c>
      <c r="G223" s="7">
        <v>5126.0160000000005</v>
      </c>
      <c r="H223" s="4">
        <v>915.36000000000013</v>
      </c>
      <c r="I223" s="5" t="s">
        <v>12</v>
      </c>
    </row>
    <row r="224" spans="1:9" ht="18" customHeight="1" x14ac:dyDescent="0.3">
      <c r="A224" s="2">
        <v>2021</v>
      </c>
      <c r="B224" s="2" t="s">
        <v>32</v>
      </c>
      <c r="C224" s="2" t="s">
        <v>14</v>
      </c>
      <c r="D224" s="3" t="s">
        <v>28</v>
      </c>
      <c r="E224" s="4">
        <v>7</v>
      </c>
      <c r="F224" s="4">
        <v>200</v>
      </c>
      <c r="G224" s="4">
        <v>224</v>
      </c>
      <c r="H224" s="4">
        <v>40</v>
      </c>
      <c r="I224" s="5" t="s">
        <v>12</v>
      </c>
    </row>
    <row r="225" spans="1:9" ht="18" customHeight="1" x14ac:dyDescent="0.3">
      <c r="A225" s="2">
        <v>2021</v>
      </c>
      <c r="B225" s="2" t="s">
        <v>32</v>
      </c>
      <c r="C225" s="2" t="s">
        <v>23</v>
      </c>
      <c r="D225" s="6" t="s">
        <v>30</v>
      </c>
      <c r="E225" s="7">
        <v>3</v>
      </c>
      <c r="F225" s="7">
        <v>4577.3</v>
      </c>
      <c r="G225" s="7">
        <v>5126.576</v>
      </c>
      <c r="H225" s="4">
        <v>915.46</v>
      </c>
      <c r="I225" s="5" t="s">
        <v>12</v>
      </c>
    </row>
    <row r="226" spans="1:9" ht="18" customHeight="1" x14ac:dyDescent="0.3">
      <c r="A226" s="2">
        <v>2021</v>
      </c>
      <c r="B226" s="2" t="s">
        <v>32</v>
      </c>
      <c r="C226" s="2" t="s">
        <v>29</v>
      </c>
      <c r="D226" s="6" t="s">
        <v>29</v>
      </c>
      <c r="E226" s="7">
        <v>2</v>
      </c>
      <c r="F226" s="7">
        <v>6600</v>
      </c>
      <c r="G226" s="7">
        <v>7392</v>
      </c>
      <c r="H226" s="4">
        <v>1320</v>
      </c>
      <c r="I226" s="5" t="s">
        <v>12</v>
      </c>
    </row>
    <row r="227" spans="1:9" ht="18" customHeight="1" x14ac:dyDescent="0.3">
      <c r="A227" s="2">
        <v>2021</v>
      </c>
      <c r="B227" s="2" t="s">
        <v>34</v>
      </c>
      <c r="C227" s="2" t="s">
        <v>10</v>
      </c>
      <c r="D227" s="3" t="s">
        <v>11</v>
      </c>
      <c r="E227" s="4">
        <v>3566</v>
      </c>
      <c r="F227" s="4">
        <v>4577.3</v>
      </c>
      <c r="G227" s="4">
        <v>5126.576</v>
      </c>
      <c r="H227" s="4">
        <v>915.46</v>
      </c>
      <c r="I227" s="5" t="s">
        <v>12</v>
      </c>
    </row>
    <row r="228" spans="1:9" ht="18" customHeight="1" x14ac:dyDescent="0.3">
      <c r="A228" s="2">
        <v>2021</v>
      </c>
      <c r="B228" s="2" t="s">
        <v>34</v>
      </c>
      <c r="C228" s="2" t="s">
        <v>10</v>
      </c>
      <c r="D228" s="3" t="s">
        <v>13</v>
      </c>
      <c r="E228" s="4">
        <v>2498</v>
      </c>
      <c r="F228" s="4">
        <v>8000</v>
      </c>
      <c r="G228" s="4">
        <v>8960</v>
      </c>
      <c r="H228" s="4">
        <v>1600</v>
      </c>
      <c r="I228" s="5" t="s">
        <v>12</v>
      </c>
    </row>
    <row r="229" spans="1:9" ht="18" customHeight="1" x14ac:dyDescent="0.3">
      <c r="A229" s="2">
        <v>2021</v>
      </c>
      <c r="B229" s="2" t="s">
        <v>34</v>
      </c>
      <c r="C229" s="2" t="s">
        <v>14</v>
      </c>
      <c r="D229" s="3" t="s">
        <v>15</v>
      </c>
      <c r="E229" s="4">
        <v>1245</v>
      </c>
      <c r="F229" s="4">
        <v>4577.2</v>
      </c>
      <c r="G229" s="4">
        <v>5126.4639999999999</v>
      </c>
      <c r="H229" s="4">
        <v>915.44</v>
      </c>
      <c r="I229" s="5" t="s">
        <v>12</v>
      </c>
    </row>
    <row r="230" spans="1:9" ht="18" customHeight="1" x14ac:dyDescent="0.3">
      <c r="A230" s="2">
        <v>2021</v>
      </c>
      <c r="B230" s="2" t="s">
        <v>34</v>
      </c>
      <c r="C230" s="2" t="s">
        <v>16</v>
      </c>
      <c r="D230" s="6" t="s">
        <v>17</v>
      </c>
      <c r="E230" s="7">
        <v>644</v>
      </c>
      <c r="F230" s="7">
        <v>5743.5</v>
      </c>
      <c r="G230" s="7">
        <v>6432.72</v>
      </c>
      <c r="H230" s="4">
        <v>1148.7</v>
      </c>
      <c r="I230" s="5" t="s">
        <v>12</v>
      </c>
    </row>
    <row r="231" spans="1:9" ht="18" customHeight="1" x14ac:dyDescent="0.3">
      <c r="A231" s="2">
        <v>2021</v>
      </c>
      <c r="B231" s="2" t="s">
        <v>34</v>
      </c>
      <c r="C231" s="2" t="s">
        <v>18</v>
      </c>
      <c r="D231" s="6" t="s">
        <v>19</v>
      </c>
      <c r="E231" s="7">
        <v>643</v>
      </c>
      <c r="F231" s="7">
        <v>7000</v>
      </c>
      <c r="G231" s="7">
        <v>7840</v>
      </c>
      <c r="H231" s="4">
        <v>1400</v>
      </c>
      <c r="I231" s="5" t="s">
        <v>12</v>
      </c>
    </row>
    <row r="232" spans="1:9" ht="18" customHeight="1" x14ac:dyDescent="0.3">
      <c r="A232" s="2">
        <v>2021</v>
      </c>
      <c r="B232" s="2" t="s">
        <v>34</v>
      </c>
      <c r="C232" s="2" t="s">
        <v>16</v>
      </c>
      <c r="D232" s="6" t="s">
        <v>20</v>
      </c>
      <c r="E232" s="7">
        <v>455</v>
      </c>
      <c r="F232" s="7">
        <v>4578.6000000000004</v>
      </c>
      <c r="G232" s="7">
        <v>5128.0320000000002</v>
      </c>
      <c r="H232" s="4">
        <v>915.72000000000014</v>
      </c>
      <c r="I232" s="5" t="s">
        <v>12</v>
      </c>
    </row>
    <row r="233" spans="1:9" ht="18" customHeight="1" x14ac:dyDescent="0.3">
      <c r="A233" s="2">
        <v>2021</v>
      </c>
      <c r="B233" s="2" t="s">
        <v>34</v>
      </c>
      <c r="C233" s="2" t="s">
        <v>18</v>
      </c>
      <c r="D233" s="6" t="s">
        <v>21</v>
      </c>
      <c r="E233" s="8">
        <v>345</v>
      </c>
      <c r="F233" s="8">
        <v>7000</v>
      </c>
      <c r="G233" s="8">
        <v>7840</v>
      </c>
      <c r="H233" s="4">
        <v>1400</v>
      </c>
      <c r="I233" s="5" t="s">
        <v>12</v>
      </c>
    </row>
    <row r="234" spans="1:9" ht="18" customHeight="1" x14ac:dyDescent="0.3">
      <c r="A234" s="2">
        <v>2021</v>
      </c>
      <c r="B234" s="2" t="s">
        <v>34</v>
      </c>
      <c r="C234" s="2" t="s">
        <v>14</v>
      </c>
      <c r="D234" s="3" t="s">
        <v>22</v>
      </c>
      <c r="E234" s="4">
        <v>122</v>
      </c>
      <c r="F234" s="4">
        <v>100</v>
      </c>
      <c r="G234" s="4">
        <v>112</v>
      </c>
      <c r="H234" s="4">
        <v>20</v>
      </c>
      <c r="I234" s="5" t="s">
        <v>12</v>
      </c>
    </row>
    <row r="235" spans="1:9" ht="18" customHeight="1" x14ac:dyDescent="0.3">
      <c r="A235" s="2">
        <v>2021</v>
      </c>
      <c r="B235" s="2" t="s">
        <v>34</v>
      </c>
      <c r="C235" s="2" t="s">
        <v>23</v>
      </c>
      <c r="D235" s="6" t="s">
        <v>24</v>
      </c>
      <c r="E235" s="7">
        <v>78</v>
      </c>
      <c r="F235" s="7">
        <v>4577.2</v>
      </c>
      <c r="G235" s="7">
        <v>5126.4639999999999</v>
      </c>
      <c r="H235" s="4">
        <v>915.44</v>
      </c>
      <c r="I235" s="5" t="s">
        <v>12</v>
      </c>
    </row>
    <row r="236" spans="1:9" ht="18" customHeight="1" x14ac:dyDescent="0.3">
      <c r="A236" s="2">
        <v>2021</v>
      </c>
      <c r="B236" s="2" t="s">
        <v>34</v>
      </c>
      <c r="C236" s="2" t="s">
        <v>23</v>
      </c>
      <c r="D236" s="6" t="s">
        <v>25</v>
      </c>
      <c r="E236" s="7">
        <v>76</v>
      </c>
      <c r="F236" s="7">
        <v>4576.8999999999996</v>
      </c>
      <c r="G236" s="7">
        <v>5126.1279999999997</v>
      </c>
      <c r="H236" s="4">
        <v>915.38</v>
      </c>
      <c r="I236" s="5" t="s">
        <v>12</v>
      </c>
    </row>
    <row r="237" spans="1:9" ht="18" customHeight="1" x14ac:dyDescent="0.3">
      <c r="A237" s="2">
        <v>2021</v>
      </c>
      <c r="B237" s="2" t="s">
        <v>34</v>
      </c>
      <c r="C237" s="2" t="s">
        <v>23</v>
      </c>
      <c r="D237" s="6" t="s">
        <v>26</v>
      </c>
      <c r="E237" s="7">
        <v>46</v>
      </c>
      <c r="F237" s="7">
        <v>200</v>
      </c>
      <c r="G237" s="7">
        <v>224</v>
      </c>
      <c r="H237" s="4">
        <v>40</v>
      </c>
      <c r="I237" s="5" t="s">
        <v>12</v>
      </c>
    </row>
    <row r="238" spans="1:9" ht="18" customHeight="1" x14ac:dyDescent="0.3">
      <c r="A238" s="2">
        <v>2021</v>
      </c>
      <c r="B238" s="2" t="s">
        <v>34</v>
      </c>
      <c r="C238" s="2" t="s">
        <v>23</v>
      </c>
      <c r="D238" s="6" t="s">
        <v>27</v>
      </c>
      <c r="E238" s="7">
        <v>34</v>
      </c>
      <c r="F238" s="7">
        <v>4576.8</v>
      </c>
      <c r="G238" s="7">
        <v>5126.0160000000005</v>
      </c>
      <c r="H238" s="4">
        <v>915.36000000000013</v>
      </c>
      <c r="I238" s="5" t="s">
        <v>12</v>
      </c>
    </row>
    <row r="239" spans="1:9" ht="18" customHeight="1" x14ac:dyDescent="0.3">
      <c r="A239" s="2">
        <v>2021</v>
      </c>
      <c r="B239" s="2" t="s">
        <v>34</v>
      </c>
      <c r="C239" s="2" t="s">
        <v>14</v>
      </c>
      <c r="D239" s="3" t="s">
        <v>28</v>
      </c>
      <c r="E239" s="4">
        <v>7</v>
      </c>
      <c r="F239" s="4">
        <v>200</v>
      </c>
      <c r="G239" s="4">
        <v>224</v>
      </c>
      <c r="H239" s="4">
        <v>40</v>
      </c>
      <c r="I239" s="5" t="s">
        <v>12</v>
      </c>
    </row>
    <row r="240" spans="1:9" ht="18" customHeight="1" x14ac:dyDescent="0.3">
      <c r="A240" s="2">
        <v>2021</v>
      </c>
      <c r="B240" s="2" t="s">
        <v>34</v>
      </c>
      <c r="C240" s="2" t="s">
        <v>23</v>
      </c>
      <c r="D240" s="6" t="s">
        <v>30</v>
      </c>
      <c r="E240" s="7">
        <v>3</v>
      </c>
      <c r="F240" s="7">
        <v>4577.3</v>
      </c>
      <c r="G240" s="7">
        <v>5126.576</v>
      </c>
      <c r="H240" s="4">
        <v>915.46</v>
      </c>
      <c r="I240" s="5" t="s">
        <v>12</v>
      </c>
    </row>
    <row r="241" spans="1:9" ht="18" customHeight="1" x14ac:dyDescent="0.3">
      <c r="A241" s="2">
        <v>2021</v>
      </c>
      <c r="B241" s="2" t="s">
        <v>34</v>
      </c>
      <c r="C241" s="2" t="s">
        <v>29</v>
      </c>
      <c r="D241" s="6" t="s">
        <v>29</v>
      </c>
      <c r="E241" s="7">
        <v>2</v>
      </c>
      <c r="F241" s="7">
        <v>7920</v>
      </c>
      <c r="G241" s="7">
        <v>10296</v>
      </c>
      <c r="H241" s="4">
        <v>1584</v>
      </c>
      <c r="I241" s="5" t="s">
        <v>12</v>
      </c>
    </row>
    <row r="242" spans="1:9" ht="18" customHeight="1" x14ac:dyDescent="0.3">
      <c r="A242" s="2">
        <v>2021</v>
      </c>
      <c r="B242" s="2" t="s">
        <v>35</v>
      </c>
      <c r="C242" s="2" t="s">
        <v>10</v>
      </c>
      <c r="D242" s="3" t="s">
        <v>11</v>
      </c>
      <c r="E242" s="4">
        <v>3566</v>
      </c>
      <c r="F242" s="4">
        <v>5492.76</v>
      </c>
      <c r="G242" s="4">
        <v>7140.5879999999997</v>
      </c>
      <c r="H242" s="4">
        <v>1098.5520000000001</v>
      </c>
      <c r="I242" s="5" t="s">
        <v>12</v>
      </c>
    </row>
    <row r="243" spans="1:9" ht="18" customHeight="1" x14ac:dyDescent="0.3">
      <c r="A243" s="2">
        <v>2021</v>
      </c>
      <c r="B243" s="2" t="s">
        <v>35</v>
      </c>
      <c r="C243" s="2" t="s">
        <v>10</v>
      </c>
      <c r="D243" s="3" t="s">
        <v>13</v>
      </c>
      <c r="E243" s="4">
        <v>2498</v>
      </c>
      <c r="F243" s="4">
        <v>9600</v>
      </c>
      <c r="G243" s="4">
        <v>12480</v>
      </c>
      <c r="H243" s="4">
        <v>1920</v>
      </c>
      <c r="I243" s="5" t="s">
        <v>12</v>
      </c>
    </row>
    <row r="244" spans="1:9" ht="18" customHeight="1" x14ac:dyDescent="0.3">
      <c r="A244" s="2">
        <v>2021</v>
      </c>
      <c r="B244" s="2" t="s">
        <v>35</v>
      </c>
      <c r="C244" s="2" t="s">
        <v>14</v>
      </c>
      <c r="D244" s="3" t="s">
        <v>15</v>
      </c>
      <c r="E244" s="4">
        <v>1245</v>
      </c>
      <c r="F244" s="4">
        <v>5492.6399999999994</v>
      </c>
      <c r="G244" s="4">
        <v>7140.4319999999989</v>
      </c>
      <c r="H244" s="4">
        <v>1098.528</v>
      </c>
      <c r="I244" s="5" t="s">
        <v>12</v>
      </c>
    </row>
    <row r="245" spans="1:9" ht="18" customHeight="1" x14ac:dyDescent="0.3">
      <c r="A245" s="2">
        <v>2021</v>
      </c>
      <c r="B245" s="2" t="s">
        <v>35</v>
      </c>
      <c r="C245" s="2" t="s">
        <v>16</v>
      </c>
      <c r="D245" s="6" t="s">
        <v>17</v>
      </c>
      <c r="E245" s="7">
        <v>644</v>
      </c>
      <c r="F245" s="7">
        <v>6892.2</v>
      </c>
      <c r="G245" s="7">
        <v>8959.86</v>
      </c>
      <c r="H245" s="4">
        <v>1378.44</v>
      </c>
      <c r="I245" s="5" t="s">
        <v>12</v>
      </c>
    </row>
    <row r="246" spans="1:9" ht="18" customHeight="1" x14ac:dyDescent="0.3">
      <c r="A246" s="2">
        <v>2021</v>
      </c>
      <c r="B246" s="2" t="s">
        <v>35</v>
      </c>
      <c r="C246" s="2" t="s">
        <v>18</v>
      </c>
      <c r="D246" s="6" t="s">
        <v>19</v>
      </c>
      <c r="E246" s="7">
        <v>643</v>
      </c>
      <c r="F246" s="7">
        <v>8400</v>
      </c>
      <c r="G246" s="7">
        <v>10920</v>
      </c>
      <c r="H246" s="4">
        <v>1680</v>
      </c>
      <c r="I246" s="5" t="s">
        <v>12</v>
      </c>
    </row>
    <row r="247" spans="1:9" ht="18" customHeight="1" x14ac:dyDescent="0.3">
      <c r="A247" s="2">
        <v>2021</v>
      </c>
      <c r="B247" s="2" t="s">
        <v>35</v>
      </c>
      <c r="C247" s="2" t="s">
        <v>16</v>
      </c>
      <c r="D247" s="6" t="s">
        <v>20</v>
      </c>
      <c r="E247" s="7">
        <v>455</v>
      </c>
      <c r="F247" s="7">
        <v>5494.3200000000006</v>
      </c>
      <c r="G247" s="7">
        <v>7142.6160000000009</v>
      </c>
      <c r="H247" s="4">
        <v>1098.8640000000003</v>
      </c>
      <c r="I247" s="5" t="s">
        <v>12</v>
      </c>
    </row>
    <row r="248" spans="1:9" ht="18" customHeight="1" x14ac:dyDescent="0.3">
      <c r="A248" s="2">
        <v>2021</v>
      </c>
      <c r="B248" s="2" t="s">
        <v>35</v>
      </c>
      <c r="C248" s="2" t="s">
        <v>18</v>
      </c>
      <c r="D248" s="6" t="s">
        <v>21</v>
      </c>
      <c r="E248" s="8">
        <v>345</v>
      </c>
      <c r="F248" s="8">
        <v>8400</v>
      </c>
      <c r="G248" s="8">
        <v>10920</v>
      </c>
      <c r="H248" s="4">
        <v>1680</v>
      </c>
      <c r="I248" s="5" t="s">
        <v>12</v>
      </c>
    </row>
    <row r="249" spans="1:9" ht="18" customHeight="1" x14ac:dyDescent="0.3">
      <c r="A249" s="2">
        <v>2021</v>
      </c>
      <c r="B249" s="2" t="s">
        <v>35</v>
      </c>
      <c r="C249" s="2" t="s">
        <v>14</v>
      </c>
      <c r="D249" s="3" t="s">
        <v>22</v>
      </c>
      <c r="E249" s="4">
        <v>122</v>
      </c>
      <c r="F249" s="4">
        <v>120</v>
      </c>
      <c r="G249" s="4">
        <v>156</v>
      </c>
      <c r="H249" s="4">
        <v>24</v>
      </c>
      <c r="I249" s="5" t="s">
        <v>12</v>
      </c>
    </row>
    <row r="250" spans="1:9" ht="18" customHeight="1" x14ac:dyDescent="0.3">
      <c r="A250" s="2">
        <v>2021</v>
      </c>
      <c r="B250" s="2" t="s">
        <v>35</v>
      </c>
      <c r="C250" s="2" t="s">
        <v>23</v>
      </c>
      <c r="D250" s="6" t="s">
        <v>24</v>
      </c>
      <c r="E250" s="7">
        <v>78</v>
      </c>
      <c r="F250" s="7">
        <v>4577.2</v>
      </c>
      <c r="G250" s="7">
        <v>5126.4639999999999</v>
      </c>
      <c r="H250" s="4">
        <v>915.44</v>
      </c>
      <c r="I250" s="5" t="s">
        <v>12</v>
      </c>
    </row>
    <row r="251" spans="1:9" ht="18" customHeight="1" x14ac:dyDescent="0.3">
      <c r="A251" s="2">
        <v>2021</v>
      </c>
      <c r="B251" s="2" t="s">
        <v>35</v>
      </c>
      <c r="C251" s="2" t="s">
        <v>23</v>
      </c>
      <c r="D251" s="6" t="s">
        <v>25</v>
      </c>
      <c r="E251" s="7">
        <v>76</v>
      </c>
      <c r="F251" s="7">
        <v>4576.8999999999996</v>
      </c>
      <c r="G251" s="7">
        <v>5126.1279999999997</v>
      </c>
      <c r="H251" s="4">
        <v>915.38</v>
      </c>
      <c r="I251" s="5" t="s">
        <v>12</v>
      </c>
    </row>
    <row r="252" spans="1:9" ht="18" customHeight="1" x14ac:dyDescent="0.3">
      <c r="A252" s="2">
        <v>2021</v>
      </c>
      <c r="B252" s="2" t="s">
        <v>35</v>
      </c>
      <c r="C252" s="2" t="s">
        <v>23</v>
      </c>
      <c r="D252" s="6" t="s">
        <v>26</v>
      </c>
      <c r="E252" s="7">
        <v>46</v>
      </c>
      <c r="F252" s="7">
        <v>200</v>
      </c>
      <c r="G252" s="7">
        <v>224</v>
      </c>
      <c r="H252" s="4">
        <v>40</v>
      </c>
      <c r="I252" s="5" t="s">
        <v>12</v>
      </c>
    </row>
    <row r="253" spans="1:9" ht="18" customHeight="1" x14ac:dyDescent="0.3">
      <c r="A253" s="2">
        <v>2021</v>
      </c>
      <c r="B253" s="2" t="s">
        <v>35</v>
      </c>
      <c r="C253" s="2" t="s">
        <v>23</v>
      </c>
      <c r="D253" s="6" t="s">
        <v>27</v>
      </c>
      <c r="E253" s="7">
        <v>34</v>
      </c>
      <c r="F253" s="7">
        <v>4576.8</v>
      </c>
      <c r="G253" s="7">
        <v>5126.0160000000005</v>
      </c>
      <c r="H253" s="4">
        <v>915.36000000000013</v>
      </c>
      <c r="I253" s="5" t="s">
        <v>12</v>
      </c>
    </row>
    <row r="254" spans="1:9" ht="18" customHeight="1" x14ac:dyDescent="0.3">
      <c r="A254" s="2">
        <v>2021</v>
      </c>
      <c r="B254" s="2" t="s">
        <v>35</v>
      </c>
      <c r="C254" s="2" t="s">
        <v>14</v>
      </c>
      <c r="D254" s="3" t="s">
        <v>28</v>
      </c>
      <c r="E254" s="4">
        <v>7</v>
      </c>
      <c r="F254" s="4">
        <v>200</v>
      </c>
      <c r="G254" s="4">
        <v>224</v>
      </c>
      <c r="H254" s="4">
        <v>40</v>
      </c>
      <c r="I254" s="5" t="s">
        <v>12</v>
      </c>
    </row>
    <row r="255" spans="1:9" ht="18" customHeight="1" x14ac:dyDescent="0.3">
      <c r="A255" s="2">
        <v>2021</v>
      </c>
      <c r="B255" s="2" t="s">
        <v>35</v>
      </c>
      <c r="C255" s="2" t="s">
        <v>23</v>
      </c>
      <c r="D255" s="6" t="s">
        <v>30</v>
      </c>
      <c r="E255" s="7">
        <v>3</v>
      </c>
      <c r="F255" s="7">
        <v>4577.3</v>
      </c>
      <c r="G255" s="7">
        <v>5126.576</v>
      </c>
      <c r="H255" s="4">
        <v>915.46</v>
      </c>
      <c r="I255" s="5" t="s">
        <v>12</v>
      </c>
    </row>
    <row r="256" spans="1:9" ht="18" customHeight="1" x14ac:dyDescent="0.3">
      <c r="A256" s="2">
        <v>2021</v>
      </c>
      <c r="B256" s="2" t="s">
        <v>35</v>
      </c>
      <c r="C256" s="2" t="s">
        <v>29</v>
      </c>
      <c r="D256" s="6" t="s">
        <v>29</v>
      </c>
      <c r="E256" s="7">
        <v>2</v>
      </c>
      <c r="F256" s="7">
        <v>6600</v>
      </c>
      <c r="G256" s="7">
        <v>7392</v>
      </c>
      <c r="H256" s="4">
        <v>1320</v>
      </c>
      <c r="I256" s="5" t="s">
        <v>12</v>
      </c>
    </row>
    <row r="257" spans="1:9" ht="18" customHeight="1" x14ac:dyDescent="0.3">
      <c r="A257" s="2">
        <v>2021</v>
      </c>
      <c r="B257" s="2" t="s">
        <v>36</v>
      </c>
      <c r="C257" s="2" t="s">
        <v>10</v>
      </c>
      <c r="D257" s="3" t="s">
        <v>11</v>
      </c>
      <c r="E257" s="4">
        <v>3566</v>
      </c>
      <c r="F257" s="4">
        <v>4577.3</v>
      </c>
      <c r="G257" s="4">
        <v>5126.576</v>
      </c>
      <c r="H257" s="4">
        <v>915.46</v>
      </c>
      <c r="I257" s="5" t="s">
        <v>12</v>
      </c>
    </row>
    <row r="258" spans="1:9" ht="18" customHeight="1" x14ac:dyDescent="0.3">
      <c r="A258" s="2">
        <v>2021</v>
      </c>
      <c r="B258" s="2" t="s">
        <v>36</v>
      </c>
      <c r="C258" s="2" t="s">
        <v>10</v>
      </c>
      <c r="D258" s="3" t="s">
        <v>13</v>
      </c>
      <c r="E258" s="4">
        <v>2498</v>
      </c>
      <c r="F258" s="4">
        <v>8000</v>
      </c>
      <c r="G258" s="4">
        <v>8960</v>
      </c>
      <c r="H258" s="4">
        <v>1600</v>
      </c>
      <c r="I258" s="5" t="s">
        <v>12</v>
      </c>
    </row>
    <row r="259" spans="1:9" ht="18" customHeight="1" x14ac:dyDescent="0.3">
      <c r="A259" s="2">
        <v>2021</v>
      </c>
      <c r="B259" s="2" t="s">
        <v>36</v>
      </c>
      <c r="C259" s="2" t="s">
        <v>14</v>
      </c>
      <c r="D259" s="3" t="s">
        <v>15</v>
      </c>
      <c r="E259" s="4">
        <v>1245</v>
      </c>
      <c r="F259" s="4">
        <v>4577.2</v>
      </c>
      <c r="G259" s="4">
        <v>5126.4639999999999</v>
      </c>
      <c r="H259" s="4">
        <v>915.44</v>
      </c>
      <c r="I259" s="5" t="s">
        <v>12</v>
      </c>
    </row>
    <row r="260" spans="1:9" ht="18" customHeight="1" x14ac:dyDescent="0.3">
      <c r="A260" s="2">
        <v>2021</v>
      </c>
      <c r="B260" s="2" t="s">
        <v>36</v>
      </c>
      <c r="C260" s="2" t="s">
        <v>16</v>
      </c>
      <c r="D260" s="6" t="s">
        <v>17</v>
      </c>
      <c r="E260" s="7">
        <v>644</v>
      </c>
      <c r="F260" s="7">
        <v>5743.5</v>
      </c>
      <c r="G260" s="7">
        <v>6432.72</v>
      </c>
      <c r="H260" s="4">
        <v>1148.7</v>
      </c>
      <c r="I260" s="5" t="s">
        <v>12</v>
      </c>
    </row>
    <row r="261" spans="1:9" ht="18" customHeight="1" x14ac:dyDescent="0.3">
      <c r="A261" s="2">
        <v>2021</v>
      </c>
      <c r="B261" s="2" t="s">
        <v>36</v>
      </c>
      <c r="C261" s="2" t="s">
        <v>18</v>
      </c>
      <c r="D261" s="6" t="s">
        <v>19</v>
      </c>
      <c r="E261" s="7">
        <v>643</v>
      </c>
      <c r="F261" s="7">
        <v>7000</v>
      </c>
      <c r="G261" s="7">
        <v>7840</v>
      </c>
      <c r="H261" s="4">
        <v>1400</v>
      </c>
      <c r="I261" s="5" t="s">
        <v>12</v>
      </c>
    </row>
    <row r="262" spans="1:9" ht="18" customHeight="1" x14ac:dyDescent="0.3">
      <c r="A262" s="2">
        <v>2021</v>
      </c>
      <c r="B262" s="2" t="s">
        <v>36</v>
      </c>
      <c r="C262" s="2" t="s">
        <v>16</v>
      </c>
      <c r="D262" s="6" t="s">
        <v>20</v>
      </c>
      <c r="E262" s="7">
        <v>455</v>
      </c>
      <c r="F262" s="7">
        <v>4578.6000000000004</v>
      </c>
      <c r="G262" s="7">
        <v>5128.0320000000002</v>
      </c>
      <c r="H262" s="4">
        <v>915.72000000000014</v>
      </c>
      <c r="I262" s="5" t="s">
        <v>12</v>
      </c>
    </row>
    <row r="263" spans="1:9" ht="18" customHeight="1" x14ac:dyDescent="0.3">
      <c r="A263" s="2">
        <v>2021</v>
      </c>
      <c r="B263" s="2" t="s">
        <v>36</v>
      </c>
      <c r="C263" s="2" t="s">
        <v>18</v>
      </c>
      <c r="D263" s="6" t="s">
        <v>21</v>
      </c>
      <c r="E263" s="8">
        <v>345</v>
      </c>
      <c r="F263" s="8">
        <v>7000</v>
      </c>
      <c r="G263" s="8">
        <v>7840</v>
      </c>
      <c r="H263" s="4">
        <v>1400</v>
      </c>
      <c r="I263" s="5" t="s">
        <v>12</v>
      </c>
    </row>
    <row r="264" spans="1:9" ht="18" customHeight="1" x14ac:dyDescent="0.3">
      <c r="A264" s="2">
        <v>2021</v>
      </c>
      <c r="B264" s="2" t="s">
        <v>36</v>
      </c>
      <c r="C264" s="2" t="s">
        <v>14</v>
      </c>
      <c r="D264" s="3" t="s">
        <v>22</v>
      </c>
      <c r="E264" s="4">
        <v>122</v>
      </c>
      <c r="F264" s="4">
        <v>100</v>
      </c>
      <c r="G264" s="4">
        <v>112</v>
      </c>
      <c r="H264" s="4">
        <v>20</v>
      </c>
      <c r="I264" s="5" t="s">
        <v>12</v>
      </c>
    </row>
    <row r="265" spans="1:9" ht="18" customHeight="1" x14ac:dyDescent="0.3">
      <c r="A265" s="2">
        <v>2021</v>
      </c>
      <c r="B265" s="2" t="s">
        <v>36</v>
      </c>
      <c r="C265" s="2" t="s">
        <v>23</v>
      </c>
      <c r="D265" s="6" t="s">
        <v>24</v>
      </c>
      <c r="E265" s="7">
        <v>78</v>
      </c>
      <c r="F265" s="7">
        <v>4577.2</v>
      </c>
      <c r="G265" s="7">
        <v>5126.4639999999999</v>
      </c>
      <c r="H265" s="4">
        <v>915.44</v>
      </c>
      <c r="I265" s="5" t="s">
        <v>12</v>
      </c>
    </row>
    <row r="266" spans="1:9" ht="18" customHeight="1" x14ac:dyDescent="0.3">
      <c r="A266" s="2">
        <v>2021</v>
      </c>
      <c r="B266" s="2" t="s">
        <v>36</v>
      </c>
      <c r="C266" s="2" t="s">
        <v>23</v>
      </c>
      <c r="D266" s="6" t="s">
        <v>25</v>
      </c>
      <c r="E266" s="7">
        <v>5034.5899999999992</v>
      </c>
      <c r="F266" s="7">
        <v>4576.8999999999996</v>
      </c>
      <c r="G266" s="7">
        <v>5126.1279999999997</v>
      </c>
      <c r="H266" s="4">
        <v>915.38</v>
      </c>
      <c r="I266" s="5" t="s">
        <v>12</v>
      </c>
    </row>
    <row r="267" spans="1:9" ht="18" customHeight="1" x14ac:dyDescent="0.3">
      <c r="A267" s="2">
        <v>2021</v>
      </c>
      <c r="B267" s="2" t="s">
        <v>36</v>
      </c>
      <c r="C267" s="2" t="s">
        <v>23</v>
      </c>
      <c r="D267" s="6" t="s">
        <v>26</v>
      </c>
      <c r="E267" s="7">
        <v>220</v>
      </c>
      <c r="F267" s="7">
        <v>200</v>
      </c>
      <c r="G267" s="7">
        <v>224</v>
      </c>
      <c r="H267" s="4">
        <v>40</v>
      </c>
      <c r="I267" s="5" t="s">
        <v>12</v>
      </c>
    </row>
    <row r="268" spans="1:9" ht="18" customHeight="1" x14ac:dyDescent="0.3">
      <c r="A268" s="2">
        <v>2021</v>
      </c>
      <c r="B268" s="2" t="s">
        <v>36</v>
      </c>
      <c r="C268" s="2" t="s">
        <v>23</v>
      </c>
      <c r="D268" s="6" t="s">
        <v>27</v>
      </c>
      <c r="E268" s="7">
        <v>5034.4800000000005</v>
      </c>
      <c r="F268" s="7">
        <v>4576.8</v>
      </c>
      <c r="G268" s="7">
        <v>5126.0160000000005</v>
      </c>
      <c r="H268" s="4">
        <v>915.36000000000013</v>
      </c>
      <c r="I268" s="5" t="s">
        <v>12</v>
      </c>
    </row>
    <row r="269" spans="1:9" ht="18" customHeight="1" x14ac:dyDescent="0.3">
      <c r="A269" s="2">
        <v>2021</v>
      </c>
      <c r="B269" s="2" t="s">
        <v>36</v>
      </c>
      <c r="C269" s="2" t="s">
        <v>14</v>
      </c>
      <c r="D269" s="3" t="s">
        <v>28</v>
      </c>
      <c r="E269" s="4">
        <v>220</v>
      </c>
      <c r="F269" s="4">
        <v>200</v>
      </c>
      <c r="G269" s="4">
        <v>224</v>
      </c>
      <c r="H269" s="4">
        <v>40</v>
      </c>
      <c r="I269" s="5" t="s">
        <v>12</v>
      </c>
    </row>
    <row r="270" spans="1:9" ht="18" customHeight="1" x14ac:dyDescent="0.3">
      <c r="A270" s="2">
        <v>2021</v>
      </c>
      <c r="B270" s="2" t="s">
        <v>36</v>
      </c>
      <c r="C270" s="2" t="s">
        <v>29</v>
      </c>
      <c r="D270" s="6" t="s">
        <v>29</v>
      </c>
      <c r="E270" s="7">
        <v>7260</v>
      </c>
      <c r="F270" s="7">
        <v>6600</v>
      </c>
      <c r="G270" s="7">
        <v>7392</v>
      </c>
      <c r="H270" s="4">
        <v>1320</v>
      </c>
      <c r="I270" s="5" t="s">
        <v>12</v>
      </c>
    </row>
    <row r="271" spans="1:9" ht="18" customHeight="1" x14ac:dyDescent="0.3">
      <c r="A271" s="2">
        <v>2021</v>
      </c>
      <c r="B271" s="2" t="s">
        <v>36</v>
      </c>
      <c r="C271" s="2" t="s">
        <v>23</v>
      </c>
      <c r="D271" s="6" t="s">
        <v>30</v>
      </c>
      <c r="E271" s="7">
        <v>5035.0300000000007</v>
      </c>
      <c r="F271" s="7">
        <v>4577.3</v>
      </c>
      <c r="G271" s="7">
        <v>5126.576</v>
      </c>
      <c r="H271" s="4">
        <v>915.46</v>
      </c>
      <c r="I271" s="5" t="s">
        <v>12</v>
      </c>
    </row>
    <row r="272" spans="1:9" ht="18" customHeight="1" x14ac:dyDescent="0.3">
      <c r="A272" s="2">
        <v>2021</v>
      </c>
      <c r="B272" s="2" t="s">
        <v>37</v>
      </c>
      <c r="C272" s="2" t="s">
        <v>10</v>
      </c>
      <c r="D272" s="3" t="s">
        <v>11</v>
      </c>
      <c r="E272" s="4">
        <v>5035.0300000000007</v>
      </c>
      <c r="F272" s="4">
        <v>4577.3</v>
      </c>
      <c r="G272" s="4">
        <v>5126.576</v>
      </c>
      <c r="H272" s="4">
        <v>915.46</v>
      </c>
      <c r="I272" s="5" t="s">
        <v>12</v>
      </c>
    </row>
    <row r="273" spans="1:9" ht="18" customHeight="1" x14ac:dyDescent="0.3">
      <c r="A273" s="2">
        <v>2021</v>
      </c>
      <c r="B273" s="2" t="s">
        <v>37</v>
      </c>
      <c r="C273" s="2" t="s">
        <v>10</v>
      </c>
      <c r="D273" s="3" t="s">
        <v>13</v>
      </c>
      <c r="E273" s="4">
        <v>8800</v>
      </c>
      <c r="F273" s="4">
        <v>8000</v>
      </c>
      <c r="G273" s="4">
        <v>8960</v>
      </c>
      <c r="H273" s="4">
        <v>1600</v>
      </c>
      <c r="I273" s="5" t="s">
        <v>12</v>
      </c>
    </row>
    <row r="274" spans="1:9" ht="18" customHeight="1" x14ac:dyDescent="0.3">
      <c r="A274" s="2">
        <v>2021</v>
      </c>
      <c r="B274" s="2" t="s">
        <v>37</v>
      </c>
      <c r="C274" s="2" t="s">
        <v>14</v>
      </c>
      <c r="D274" s="3" t="s">
        <v>15</v>
      </c>
      <c r="E274" s="4">
        <v>5034.92</v>
      </c>
      <c r="F274" s="4">
        <v>4577.2</v>
      </c>
      <c r="G274" s="4">
        <v>5126.4639999999999</v>
      </c>
      <c r="H274" s="4">
        <v>915.44</v>
      </c>
      <c r="I274" s="5" t="s">
        <v>12</v>
      </c>
    </row>
    <row r="275" spans="1:9" ht="18" customHeight="1" x14ac:dyDescent="0.3">
      <c r="A275" s="2">
        <v>2021</v>
      </c>
      <c r="B275" s="2" t="s">
        <v>37</v>
      </c>
      <c r="C275" s="2" t="s">
        <v>16</v>
      </c>
      <c r="D275" s="6" t="s">
        <v>17</v>
      </c>
      <c r="E275" s="7">
        <v>644</v>
      </c>
      <c r="F275" s="7">
        <v>5743.5</v>
      </c>
      <c r="G275" s="7">
        <v>6432.72</v>
      </c>
      <c r="H275" s="4">
        <v>1148.7</v>
      </c>
      <c r="I275" s="5" t="s">
        <v>12</v>
      </c>
    </row>
    <row r="276" spans="1:9" ht="18" customHeight="1" x14ac:dyDescent="0.3">
      <c r="A276" s="2">
        <v>2021</v>
      </c>
      <c r="B276" s="2" t="s">
        <v>37</v>
      </c>
      <c r="C276" s="2" t="s">
        <v>18</v>
      </c>
      <c r="D276" s="6" t="s">
        <v>19</v>
      </c>
      <c r="E276" s="7">
        <v>643</v>
      </c>
      <c r="F276" s="7">
        <v>7000</v>
      </c>
      <c r="G276" s="7">
        <v>7840</v>
      </c>
      <c r="H276" s="4">
        <v>1400</v>
      </c>
      <c r="I276" s="5" t="s">
        <v>12</v>
      </c>
    </row>
    <row r="277" spans="1:9" ht="18" customHeight="1" x14ac:dyDescent="0.3">
      <c r="A277" s="2">
        <v>2021</v>
      </c>
      <c r="B277" s="2" t="s">
        <v>37</v>
      </c>
      <c r="C277" s="2" t="s">
        <v>16</v>
      </c>
      <c r="D277" s="6" t="s">
        <v>20</v>
      </c>
      <c r="E277" s="7">
        <v>455</v>
      </c>
      <c r="F277" s="7">
        <v>4578.6000000000004</v>
      </c>
      <c r="G277" s="7">
        <v>5128.0320000000002</v>
      </c>
      <c r="H277" s="4">
        <v>915.72000000000014</v>
      </c>
      <c r="I277" s="5" t="s">
        <v>12</v>
      </c>
    </row>
    <row r="278" spans="1:9" ht="18" customHeight="1" x14ac:dyDescent="0.3">
      <c r="A278" s="2">
        <v>2021</v>
      </c>
      <c r="B278" s="2" t="s">
        <v>37</v>
      </c>
      <c r="C278" s="2" t="s">
        <v>18</v>
      </c>
      <c r="D278" s="6" t="s">
        <v>21</v>
      </c>
      <c r="E278" s="8">
        <v>345</v>
      </c>
      <c r="F278" s="8">
        <v>7000</v>
      </c>
      <c r="G278" s="8">
        <v>7840</v>
      </c>
      <c r="H278" s="4">
        <v>1400</v>
      </c>
      <c r="I278" s="5" t="s">
        <v>12</v>
      </c>
    </row>
    <row r="279" spans="1:9" ht="18" customHeight="1" x14ac:dyDescent="0.3">
      <c r="A279" s="2">
        <v>2021</v>
      </c>
      <c r="B279" s="2" t="s">
        <v>37</v>
      </c>
      <c r="C279" s="2" t="s">
        <v>14</v>
      </c>
      <c r="D279" s="3" t="s">
        <v>22</v>
      </c>
      <c r="E279" s="4">
        <v>122</v>
      </c>
      <c r="F279" s="4">
        <v>100</v>
      </c>
      <c r="G279" s="4">
        <v>112</v>
      </c>
      <c r="H279" s="4">
        <v>20</v>
      </c>
      <c r="I279" s="5" t="s">
        <v>12</v>
      </c>
    </row>
    <row r="280" spans="1:9" ht="18" customHeight="1" x14ac:dyDescent="0.3">
      <c r="A280" s="2">
        <v>2021</v>
      </c>
      <c r="B280" s="2" t="s">
        <v>37</v>
      </c>
      <c r="C280" s="2" t="s">
        <v>23</v>
      </c>
      <c r="D280" s="6" t="s">
        <v>24</v>
      </c>
      <c r="E280" s="7">
        <v>78</v>
      </c>
      <c r="F280" s="7">
        <v>4577.2</v>
      </c>
      <c r="G280" s="7">
        <v>5126.4639999999999</v>
      </c>
      <c r="H280" s="4">
        <v>915.44</v>
      </c>
      <c r="I280" s="5" t="s">
        <v>12</v>
      </c>
    </row>
    <row r="281" spans="1:9" ht="18" customHeight="1" x14ac:dyDescent="0.3">
      <c r="A281" s="2">
        <v>2021</v>
      </c>
      <c r="B281" s="2" t="s">
        <v>37</v>
      </c>
      <c r="C281" s="2" t="s">
        <v>23</v>
      </c>
      <c r="D281" s="6" t="s">
        <v>25</v>
      </c>
      <c r="E281" s="7">
        <v>76</v>
      </c>
      <c r="F281" s="7">
        <v>4576.8999999999996</v>
      </c>
      <c r="G281" s="7">
        <v>5126.1279999999997</v>
      </c>
      <c r="H281" s="4">
        <v>915.38</v>
      </c>
      <c r="I281" s="5" t="s">
        <v>12</v>
      </c>
    </row>
    <row r="282" spans="1:9" ht="18" customHeight="1" x14ac:dyDescent="0.3">
      <c r="A282" s="2">
        <v>2021</v>
      </c>
      <c r="B282" s="2" t="s">
        <v>37</v>
      </c>
      <c r="C282" s="2" t="s">
        <v>23</v>
      </c>
      <c r="D282" s="6" t="s">
        <v>26</v>
      </c>
      <c r="E282" s="7">
        <v>46</v>
      </c>
      <c r="F282" s="7">
        <v>200</v>
      </c>
      <c r="G282" s="7">
        <v>224</v>
      </c>
      <c r="H282" s="4">
        <v>40</v>
      </c>
      <c r="I282" s="5" t="s">
        <v>12</v>
      </c>
    </row>
    <row r="283" spans="1:9" ht="18" customHeight="1" x14ac:dyDescent="0.3">
      <c r="A283" s="2">
        <v>2021</v>
      </c>
      <c r="B283" s="2" t="s">
        <v>37</v>
      </c>
      <c r="C283" s="2" t="s">
        <v>23</v>
      </c>
      <c r="D283" s="6" t="s">
        <v>27</v>
      </c>
      <c r="E283" s="7">
        <v>34</v>
      </c>
      <c r="F283" s="7">
        <v>4576.8</v>
      </c>
      <c r="G283" s="7">
        <v>5126.0160000000005</v>
      </c>
      <c r="H283" s="4">
        <v>915.36000000000013</v>
      </c>
      <c r="I283" s="5" t="s">
        <v>12</v>
      </c>
    </row>
    <row r="284" spans="1:9" ht="18" customHeight="1" x14ac:dyDescent="0.3">
      <c r="A284" s="2">
        <v>2021</v>
      </c>
      <c r="B284" s="2" t="s">
        <v>37</v>
      </c>
      <c r="C284" s="2" t="s">
        <v>14</v>
      </c>
      <c r="D284" s="3" t="s">
        <v>28</v>
      </c>
      <c r="E284" s="4">
        <v>7</v>
      </c>
      <c r="F284" s="4">
        <v>200</v>
      </c>
      <c r="G284" s="4">
        <v>224</v>
      </c>
      <c r="H284" s="4">
        <v>40</v>
      </c>
      <c r="I284" s="5" t="s">
        <v>12</v>
      </c>
    </row>
    <row r="285" spans="1:9" ht="18" customHeight="1" x14ac:dyDescent="0.3">
      <c r="A285" s="2">
        <v>2021</v>
      </c>
      <c r="B285" s="2" t="s">
        <v>37</v>
      </c>
      <c r="C285" s="2" t="s">
        <v>23</v>
      </c>
      <c r="D285" s="6" t="s">
        <v>30</v>
      </c>
      <c r="E285" s="7">
        <v>3</v>
      </c>
      <c r="F285" s="7">
        <v>4577.3</v>
      </c>
      <c r="G285" s="7">
        <v>5126.576</v>
      </c>
      <c r="H285" s="4">
        <v>915.46</v>
      </c>
      <c r="I285" s="5" t="s">
        <v>12</v>
      </c>
    </row>
    <row r="286" spans="1:9" ht="18" customHeight="1" x14ac:dyDescent="0.3">
      <c r="A286" s="2">
        <v>2021</v>
      </c>
      <c r="B286" s="2" t="s">
        <v>37</v>
      </c>
      <c r="C286" s="2" t="s">
        <v>29</v>
      </c>
      <c r="D286" s="6" t="s">
        <v>29</v>
      </c>
      <c r="E286" s="7">
        <v>2</v>
      </c>
      <c r="F286" s="7">
        <v>6600</v>
      </c>
      <c r="G286" s="7">
        <v>7392</v>
      </c>
      <c r="H286" s="4">
        <v>1320</v>
      </c>
      <c r="I286" s="5" t="s">
        <v>12</v>
      </c>
    </row>
    <row r="287" spans="1:9" ht="18" customHeight="1" x14ac:dyDescent="0.3">
      <c r="A287" s="2">
        <v>2021</v>
      </c>
      <c r="B287" s="2" t="s">
        <v>38</v>
      </c>
      <c r="C287" s="2" t="s">
        <v>10</v>
      </c>
      <c r="D287" s="3" t="s">
        <v>11</v>
      </c>
      <c r="E287" s="4">
        <v>3566</v>
      </c>
      <c r="F287" s="4">
        <v>4577.3</v>
      </c>
      <c r="G287" s="4">
        <v>5126.576</v>
      </c>
      <c r="H287" s="4">
        <v>915.46</v>
      </c>
      <c r="I287" s="5" t="s">
        <v>12</v>
      </c>
    </row>
    <row r="288" spans="1:9" ht="18" customHeight="1" x14ac:dyDescent="0.3">
      <c r="A288" s="2">
        <v>2021</v>
      </c>
      <c r="B288" s="2" t="s">
        <v>38</v>
      </c>
      <c r="C288" s="2" t="s">
        <v>10</v>
      </c>
      <c r="D288" s="3" t="s">
        <v>13</v>
      </c>
      <c r="E288" s="4">
        <v>2498</v>
      </c>
      <c r="F288" s="4">
        <v>8000</v>
      </c>
      <c r="G288" s="4">
        <v>8960</v>
      </c>
      <c r="H288" s="4">
        <v>1600</v>
      </c>
      <c r="I288" s="5" t="s">
        <v>12</v>
      </c>
    </row>
    <row r="289" spans="1:9" ht="18" customHeight="1" x14ac:dyDescent="0.3">
      <c r="A289" s="2">
        <v>2021</v>
      </c>
      <c r="B289" s="2" t="s">
        <v>38</v>
      </c>
      <c r="C289" s="2" t="s">
        <v>14</v>
      </c>
      <c r="D289" s="3" t="s">
        <v>15</v>
      </c>
      <c r="E289" s="4">
        <v>1245</v>
      </c>
      <c r="F289" s="4">
        <v>4577.2</v>
      </c>
      <c r="G289" s="4">
        <v>5126.4639999999999</v>
      </c>
      <c r="H289" s="4">
        <v>915.44</v>
      </c>
      <c r="I289" s="5" t="s">
        <v>12</v>
      </c>
    </row>
    <row r="290" spans="1:9" ht="18" customHeight="1" x14ac:dyDescent="0.3">
      <c r="A290" s="2">
        <v>2021</v>
      </c>
      <c r="B290" s="2" t="s">
        <v>38</v>
      </c>
      <c r="C290" s="2" t="s">
        <v>16</v>
      </c>
      <c r="D290" s="6" t="s">
        <v>17</v>
      </c>
      <c r="E290" s="7">
        <v>644</v>
      </c>
      <c r="F290" s="7">
        <v>5743.5</v>
      </c>
      <c r="G290" s="7">
        <v>6432.72</v>
      </c>
      <c r="H290" s="4">
        <v>1148.7</v>
      </c>
      <c r="I290" s="5" t="s">
        <v>12</v>
      </c>
    </row>
    <row r="291" spans="1:9" ht="18" customHeight="1" x14ac:dyDescent="0.3">
      <c r="A291" s="2">
        <v>2021</v>
      </c>
      <c r="B291" s="2" t="s">
        <v>38</v>
      </c>
      <c r="C291" s="2" t="s">
        <v>18</v>
      </c>
      <c r="D291" s="6" t="s">
        <v>19</v>
      </c>
      <c r="E291" s="7">
        <v>643</v>
      </c>
      <c r="F291" s="7">
        <v>7000</v>
      </c>
      <c r="G291" s="7">
        <v>7840</v>
      </c>
      <c r="H291" s="4">
        <v>1400</v>
      </c>
      <c r="I291" s="5" t="s">
        <v>12</v>
      </c>
    </row>
    <row r="292" spans="1:9" ht="18" customHeight="1" x14ac:dyDescent="0.3">
      <c r="A292" s="2">
        <v>2021</v>
      </c>
      <c r="B292" s="2" t="s">
        <v>38</v>
      </c>
      <c r="C292" s="2" t="s">
        <v>16</v>
      </c>
      <c r="D292" s="6" t="s">
        <v>20</v>
      </c>
      <c r="E292" s="7">
        <v>455</v>
      </c>
      <c r="F292" s="7">
        <v>5036.46</v>
      </c>
      <c r="G292" s="7">
        <v>5128.0320000000002</v>
      </c>
      <c r="H292" s="4">
        <v>1007.292</v>
      </c>
      <c r="I292" s="5" t="s">
        <v>12</v>
      </c>
    </row>
    <row r="293" spans="1:9" ht="18" customHeight="1" x14ac:dyDescent="0.3">
      <c r="A293" s="2">
        <v>2021</v>
      </c>
      <c r="B293" s="2" t="s">
        <v>38</v>
      </c>
      <c r="C293" s="2" t="s">
        <v>18</v>
      </c>
      <c r="D293" s="6" t="s">
        <v>21</v>
      </c>
      <c r="E293" s="8">
        <v>345</v>
      </c>
      <c r="F293" s="8">
        <v>7700</v>
      </c>
      <c r="G293" s="8">
        <v>7840</v>
      </c>
      <c r="H293" s="4">
        <v>1540</v>
      </c>
      <c r="I293" s="5" t="s">
        <v>12</v>
      </c>
    </row>
    <row r="294" spans="1:9" ht="18" customHeight="1" x14ac:dyDescent="0.3">
      <c r="A294" s="2">
        <v>2021</v>
      </c>
      <c r="B294" s="2" t="s">
        <v>38</v>
      </c>
      <c r="C294" s="2" t="s">
        <v>14</v>
      </c>
      <c r="D294" s="3" t="s">
        <v>22</v>
      </c>
      <c r="E294" s="4">
        <v>122</v>
      </c>
      <c r="F294" s="4">
        <v>110</v>
      </c>
      <c r="G294" s="4">
        <v>112</v>
      </c>
      <c r="H294" s="4">
        <v>22</v>
      </c>
      <c r="I294" s="5" t="s">
        <v>12</v>
      </c>
    </row>
    <row r="295" spans="1:9" ht="18" customHeight="1" x14ac:dyDescent="0.3">
      <c r="A295" s="2">
        <v>2021</v>
      </c>
      <c r="B295" s="2" t="s">
        <v>38</v>
      </c>
      <c r="C295" s="2" t="s">
        <v>23</v>
      </c>
      <c r="D295" s="6" t="s">
        <v>24</v>
      </c>
      <c r="E295" s="7">
        <v>78</v>
      </c>
      <c r="F295" s="7">
        <v>5034.92</v>
      </c>
      <c r="G295" s="7">
        <v>5126.4639999999999</v>
      </c>
      <c r="H295" s="4">
        <v>1006.984</v>
      </c>
      <c r="I295" s="5" t="s">
        <v>12</v>
      </c>
    </row>
    <row r="296" spans="1:9" ht="18" customHeight="1" x14ac:dyDescent="0.3">
      <c r="A296" s="2">
        <v>2021</v>
      </c>
      <c r="B296" s="2" t="s">
        <v>38</v>
      </c>
      <c r="C296" s="2" t="s">
        <v>23</v>
      </c>
      <c r="D296" s="6" t="s">
        <v>25</v>
      </c>
      <c r="E296" s="7">
        <v>76</v>
      </c>
      <c r="F296" s="7">
        <v>5034.5899999999992</v>
      </c>
      <c r="G296" s="7">
        <v>5126.1279999999997</v>
      </c>
      <c r="H296" s="4">
        <v>1006.9179999999999</v>
      </c>
      <c r="I296" s="5" t="s">
        <v>12</v>
      </c>
    </row>
    <row r="297" spans="1:9" ht="18" customHeight="1" x14ac:dyDescent="0.3">
      <c r="A297" s="2">
        <v>2021</v>
      </c>
      <c r="B297" s="2" t="s">
        <v>38</v>
      </c>
      <c r="C297" s="2" t="s">
        <v>23</v>
      </c>
      <c r="D297" s="6" t="s">
        <v>26</v>
      </c>
      <c r="E297" s="7">
        <v>46</v>
      </c>
      <c r="F297" s="7">
        <v>230</v>
      </c>
      <c r="G297" s="7">
        <v>224</v>
      </c>
      <c r="H297" s="4">
        <v>46</v>
      </c>
      <c r="I297" s="5" t="s">
        <v>12</v>
      </c>
    </row>
    <row r="298" spans="1:9" ht="18" customHeight="1" x14ac:dyDescent="0.3">
      <c r="A298" s="2">
        <v>2021</v>
      </c>
      <c r="B298" s="2" t="s">
        <v>38</v>
      </c>
      <c r="C298" s="2" t="s">
        <v>23</v>
      </c>
      <c r="D298" s="6" t="s">
        <v>27</v>
      </c>
      <c r="E298" s="7">
        <v>34</v>
      </c>
      <c r="F298" s="7">
        <v>5263.32</v>
      </c>
      <c r="G298" s="7">
        <v>5126.0160000000005</v>
      </c>
      <c r="H298" s="4">
        <v>1052.664</v>
      </c>
      <c r="I298" s="5" t="s">
        <v>12</v>
      </c>
    </row>
    <row r="299" spans="1:9" ht="18" customHeight="1" x14ac:dyDescent="0.3">
      <c r="A299" s="2">
        <v>2021</v>
      </c>
      <c r="B299" s="2" t="s">
        <v>38</v>
      </c>
      <c r="C299" s="2" t="s">
        <v>14</v>
      </c>
      <c r="D299" s="3" t="s">
        <v>28</v>
      </c>
      <c r="E299" s="4">
        <v>7</v>
      </c>
      <c r="F299" s="4">
        <v>230</v>
      </c>
      <c r="G299" s="4">
        <v>224</v>
      </c>
      <c r="H299" s="4">
        <v>46</v>
      </c>
      <c r="I299" s="5" t="s">
        <v>33</v>
      </c>
    </row>
    <row r="300" spans="1:9" ht="18" customHeight="1" x14ac:dyDescent="0.3">
      <c r="A300" s="2">
        <v>2021</v>
      </c>
      <c r="B300" s="2" t="s">
        <v>38</v>
      </c>
      <c r="C300" s="2" t="s">
        <v>23</v>
      </c>
      <c r="D300" s="6" t="s">
        <v>30</v>
      </c>
      <c r="E300" s="7">
        <v>3</v>
      </c>
      <c r="F300" s="7">
        <v>5263.8950000000004</v>
      </c>
      <c r="G300" s="7">
        <v>5126.576</v>
      </c>
      <c r="H300" s="4">
        <v>1052.7790000000002</v>
      </c>
      <c r="I300" s="5" t="s">
        <v>33</v>
      </c>
    </row>
    <row r="301" spans="1:9" ht="18" customHeight="1" x14ac:dyDescent="0.3">
      <c r="A301" s="2">
        <v>2021</v>
      </c>
      <c r="B301" s="2" t="s">
        <v>38</v>
      </c>
      <c r="C301" s="2" t="s">
        <v>29</v>
      </c>
      <c r="D301" s="6" t="s">
        <v>29</v>
      </c>
      <c r="E301" s="7">
        <v>2</v>
      </c>
      <c r="F301" s="7">
        <v>7590</v>
      </c>
      <c r="G301" s="7">
        <v>7392</v>
      </c>
      <c r="H301" s="4">
        <v>1518</v>
      </c>
      <c r="I301" s="5" t="s">
        <v>33</v>
      </c>
    </row>
    <row r="302" spans="1:9" ht="18" customHeight="1" x14ac:dyDescent="0.3">
      <c r="A302" s="2">
        <v>2021</v>
      </c>
      <c r="B302" s="2" t="s">
        <v>39</v>
      </c>
      <c r="C302" s="2" t="s">
        <v>10</v>
      </c>
      <c r="D302" s="3" t="s">
        <v>11</v>
      </c>
      <c r="E302" s="4">
        <v>3566</v>
      </c>
      <c r="F302" s="4">
        <v>5263.8950000000004</v>
      </c>
      <c r="G302" s="4">
        <v>5126.576</v>
      </c>
      <c r="H302" s="4">
        <v>1052.7790000000002</v>
      </c>
      <c r="I302" s="5" t="s">
        <v>33</v>
      </c>
    </row>
    <row r="303" spans="1:9" ht="18" customHeight="1" x14ac:dyDescent="0.3">
      <c r="A303" s="2">
        <v>2021</v>
      </c>
      <c r="B303" s="2" t="s">
        <v>39</v>
      </c>
      <c r="C303" s="2" t="s">
        <v>10</v>
      </c>
      <c r="D303" s="3" t="s">
        <v>13</v>
      </c>
      <c r="E303" s="4">
        <v>2498</v>
      </c>
      <c r="F303" s="4">
        <v>8800</v>
      </c>
      <c r="G303" s="4">
        <v>8960</v>
      </c>
      <c r="H303" s="4">
        <v>1760</v>
      </c>
      <c r="I303" s="5" t="s">
        <v>33</v>
      </c>
    </row>
    <row r="304" spans="1:9" ht="18" customHeight="1" x14ac:dyDescent="0.3">
      <c r="A304" s="2">
        <v>2021</v>
      </c>
      <c r="B304" s="2" t="s">
        <v>39</v>
      </c>
      <c r="C304" s="2" t="s">
        <v>14</v>
      </c>
      <c r="D304" s="3" t="s">
        <v>15</v>
      </c>
      <c r="E304" s="4">
        <v>1245</v>
      </c>
      <c r="F304" s="4">
        <v>5034.92</v>
      </c>
      <c r="G304" s="4">
        <v>5126.4639999999999</v>
      </c>
      <c r="H304" s="4">
        <v>1006.984</v>
      </c>
      <c r="I304" s="5" t="s">
        <v>33</v>
      </c>
    </row>
    <row r="305" spans="1:9" ht="18" customHeight="1" x14ac:dyDescent="0.3">
      <c r="A305" s="2">
        <v>2021</v>
      </c>
      <c r="B305" s="2" t="s">
        <v>39</v>
      </c>
      <c r="C305" s="2" t="s">
        <v>16</v>
      </c>
      <c r="D305" s="6" t="s">
        <v>17</v>
      </c>
      <c r="E305" s="7">
        <v>644</v>
      </c>
      <c r="F305" s="7">
        <v>6317.85</v>
      </c>
      <c r="G305" s="7">
        <v>6432.72</v>
      </c>
      <c r="H305" s="4">
        <v>1263.5700000000002</v>
      </c>
      <c r="I305" s="5" t="s">
        <v>33</v>
      </c>
    </row>
    <row r="306" spans="1:9" ht="18" customHeight="1" x14ac:dyDescent="0.3">
      <c r="A306" s="2">
        <v>2021</v>
      </c>
      <c r="B306" s="2" t="s">
        <v>39</v>
      </c>
      <c r="C306" s="2" t="s">
        <v>18</v>
      </c>
      <c r="D306" s="6" t="s">
        <v>19</v>
      </c>
      <c r="E306" s="7">
        <v>643</v>
      </c>
      <c r="F306" s="7">
        <v>7700</v>
      </c>
      <c r="G306" s="7">
        <v>7840</v>
      </c>
      <c r="H306" s="4">
        <v>1540</v>
      </c>
      <c r="I306" s="5" t="s">
        <v>33</v>
      </c>
    </row>
    <row r="307" spans="1:9" ht="18" customHeight="1" x14ac:dyDescent="0.3">
      <c r="A307" s="2">
        <v>2021</v>
      </c>
      <c r="B307" s="2" t="s">
        <v>39</v>
      </c>
      <c r="C307" s="2" t="s">
        <v>16</v>
      </c>
      <c r="D307" s="6" t="s">
        <v>20</v>
      </c>
      <c r="E307" s="7">
        <v>455</v>
      </c>
      <c r="F307" s="7">
        <v>5036.46</v>
      </c>
      <c r="G307" s="7">
        <v>5128.0320000000002</v>
      </c>
      <c r="H307" s="4">
        <v>1007.292</v>
      </c>
      <c r="I307" s="5" t="s">
        <v>33</v>
      </c>
    </row>
    <row r="308" spans="1:9" ht="18" customHeight="1" x14ac:dyDescent="0.3">
      <c r="A308" s="2">
        <v>2021</v>
      </c>
      <c r="B308" s="2" t="s">
        <v>39</v>
      </c>
      <c r="C308" s="2" t="s">
        <v>18</v>
      </c>
      <c r="D308" s="6" t="s">
        <v>21</v>
      </c>
      <c r="E308" s="8">
        <v>345</v>
      </c>
      <c r="F308" s="8">
        <v>7700</v>
      </c>
      <c r="G308" s="8">
        <v>7840</v>
      </c>
      <c r="H308" s="4">
        <v>1540</v>
      </c>
      <c r="I308" s="5" t="s">
        <v>33</v>
      </c>
    </row>
    <row r="309" spans="1:9" ht="18" customHeight="1" x14ac:dyDescent="0.3">
      <c r="A309" s="2">
        <v>2021</v>
      </c>
      <c r="B309" s="2" t="s">
        <v>39</v>
      </c>
      <c r="C309" s="2" t="s">
        <v>14</v>
      </c>
      <c r="D309" s="3" t="s">
        <v>22</v>
      </c>
      <c r="E309" s="4">
        <v>122</v>
      </c>
      <c r="F309" s="4">
        <v>110</v>
      </c>
      <c r="G309" s="4">
        <v>112</v>
      </c>
      <c r="H309" s="4">
        <v>22</v>
      </c>
      <c r="I309" s="5" t="s">
        <v>33</v>
      </c>
    </row>
    <row r="310" spans="1:9" ht="18" customHeight="1" x14ac:dyDescent="0.3">
      <c r="A310" s="2">
        <v>2021</v>
      </c>
      <c r="B310" s="2" t="s">
        <v>39</v>
      </c>
      <c r="C310" s="2" t="s">
        <v>23</v>
      </c>
      <c r="D310" s="6" t="s">
        <v>24</v>
      </c>
      <c r="E310" s="7">
        <v>78</v>
      </c>
      <c r="F310" s="7">
        <v>5034.92</v>
      </c>
      <c r="G310" s="7">
        <v>5126.4639999999999</v>
      </c>
      <c r="H310" s="4">
        <v>1006.984</v>
      </c>
      <c r="I310" s="5" t="s">
        <v>33</v>
      </c>
    </row>
    <row r="311" spans="1:9" ht="18" customHeight="1" x14ac:dyDescent="0.3">
      <c r="A311" s="2">
        <v>2021</v>
      </c>
      <c r="B311" s="2" t="s">
        <v>39</v>
      </c>
      <c r="C311" s="2" t="s">
        <v>23</v>
      </c>
      <c r="D311" s="6" t="s">
        <v>25</v>
      </c>
      <c r="E311" s="7">
        <v>76</v>
      </c>
      <c r="F311" s="7">
        <v>4576.8999999999996</v>
      </c>
      <c r="G311" s="7">
        <v>5126.1279999999997</v>
      </c>
      <c r="H311" s="4">
        <v>915.38</v>
      </c>
      <c r="I311" s="5" t="s">
        <v>33</v>
      </c>
    </row>
    <row r="312" spans="1:9" ht="18" customHeight="1" x14ac:dyDescent="0.3">
      <c r="A312" s="2">
        <v>2021</v>
      </c>
      <c r="B312" s="2" t="s">
        <v>39</v>
      </c>
      <c r="C312" s="2" t="s">
        <v>23</v>
      </c>
      <c r="D312" s="6" t="s">
        <v>26</v>
      </c>
      <c r="E312" s="7">
        <v>46</v>
      </c>
      <c r="F312" s="7">
        <v>200</v>
      </c>
      <c r="G312" s="7">
        <v>224</v>
      </c>
      <c r="H312" s="4">
        <v>40</v>
      </c>
      <c r="I312" s="5" t="s">
        <v>33</v>
      </c>
    </row>
    <row r="313" spans="1:9" ht="18" customHeight="1" x14ac:dyDescent="0.3">
      <c r="A313" s="2">
        <v>2021</v>
      </c>
      <c r="B313" s="2" t="s">
        <v>39</v>
      </c>
      <c r="C313" s="2" t="s">
        <v>23</v>
      </c>
      <c r="D313" s="6" t="s">
        <v>27</v>
      </c>
      <c r="E313" s="7">
        <v>34</v>
      </c>
      <c r="F313" s="7">
        <v>4576.8</v>
      </c>
      <c r="G313" s="7">
        <v>5126.0160000000005</v>
      </c>
      <c r="H313" s="4">
        <v>915.36000000000013</v>
      </c>
      <c r="I313" s="5" t="s">
        <v>33</v>
      </c>
    </row>
    <row r="314" spans="1:9" ht="18" customHeight="1" x14ac:dyDescent="0.3">
      <c r="A314" s="2">
        <v>2021</v>
      </c>
      <c r="B314" s="2" t="s">
        <v>39</v>
      </c>
      <c r="C314" s="2" t="s">
        <v>14</v>
      </c>
      <c r="D314" s="3" t="s">
        <v>28</v>
      </c>
      <c r="E314" s="4">
        <v>7</v>
      </c>
      <c r="F314" s="4">
        <v>200</v>
      </c>
      <c r="G314" s="4">
        <v>224</v>
      </c>
      <c r="H314" s="4">
        <v>40</v>
      </c>
      <c r="I314" s="5" t="s">
        <v>33</v>
      </c>
    </row>
    <row r="315" spans="1:9" ht="18" customHeight="1" x14ac:dyDescent="0.3">
      <c r="A315" s="2">
        <v>2021</v>
      </c>
      <c r="B315" s="2" t="s">
        <v>39</v>
      </c>
      <c r="C315" s="2" t="s">
        <v>23</v>
      </c>
      <c r="D315" s="6" t="s">
        <v>30</v>
      </c>
      <c r="E315" s="7">
        <v>3</v>
      </c>
      <c r="F315" s="7">
        <v>4577.3</v>
      </c>
      <c r="G315" s="7">
        <v>5126.576</v>
      </c>
      <c r="H315" s="4">
        <v>915.46</v>
      </c>
      <c r="I315" s="5" t="s">
        <v>33</v>
      </c>
    </row>
    <row r="316" spans="1:9" ht="18" customHeight="1" x14ac:dyDescent="0.3">
      <c r="A316" s="2">
        <v>2021</v>
      </c>
      <c r="B316" s="2" t="s">
        <v>39</v>
      </c>
      <c r="C316" s="2" t="s">
        <v>29</v>
      </c>
      <c r="D316" s="6" t="s">
        <v>29</v>
      </c>
      <c r="E316" s="7">
        <v>2</v>
      </c>
      <c r="F316" s="7">
        <v>6600</v>
      </c>
      <c r="G316" s="7">
        <v>7392</v>
      </c>
      <c r="H316" s="4">
        <v>1320</v>
      </c>
      <c r="I316" s="5" t="s">
        <v>33</v>
      </c>
    </row>
    <row r="317" spans="1:9" ht="18" customHeight="1" x14ac:dyDescent="0.3">
      <c r="A317" s="2">
        <v>2021</v>
      </c>
      <c r="B317" s="2" t="s">
        <v>40</v>
      </c>
      <c r="C317" s="2" t="s">
        <v>10</v>
      </c>
      <c r="D317" s="3" t="s">
        <v>11</v>
      </c>
      <c r="E317" s="4">
        <v>3566</v>
      </c>
      <c r="F317" s="4">
        <v>4577.3</v>
      </c>
      <c r="G317" s="4">
        <v>5126.576</v>
      </c>
      <c r="H317" s="4">
        <v>915.46</v>
      </c>
      <c r="I317" s="5" t="s">
        <v>33</v>
      </c>
    </row>
    <row r="318" spans="1:9" ht="18" customHeight="1" x14ac:dyDescent="0.3">
      <c r="A318" s="2">
        <v>2021</v>
      </c>
      <c r="B318" s="2" t="s">
        <v>40</v>
      </c>
      <c r="C318" s="2" t="s">
        <v>10</v>
      </c>
      <c r="D318" s="3" t="s">
        <v>13</v>
      </c>
      <c r="E318" s="4">
        <v>2498</v>
      </c>
      <c r="F318" s="4">
        <v>8000</v>
      </c>
      <c r="G318" s="4">
        <v>8960</v>
      </c>
      <c r="H318" s="4">
        <v>1600</v>
      </c>
      <c r="I318" s="5" t="s">
        <v>33</v>
      </c>
    </row>
    <row r="319" spans="1:9" ht="18" customHeight="1" x14ac:dyDescent="0.3">
      <c r="A319" s="2">
        <v>2021</v>
      </c>
      <c r="B319" s="2" t="s">
        <v>40</v>
      </c>
      <c r="C319" s="2" t="s">
        <v>14</v>
      </c>
      <c r="D319" s="3" t="s">
        <v>15</v>
      </c>
      <c r="E319" s="4">
        <v>1245</v>
      </c>
      <c r="F319" s="4">
        <v>4577.2</v>
      </c>
      <c r="G319" s="4">
        <v>5126.4639999999999</v>
      </c>
      <c r="H319" s="4">
        <v>915.44</v>
      </c>
      <c r="I319" s="5" t="s">
        <v>33</v>
      </c>
    </row>
    <row r="320" spans="1:9" ht="18" customHeight="1" x14ac:dyDescent="0.3">
      <c r="A320" s="2">
        <v>2021</v>
      </c>
      <c r="B320" s="2" t="s">
        <v>40</v>
      </c>
      <c r="C320" s="2" t="s">
        <v>16</v>
      </c>
      <c r="D320" s="6" t="s">
        <v>17</v>
      </c>
      <c r="E320" s="7">
        <v>644</v>
      </c>
      <c r="F320" s="7">
        <v>5743.5</v>
      </c>
      <c r="G320" s="7">
        <v>6432.72</v>
      </c>
      <c r="H320" s="4">
        <v>1148.7</v>
      </c>
      <c r="I320" s="5" t="s">
        <v>33</v>
      </c>
    </row>
    <row r="321" spans="1:9" ht="18" customHeight="1" x14ac:dyDescent="0.3">
      <c r="A321" s="2">
        <v>2021</v>
      </c>
      <c r="B321" s="2" t="s">
        <v>40</v>
      </c>
      <c r="C321" s="2" t="s">
        <v>18</v>
      </c>
      <c r="D321" s="6" t="s">
        <v>19</v>
      </c>
      <c r="E321" s="7">
        <v>643</v>
      </c>
      <c r="F321" s="7">
        <v>7000</v>
      </c>
      <c r="G321" s="7">
        <v>7840</v>
      </c>
      <c r="H321" s="4">
        <v>1400</v>
      </c>
      <c r="I321" s="5" t="s">
        <v>33</v>
      </c>
    </row>
    <row r="322" spans="1:9" ht="18" customHeight="1" x14ac:dyDescent="0.3">
      <c r="A322" s="2">
        <v>2021</v>
      </c>
      <c r="B322" s="2" t="s">
        <v>40</v>
      </c>
      <c r="C322" s="2" t="s">
        <v>16</v>
      </c>
      <c r="D322" s="6" t="s">
        <v>20</v>
      </c>
      <c r="E322" s="7">
        <v>455</v>
      </c>
      <c r="F322" s="7">
        <v>4578.6000000000004</v>
      </c>
      <c r="G322" s="7">
        <v>5128.0320000000002</v>
      </c>
      <c r="H322" s="4">
        <v>915.72000000000014</v>
      </c>
      <c r="I322" s="5" t="s">
        <v>12</v>
      </c>
    </row>
    <row r="323" spans="1:9" ht="18" customHeight="1" x14ac:dyDescent="0.3">
      <c r="A323" s="2">
        <v>2021</v>
      </c>
      <c r="B323" s="2" t="s">
        <v>40</v>
      </c>
      <c r="C323" s="2" t="s">
        <v>18</v>
      </c>
      <c r="D323" s="6" t="s">
        <v>21</v>
      </c>
      <c r="E323" s="8">
        <v>345</v>
      </c>
      <c r="F323" s="8">
        <v>7000</v>
      </c>
      <c r="G323" s="8">
        <v>7840</v>
      </c>
      <c r="H323" s="4">
        <v>1400</v>
      </c>
      <c r="I323" s="5" t="s">
        <v>12</v>
      </c>
    </row>
    <row r="324" spans="1:9" ht="18" customHeight="1" x14ac:dyDescent="0.3">
      <c r="A324" s="2">
        <v>2021</v>
      </c>
      <c r="B324" s="2" t="s">
        <v>40</v>
      </c>
      <c r="C324" s="2" t="s">
        <v>14</v>
      </c>
      <c r="D324" s="3" t="s">
        <v>22</v>
      </c>
      <c r="E324" s="4">
        <v>122</v>
      </c>
      <c r="F324" s="4">
        <v>100</v>
      </c>
      <c r="G324" s="4">
        <v>112</v>
      </c>
      <c r="H324" s="4">
        <v>20</v>
      </c>
      <c r="I324" s="5" t="s">
        <v>12</v>
      </c>
    </row>
    <row r="325" spans="1:9" ht="18" customHeight="1" x14ac:dyDescent="0.3">
      <c r="A325" s="2">
        <v>2021</v>
      </c>
      <c r="B325" s="2" t="s">
        <v>40</v>
      </c>
      <c r="C325" s="2" t="s">
        <v>23</v>
      </c>
      <c r="D325" s="6" t="s">
        <v>24</v>
      </c>
      <c r="E325" s="7">
        <v>78</v>
      </c>
      <c r="F325" s="7">
        <v>4577.2</v>
      </c>
      <c r="G325" s="7">
        <v>5126.4639999999999</v>
      </c>
      <c r="H325" s="4">
        <v>915.44</v>
      </c>
      <c r="I325" s="5" t="s">
        <v>12</v>
      </c>
    </row>
    <row r="326" spans="1:9" ht="18" customHeight="1" x14ac:dyDescent="0.3">
      <c r="A326" s="2">
        <v>2021</v>
      </c>
      <c r="B326" s="2" t="s">
        <v>40</v>
      </c>
      <c r="C326" s="2" t="s">
        <v>23</v>
      </c>
      <c r="D326" s="6" t="s">
        <v>25</v>
      </c>
      <c r="E326" s="7">
        <v>76</v>
      </c>
      <c r="F326" s="7">
        <v>4576.8999999999996</v>
      </c>
      <c r="G326" s="7">
        <v>5126.1279999999997</v>
      </c>
      <c r="H326" s="4">
        <v>915.38</v>
      </c>
      <c r="I326" s="5" t="s">
        <v>12</v>
      </c>
    </row>
    <row r="327" spans="1:9" ht="18" customHeight="1" x14ac:dyDescent="0.3">
      <c r="A327" s="2">
        <v>2021</v>
      </c>
      <c r="B327" s="2" t="s">
        <v>40</v>
      </c>
      <c r="C327" s="2" t="s">
        <v>23</v>
      </c>
      <c r="D327" s="6" t="s">
        <v>26</v>
      </c>
      <c r="E327" s="7">
        <v>46</v>
      </c>
      <c r="F327" s="7">
        <v>200</v>
      </c>
      <c r="G327" s="7">
        <v>224</v>
      </c>
      <c r="H327" s="4">
        <v>40</v>
      </c>
      <c r="I327" s="5" t="s">
        <v>12</v>
      </c>
    </row>
    <row r="328" spans="1:9" ht="18" customHeight="1" x14ac:dyDescent="0.3">
      <c r="A328" s="2">
        <v>2021</v>
      </c>
      <c r="B328" s="2" t="s">
        <v>40</v>
      </c>
      <c r="C328" s="2" t="s">
        <v>23</v>
      </c>
      <c r="D328" s="6" t="s">
        <v>27</v>
      </c>
      <c r="E328" s="7">
        <v>34</v>
      </c>
      <c r="F328" s="7">
        <v>4576.8</v>
      </c>
      <c r="G328" s="7">
        <v>5126.0160000000005</v>
      </c>
      <c r="H328" s="4">
        <v>915.36000000000013</v>
      </c>
      <c r="I328" s="5" t="s">
        <v>12</v>
      </c>
    </row>
    <row r="329" spans="1:9" ht="18" customHeight="1" x14ac:dyDescent="0.3">
      <c r="A329" s="2">
        <v>2021</v>
      </c>
      <c r="B329" s="2" t="s">
        <v>40</v>
      </c>
      <c r="C329" s="2" t="s">
        <v>14</v>
      </c>
      <c r="D329" s="3" t="s">
        <v>28</v>
      </c>
      <c r="E329" s="4">
        <v>7</v>
      </c>
      <c r="F329" s="4">
        <v>200</v>
      </c>
      <c r="G329" s="4">
        <v>224</v>
      </c>
      <c r="H329" s="4">
        <v>40</v>
      </c>
      <c r="I329" s="5" t="s">
        <v>12</v>
      </c>
    </row>
    <row r="330" spans="1:9" ht="18" customHeight="1" x14ac:dyDescent="0.3">
      <c r="A330" s="2">
        <v>2021</v>
      </c>
      <c r="B330" s="2" t="s">
        <v>40</v>
      </c>
      <c r="C330" s="2" t="s">
        <v>23</v>
      </c>
      <c r="D330" s="6" t="s">
        <v>30</v>
      </c>
      <c r="E330" s="7">
        <v>3</v>
      </c>
      <c r="F330" s="7">
        <v>4577.3</v>
      </c>
      <c r="G330" s="7">
        <v>5126.576</v>
      </c>
      <c r="H330" s="4">
        <v>915.46</v>
      </c>
      <c r="I330" s="5" t="s">
        <v>12</v>
      </c>
    </row>
    <row r="331" spans="1:9" ht="18" customHeight="1" x14ac:dyDescent="0.3">
      <c r="A331" s="2">
        <v>2021</v>
      </c>
      <c r="B331" s="2" t="s">
        <v>40</v>
      </c>
      <c r="C331" s="2" t="s">
        <v>29</v>
      </c>
      <c r="D331" s="6" t="s">
        <v>29</v>
      </c>
      <c r="E331" s="7">
        <v>2</v>
      </c>
      <c r="F331" s="7">
        <v>6600</v>
      </c>
      <c r="G331" s="7">
        <v>7392</v>
      </c>
      <c r="H331" s="4">
        <v>1320</v>
      </c>
      <c r="I331" s="5" t="s">
        <v>12</v>
      </c>
    </row>
    <row r="332" spans="1:9" ht="18" customHeight="1" x14ac:dyDescent="0.3">
      <c r="A332" s="2">
        <v>2021</v>
      </c>
      <c r="B332" s="2" t="s">
        <v>41</v>
      </c>
      <c r="C332" s="2" t="s">
        <v>10</v>
      </c>
      <c r="D332" s="3" t="s">
        <v>11</v>
      </c>
      <c r="E332" s="4">
        <v>3566</v>
      </c>
      <c r="F332" s="4">
        <v>4577.3</v>
      </c>
      <c r="G332" s="4">
        <v>5126.576</v>
      </c>
      <c r="H332" s="4">
        <v>915.46</v>
      </c>
      <c r="I332" s="5" t="s">
        <v>12</v>
      </c>
    </row>
    <row r="333" spans="1:9" ht="18" customHeight="1" x14ac:dyDescent="0.3">
      <c r="A333" s="2">
        <v>2021</v>
      </c>
      <c r="B333" s="2" t="s">
        <v>41</v>
      </c>
      <c r="C333" s="2" t="s">
        <v>10</v>
      </c>
      <c r="D333" s="3" t="s">
        <v>13</v>
      </c>
      <c r="E333" s="4">
        <v>2498</v>
      </c>
      <c r="F333" s="4">
        <v>8000</v>
      </c>
      <c r="G333" s="4">
        <v>8960</v>
      </c>
      <c r="H333" s="4">
        <v>1600</v>
      </c>
      <c r="I333" s="5" t="s">
        <v>12</v>
      </c>
    </row>
    <row r="334" spans="1:9" ht="18" customHeight="1" x14ac:dyDescent="0.3">
      <c r="A334" s="2">
        <v>2021</v>
      </c>
      <c r="B334" s="2" t="s">
        <v>41</v>
      </c>
      <c r="C334" s="2" t="s">
        <v>14</v>
      </c>
      <c r="D334" s="3" t="s">
        <v>15</v>
      </c>
      <c r="E334" s="4">
        <v>1245</v>
      </c>
      <c r="F334" s="4">
        <v>4577.2</v>
      </c>
      <c r="G334" s="4">
        <v>5126.4639999999999</v>
      </c>
      <c r="H334" s="4">
        <v>915.44</v>
      </c>
      <c r="I334" s="5" t="s">
        <v>12</v>
      </c>
    </row>
    <row r="335" spans="1:9" ht="18" customHeight="1" x14ac:dyDescent="0.3">
      <c r="A335" s="2">
        <v>2021</v>
      </c>
      <c r="B335" s="2" t="s">
        <v>41</v>
      </c>
      <c r="C335" s="2" t="s">
        <v>16</v>
      </c>
      <c r="D335" s="6" t="s">
        <v>17</v>
      </c>
      <c r="E335" s="7">
        <v>644</v>
      </c>
      <c r="F335" s="7">
        <v>5743.5</v>
      </c>
      <c r="G335" s="7">
        <v>6432.72</v>
      </c>
      <c r="H335" s="4">
        <v>1148.7</v>
      </c>
      <c r="I335" s="5" t="s">
        <v>12</v>
      </c>
    </row>
    <row r="336" spans="1:9" ht="18" customHeight="1" x14ac:dyDescent="0.3">
      <c r="A336" s="2">
        <v>2021</v>
      </c>
      <c r="B336" s="2" t="s">
        <v>41</v>
      </c>
      <c r="C336" s="2" t="s">
        <v>18</v>
      </c>
      <c r="D336" s="6" t="s">
        <v>19</v>
      </c>
      <c r="E336" s="7">
        <v>643</v>
      </c>
      <c r="F336" s="7">
        <v>7000</v>
      </c>
      <c r="G336" s="7">
        <v>7840</v>
      </c>
      <c r="H336" s="4">
        <v>1400</v>
      </c>
      <c r="I336" s="5" t="s">
        <v>12</v>
      </c>
    </row>
    <row r="337" spans="1:9" ht="18" customHeight="1" x14ac:dyDescent="0.3">
      <c r="A337" s="2">
        <v>2021</v>
      </c>
      <c r="B337" s="2" t="s">
        <v>41</v>
      </c>
      <c r="C337" s="2" t="s">
        <v>16</v>
      </c>
      <c r="D337" s="6" t="s">
        <v>20</v>
      </c>
      <c r="E337" s="7">
        <v>455</v>
      </c>
      <c r="F337" s="7">
        <v>4578.6000000000004</v>
      </c>
      <c r="G337" s="7">
        <v>5128.0320000000002</v>
      </c>
      <c r="H337" s="4">
        <v>915.72000000000014</v>
      </c>
      <c r="I337" s="5" t="s">
        <v>12</v>
      </c>
    </row>
    <row r="338" spans="1:9" ht="18" customHeight="1" x14ac:dyDescent="0.3">
      <c r="A338" s="2">
        <v>2021</v>
      </c>
      <c r="B338" s="2" t="s">
        <v>41</v>
      </c>
      <c r="C338" s="2" t="s">
        <v>18</v>
      </c>
      <c r="D338" s="6" t="s">
        <v>21</v>
      </c>
      <c r="E338" s="8">
        <v>345</v>
      </c>
      <c r="F338" s="8">
        <v>7000</v>
      </c>
      <c r="G338" s="8">
        <v>7840</v>
      </c>
      <c r="H338" s="4">
        <v>1400</v>
      </c>
      <c r="I338" s="5" t="s">
        <v>12</v>
      </c>
    </row>
    <row r="339" spans="1:9" ht="18" customHeight="1" x14ac:dyDescent="0.3">
      <c r="A339" s="2">
        <v>2021</v>
      </c>
      <c r="B339" s="2" t="s">
        <v>41</v>
      </c>
      <c r="C339" s="2" t="s">
        <v>14</v>
      </c>
      <c r="D339" s="3" t="s">
        <v>22</v>
      </c>
      <c r="E339" s="4">
        <v>122</v>
      </c>
      <c r="F339" s="4">
        <v>100</v>
      </c>
      <c r="G339" s="4">
        <v>112</v>
      </c>
      <c r="H339" s="4">
        <v>20</v>
      </c>
      <c r="I339" s="5" t="s">
        <v>12</v>
      </c>
    </row>
    <row r="340" spans="1:9" ht="18" customHeight="1" x14ac:dyDescent="0.3">
      <c r="A340" s="2">
        <v>2021</v>
      </c>
      <c r="B340" s="2" t="s">
        <v>41</v>
      </c>
      <c r="C340" s="2" t="s">
        <v>23</v>
      </c>
      <c r="D340" s="6" t="s">
        <v>24</v>
      </c>
      <c r="E340" s="7">
        <v>78</v>
      </c>
      <c r="F340" s="7">
        <v>4577.2</v>
      </c>
      <c r="G340" s="7">
        <v>5126.4639999999999</v>
      </c>
      <c r="H340" s="4">
        <v>915.44</v>
      </c>
      <c r="I340" s="5" t="s">
        <v>12</v>
      </c>
    </row>
    <row r="341" spans="1:9" ht="18" customHeight="1" x14ac:dyDescent="0.3">
      <c r="A341" s="2">
        <v>2021</v>
      </c>
      <c r="B341" s="2" t="s">
        <v>41</v>
      </c>
      <c r="C341" s="2" t="s">
        <v>23</v>
      </c>
      <c r="D341" s="6" t="s">
        <v>25</v>
      </c>
      <c r="E341" s="7">
        <v>76</v>
      </c>
      <c r="F341" s="7">
        <v>4576.8999999999996</v>
      </c>
      <c r="G341" s="7">
        <v>5126.1279999999997</v>
      </c>
      <c r="H341" s="4">
        <v>915.38</v>
      </c>
      <c r="I341" s="5" t="s">
        <v>12</v>
      </c>
    </row>
    <row r="342" spans="1:9" ht="18" customHeight="1" x14ac:dyDescent="0.3">
      <c r="A342" s="2">
        <v>2021</v>
      </c>
      <c r="B342" s="2" t="s">
        <v>41</v>
      </c>
      <c r="C342" s="2" t="s">
        <v>23</v>
      </c>
      <c r="D342" s="6" t="s">
        <v>26</v>
      </c>
      <c r="E342" s="7">
        <v>46</v>
      </c>
      <c r="F342" s="7">
        <v>200</v>
      </c>
      <c r="G342" s="7">
        <v>224</v>
      </c>
      <c r="H342" s="4">
        <v>40</v>
      </c>
      <c r="I342" s="5" t="s">
        <v>12</v>
      </c>
    </row>
    <row r="343" spans="1:9" ht="18" customHeight="1" x14ac:dyDescent="0.3">
      <c r="A343" s="2">
        <v>2021</v>
      </c>
      <c r="B343" s="2" t="s">
        <v>41</v>
      </c>
      <c r="C343" s="2" t="s">
        <v>23</v>
      </c>
      <c r="D343" s="6" t="s">
        <v>27</v>
      </c>
      <c r="E343" s="7">
        <v>34</v>
      </c>
      <c r="F343" s="7">
        <v>5492.16</v>
      </c>
      <c r="G343" s="7">
        <v>5126.0160000000005</v>
      </c>
      <c r="H343" s="4">
        <v>1098.432</v>
      </c>
      <c r="I343" s="5" t="s">
        <v>12</v>
      </c>
    </row>
    <row r="344" spans="1:9" ht="18" customHeight="1" x14ac:dyDescent="0.3">
      <c r="A344" s="2">
        <v>2021</v>
      </c>
      <c r="B344" s="2" t="s">
        <v>41</v>
      </c>
      <c r="C344" s="2" t="s">
        <v>14</v>
      </c>
      <c r="D344" s="3" t="s">
        <v>28</v>
      </c>
      <c r="E344" s="4">
        <v>7</v>
      </c>
      <c r="F344" s="4">
        <v>240</v>
      </c>
      <c r="G344" s="4">
        <v>224</v>
      </c>
      <c r="H344" s="4">
        <v>48</v>
      </c>
      <c r="I344" s="5" t="s">
        <v>12</v>
      </c>
    </row>
    <row r="345" spans="1:9" ht="18" customHeight="1" x14ac:dyDescent="0.3">
      <c r="A345" s="2">
        <v>2021</v>
      </c>
      <c r="B345" s="2" t="s">
        <v>41</v>
      </c>
      <c r="C345" s="2" t="s">
        <v>23</v>
      </c>
      <c r="D345" s="6" t="s">
        <v>30</v>
      </c>
      <c r="E345" s="7">
        <v>3</v>
      </c>
      <c r="F345" s="7">
        <v>5492.76</v>
      </c>
      <c r="G345" s="7">
        <v>5126.576</v>
      </c>
      <c r="H345" s="4">
        <v>1098.5520000000001</v>
      </c>
      <c r="I345" s="5" t="s">
        <v>12</v>
      </c>
    </row>
    <row r="346" spans="1:9" ht="18" customHeight="1" x14ac:dyDescent="0.3">
      <c r="A346" s="2">
        <v>2021</v>
      </c>
      <c r="B346" s="2" t="s">
        <v>41</v>
      </c>
      <c r="C346" s="2" t="s">
        <v>29</v>
      </c>
      <c r="D346" s="6" t="s">
        <v>29</v>
      </c>
      <c r="E346" s="7">
        <v>2</v>
      </c>
      <c r="F346" s="7">
        <v>7920</v>
      </c>
      <c r="G346" s="7">
        <v>7392</v>
      </c>
      <c r="H346" s="4">
        <v>1584</v>
      </c>
      <c r="I346" s="5" t="s">
        <v>12</v>
      </c>
    </row>
    <row r="347" spans="1:9" ht="18" customHeight="1" x14ac:dyDescent="0.3">
      <c r="A347" s="2">
        <v>2021</v>
      </c>
      <c r="B347" s="2" t="s">
        <v>42</v>
      </c>
      <c r="C347" s="2" t="s">
        <v>10</v>
      </c>
      <c r="D347" s="3" t="s">
        <v>11</v>
      </c>
      <c r="E347" s="4">
        <v>3566</v>
      </c>
      <c r="F347" s="4">
        <v>4577.3</v>
      </c>
      <c r="G347" s="4">
        <v>5126.576</v>
      </c>
      <c r="H347" s="4">
        <v>915.46</v>
      </c>
      <c r="I347" s="5" t="s">
        <v>12</v>
      </c>
    </row>
    <row r="348" spans="1:9" ht="18" customHeight="1" x14ac:dyDescent="0.3">
      <c r="A348" s="2">
        <v>2021</v>
      </c>
      <c r="B348" s="2" t="s">
        <v>42</v>
      </c>
      <c r="C348" s="2" t="s">
        <v>10</v>
      </c>
      <c r="D348" s="3" t="s">
        <v>13</v>
      </c>
      <c r="E348" s="4">
        <v>2498</v>
      </c>
      <c r="F348" s="4">
        <v>8000</v>
      </c>
      <c r="G348" s="4">
        <v>8960</v>
      </c>
      <c r="H348" s="4">
        <v>1600</v>
      </c>
      <c r="I348" s="5" t="s">
        <v>12</v>
      </c>
    </row>
    <row r="349" spans="1:9" ht="18" customHeight="1" x14ac:dyDescent="0.3">
      <c r="A349" s="2">
        <v>2021</v>
      </c>
      <c r="B349" s="2" t="s">
        <v>42</v>
      </c>
      <c r="C349" s="2" t="s">
        <v>14</v>
      </c>
      <c r="D349" s="3" t="s">
        <v>15</v>
      </c>
      <c r="E349" s="4">
        <v>1245</v>
      </c>
      <c r="F349" s="4">
        <v>4577.2</v>
      </c>
      <c r="G349" s="4">
        <v>5126.4639999999999</v>
      </c>
      <c r="H349" s="4">
        <v>915.44</v>
      </c>
      <c r="I349" s="5" t="s">
        <v>12</v>
      </c>
    </row>
    <row r="350" spans="1:9" ht="18" customHeight="1" x14ac:dyDescent="0.3">
      <c r="A350" s="2">
        <v>2021</v>
      </c>
      <c r="B350" s="2" t="s">
        <v>42</v>
      </c>
      <c r="C350" s="2" t="s">
        <v>16</v>
      </c>
      <c r="D350" s="6" t="s">
        <v>17</v>
      </c>
      <c r="E350" s="7">
        <v>644</v>
      </c>
      <c r="F350" s="7">
        <v>5743.5</v>
      </c>
      <c r="G350" s="7">
        <v>6432.72</v>
      </c>
      <c r="H350" s="4">
        <v>1148.7</v>
      </c>
      <c r="I350" s="5" t="s">
        <v>12</v>
      </c>
    </row>
    <row r="351" spans="1:9" ht="18" customHeight="1" x14ac:dyDescent="0.3">
      <c r="A351" s="2">
        <v>2021</v>
      </c>
      <c r="B351" s="2" t="s">
        <v>42</v>
      </c>
      <c r="C351" s="2" t="s">
        <v>18</v>
      </c>
      <c r="D351" s="6" t="s">
        <v>19</v>
      </c>
      <c r="E351" s="7">
        <v>643</v>
      </c>
      <c r="F351" s="7">
        <v>7000</v>
      </c>
      <c r="G351" s="7">
        <v>7840</v>
      </c>
      <c r="H351" s="4">
        <v>1400</v>
      </c>
      <c r="I351" s="5" t="s">
        <v>12</v>
      </c>
    </row>
    <row r="352" spans="1:9" ht="18" customHeight="1" x14ac:dyDescent="0.3">
      <c r="A352" s="2">
        <v>2021</v>
      </c>
      <c r="B352" s="2" t="s">
        <v>42</v>
      </c>
      <c r="C352" s="2" t="s">
        <v>16</v>
      </c>
      <c r="D352" s="6" t="s">
        <v>20</v>
      </c>
      <c r="E352" s="7">
        <v>455</v>
      </c>
      <c r="F352" s="7">
        <v>4578.6000000000004</v>
      </c>
      <c r="G352" s="7">
        <v>5128.0320000000002</v>
      </c>
      <c r="H352" s="4">
        <v>915.72000000000014</v>
      </c>
      <c r="I352" s="5" t="s">
        <v>12</v>
      </c>
    </row>
    <row r="353" spans="1:9" ht="18" customHeight="1" x14ac:dyDescent="0.3">
      <c r="A353" s="2">
        <v>2021</v>
      </c>
      <c r="B353" s="2" t="s">
        <v>42</v>
      </c>
      <c r="C353" s="2" t="s">
        <v>18</v>
      </c>
      <c r="D353" s="6" t="s">
        <v>21</v>
      </c>
      <c r="E353" s="8">
        <v>345</v>
      </c>
      <c r="F353" s="8">
        <v>7000</v>
      </c>
      <c r="G353" s="8">
        <v>7840</v>
      </c>
      <c r="H353" s="4">
        <v>1400</v>
      </c>
      <c r="I353" s="5" t="s">
        <v>12</v>
      </c>
    </row>
    <row r="354" spans="1:9" ht="18" customHeight="1" x14ac:dyDescent="0.3">
      <c r="A354" s="2">
        <v>2021</v>
      </c>
      <c r="B354" s="2" t="s">
        <v>42</v>
      </c>
      <c r="C354" s="2" t="s">
        <v>14</v>
      </c>
      <c r="D354" s="3" t="s">
        <v>22</v>
      </c>
      <c r="E354" s="4">
        <v>122</v>
      </c>
      <c r="F354" s="4">
        <v>100</v>
      </c>
      <c r="G354" s="4">
        <v>112</v>
      </c>
      <c r="H354" s="4">
        <v>20</v>
      </c>
      <c r="I354" s="5" t="s">
        <v>12</v>
      </c>
    </row>
    <row r="355" spans="1:9" ht="18" customHeight="1" x14ac:dyDescent="0.3">
      <c r="A355" s="2">
        <v>2021</v>
      </c>
      <c r="B355" s="2" t="s">
        <v>42</v>
      </c>
      <c r="C355" s="2" t="s">
        <v>23</v>
      </c>
      <c r="D355" s="6" t="s">
        <v>24</v>
      </c>
      <c r="E355" s="7">
        <v>78</v>
      </c>
      <c r="F355" s="7">
        <v>4577.2</v>
      </c>
      <c r="G355" s="7">
        <v>5126.4639999999999</v>
      </c>
      <c r="H355" s="4">
        <v>915.44</v>
      </c>
      <c r="I355" s="5" t="s">
        <v>12</v>
      </c>
    </row>
    <row r="356" spans="1:9" ht="18" customHeight="1" x14ac:dyDescent="0.3">
      <c r="A356" s="2">
        <v>2021</v>
      </c>
      <c r="B356" s="2" t="s">
        <v>42</v>
      </c>
      <c r="C356" s="2" t="s">
        <v>23</v>
      </c>
      <c r="D356" s="6" t="s">
        <v>25</v>
      </c>
      <c r="E356" s="7">
        <v>76</v>
      </c>
      <c r="F356" s="7">
        <v>4576.8999999999996</v>
      </c>
      <c r="G356" s="7">
        <v>5126.1279999999997</v>
      </c>
      <c r="H356" s="4">
        <v>915.38</v>
      </c>
      <c r="I356" s="5" t="s">
        <v>12</v>
      </c>
    </row>
    <row r="357" spans="1:9" ht="18" customHeight="1" x14ac:dyDescent="0.3">
      <c r="A357" s="2">
        <v>2021</v>
      </c>
      <c r="B357" s="2" t="s">
        <v>42</v>
      </c>
      <c r="C357" s="2" t="s">
        <v>23</v>
      </c>
      <c r="D357" s="6" t="s">
        <v>26</v>
      </c>
      <c r="E357" s="7">
        <v>46</v>
      </c>
      <c r="F357" s="7">
        <v>200</v>
      </c>
      <c r="G357" s="7">
        <v>224</v>
      </c>
      <c r="H357" s="4">
        <v>40</v>
      </c>
      <c r="I357" s="5" t="s">
        <v>12</v>
      </c>
    </row>
    <row r="358" spans="1:9" ht="18" customHeight="1" x14ac:dyDescent="0.3">
      <c r="A358" s="2">
        <v>2021</v>
      </c>
      <c r="B358" s="2" t="s">
        <v>42</v>
      </c>
      <c r="C358" s="2" t="s">
        <v>23</v>
      </c>
      <c r="D358" s="6" t="s">
        <v>27</v>
      </c>
      <c r="E358" s="7">
        <v>34</v>
      </c>
      <c r="F358" s="7">
        <v>4576.8</v>
      </c>
      <c r="G358" s="7">
        <v>5126.0160000000005</v>
      </c>
      <c r="H358" s="4">
        <v>915.36000000000013</v>
      </c>
      <c r="I358" s="5" t="s">
        <v>12</v>
      </c>
    </row>
    <row r="359" spans="1:9" ht="18" customHeight="1" x14ac:dyDescent="0.3">
      <c r="A359" s="2">
        <v>2021</v>
      </c>
      <c r="B359" s="2" t="s">
        <v>42</v>
      </c>
      <c r="C359" s="2" t="s">
        <v>14</v>
      </c>
      <c r="D359" s="3" t="s">
        <v>28</v>
      </c>
      <c r="E359" s="4">
        <v>7</v>
      </c>
      <c r="F359" s="4">
        <v>200</v>
      </c>
      <c r="G359" s="4">
        <v>224</v>
      </c>
      <c r="H359" s="4">
        <v>40</v>
      </c>
      <c r="I359" s="5" t="s">
        <v>12</v>
      </c>
    </row>
    <row r="360" spans="1:9" ht="18" customHeight="1" x14ac:dyDescent="0.3">
      <c r="A360" s="2">
        <v>2021</v>
      </c>
      <c r="B360" s="2" t="s">
        <v>42</v>
      </c>
      <c r="C360" s="2" t="s">
        <v>23</v>
      </c>
      <c r="D360" s="6" t="s">
        <v>30</v>
      </c>
      <c r="E360" s="7">
        <v>3</v>
      </c>
      <c r="F360" s="7">
        <v>4577.3</v>
      </c>
      <c r="G360" s="7">
        <v>5126.576</v>
      </c>
      <c r="H360" s="4">
        <v>915.46</v>
      </c>
      <c r="I360" s="5" t="s">
        <v>12</v>
      </c>
    </row>
    <row r="361" spans="1:9" ht="18" customHeight="1" x14ac:dyDescent="0.3">
      <c r="A361" s="2">
        <v>2021</v>
      </c>
      <c r="B361" s="2" t="s">
        <v>42</v>
      </c>
      <c r="C361" s="2" t="s">
        <v>29</v>
      </c>
      <c r="D361" s="6" t="s">
        <v>29</v>
      </c>
      <c r="E361" s="7">
        <v>2</v>
      </c>
      <c r="F361" s="7">
        <v>6600</v>
      </c>
      <c r="G361" s="7">
        <v>7392</v>
      </c>
      <c r="H361" s="4">
        <v>1320</v>
      </c>
      <c r="I361" s="5" t="s">
        <v>12</v>
      </c>
    </row>
    <row r="362" spans="1:9" ht="18" customHeight="1" x14ac:dyDescent="0.3">
      <c r="A362" s="2">
        <v>2022</v>
      </c>
      <c r="B362" s="2" t="s">
        <v>9</v>
      </c>
      <c r="C362" s="2" t="s">
        <v>10</v>
      </c>
      <c r="D362" s="3" t="s">
        <v>11</v>
      </c>
      <c r="E362" s="4">
        <v>3566</v>
      </c>
      <c r="F362" s="4">
        <v>5492.76</v>
      </c>
      <c r="G362" s="4">
        <v>5126.576</v>
      </c>
      <c r="H362" s="4">
        <v>1098.5520000000001</v>
      </c>
      <c r="I362" s="5" t="s">
        <v>12</v>
      </c>
    </row>
    <row r="363" spans="1:9" ht="18" customHeight="1" x14ac:dyDescent="0.3">
      <c r="A363" s="2">
        <v>2022</v>
      </c>
      <c r="B363" s="2" t="s">
        <v>9</v>
      </c>
      <c r="C363" s="2" t="s">
        <v>10</v>
      </c>
      <c r="D363" s="3" t="s">
        <v>13</v>
      </c>
      <c r="E363" s="4">
        <v>2498</v>
      </c>
      <c r="F363" s="4">
        <v>9600</v>
      </c>
      <c r="G363" s="4">
        <v>8960</v>
      </c>
      <c r="H363" s="4">
        <v>1920</v>
      </c>
      <c r="I363" s="5" t="s">
        <v>12</v>
      </c>
    </row>
    <row r="364" spans="1:9" ht="18" customHeight="1" x14ac:dyDescent="0.3">
      <c r="A364" s="2">
        <v>2022</v>
      </c>
      <c r="B364" s="2" t="s">
        <v>9</v>
      </c>
      <c r="C364" s="2" t="s">
        <v>14</v>
      </c>
      <c r="D364" s="3" t="s">
        <v>15</v>
      </c>
      <c r="E364" s="4">
        <v>1245</v>
      </c>
      <c r="F364" s="4">
        <v>5492.6399999999994</v>
      </c>
      <c r="G364" s="4">
        <v>5126.4639999999999</v>
      </c>
      <c r="H364" s="4">
        <v>1098.528</v>
      </c>
      <c r="I364" s="5" t="s">
        <v>33</v>
      </c>
    </row>
    <row r="365" spans="1:9" ht="18" customHeight="1" x14ac:dyDescent="0.3">
      <c r="A365" s="2">
        <v>2022</v>
      </c>
      <c r="B365" s="2" t="s">
        <v>9</v>
      </c>
      <c r="C365" s="2" t="s">
        <v>16</v>
      </c>
      <c r="D365" s="6" t="s">
        <v>17</v>
      </c>
      <c r="E365" s="7">
        <v>644</v>
      </c>
      <c r="F365" s="7">
        <v>6892.2</v>
      </c>
      <c r="G365" s="7">
        <v>6432.72</v>
      </c>
      <c r="H365" s="4">
        <v>1378.44</v>
      </c>
      <c r="I365" s="5" t="s">
        <v>33</v>
      </c>
    </row>
    <row r="366" spans="1:9" ht="18" customHeight="1" x14ac:dyDescent="0.3">
      <c r="A366" s="2">
        <v>2022</v>
      </c>
      <c r="B366" s="2" t="s">
        <v>9</v>
      </c>
      <c r="C366" s="2" t="s">
        <v>18</v>
      </c>
      <c r="D366" s="6" t="s">
        <v>19</v>
      </c>
      <c r="E366" s="7">
        <v>643</v>
      </c>
      <c r="F366" s="7">
        <v>8400</v>
      </c>
      <c r="G366" s="7">
        <v>7840</v>
      </c>
      <c r="H366" s="4">
        <v>1680</v>
      </c>
      <c r="I366" s="5" t="s">
        <v>33</v>
      </c>
    </row>
    <row r="367" spans="1:9" ht="18" customHeight="1" x14ac:dyDescent="0.3">
      <c r="A367" s="2">
        <v>2022</v>
      </c>
      <c r="B367" s="2" t="s">
        <v>9</v>
      </c>
      <c r="C367" s="2" t="s">
        <v>16</v>
      </c>
      <c r="D367" s="6" t="s">
        <v>20</v>
      </c>
      <c r="E367" s="7">
        <v>455</v>
      </c>
      <c r="F367" s="7">
        <v>5494.3200000000006</v>
      </c>
      <c r="G367" s="7">
        <v>5128.0320000000002</v>
      </c>
      <c r="H367" s="4">
        <v>1098.8640000000003</v>
      </c>
      <c r="I367" s="5" t="s">
        <v>33</v>
      </c>
    </row>
    <row r="368" spans="1:9" ht="18" customHeight="1" x14ac:dyDescent="0.3">
      <c r="A368" s="2">
        <v>2022</v>
      </c>
      <c r="B368" s="2" t="s">
        <v>9</v>
      </c>
      <c r="C368" s="2" t="s">
        <v>18</v>
      </c>
      <c r="D368" s="6" t="s">
        <v>21</v>
      </c>
      <c r="E368" s="8">
        <v>345</v>
      </c>
      <c r="F368" s="8">
        <v>8400</v>
      </c>
      <c r="G368" s="8">
        <v>7840</v>
      </c>
      <c r="H368" s="4">
        <v>1680</v>
      </c>
      <c r="I368" s="5" t="s">
        <v>33</v>
      </c>
    </row>
    <row r="369" spans="1:9" ht="18" customHeight="1" x14ac:dyDescent="0.3">
      <c r="A369" s="2">
        <v>2022</v>
      </c>
      <c r="B369" s="2" t="s">
        <v>9</v>
      </c>
      <c r="C369" s="2" t="s">
        <v>14</v>
      </c>
      <c r="D369" s="3" t="s">
        <v>22</v>
      </c>
      <c r="E369" s="4">
        <v>122</v>
      </c>
      <c r="F369" s="4">
        <v>120</v>
      </c>
      <c r="G369" s="4">
        <v>112</v>
      </c>
      <c r="H369" s="4">
        <v>24</v>
      </c>
      <c r="I369" s="5" t="s">
        <v>33</v>
      </c>
    </row>
    <row r="370" spans="1:9" ht="18" customHeight="1" x14ac:dyDescent="0.3">
      <c r="A370" s="2">
        <v>2022</v>
      </c>
      <c r="B370" s="2" t="s">
        <v>9</v>
      </c>
      <c r="C370" s="2" t="s">
        <v>23</v>
      </c>
      <c r="D370" s="6" t="s">
        <v>24</v>
      </c>
      <c r="E370" s="7">
        <v>78</v>
      </c>
      <c r="F370" s="7">
        <v>2288.6</v>
      </c>
      <c r="G370" s="7">
        <v>5126.4639999999999</v>
      </c>
      <c r="H370" s="4">
        <v>457.72</v>
      </c>
      <c r="I370" s="5" t="s">
        <v>33</v>
      </c>
    </row>
    <row r="371" spans="1:9" ht="18" customHeight="1" x14ac:dyDescent="0.3">
      <c r="A371" s="2">
        <v>2022</v>
      </c>
      <c r="B371" s="2" t="s">
        <v>9</v>
      </c>
      <c r="C371" s="2" t="s">
        <v>23</v>
      </c>
      <c r="D371" s="6" t="s">
        <v>25</v>
      </c>
      <c r="E371" s="7">
        <v>76</v>
      </c>
      <c r="F371" s="7">
        <v>2288.4499999999998</v>
      </c>
      <c r="G371" s="7">
        <v>5126.1279999999997</v>
      </c>
      <c r="H371" s="4">
        <v>457.69</v>
      </c>
      <c r="I371" s="5" t="s">
        <v>33</v>
      </c>
    </row>
    <row r="372" spans="1:9" ht="18" customHeight="1" x14ac:dyDescent="0.3">
      <c r="A372" s="2">
        <v>2022</v>
      </c>
      <c r="B372" s="2" t="s">
        <v>9</v>
      </c>
      <c r="C372" s="2" t="s">
        <v>23</v>
      </c>
      <c r="D372" s="6" t="s">
        <v>26</v>
      </c>
      <c r="E372" s="7">
        <v>46</v>
      </c>
      <c r="F372" s="7">
        <v>100</v>
      </c>
      <c r="G372" s="7">
        <v>224</v>
      </c>
      <c r="H372" s="4">
        <v>20</v>
      </c>
      <c r="I372" s="5" t="s">
        <v>33</v>
      </c>
    </row>
    <row r="373" spans="1:9" ht="18" customHeight="1" x14ac:dyDescent="0.3">
      <c r="A373" s="2">
        <v>2022</v>
      </c>
      <c r="B373" s="2" t="s">
        <v>9</v>
      </c>
      <c r="C373" s="2" t="s">
        <v>23</v>
      </c>
      <c r="D373" s="6" t="s">
        <v>27</v>
      </c>
      <c r="E373" s="7">
        <v>34</v>
      </c>
      <c r="F373" s="7">
        <v>2288.4</v>
      </c>
      <c r="G373" s="7">
        <v>5126.0160000000005</v>
      </c>
      <c r="H373" s="4">
        <v>457.68000000000006</v>
      </c>
      <c r="I373" s="5" t="s">
        <v>33</v>
      </c>
    </row>
    <row r="374" spans="1:9" ht="18" customHeight="1" x14ac:dyDescent="0.3">
      <c r="A374" s="2">
        <v>2022</v>
      </c>
      <c r="B374" s="2" t="s">
        <v>9</v>
      </c>
      <c r="C374" s="2" t="s">
        <v>14</v>
      </c>
      <c r="D374" s="3" t="s">
        <v>28</v>
      </c>
      <c r="E374" s="4">
        <v>7</v>
      </c>
      <c r="F374" s="4">
        <v>200</v>
      </c>
      <c r="G374" s="4">
        <v>224</v>
      </c>
      <c r="H374" s="4">
        <v>40</v>
      </c>
      <c r="I374" s="5" t="s">
        <v>33</v>
      </c>
    </row>
    <row r="375" spans="1:9" ht="18" customHeight="1" x14ac:dyDescent="0.3">
      <c r="A375" s="2">
        <v>2022</v>
      </c>
      <c r="B375" s="2" t="s">
        <v>9</v>
      </c>
      <c r="C375" s="2" t="s">
        <v>29</v>
      </c>
      <c r="D375" s="6" t="s">
        <v>29</v>
      </c>
      <c r="E375" s="7">
        <v>3</v>
      </c>
      <c r="F375" s="7">
        <v>4577.3</v>
      </c>
      <c r="G375" s="7">
        <v>7392</v>
      </c>
      <c r="H375" s="4">
        <v>915.46</v>
      </c>
      <c r="I375" s="5" t="s">
        <v>33</v>
      </c>
    </row>
    <row r="376" spans="1:9" ht="18" customHeight="1" x14ac:dyDescent="0.3">
      <c r="A376" s="2">
        <v>2022</v>
      </c>
      <c r="B376" s="2" t="s">
        <v>9</v>
      </c>
      <c r="C376" s="2" t="s">
        <v>23</v>
      </c>
      <c r="D376" s="6" t="s">
        <v>30</v>
      </c>
      <c r="E376" s="7">
        <v>3</v>
      </c>
      <c r="F376" s="7">
        <v>3300</v>
      </c>
      <c r="G376" s="7">
        <v>5126.576</v>
      </c>
      <c r="H376" s="4">
        <v>660</v>
      </c>
      <c r="I376" s="5" t="s">
        <v>33</v>
      </c>
    </row>
    <row r="377" spans="1:9" ht="18" customHeight="1" x14ac:dyDescent="0.3">
      <c r="A377" s="2">
        <v>2022</v>
      </c>
      <c r="B377" s="2" t="s">
        <v>31</v>
      </c>
      <c r="C377" s="2" t="s">
        <v>10</v>
      </c>
      <c r="D377" s="3" t="s">
        <v>11</v>
      </c>
      <c r="E377" s="4">
        <v>3566</v>
      </c>
      <c r="F377" s="4">
        <v>4577.3</v>
      </c>
      <c r="G377" s="4">
        <v>5126.576</v>
      </c>
      <c r="H377" s="4">
        <v>915.46</v>
      </c>
      <c r="I377" s="5" t="s">
        <v>33</v>
      </c>
    </row>
    <row r="378" spans="1:9" ht="18" customHeight="1" x14ac:dyDescent="0.3">
      <c r="A378" s="2">
        <v>2022</v>
      </c>
      <c r="B378" s="2" t="s">
        <v>31</v>
      </c>
      <c r="C378" s="2" t="s">
        <v>10</v>
      </c>
      <c r="D378" s="3" t="s">
        <v>13</v>
      </c>
      <c r="E378" s="4">
        <v>2498</v>
      </c>
      <c r="F378" s="4">
        <v>8000</v>
      </c>
      <c r="G378" s="4">
        <v>8960</v>
      </c>
      <c r="H378" s="4">
        <v>1600</v>
      </c>
      <c r="I378" s="5" t="s">
        <v>33</v>
      </c>
    </row>
    <row r="379" spans="1:9" ht="18" customHeight="1" x14ac:dyDescent="0.3">
      <c r="A379" s="2">
        <v>2022</v>
      </c>
      <c r="B379" s="2" t="s">
        <v>31</v>
      </c>
      <c r="C379" s="2" t="s">
        <v>14</v>
      </c>
      <c r="D379" s="3" t="s">
        <v>15</v>
      </c>
      <c r="E379" s="4">
        <v>1245</v>
      </c>
      <c r="F379" s="4">
        <v>4577.2</v>
      </c>
      <c r="G379" s="4">
        <v>5126.4639999999999</v>
      </c>
      <c r="H379" s="4">
        <v>915.44</v>
      </c>
      <c r="I379" s="5" t="s">
        <v>33</v>
      </c>
    </row>
    <row r="380" spans="1:9" ht="18" customHeight="1" x14ac:dyDescent="0.3">
      <c r="A380" s="2">
        <v>2022</v>
      </c>
      <c r="B380" s="2" t="s">
        <v>31</v>
      </c>
      <c r="C380" s="2" t="s">
        <v>16</v>
      </c>
      <c r="D380" s="6" t="s">
        <v>17</v>
      </c>
      <c r="E380" s="7">
        <v>644</v>
      </c>
      <c r="F380" s="7">
        <v>5743.5</v>
      </c>
      <c r="G380" s="7">
        <v>6432.72</v>
      </c>
      <c r="H380" s="4">
        <v>1148.7</v>
      </c>
      <c r="I380" s="5" t="s">
        <v>33</v>
      </c>
    </row>
    <row r="381" spans="1:9" ht="18" customHeight="1" x14ac:dyDescent="0.3">
      <c r="A381" s="2">
        <v>2022</v>
      </c>
      <c r="B381" s="2" t="s">
        <v>31</v>
      </c>
      <c r="C381" s="2" t="s">
        <v>18</v>
      </c>
      <c r="D381" s="6" t="s">
        <v>19</v>
      </c>
      <c r="E381" s="7">
        <v>643</v>
      </c>
      <c r="F381" s="7">
        <v>7000</v>
      </c>
      <c r="G381" s="7">
        <v>7840</v>
      </c>
      <c r="H381" s="4">
        <v>1400</v>
      </c>
      <c r="I381" s="5" t="s">
        <v>33</v>
      </c>
    </row>
    <row r="382" spans="1:9" ht="18" customHeight="1" x14ac:dyDescent="0.3">
      <c r="A382" s="2">
        <v>2022</v>
      </c>
      <c r="B382" s="2" t="s">
        <v>31</v>
      </c>
      <c r="C382" s="2" t="s">
        <v>16</v>
      </c>
      <c r="D382" s="6" t="s">
        <v>20</v>
      </c>
      <c r="E382" s="7">
        <v>455</v>
      </c>
      <c r="F382" s="7">
        <v>4578.6000000000004</v>
      </c>
      <c r="G382" s="7">
        <v>5128.0320000000002</v>
      </c>
      <c r="H382" s="4">
        <v>915.72000000000014</v>
      </c>
      <c r="I382" s="5" t="s">
        <v>33</v>
      </c>
    </row>
    <row r="383" spans="1:9" ht="18" customHeight="1" x14ac:dyDescent="0.3">
      <c r="A383" s="2">
        <v>2022</v>
      </c>
      <c r="B383" s="2" t="s">
        <v>31</v>
      </c>
      <c r="C383" s="2" t="s">
        <v>18</v>
      </c>
      <c r="D383" s="6" t="s">
        <v>21</v>
      </c>
      <c r="E383" s="8">
        <v>345</v>
      </c>
      <c r="F383" s="8">
        <v>7000</v>
      </c>
      <c r="G383" s="8">
        <v>7840</v>
      </c>
      <c r="H383" s="4">
        <v>1400</v>
      </c>
      <c r="I383" s="5" t="s">
        <v>33</v>
      </c>
    </row>
    <row r="384" spans="1:9" ht="18" customHeight="1" x14ac:dyDescent="0.3">
      <c r="A384" s="2">
        <v>2022</v>
      </c>
      <c r="B384" s="2" t="s">
        <v>31</v>
      </c>
      <c r="C384" s="2" t="s">
        <v>14</v>
      </c>
      <c r="D384" s="3" t="s">
        <v>22</v>
      </c>
      <c r="E384" s="4">
        <v>122</v>
      </c>
      <c r="F384" s="4">
        <v>100</v>
      </c>
      <c r="G384" s="4">
        <v>112</v>
      </c>
      <c r="H384" s="4">
        <v>20</v>
      </c>
      <c r="I384" s="5" t="s">
        <v>33</v>
      </c>
    </row>
    <row r="385" spans="1:9" ht="18" customHeight="1" x14ac:dyDescent="0.3">
      <c r="A385" s="2">
        <v>2022</v>
      </c>
      <c r="B385" s="2" t="s">
        <v>31</v>
      </c>
      <c r="C385" s="2" t="s">
        <v>23</v>
      </c>
      <c r="D385" s="6" t="s">
        <v>24</v>
      </c>
      <c r="E385" s="7">
        <v>78</v>
      </c>
      <c r="F385" s="7">
        <v>2288.6</v>
      </c>
      <c r="G385" s="7">
        <v>5126.4639999999999</v>
      </c>
      <c r="H385" s="4">
        <v>457.72</v>
      </c>
      <c r="I385" s="5" t="s">
        <v>33</v>
      </c>
    </row>
    <row r="386" spans="1:9" ht="18" customHeight="1" x14ac:dyDescent="0.3">
      <c r="A386" s="2">
        <v>2022</v>
      </c>
      <c r="B386" s="2" t="s">
        <v>31</v>
      </c>
      <c r="C386" s="2" t="s">
        <v>23</v>
      </c>
      <c r="D386" s="6" t="s">
        <v>25</v>
      </c>
      <c r="E386" s="7">
        <v>76</v>
      </c>
      <c r="F386" s="7">
        <v>2288.4499999999998</v>
      </c>
      <c r="G386" s="7">
        <v>5126.1279999999997</v>
      </c>
      <c r="H386" s="4">
        <v>457.69</v>
      </c>
      <c r="I386" s="5" t="s">
        <v>33</v>
      </c>
    </row>
    <row r="387" spans="1:9" ht="18" customHeight="1" x14ac:dyDescent="0.3">
      <c r="A387" s="2">
        <v>2022</v>
      </c>
      <c r="B387" s="2" t="s">
        <v>31</v>
      </c>
      <c r="C387" s="2" t="s">
        <v>23</v>
      </c>
      <c r="D387" s="6" t="s">
        <v>26</v>
      </c>
      <c r="E387" s="7">
        <v>46</v>
      </c>
      <c r="F387" s="7">
        <v>100</v>
      </c>
      <c r="G387" s="7">
        <v>224</v>
      </c>
      <c r="H387" s="4">
        <v>20</v>
      </c>
      <c r="I387" s="5" t="s">
        <v>33</v>
      </c>
    </row>
    <row r="388" spans="1:9" ht="18" customHeight="1" x14ac:dyDescent="0.3">
      <c r="A388" s="2">
        <v>2022</v>
      </c>
      <c r="B388" s="2" t="s">
        <v>31</v>
      </c>
      <c r="C388" s="2" t="s">
        <v>23</v>
      </c>
      <c r="D388" s="6" t="s">
        <v>27</v>
      </c>
      <c r="E388" s="7">
        <v>34</v>
      </c>
      <c r="F388" s="7">
        <v>2288.4</v>
      </c>
      <c r="G388" s="7">
        <v>5126.0160000000005</v>
      </c>
      <c r="H388" s="4">
        <v>457.68000000000006</v>
      </c>
      <c r="I388" s="5" t="s">
        <v>33</v>
      </c>
    </row>
    <row r="389" spans="1:9" ht="18" customHeight="1" x14ac:dyDescent="0.3">
      <c r="A389" s="2">
        <v>2022</v>
      </c>
      <c r="B389" s="2" t="s">
        <v>31</v>
      </c>
      <c r="C389" s="2" t="s">
        <v>14</v>
      </c>
      <c r="D389" s="3" t="s">
        <v>28</v>
      </c>
      <c r="E389" s="4">
        <v>7</v>
      </c>
      <c r="F389" s="4">
        <v>200</v>
      </c>
      <c r="G389" s="4">
        <v>224</v>
      </c>
      <c r="H389" s="4">
        <v>40</v>
      </c>
      <c r="I389" s="5" t="s">
        <v>12</v>
      </c>
    </row>
    <row r="390" spans="1:9" ht="18" customHeight="1" x14ac:dyDescent="0.3">
      <c r="A390" s="2">
        <v>2022</v>
      </c>
      <c r="B390" s="2" t="s">
        <v>31</v>
      </c>
      <c r="C390" s="2" t="s">
        <v>23</v>
      </c>
      <c r="D390" s="6" t="s">
        <v>30</v>
      </c>
      <c r="E390" s="7">
        <v>3</v>
      </c>
      <c r="F390" s="7">
        <v>3300</v>
      </c>
      <c r="G390" s="7">
        <v>5126.576</v>
      </c>
      <c r="H390" s="4">
        <v>660</v>
      </c>
      <c r="I390" s="5" t="s">
        <v>12</v>
      </c>
    </row>
    <row r="391" spans="1:9" ht="18" customHeight="1" x14ac:dyDescent="0.3">
      <c r="A391" s="2">
        <v>2022</v>
      </c>
      <c r="B391" s="2" t="s">
        <v>31</v>
      </c>
      <c r="C391" s="2" t="s">
        <v>29</v>
      </c>
      <c r="D391" s="6" t="s">
        <v>29</v>
      </c>
      <c r="E391" s="7">
        <v>2</v>
      </c>
      <c r="F391" s="7">
        <v>6600</v>
      </c>
      <c r="G391" s="7">
        <v>7392</v>
      </c>
      <c r="H391" s="4">
        <v>1320</v>
      </c>
      <c r="I391" s="5" t="s">
        <v>12</v>
      </c>
    </row>
    <row r="392" spans="1:9" ht="18" customHeight="1" x14ac:dyDescent="0.3">
      <c r="A392" s="2">
        <v>2022</v>
      </c>
      <c r="B392" s="2" t="s">
        <v>32</v>
      </c>
      <c r="C392" s="2" t="s">
        <v>10</v>
      </c>
      <c r="D392" s="3" t="s">
        <v>11</v>
      </c>
      <c r="E392" s="4">
        <v>3566</v>
      </c>
      <c r="F392" s="4">
        <v>4577.3</v>
      </c>
      <c r="G392" s="4">
        <v>5126.576</v>
      </c>
      <c r="H392" s="4">
        <v>915.46</v>
      </c>
      <c r="I392" s="5" t="s">
        <v>12</v>
      </c>
    </row>
    <row r="393" spans="1:9" ht="18" customHeight="1" x14ac:dyDescent="0.3">
      <c r="A393" s="2">
        <v>2022</v>
      </c>
      <c r="B393" s="2" t="s">
        <v>32</v>
      </c>
      <c r="C393" s="2" t="s">
        <v>10</v>
      </c>
      <c r="D393" s="3" t="s">
        <v>13</v>
      </c>
      <c r="E393" s="4">
        <v>2498</v>
      </c>
      <c r="F393" s="4">
        <v>8000</v>
      </c>
      <c r="G393" s="4">
        <v>8960</v>
      </c>
      <c r="H393" s="4">
        <v>1600</v>
      </c>
      <c r="I393" s="5" t="s">
        <v>12</v>
      </c>
    </row>
    <row r="394" spans="1:9" ht="18" customHeight="1" x14ac:dyDescent="0.3">
      <c r="A394" s="2">
        <v>2022</v>
      </c>
      <c r="B394" s="2" t="s">
        <v>32</v>
      </c>
      <c r="C394" s="2" t="s">
        <v>14</v>
      </c>
      <c r="D394" s="3" t="s">
        <v>15</v>
      </c>
      <c r="E394" s="4">
        <v>1245</v>
      </c>
      <c r="F394" s="4">
        <v>4577.2</v>
      </c>
      <c r="G394" s="4">
        <v>5126.4639999999999</v>
      </c>
      <c r="H394" s="4">
        <v>915.44</v>
      </c>
      <c r="I394" s="5" t="s">
        <v>12</v>
      </c>
    </row>
    <row r="395" spans="1:9" ht="18" customHeight="1" x14ac:dyDescent="0.3">
      <c r="A395" s="2">
        <v>2022</v>
      </c>
      <c r="B395" s="2" t="s">
        <v>32</v>
      </c>
      <c r="C395" s="2" t="s">
        <v>16</v>
      </c>
      <c r="D395" s="6" t="s">
        <v>17</v>
      </c>
      <c r="E395" s="7">
        <v>644</v>
      </c>
      <c r="F395" s="7">
        <v>5743.5</v>
      </c>
      <c r="G395" s="7">
        <v>6432.72</v>
      </c>
      <c r="H395" s="4">
        <v>1148.7</v>
      </c>
      <c r="I395" s="5" t="s">
        <v>12</v>
      </c>
    </row>
    <row r="396" spans="1:9" ht="18" customHeight="1" x14ac:dyDescent="0.3">
      <c r="A396" s="2">
        <v>2022</v>
      </c>
      <c r="B396" s="2" t="s">
        <v>32</v>
      </c>
      <c r="C396" s="2" t="s">
        <v>18</v>
      </c>
      <c r="D396" s="6" t="s">
        <v>19</v>
      </c>
      <c r="E396" s="7">
        <v>643</v>
      </c>
      <c r="F396" s="7">
        <v>7000</v>
      </c>
      <c r="G396" s="7">
        <v>7840</v>
      </c>
      <c r="H396" s="4">
        <v>1400</v>
      </c>
      <c r="I396" s="5" t="s">
        <v>12</v>
      </c>
    </row>
    <row r="397" spans="1:9" ht="18" customHeight="1" x14ac:dyDescent="0.3">
      <c r="A397" s="2">
        <v>2022</v>
      </c>
      <c r="B397" s="2" t="s">
        <v>32</v>
      </c>
      <c r="C397" s="2" t="s">
        <v>16</v>
      </c>
      <c r="D397" s="6" t="s">
        <v>20</v>
      </c>
      <c r="E397" s="7">
        <v>455</v>
      </c>
      <c r="F397" s="7">
        <v>4578.6000000000004</v>
      </c>
      <c r="G397" s="7">
        <v>5128.0320000000002</v>
      </c>
      <c r="H397" s="4">
        <v>915.72000000000014</v>
      </c>
      <c r="I397" s="5" t="s">
        <v>12</v>
      </c>
    </row>
    <row r="398" spans="1:9" ht="18" customHeight="1" x14ac:dyDescent="0.3">
      <c r="A398" s="2">
        <v>2022</v>
      </c>
      <c r="B398" s="2" t="s">
        <v>32</v>
      </c>
      <c r="C398" s="2" t="s">
        <v>18</v>
      </c>
      <c r="D398" s="6" t="s">
        <v>21</v>
      </c>
      <c r="E398" s="8">
        <v>345</v>
      </c>
      <c r="F398" s="8">
        <v>7000</v>
      </c>
      <c r="G398" s="8">
        <v>7840</v>
      </c>
      <c r="H398" s="4">
        <v>1400</v>
      </c>
      <c r="I398" s="5" t="s">
        <v>12</v>
      </c>
    </row>
    <row r="399" spans="1:9" ht="18" customHeight="1" x14ac:dyDescent="0.3">
      <c r="A399" s="2">
        <v>2022</v>
      </c>
      <c r="B399" s="2" t="s">
        <v>32</v>
      </c>
      <c r="C399" s="2" t="s">
        <v>14</v>
      </c>
      <c r="D399" s="3" t="s">
        <v>22</v>
      </c>
      <c r="E399" s="4">
        <v>122</v>
      </c>
      <c r="F399" s="4">
        <v>100</v>
      </c>
      <c r="G399" s="4">
        <v>112</v>
      </c>
      <c r="H399" s="4">
        <v>20</v>
      </c>
      <c r="I399" s="5" t="s">
        <v>12</v>
      </c>
    </row>
    <row r="400" spans="1:9" ht="18" customHeight="1" x14ac:dyDescent="0.3">
      <c r="A400" s="2">
        <v>2022</v>
      </c>
      <c r="B400" s="2" t="s">
        <v>32</v>
      </c>
      <c r="C400" s="2" t="s">
        <v>23</v>
      </c>
      <c r="D400" s="6" t="s">
        <v>24</v>
      </c>
      <c r="E400" s="7">
        <v>78</v>
      </c>
      <c r="F400" s="7">
        <v>2288.6</v>
      </c>
      <c r="G400" s="7">
        <v>5126.4639999999999</v>
      </c>
      <c r="H400" s="4">
        <v>457.72</v>
      </c>
      <c r="I400" s="5" t="s">
        <v>12</v>
      </c>
    </row>
    <row r="401" spans="1:9" ht="18" customHeight="1" x14ac:dyDescent="0.3">
      <c r="A401" s="2">
        <v>2022</v>
      </c>
      <c r="B401" s="2" t="s">
        <v>32</v>
      </c>
      <c r="C401" s="2" t="s">
        <v>23</v>
      </c>
      <c r="D401" s="6" t="s">
        <v>25</v>
      </c>
      <c r="E401" s="7">
        <v>76</v>
      </c>
      <c r="F401" s="7">
        <v>2288.4499999999998</v>
      </c>
      <c r="G401" s="7">
        <v>5126.1279999999997</v>
      </c>
      <c r="H401" s="4">
        <v>457.69</v>
      </c>
      <c r="I401" s="5" t="s">
        <v>12</v>
      </c>
    </row>
    <row r="402" spans="1:9" ht="18" customHeight="1" x14ac:dyDescent="0.3">
      <c r="A402" s="2">
        <v>2022</v>
      </c>
      <c r="B402" s="2" t="s">
        <v>32</v>
      </c>
      <c r="C402" s="2" t="s">
        <v>23</v>
      </c>
      <c r="D402" s="6" t="s">
        <v>26</v>
      </c>
      <c r="E402" s="7">
        <v>46</v>
      </c>
      <c r="F402" s="7">
        <v>100</v>
      </c>
      <c r="G402" s="7">
        <v>224</v>
      </c>
      <c r="H402" s="4">
        <v>20</v>
      </c>
      <c r="I402" s="5" t="s">
        <v>12</v>
      </c>
    </row>
    <row r="403" spans="1:9" ht="18" customHeight="1" x14ac:dyDescent="0.3">
      <c r="A403" s="2">
        <v>2022</v>
      </c>
      <c r="B403" s="2" t="s">
        <v>32</v>
      </c>
      <c r="C403" s="2" t="s">
        <v>23</v>
      </c>
      <c r="D403" s="6" t="s">
        <v>27</v>
      </c>
      <c r="E403" s="7">
        <v>34</v>
      </c>
      <c r="F403" s="7">
        <v>2288.4</v>
      </c>
      <c r="G403" s="7">
        <v>5126.0160000000005</v>
      </c>
      <c r="H403" s="4">
        <v>457.68000000000006</v>
      </c>
      <c r="I403" s="5" t="s">
        <v>12</v>
      </c>
    </row>
    <row r="404" spans="1:9" ht="18" customHeight="1" x14ac:dyDescent="0.3">
      <c r="A404" s="2">
        <v>2022</v>
      </c>
      <c r="B404" s="2" t="s">
        <v>32</v>
      </c>
      <c r="C404" s="2" t="s">
        <v>14</v>
      </c>
      <c r="D404" s="3" t="s">
        <v>28</v>
      </c>
      <c r="E404" s="4">
        <v>7</v>
      </c>
      <c r="F404" s="4">
        <v>200</v>
      </c>
      <c r="G404" s="4">
        <v>224</v>
      </c>
      <c r="H404" s="4">
        <v>40</v>
      </c>
      <c r="I404" s="5" t="s">
        <v>12</v>
      </c>
    </row>
    <row r="405" spans="1:9" ht="18" customHeight="1" x14ac:dyDescent="0.3">
      <c r="A405" s="2">
        <v>2022</v>
      </c>
      <c r="B405" s="2" t="s">
        <v>32</v>
      </c>
      <c r="C405" s="2" t="s">
        <v>23</v>
      </c>
      <c r="D405" s="6" t="s">
        <v>30</v>
      </c>
      <c r="E405" s="7">
        <v>3</v>
      </c>
      <c r="F405" s="7">
        <v>2288.65</v>
      </c>
      <c r="G405" s="7">
        <v>5126.576</v>
      </c>
      <c r="H405" s="4">
        <v>457.73</v>
      </c>
      <c r="I405" s="5" t="s">
        <v>12</v>
      </c>
    </row>
    <row r="406" spans="1:9" ht="18" customHeight="1" x14ac:dyDescent="0.3">
      <c r="A406" s="2">
        <v>2022</v>
      </c>
      <c r="B406" s="2" t="s">
        <v>32</v>
      </c>
      <c r="C406" s="2" t="s">
        <v>29</v>
      </c>
      <c r="D406" s="6" t="s">
        <v>29</v>
      </c>
      <c r="E406" s="7">
        <v>2</v>
      </c>
      <c r="F406" s="7">
        <v>6600</v>
      </c>
      <c r="G406" s="7">
        <v>7392</v>
      </c>
      <c r="H406" s="4">
        <v>1320</v>
      </c>
      <c r="I406" s="5" t="s">
        <v>33</v>
      </c>
    </row>
    <row r="407" spans="1:9" ht="18" customHeight="1" x14ac:dyDescent="0.3">
      <c r="A407" s="2">
        <v>2022</v>
      </c>
      <c r="B407" s="2" t="s">
        <v>34</v>
      </c>
      <c r="C407" s="2" t="s">
        <v>10</v>
      </c>
      <c r="D407" s="3" t="s">
        <v>11</v>
      </c>
      <c r="E407" s="4">
        <v>3566</v>
      </c>
      <c r="F407" s="4">
        <v>4577.3</v>
      </c>
      <c r="G407" s="4">
        <v>5126.576</v>
      </c>
      <c r="H407" s="4">
        <v>915.46</v>
      </c>
      <c r="I407" s="5" t="s">
        <v>33</v>
      </c>
    </row>
    <row r="408" spans="1:9" ht="18" customHeight="1" x14ac:dyDescent="0.3">
      <c r="A408" s="2">
        <v>2022</v>
      </c>
      <c r="B408" s="2" t="s">
        <v>34</v>
      </c>
      <c r="C408" s="2" t="s">
        <v>10</v>
      </c>
      <c r="D408" s="3" t="s">
        <v>13</v>
      </c>
      <c r="E408" s="4">
        <v>2498</v>
      </c>
      <c r="F408" s="4">
        <v>8000</v>
      </c>
      <c r="G408" s="4">
        <v>8960</v>
      </c>
      <c r="H408" s="4">
        <v>1600</v>
      </c>
      <c r="I408" s="5" t="s">
        <v>33</v>
      </c>
    </row>
    <row r="409" spans="1:9" ht="18" customHeight="1" x14ac:dyDescent="0.3">
      <c r="A409" s="2">
        <v>2022</v>
      </c>
      <c r="B409" s="2" t="s">
        <v>34</v>
      </c>
      <c r="C409" s="2" t="s">
        <v>14</v>
      </c>
      <c r="D409" s="3" t="s">
        <v>15</v>
      </c>
      <c r="E409" s="4">
        <v>1245</v>
      </c>
      <c r="F409" s="4">
        <v>4577.2</v>
      </c>
      <c r="G409" s="4">
        <v>5126.4639999999999</v>
      </c>
      <c r="H409" s="4">
        <v>915.44</v>
      </c>
      <c r="I409" s="5" t="s">
        <v>33</v>
      </c>
    </row>
    <row r="410" spans="1:9" ht="18" customHeight="1" x14ac:dyDescent="0.3">
      <c r="A410" s="2">
        <v>2022</v>
      </c>
      <c r="B410" s="2" t="s">
        <v>34</v>
      </c>
      <c r="C410" s="2" t="s">
        <v>16</v>
      </c>
      <c r="D410" s="6" t="s">
        <v>17</v>
      </c>
      <c r="E410" s="7">
        <v>644</v>
      </c>
      <c r="F410" s="7">
        <v>5743.5</v>
      </c>
      <c r="G410" s="7">
        <v>6432.72</v>
      </c>
      <c r="H410" s="4">
        <v>1148.7</v>
      </c>
      <c r="I410" s="5" t="s">
        <v>33</v>
      </c>
    </row>
    <row r="411" spans="1:9" ht="18" customHeight="1" x14ac:dyDescent="0.3">
      <c r="A411" s="2">
        <v>2022</v>
      </c>
      <c r="B411" s="2" t="s">
        <v>34</v>
      </c>
      <c r="C411" s="2" t="s">
        <v>18</v>
      </c>
      <c r="D411" s="6" t="s">
        <v>19</v>
      </c>
      <c r="E411" s="7">
        <v>643</v>
      </c>
      <c r="F411" s="7">
        <v>7000</v>
      </c>
      <c r="G411" s="7">
        <v>7840</v>
      </c>
      <c r="H411" s="4">
        <v>1400</v>
      </c>
      <c r="I411" s="5" t="s">
        <v>33</v>
      </c>
    </row>
    <row r="412" spans="1:9" ht="18" customHeight="1" x14ac:dyDescent="0.3">
      <c r="A412" s="2">
        <v>2022</v>
      </c>
      <c r="B412" s="2" t="s">
        <v>34</v>
      </c>
      <c r="C412" s="2" t="s">
        <v>16</v>
      </c>
      <c r="D412" s="6" t="s">
        <v>20</v>
      </c>
      <c r="E412" s="7">
        <v>455</v>
      </c>
      <c r="F412" s="7">
        <v>4578.6000000000004</v>
      </c>
      <c r="G412" s="7">
        <v>5128.0320000000002</v>
      </c>
      <c r="H412" s="4">
        <v>915.72000000000014</v>
      </c>
      <c r="I412" s="5" t="s">
        <v>33</v>
      </c>
    </row>
    <row r="413" spans="1:9" ht="18" customHeight="1" x14ac:dyDescent="0.3">
      <c r="A413" s="2">
        <v>2022</v>
      </c>
      <c r="B413" s="2" t="s">
        <v>34</v>
      </c>
      <c r="C413" s="2" t="s">
        <v>18</v>
      </c>
      <c r="D413" s="6" t="s">
        <v>21</v>
      </c>
      <c r="E413" s="8">
        <v>345</v>
      </c>
      <c r="F413" s="8">
        <v>7000</v>
      </c>
      <c r="G413" s="8">
        <v>7840</v>
      </c>
      <c r="H413" s="4">
        <v>1400</v>
      </c>
      <c r="I413" s="5" t="s">
        <v>33</v>
      </c>
    </row>
    <row r="414" spans="1:9" ht="18" customHeight="1" x14ac:dyDescent="0.3">
      <c r="A414" s="2">
        <v>2022</v>
      </c>
      <c r="B414" s="2" t="s">
        <v>34</v>
      </c>
      <c r="C414" s="2" t="s">
        <v>14</v>
      </c>
      <c r="D414" s="3" t="s">
        <v>22</v>
      </c>
      <c r="E414" s="4">
        <v>122</v>
      </c>
      <c r="F414" s="4">
        <v>100</v>
      </c>
      <c r="G414" s="4">
        <v>112</v>
      </c>
      <c r="H414" s="4">
        <v>20</v>
      </c>
      <c r="I414" s="5" t="s">
        <v>33</v>
      </c>
    </row>
    <row r="415" spans="1:9" ht="18" customHeight="1" x14ac:dyDescent="0.3">
      <c r="A415" s="2">
        <v>2022</v>
      </c>
      <c r="B415" s="2" t="s">
        <v>34</v>
      </c>
      <c r="C415" s="2" t="s">
        <v>23</v>
      </c>
      <c r="D415" s="6" t="s">
        <v>24</v>
      </c>
      <c r="E415" s="7">
        <v>78</v>
      </c>
      <c r="F415" s="7">
        <v>2288.6</v>
      </c>
      <c r="G415" s="7">
        <v>5126.4639999999999</v>
      </c>
      <c r="H415" s="4">
        <v>457.72</v>
      </c>
      <c r="I415" s="5" t="s">
        <v>33</v>
      </c>
    </row>
    <row r="416" spans="1:9" ht="18" customHeight="1" x14ac:dyDescent="0.3">
      <c r="A416" s="2">
        <v>2022</v>
      </c>
      <c r="B416" s="2" t="s">
        <v>34</v>
      </c>
      <c r="C416" s="2" t="s">
        <v>23</v>
      </c>
      <c r="D416" s="6" t="s">
        <v>25</v>
      </c>
      <c r="E416" s="7">
        <v>76</v>
      </c>
      <c r="F416" s="7">
        <v>2288.4499999999998</v>
      </c>
      <c r="G416" s="7">
        <v>5126.1279999999997</v>
      </c>
      <c r="H416" s="4">
        <v>457.69</v>
      </c>
      <c r="I416" s="5" t="s">
        <v>33</v>
      </c>
    </row>
    <row r="417" spans="1:9" ht="18" customHeight="1" x14ac:dyDescent="0.3">
      <c r="A417" s="2">
        <v>2022</v>
      </c>
      <c r="B417" s="2" t="s">
        <v>34</v>
      </c>
      <c r="C417" s="2" t="s">
        <v>23</v>
      </c>
      <c r="D417" s="6" t="s">
        <v>26</v>
      </c>
      <c r="E417" s="7">
        <v>46</v>
      </c>
      <c r="F417" s="7">
        <v>100</v>
      </c>
      <c r="G417" s="7">
        <v>224</v>
      </c>
      <c r="H417" s="4">
        <v>20</v>
      </c>
      <c r="I417" s="5" t="s">
        <v>33</v>
      </c>
    </row>
    <row r="418" spans="1:9" ht="18" customHeight="1" x14ac:dyDescent="0.3">
      <c r="A418" s="2">
        <v>2022</v>
      </c>
      <c r="B418" s="2" t="s">
        <v>34</v>
      </c>
      <c r="C418" s="2" t="s">
        <v>23</v>
      </c>
      <c r="D418" s="6" t="s">
        <v>27</v>
      </c>
      <c r="E418" s="7">
        <v>34</v>
      </c>
      <c r="F418" s="7">
        <v>2288.4</v>
      </c>
      <c r="G418" s="7">
        <v>5126.0160000000005</v>
      </c>
      <c r="H418" s="4">
        <v>457.68000000000006</v>
      </c>
      <c r="I418" s="5" t="s">
        <v>33</v>
      </c>
    </row>
    <row r="419" spans="1:9" ht="18" customHeight="1" x14ac:dyDescent="0.3">
      <c r="A419" s="2">
        <v>2022</v>
      </c>
      <c r="B419" s="2" t="s">
        <v>34</v>
      </c>
      <c r="C419" s="2" t="s">
        <v>14</v>
      </c>
      <c r="D419" s="3" t="s">
        <v>28</v>
      </c>
      <c r="E419" s="4">
        <v>7</v>
      </c>
      <c r="F419" s="4">
        <v>200</v>
      </c>
      <c r="G419" s="4">
        <v>224</v>
      </c>
      <c r="H419" s="4">
        <v>40</v>
      </c>
      <c r="I419" s="5" t="s">
        <v>33</v>
      </c>
    </row>
    <row r="420" spans="1:9" ht="18" customHeight="1" x14ac:dyDescent="0.3">
      <c r="A420" s="2">
        <v>2022</v>
      </c>
      <c r="B420" s="2" t="s">
        <v>34</v>
      </c>
      <c r="C420" s="2" t="s">
        <v>23</v>
      </c>
      <c r="D420" s="6" t="s">
        <v>30</v>
      </c>
      <c r="E420" s="7">
        <v>3</v>
      </c>
      <c r="F420" s="7">
        <v>2288.65</v>
      </c>
      <c r="G420" s="7">
        <v>5126.576</v>
      </c>
      <c r="H420" s="4">
        <v>457.73</v>
      </c>
      <c r="I420" s="5" t="s">
        <v>33</v>
      </c>
    </row>
    <row r="421" spans="1:9" ht="18" customHeight="1" x14ac:dyDescent="0.3">
      <c r="A421" s="2">
        <v>2022</v>
      </c>
      <c r="B421" s="2" t="s">
        <v>34</v>
      </c>
      <c r="C421" s="2" t="s">
        <v>29</v>
      </c>
      <c r="D421" s="6" t="s">
        <v>29</v>
      </c>
      <c r="E421" s="7">
        <v>2</v>
      </c>
      <c r="F421" s="7">
        <v>7920</v>
      </c>
      <c r="G421" s="7">
        <v>7392</v>
      </c>
      <c r="H421" s="4">
        <v>1584</v>
      </c>
      <c r="I421" s="5" t="s">
        <v>33</v>
      </c>
    </row>
    <row r="422" spans="1:9" ht="18" customHeight="1" x14ac:dyDescent="0.3">
      <c r="A422" s="2">
        <v>2022</v>
      </c>
      <c r="B422" s="2" t="s">
        <v>35</v>
      </c>
      <c r="C422" s="2" t="s">
        <v>10</v>
      </c>
      <c r="D422" s="3" t="s">
        <v>11</v>
      </c>
      <c r="E422" s="4">
        <v>3566</v>
      </c>
      <c r="F422" s="4">
        <v>4577.3</v>
      </c>
      <c r="G422" s="4">
        <v>5126.576</v>
      </c>
      <c r="H422" s="4">
        <v>915.46</v>
      </c>
      <c r="I422" s="5" t="s">
        <v>12</v>
      </c>
    </row>
    <row r="423" spans="1:9" ht="18" customHeight="1" x14ac:dyDescent="0.3">
      <c r="A423" s="2">
        <v>2022</v>
      </c>
      <c r="B423" s="2" t="s">
        <v>35</v>
      </c>
      <c r="C423" s="2" t="s">
        <v>10</v>
      </c>
      <c r="D423" s="3" t="s">
        <v>13</v>
      </c>
      <c r="E423" s="4">
        <v>2498</v>
      </c>
      <c r="F423" s="4">
        <v>8800</v>
      </c>
      <c r="G423" s="4">
        <v>8960</v>
      </c>
      <c r="H423" s="4">
        <v>1760</v>
      </c>
      <c r="I423" s="5" t="s">
        <v>12</v>
      </c>
    </row>
    <row r="424" spans="1:9" ht="18" customHeight="1" x14ac:dyDescent="0.3">
      <c r="A424" s="2">
        <v>2022</v>
      </c>
      <c r="B424" s="2" t="s">
        <v>35</v>
      </c>
      <c r="C424" s="2" t="s">
        <v>14</v>
      </c>
      <c r="D424" s="3" t="s">
        <v>15</v>
      </c>
      <c r="E424" s="4">
        <v>1245</v>
      </c>
      <c r="F424" s="4">
        <v>5034.92</v>
      </c>
      <c r="G424" s="4">
        <v>5126.4639999999999</v>
      </c>
      <c r="H424" s="4">
        <v>1006.984</v>
      </c>
      <c r="I424" s="5" t="s">
        <v>12</v>
      </c>
    </row>
    <row r="425" spans="1:9" ht="18" customHeight="1" x14ac:dyDescent="0.3">
      <c r="A425" s="2">
        <v>2022</v>
      </c>
      <c r="B425" s="2" t="s">
        <v>35</v>
      </c>
      <c r="C425" s="2" t="s">
        <v>16</v>
      </c>
      <c r="D425" s="6" t="s">
        <v>17</v>
      </c>
      <c r="E425" s="7">
        <v>644</v>
      </c>
      <c r="F425" s="7">
        <v>6317.85</v>
      </c>
      <c r="G425" s="7">
        <v>6432.72</v>
      </c>
      <c r="H425" s="4">
        <v>1263.5700000000002</v>
      </c>
      <c r="I425" s="5" t="s">
        <v>12</v>
      </c>
    </row>
    <row r="426" spans="1:9" ht="18" customHeight="1" x14ac:dyDescent="0.3">
      <c r="A426" s="2">
        <v>2022</v>
      </c>
      <c r="B426" s="2" t="s">
        <v>35</v>
      </c>
      <c r="C426" s="2" t="s">
        <v>18</v>
      </c>
      <c r="D426" s="6" t="s">
        <v>19</v>
      </c>
      <c r="E426" s="7">
        <v>643</v>
      </c>
      <c r="F426" s="7">
        <v>7700</v>
      </c>
      <c r="G426" s="7">
        <v>7840</v>
      </c>
      <c r="H426" s="4">
        <v>1540</v>
      </c>
      <c r="I426" s="5" t="s">
        <v>12</v>
      </c>
    </row>
    <row r="427" spans="1:9" ht="18" customHeight="1" x14ac:dyDescent="0.3">
      <c r="A427" s="2">
        <v>2022</v>
      </c>
      <c r="B427" s="2" t="s">
        <v>35</v>
      </c>
      <c r="C427" s="2" t="s">
        <v>16</v>
      </c>
      <c r="D427" s="6" t="s">
        <v>20</v>
      </c>
      <c r="E427" s="7">
        <v>455</v>
      </c>
      <c r="F427" s="7">
        <v>5036.46</v>
      </c>
      <c r="G427" s="7">
        <v>5128.0320000000002</v>
      </c>
      <c r="H427" s="4">
        <v>1007.292</v>
      </c>
      <c r="I427" s="5" t="s">
        <v>33</v>
      </c>
    </row>
    <row r="428" spans="1:9" ht="18" customHeight="1" x14ac:dyDescent="0.3">
      <c r="A428" s="2">
        <v>2022</v>
      </c>
      <c r="B428" s="2" t="s">
        <v>35</v>
      </c>
      <c r="C428" s="2" t="s">
        <v>18</v>
      </c>
      <c r="D428" s="6" t="s">
        <v>21</v>
      </c>
      <c r="E428" s="8">
        <v>345</v>
      </c>
      <c r="F428" s="8">
        <v>7700</v>
      </c>
      <c r="G428" s="8">
        <v>7840</v>
      </c>
      <c r="H428" s="4">
        <v>1540</v>
      </c>
      <c r="I428" s="5" t="s">
        <v>33</v>
      </c>
    </row>
    <row r="429" spans="1:9" ht="18" customHeight="1" x14ac:dyDescent="0.3">
      <c r="A429" s="2">
        <v>2022</v>
      </c>
      <c r="B429" s="2" t="s">
        <v>35</v>
      </c>
      <c r="C429" s="2" t="s">
        <v>14</v>
      </c>
      <c r="D429" s="3" t="s">
        <v>22</v>
      </c>
      <c r="E429" s="4">
        <v>122</v>
      </c>
      <c r="F429" s="4">
        <v>110</v>
      </c>
      <c r="G429" s="4">
        <v>112</v>
      </c>
      <c r="H429" s="4">
        <v>22</v>
      </c>
      <c r="I429" s="5" t="s">
        <v>33</v>
      </c>
    </row>
    <row r="430" spans="1:9" ht="18" customHeight="1" x14ac:dyDescent="0.3">
      <c r="A430" s="2">
        <v>2022</v>
      </c>
      <c r="B430" s="2" t="s">
        <v>35</v>
      </c>
      <c r="C430" s="2" t="s">
        <v>23</v>
      </c>
      <c r="D430" s="6" t="s">
        <v>24</v>
      </c>
      <c r="E430" s="7">
        <v>78</v>
      </c>
      <c r="F430" s="7">
        <v>2517.46</v>
      </c>
      <c r="G430" s="7">
        <v>5126.4639999999999</v>
      </c>
      <c r="H430" s="4">
        <v>503.49200000000002</v>
      </c>
      <c r="I430" s="5" t="s">
        <v>33</v>
      </c>
    </row>
    <row r="431" spans="1:9" ht="18" customHeight="1" x14ac:dyDescent="0.3">
      <c r="A431" s="2">
        <v>2022</v>
      </c>
      <c r="B431" s="2" t="s">
        <v>35</v>
      </c>
      <c r="C431" s="2" t="s">
        <v>23</v>
      </c>
      <c r="D431" s="6" t="s">
        <v>25</v>
      </c>
      <c r="E431" s="7">
        <v>76</v>
      </c>
      <c r="F431" s="7">
        <v>2288.4499999999998</v>
      </c>
      <c r="G431" s="7">
        <v>5126.1279999999997</v>
      </c>
      <c r="H431" s="4">
        <v>457.69</v>
      </c>
      <c r="I431" s="5" t="s">
        <v>33</v>
      </c>
    </row>
    <row r="432" spans="1:9" ht="18" customHeight="1" x14ac:dyDescent="0.3">
      <c r="A432" s="2">
        <v>2022</v>
      </c>
      <c r="B432" s="2" t="s">
        <v>35</v>
      </c>
      <c r="C432" s="2" t="s">
        <v>23</v>
      </c>
      <c r="D432" s="6" t="s">
        <v>26</v>
      </c>
      <c r="E432" s="7">
        <v>46</v>
      </c>
      <c r="F432" s="7">
        <v>100</v>
      </c>
      <c r="G432" s="7">
        <v>224</v>
      </c>
      <c r="H432" s="4">
        <v>20</v>
      </c>
      <c r="I432" s="5" t="s">
        <v>33</v>
      </c>
    </row>
    <row r="433" spans="1:9" ht="18" customHeight="1" x14ac:dyDescent="0.3">
      <c r="A433" s="2">
        <v>2022</v>
      </c>
      <c r="B433" s="2" t="s">
        <v>35</v>
      </c>
      <c r="C433" s="2" t="s">
        <v>23</v>
      </c>
      <c r="D433" s="6" t="s">
        <v>27</v>
      </c>
      <c r="E433" s="7">
        <v>34</v>
      </c>
      <c r="F433" s="7">
        <v>2288.4</v>
      </c>
      <c r="G433" s="7">
        <v>5126.0160000000005</v>
      </c>
      <c r="H433" s="4">
        <v>457.68000000000006</v>
      </c>
      <c r="I433" s="5" t="s">
        <v>33</v>
      </c>
    </row>
    <row r="434" spans="1:9" ht="18" customHeight="1" x14ac:dyDescent="0.3">
      <c r="A434" s="2">
        <v>2022</v>
      </c>
      <c r="B434" s="2" t="s">
        <v>35</v>
      </c>
      <c r="C434" s="2" t="s">
        <v>14</v>
      </c>
      <c r="D434" s="3" t="s">
        <v>28</v>
      </c>
      <c r="E434" s="4">
        <v>7</v>
      </c>
      <c r="F434" s="4">
        <v>200</v>
      </c>
      <c r="G434" s="4">
        <v>224</v>
      </c>
      <c r="H434" s="4">
        <v>40</v>
      </c>
      <c r="I434" s="5" t="s">
        <v>33</v>
      </c>
    </row>
    <row r="435" spans="1:9" ht="18" customHeight="1" x14ac:dyDescent="0.3">
      <c r="A435" s="2">
        <v>2022</v>
      </c>
      <c r="B435" s="2" t="s">
        <v>35</v>
      </c>
      <c r="C435" s="2" t="s">
        <v>23</v>
      </c>
      <c r="D435" s="6" t="s">
        <v>30</v>
      </c>
      <c r="E435" s="7">
        <v>3</v>
      </c>
      <c r="F435" s="7">
        <v>3300</v>
      </c>
      <c r="G435" s="7">
        <v>5126.576</v>
      </c>
      <c r="H435" s="4">
        <v>660</v>
      </c>
      <c r="I435" s="5" t="s">
        <v>33</v>
      </c>
    </row>
    <row r="436" spans="1:9" ht="18" customHeight="1" x14ac:dyDescent="0.3">
      <c r="A436" s="2">
        <v>2022</v>
      </c>
      <c r="B436" s="2" t="s">
        <v>35</v>
      </c>
      <c r="C436" s="2" t="s">
        <v>29</v>
      </c>
      <c r="D436" s="6" t="s">
        <v>29</v>
      </c>
      <c r="E436" s="7">
        <v>2</v>
      </c>
      <c r="F436" s="7">
        <v>4577.3</v>
      </c>
      <c r="G436" s="7">
        <v>7392</v>
      </c>
      <c r="H436" s="4">
        <v>915.46</v>
      </c>
      <c r="I436" s="5" t="s">
        <v>12</v>
      </c>
    </row>
    <row r="437" spans="1:9" ht="18" customHeight="1" x14ac:dyDescent="0.3">
      <c r="A437" s="2">
        <v>2022</v>
      </c>
      <c r="B437" s="2" t="s">
        <v>36</v>
      </c>
      <c r="C437" s="2" t="s">
        <v>10</v>
      </c>
      <c r="D437" s="3" t="s">
        <v>11</v>
      </c>
      <c r="E437" s="4">
        <v>3566</v>
      </c>
      <c r="F437" s="4">
        <v>4577.3</v>
      </c>
      <c r="G437" s="4">
        <v>5126.576</v>
      </c>
      <c r="H437" s="4">
        <v>915.46</v>
      </c>
      <c r="I437" s="5" t="s">
        <v>33</v>
      </c>
    </row>
    <row r="438" spans="1:9" ht="18" customHeight="1" x14ac:dyDescent="0.3">
      <c r="A438" s="2">
        <v>2022</v>
      </c>
      <c r="B438" s="2" t="s">
        <v>36</v>
      </c>
      <c r="C438" s="2" t="s">
        <v>10</v>
      </c>
      <c r="D438" s="3" t="s">
        <v>13</v>
      </c>
      <c r="E438" s="4">
        <v>2498</v>
      </c>
      <c r="F438" s="4">
        <v>8000</v>
      </c>
      <c r="G438" s="4">
        <v>8960</v>
      </c>
      <c r="H438" s="4">
        <v>1600</v>
      </c>
      <c r="I438" s="5" t="s">
        <v>12</v>
      </c>
    </row>
    <row r="439" spans="1:9" ht="18" customHeight="1" x14ac:dyDescent="0.3">
      <c r="A439" s="2">
        <v>2022</v>
      </c>
      <c r="B439" s="2" t="s">
        <v>36</v>
      </c>
      <c r="C439" s="2" t="s">
        <v>14</v>
      </c>
      <c r="D439" s="3" t="s">
        <v>15</v>
      </c>
      <c r="E439" s="4">
        <v>1245</v>
      </c>
      <c r="F439" s="4">
        <v>4577.2</v>
      </c>
      <c r="G439" s="4">
        <v>5126.4639999999999</v>
      </c>
      <c r="H439" s="4">
        <v>915.44</v>
      </c>
      <c r="I439" s="5" t="s">
        <v>12</v>
      </c>
    </row>
    <row r="440" spans="1:9" ht="18" customHeight="1" x14ac:dyDescent="0.3">
      <c r="A440" s="2">
        <v>2022</v>
      </c>
      <c r="B440" s="2" t="s">
        <v>36</v>
      </c>
      <c r="C440" s="2" t="s">
        <v>16</v>
      </c>
      <c r="D440" s="6" t="s">
        <v>17</v>
      </c>
      <c r="E440" s="7">
        <v>644</v>
      </c>
      <c r="F440" s="7">
        <v>5743.5</v>
      </c>
      <c r="G440" s="7">
        <v>6432.72</v>
      </c>
      <c r="H440" s="4">
        <v>1148.7</v>
      </c>
      <c r="I440" s="5" t="s">
        <v>12</v>
      </c>
    </row>
    <row r="441" spans="1:9" ht="18" customHeight="1" x14ac:dyDescent="0.3">
      <c r="A441" s="2">
        <v>2022</v>
      </c>
      <c r="B441" s="2" t="s">
        <v>36</v>
      </c>
      <c r="C441" s="2" t="s">
        <v>18</v>
      </c>
      <c r="D441" s="6" t="s">
        <v>19</v>
      </c>
      <c r="E441" s="7">
        <v>643</v>
      </c>
      <c r="F441" s="7">
        <v>7000</v>
      </c>
      <c r="G441" s="7">
        <v>7840</v>
      </c>
      <c r="H441" s="4">
        <v>1400</v>
      </c>
      <c r="I441" s="5" t="s">
        <v>12</v>
      </c>
    </row>
    <row r="442" spans="1:9" ht="18" customHeight="1" x14ac:dyDescent="0.3">
      <c r="A442" s="2">
        <v>2022</v>
      </c>
      <c r="B442" s="2" t="s">
        <v>36</v>
      </c>
      <c r="C442" s="2" t="s">
        <v>16</v>
      </c>
      <c r="D442" s="6" t="s">
        <v>20</v>
      </c>
      <c r="E442" s="7">
        <v>455</v>
      </c>
      <c r="F442" s="7">
        <v>4578.6000000000004</v>
      </c>
      <c r="G442" s="7">
        <v>5128.0320000000002</v>
      </c>
      <c r="H442" s="4">
        <v>915.72000000000014</v>
      </c>
      <c r="I442" s="5" t="s">
        <v>12</v>
      </c>
    </row>
    <row r="443" spans="1:9" ht="18" customHeight="1" x14ac:dyDescent="0.3">
      <c r="A443" s="2">
        <v>2022</v>
      </c>
      <c r="B443" s="2" t="s">
        <v>36</v>
      </c>
      <c r="C443" s="2" t="s">
        <v>18</v>
      </c>
      <c r="D443" s="6" t="s">
        <v>21</v>
      </c>
      <c r="E443" s="8">
        <v>345</v>
      </c>
      <c r="F443" s="8">
        <v>7000</v>
      </c>
      <c r="G443" s="8">
        <v>7840</v>
      </c>
      <c r="H443" s="4">
        <v>1400</v>
      </c>
      <c r="I443" s="5" t="s">
        <v>12</v>
      </c>
    </row>
    <row r="444" spans="1:9" ht="18" customHeight="1" x14ac:dyDescent="0.3">
      <c r="A444" s="2">
        <v>2022</v>
      </c>
      <c r="B444" s="2" t="s">
        <v>36</v>
      </c>
      <c r="C444" s="2" t="s">
        <v>14</v>
      </c>
      <c r="D444" s="3" t="s">
        <v>22</v>
      </c>
      <c r="E444" s="4">
        <v>122</v>
      </c>
      <c r="F444" s="4">
        <v>100</v>
      </c>
      <c r="G444" s="4">
        <v>112</v>
      </c>
      <c r="H444" s="4">
        <v>20</v>
      </c>
      <c r="I444" s="5" t="s">
        <v>12</v>
      </c>
    </row>
    <row r="445" spans="1:9" ht="18" customHeight="1" x14ac:dyDescent="0.3">
      <c r="A445" s="2">
        <v>2022</v>
      </c>
      <c r="B445" s="2" t="s">
        <v>36</v>
      </c>
      <c r="C445" s="2" t="s">
        <v>23</v>
      </c>
      <c r="D445" s="6" t="s">
        <v>24</v>
      </c>
      <c r="E445" s="7">
        <v>78</v>
      </c>
      <c r="F445" s="7">
        <v>2288.6</v>
      </c>
      <c r="G445" s="7">
        <v>5126.4639999999999</v>
      </c>
      <c r="H445" s="4">
        <v>457.72</v>
      </c>
      <c r="I445" s="5" t="s">
        <v>12</v>
      </c>
    </row>
    <row r="446" spans="1:9" ht="18" customHeight="1" x14ac:dyDescent="0.3">
      <c r="A446" s="2">
        <v>2022</v>
      </c>
      <c r="B446" s="2" t="s">
        <v>36</v>
      </c>
      <c r="C446" s="2" t="s">
        <v>23</v>
      </c>
      <c r="D446" s="6" t="s">
        <v>25</v>
      </c>
      <c r="E446" s="7">
        <v>76</v>
      </c>
      <c r="F446" s="7">
        <v>2288.4499999999998</v>
      </c>
      <c r="G446" s="7">
        <v>5126.1279999999997</v>
      </c>
      <c r="H446" s="4">
        <v>457.69</v>
      </c>
      <c r="I446" s="5" t="s">
        <v>12</v>
      </c>
    </row>
    <row r="447" spans="1:9" ht="18" customHeight="1" x14ac:dyDescent="0.3">
      <c r="A447" s="2">
        <v>2022</v>
      </c>
      <c r="B447" s="2" t="s">
        <v>36</v>
      </c>
      <c r="C447" s="2" t="s">
        <v>23</v>
      </c>
      <c r="D447" s="6" t="s">
        <v>26</v>
      </c>
      <c r="E447" s="7">
        <v>46</v>
      </c>
      <c r="F447" s="7">
        <v>100</v>
      </c>
      <c r="G447" s="7">
        <v>224</v>
      </c>
      <c r="H447" s="4">
        <v>20</v>
      </c>
      <c r="I447" s="5" t="s">
        <v>12</v>
      </c>
    </row>
    <row r="448" spans="1:9" ht="18" customHeight="1" x14ac:dyDescent="0.3">
      <c r="A448" s="2">
        <v>2022</v>
      </c>
      <c r="B448" s="2" t="s">
        <v>36</v>
      </c>
      <c r="C448" s="2" t="s">
        <v>23</v>
      </c>
      <c r="D448" s="6" t="s">
        <v>27</v>
      </c>
      <c r="E448" s="7">
        <v>34</v>
      </c>
      <c r="F448" s="7">
        <v>2288.4</v>
      </c>
      <c r="G448" s="7">
        <v>5126.0160000000005</v>
      </c>
      <c r="H448" s="4">
        <v>457.68000000000006</v>
      </c>
      <c r="I448" s="5" t="s">
        <v>12</v>
      </c>
    </row>
    <row r="449" spans="1:9" ht="18" customHeight="1" x14ac:dyDescent="0.3">
      <c r="A449" s="2">
        <v>2022</v>
      </c>
      <c r="B449" s="2" t="s">
        <v>36</v>
      </c>
      <c r="C449" s="2" t="s">
        <v>14</v>
      </c>
      <c r="D449" s="3" t="s">
        <v>28</v>
      </c>
      <c r="E449" s="4">
        <v>7</v>
      </c>
      <c r="F449" s="4">
        <v>200</v>
      </c>
      <c r="G449" s="4">
        <v>224</v>
      </c>
      <c r="H449" s="4">
        <v>40</v>
      </c>
      <c r="I449" s="5" t="s">
        <v>12</v>
      </c>
    </row>
    <row r="450" spans="1:9" ht="18" customHeight="1" x14ac:dyDescent="0.3">
      <c r="A450" s="2">
        <v>2022</v>
      </c>
      <c r="B450" s="2" t="s">
        <v>36</v>
      </c>
      <c r="C450" s="2" t="s">
        <v>29</v>
      </c>
      <c r="D450" s="6" t="s">
        <v>29</v>
      </c>
      <c r="E450" s="7">
        <v>3</v>
      </c>
      <c r="F450" s="7">
        <v>4577.3</v>
      </c>
      <c r="G450" s="7">
        <v>7392</v>
      </c>
      <c r="H450" s="4">
        <v>915.46</v>
      </c>
      <c r="I450" s="5" t="s">
        <v>12</v>
      </c>
    </row>
    <row r="451" spans="1:9" ht="18" customHeight="1" x14ac:dyDescent="0.3">
      <c r="A451" s="2">
        <v>2022</v>
      </c>
      <c r="B451" s="2" t="s">
        <v>36</v>
      </c>
      <c r="C451" s="2" t="s">
        <v>23</v>
      </c>
      <c r="D451" s="6" t="s">
        <v>30</v>
      </c>
      <c r="E451" s="7">
        <v>3</v>
      </c>
      <c r="F451" s="7">
        <v>2288.65</v>
      </c>
      <c r="G451" s="7">
        <v>5126.576</v>
      </c>
      <c r="H451" s="4">
        <v>457.73</v>
      </c>
      <c r="I451" s="5" t="s">
        <v>12</v>
      </c>
    </row>
    <row r="452" spans="1:9" ht="18" customHeight="1" x14ac:dyDescent="0.3">
      <c r="A452" s="2">
        <v>2022</v>
      </c>
      <c r="B452" s="2" t="s">
        <v>37</v>
      </c>
      <c r="C452" s="2" t="s">
        <v>10</v>
      </c>
      <c r="D452" s="3" t="s">
        <v>11</v>
      </c>
      <c r="E452" s="4">
        <v>3566</v>
      </c>
      <c r="F452" s="4">
        <v>4577.3</v>
      </c>
      <c r="G452" s="4">
        <v>5126.576</v>
      </c>
      <c r="H452" s="4">
        <v>915.46</v>
      </c>
      <c r="I452" s="5" t="s">
        <v>12</v>
      </c>
    </row>
    <row r="453" spans="1:9" ht="18" customHeight="1" x14ac:dyDescent="0.3">
      <c r="A453" s="2">
        <v>2022</v>
      </c>
      <c r="B453" s="2" t="s">
        <v>37</v>
      </c>
      <c r="C453" s="2" t="s">
        <v>10</v>
      </c>
      <c r="D453" s="3" t="s">
        <v>13</v>
      </c>
      <c r="E453" s="4">
        <v>2498</v>
      </c>
      <c r="F453" s="4">
        <v>8000</v>
      </c>
      <c r="G453" s="4">
        <v>8960</v>
      </c>
      <c r="H453" s="4">
        <v>1600</v>
      </c>
      <c r="I453" s="5" t="s">
        <v>12</v>
      </c>
    </row>
    <row r="454" spans="1:9" ht="18" customHeight="1" x14ac:dyDescent="0.3">
      <c r="A454" s="2">
        <v>2022</v>
      </c>
      <c r="B454" s="2" t="s">
        <v>37</v>
      </c>
      <c r="C454" s="2" t="s">
        <v>14</v>
      </c>
      <c r="D454" s="3" t="s">
        <v>15</v>
      </c>
      <c r="E454" s="4">
        <v>1245</v>
      </c>
      <c r="F454" s="4">
        <v>4577.2</v>
      </c>
      <c r="G454" s="4">
        <v>5126.4639999999999</v>
      </c>
      <c r="H454" s="4">
        <v>915.44</v>
      </c>
      <c r="I454" s="5" t="s">
        <v>12</v>
      </c>
    </row>
    <row r="455" spans="1:9" ht="18" customHeight="1" x14ac:dyDescent="0.3">
      <c r="A455" s="2">
        <v>2022</v>
      </c>
      <c r="B455" s="2" t="s">
        <v>37</v>
      </c>
      <c r="C455" s="2" t="s">
        <v>16</v>
      </c>
      <c r="D455" s="6" t="s">
        <v>17</v>
      </c>
      <c r="E455" s="7">
        <v>644</v>
      </c>
      <c r="F455" s="7">
        <v>5743.5</v>
      </c>
      <c r="G455" s="7">
        <v>6432.72</v>
      </c>
      <c r="H455" s="4">
        <v>1148.7</v>
      </c>
      <c r="I455" s="5" t="s">
        <v>12</v>
      </c>
    </row>
    <row r="456" spans="1:9" ht="18" customHeight="1" x14ac:dyDescent="0.3">
      <c r="A456" s="2">
        <v>2022</v>
      </c>
      <c r="B456" s="2" t="s">
        <v>37</v>
      </c>
      <c r="C456" s="2" t="s">
        <v>18</v>
      </c>
      <c r="D456" s="6" t="s">
        <v>19</v>
      </c>
      <c r="E456" s="7">
        <v>643</v>
      </c>
      <c r="F456" s="7">
        <v>7000</v>
      </c>
      <c r="G456" s="7">
        <v>7840</v>
      </c>
      <c r="H456" s="4">
        <v>1400</v>
      </c>
      <c r="I456" s="5" t="s">
        <v>12</v>
      </c>
    </row>
    <row r="457" spans="1:9" ht="18" customHeight="1" x14ac:dyDescent="0.3">
      <c r="A457" s="2">
        <v>2022</v>
      </c>
      <c r="B457" s="2" t="s">
        <v>37</v>
      </c>
      <c r="C457" s="2" t="s">
        <v>16</v>
      </c>
      <c r="D457" s="6" t="s">
        <v>20</v>
      </c>
      <c r="E457" s="7">
        <v>455</v>
      </c>
      <c r="F457" s="7">
        <v>4578.6000000000004</v>
      </c>
      <c r="G457" s="7">
        <v>5128.0320000000002</v>
      </c>
      <c r="H457" s="4">
        <v>915.72000000000014</v>
      </c>
      <c r="I457" s="5" t="s">
        <v>12</v>
      </c>
    </row>
    <row r="458" spans="1:9" ht="18" customHeight="1" x14ac:dyDescent="0.3">
      <c r="A458" s="2">
        <v>2022</v>
      </c>
      <c r="B458" s="2" t="s">
        <v>37</v>
      </c>
      <c r="C458" s="2" t="s">
        <v>18</v>
      </c>
      <c r="D458" s="6" t="s">
        <v>21</v>
      </c>
      <c r="E458" s="8">
        <v>345</v>
      </c>
      <c r="F458" s="8">
        <v>7000</v>
      </c>
      <c r="G458" s="8">
        <v>7840</v>
      </c>
      <c r="H458" s="4">
        <v>1400</v>
      </c>
      <c r="I458" s="5" t="s">
        <v>12</v>
      </c>
    </row>
    <row r="459" spans="1:9" ht="18" customHeight="1" x14ac:dyDescent="0.3">
      <c r="A459" s="2">
        <v>2022</v>
      </c>
      <c r="B459" s="2" t="s">
        <v>37</v>
      </c>
      <c r="C459" s="2" t="s">
        <v>14</v>
      </c>
      <c r="D459" s="3" t="s">
        <v>22</v>
      </c>
      <c r="E459" s="4">
        <v>122</v>
      </c>
      <c r="F459" s="4">
        <v>100</v>
      </c>
      <c r="G459" s="4">
        <v>112</v>
      </c>
      <c r="H459" s="4">
        <v>20</v>
      </c>
      <c r="I459" s="5" t="s">
        <v>12</v>
      </c>
    </row>
    <row r="460" spans="1:9" ht="18" customHeight="1" x14ac:dyDescent="0.3">
      <c r="A460" s="2">
        <v>2022</v>
      </c>
      <c r="B460" s="2" t="s">
        <v>37</v>
      </c>
      <c r="C460" s="2" t="s">
        <v>23</v>
      </c>
      <c r="D460" s="6" t="s">
        <v>24</v>
      </c>
      <c r="E460" s="7">
        <v>78</v>
      </c>
      <c r="F460" s="7">
        <v>2288.6</v>
      </c>
      <c r="G460" s="7">
        <v>5126.4639999999999</v>
      </c>
      <c r="H460" s="4">
        <v>457.72</v>
      </c>
      <c r="I460" s="5" t="s">
        <v>12</v>
      </c>
    </row>
    <row r="461" spans="1:9" ht="18" customHeight="1" x14ac:dyDescent="0.3">
      <c r="A461" s="2">
        <v>2022</v>
      </c>
      <c r="B461" s="2" t="s">
        <v>37</v>
      </c>
      <c r="C461" s="2" t="s">
        <v>23</v>
      </c>
      <c r="D461" s="6" t="s">
        <v>25</v>
      </c>
      <c r="E461" s="7">
        <v>76</v>
      </c>
      <c r="F461" s="7">
        <v>2288.4499999999998</v>
      </c>
      <c r="G461" s="7">
        <v>5126.1279999999997</v>
      </c>
      <c r="H461" s="4">
        <v>457.69</v>
      </c>
      <c r="I461" s="5" t="s">
        <v>12</v>
      </c>
    </row>
    <row r="462" spans="1:9" ht="18" customHeight="1" x14ac:dyDescent="0.3">
      <c r="A462" s="2">
        <v>2022</v>
      </c>
      <c r="B462" s="2" t="s">
        <v>37</v>
      </c>
      <c r="C462" s="2" t="s">
        <v>23</v>
      </c>
      <c r="D462" s="6" t="s">
        <v>26</v>
      </c>
      <c r="E462" s="7">
        <v>46</v>
      </c>
      <c r="F462" s="7">
        <v>100</v>
      </c>
      <c r="G462" s="7">
        <v>224</v>
      </c>
      <c r="H462" s="4">
        <v>20</v>
      </c>
      <c r="I462" s="5" t="s">
        <v>12</v>
      </c>
    </row>
    <row r="463" spans="1:9" ht="18" customHeight="1" x14ac:dyDescent="0.3">
      <c r="A463" s="2">
        <v>2022</v>
      </c>
      <c r="B463" s="2" t="s">
        <v>37</v>
      </c>
      <c r="C463" s="2" t="s">
        <v>23</v>
      </c>
      <c r="D463" s="6" t="s">
        <v>27</v>
      </c>
      <c r="E463" s="7">
        <v>34</v>
      </c>
      <c r="F463" s="7">
        <v>2288.4</v>
      </c>
      <c r="G463" s="7">
        <v>5126.0160000000005</v>
      </c>
      <c r="H463" s="4">
        <v>457.68000000000006</v>
      </c>
      <c r="I463" s="5" t="s">
        <v>12</v>
      </c>
    </row>
    <row r="464" spans="1:9" ht="18" customHeight="1" x14ac:dyDescent="0.3">
      <c r="A464" s="2">
        <v>2022</v>
      </c>
      <c r="B464" s="2" t="s">
        <v>37</v>
      </c>
      <c r="C464" s="2" t="s">
        <v>14</v>
      </c>
      <c r="D464" s="3" t="s">
        <v>28</v>
      </c>
      <c r="E464" s="4">
        <v>7</v>
      </c>
      <c r="F464" s="4">
        <v>200</v>
      </c>
      <c r="G464" s="4">
        <v>224</v>
      </c>
      <c r="H464" s="4">
        <v>40</v>
      </c>
      <c r="I464" s="5" t="s">
        <v>12</v>
      </c>
    </row>
    <row r="465" spans="1:9" ht="18" customHeight="1" x14ac:dyDescent="0.3">
      <c r="A465" s="2">
        <v>2022</v>
      </c>
      <c r="B465" s="2" t="s">
        <v>37</v>
      </c>
      <c r="C465" s="2" t="s">
        <v>23</v>
      </c>
      <c r="D465" s="6" t="s">
        <v>30</v>
      </c>
      <c r="E465" s="7">
        <v>3</v>
      </c>
      <c r="F465" s="7">
        <v>2288.65</v>
      </c>
      <c r="G465" s="7">
        <v>5126.576</v>
      </c>
      <c r="H465" s="4">
        <v>457.73</v>
      </c>
      <c r="I465" s="5" t="s">
        <v>12</v>
      </c>
    </row>
    <row r="466" spans="1:9" ht="18" customHeight="1" x14ac:dyDescent="0.3">
      <c r="A466" s="2">
        <v>2022</v>
      </c>
      <c r="B466" s="2" t="s">
        <v>37</v>
      </c>
      <c r="C466" s="2" t="s">
        <v>29</v>
      </c>
      <c r="D466" s="6" t="s">
        <v>29</v>
      </c>
      <c r="E466" s="7">
        <v>2</v>
      </c>
      <c r="F466" s="7">
        <v>6600</v>
      </c>
      <c r="G466" s="7">
        <v>7392</v>
      </c>
      <c r="H466" s="4">
        <v>1320</v>
      </c>
      <c r="I466" s="5" t="s">
        <v>12</v>
      </c>
    </row>
    <row r="467" spans="1:9" ht="18" customHeight="1" x14ac:dyDescent="0.3">
      <c r="A467" s="2">
        <v>2022</v>
      </c>
      <c r="B467" s="2" t="s">
        <v>38</v>
      </c>
      <c r="C467" s="2" t="s">
        <v>10</v>
      </c>
      <c r="D467" s="3" t="s">
        <v>11</v>
      </c>
      <c r="E467" s="4">
        <v>3566</v>
      </c>
      <c r="F467" s="4">
        <v>4577.3</v>
      </c>
      <c r="G467" s="4">
        <v>5126.576</v>
      </c>
      <c r="H467" s="4">
        <v>915.46</v>
      </c>
      <c r="I467" s="5" t="s">
        <v>12</v>
      </c>
    </row>
    <row r="468" spans="1:9" ht="18" customHeight="1" x14ac:dyDescent="0.3">
      <c r="A468" s="2">
        <v>2022</v>
      </c>
      <c r="B468" s="2" t="s">
        <v>38</v>
      </c>
      <c r="C468" s="2" t="s">
        <v>10</v>
      </c>
      <c r="D468" s="3" t="s">
        <v>13</v>
      </c>
      <c r="E468" s="4">
        <v>2498</v>
      </c>
      <c r="F468" s="4">
        <v>8000</v>
      </c>
      <c r="G468" s="4">
        <v>8960</v>
      </c>
      <c r="H468" s="4">
        <v>1600</v>
      </c>
      <c r="I468" s="5" t="s">
        <v>12</v>
      </c>
    </row>
    <row r="469" spans="1:9" ht="18" customHeight="1" x14ac:dyDescent="0.3">
      <c r="A469" s="2">
        <v>2022</v>
      </c>
      <c r="B469" s="2" t="s">
        <v>38</v>
      </c>
      <c r="C469" s="2" t="s">
        <v>14</v>
      </c>
      <c r="D469" s="3" t="s">
        <v>15</v>
      </c>
      <c r="E469" s="4">
        <v>1245</v>
      </c>
      <c r="F469" s="4">
        <v>4577.2</v>
      </c>
      <c r="G469" s="4">
        <v>5126.4639999999999</v>
      </c>
      <c r="H469" s="4">
        <v>915.44</v>
      </c>
      <c r="I469" s="5" t="s">
        <v>12</v>
      </c>
    </row>
    <row r="470" spans="1:9" ht="18" customHeight="1" x14ac:dyDescent="0.3">
      <c r="A470" s="2">
        <v>2022</v>
      </c>
      <c r="B470" s="2" t="s">
        <v>38</v>
      </c>
      <c r="C470" s="2" t="s">
        <v>16</v>
      </c>
      <c r="D470" s="6" t="s">
        <v>17</v>
      </c>
      <c r="E470" s="7">
        <v>644</v>
      </c>
      <c r="F470" s="7">
        <v>5743.5</v>
      </c>
      <c r="G470" s="7">
        <v>6432.72</v>
      </c>
      <c r="H470" s="4">
        <v>1148.7</v>
      </c>
      <c r="I470" s="5" t="s">
        <v>12</v>
      </c>
    </row>
    <row r="471" spans="1:9" ht="18" customHeight="1" x14ac:dyDescent="0.3">
      <c r="A471" s="2">
        <v>2022</v>
      </c>
      <c r="B471" s="2" t="s">
        <v>38</v>
      </c>
      <c r="C471" s="2" t="s">
        <v>18</v>
      </c>
      <c r="D471" s="6" t="s">
        <v>19</v>
      </c>
      <c r="E471" s="7">
        <v>643</v>
      </c>
      <c r="F471" s="7">
        <v>7000</v>
      </c>
      <c r="G471" s="7">
        <v>7840</v>
      </c>
      <c r="H471" s="4">
        <v>1400</v>
      </c>
      <c r="I471" s="5" t="s">
        <v>12</v>
      </c>
    </row>
    <row r="472" spans="1:9" ht="18" customHeight="1" x14ac:dyDescent="0.3">
      <c r="A472" s="2">
        <v>2022</v>
      </c>
      <c r="B472" s="2" t="s">
        <v>38</v>
      </c>
      <c r="C472" s="2" t="s">
        <v>16</v>
      </c>
      <c r="D472" s="6" t="s">
        <v>20</v>
      </c>
      <c r="E472" s="7">
        <v>455</v>
      </c>
      <c r="F472" s="7">
        <v>5036.46</v>
      </c>
      <c r="G472" s="7">
        <v>5128.0320000000002</v>
      </c>
      <c r="H472" s="4">
        <v>1007.292</v>
      </c>
      <c r="I472" s="5" t="s">
        <v>12</v>
      </c>
    </row>
    <row r="473" spans="1:9" ht="18" customHeight="1" x14ac:dyDescent="0.3">
      <c r="A473" s="2">
        <v>2022</v>
      </c>
      <c r="B473" s="2" t="s">
        <v>38</v>
      </c>
      <c r="C473" s="2" t="s">
        <v>18</v>
      </c>
      <c r="D473" s="6" t="s">
        <v>21</v>
      </c>
      <c r="E473" s="8">
        <v>345</v>
      </c>
      <c r="F473" s="8">
        <v>7700</v>
      </c>
      <c r="G473" s="8">
        <v>7840</v>
      </c>
      <c r="H473" s="4">
        <v>1540</v>
      </c>
      <c r="I473" s="5" t="s">
        <v>12</v>
      </c>
    </row>
    <row r="474" spans="1:9" ht="18" customHeight="1" x14ac:dyDescent="0.3">
      <c r="A474" s="2">
        <v>2022</v>
      </c>
      <c r="B474" s="2" t="s">
        <v>38</v>
      </c>
      <c r="C474" s="2" t="s">
        <v>14</v>
      </c>
      <c r="D474" s="3" t="s">
        <v>22</v>
      </c>
      <c r="E474" s="4">
        <v>122</v>
      </c>
      <c r="F474" s="4">
        <v>110</v>
      </c>
      <c r="G474" s="4">
        <v>112</v>
      </c>
      <c r="H474" s="4">
        <v>22</v>
      </c>
      <c r="I474" s="5" t="s">
        <v>12</v>
      </c>
    </row>
    <row r="475" spans="1:9" ht="18" customHeight="1" x14ac:dyDescent="0.3">
      <c r="A475" s="2">
        <v>2022</v>
      </c>
      <c r="B475" s="2" t="s">
        <v>38</v>
      </c>
      <c r="C475" s="2" t="s">
        <v>23</v>
      </c>
      <c r="D475" s="6" t="s">
        <v>24</v>
      </c>
      <c r="E475" s="7">
        <v>78</v>
      </c>
      <c r="F475" s="7">
        <v>2517.46</v>
      </c>
      <c r="G475" s="7">
        <v>5126.4639999999999</v>
      </c>
      <c r="H475" s="4">
        <v>503.49200000000002</v>
      </c>
      <c r="I475" s="5" t="s">
        <v>12</v>
      </c>
    </row>
    <row r="476" spans="1:9" ht="18" customHeight="1" x14ac:dyDescent="0.3">
      <c r="A476" s="2">
        <v>2022</v>
      </c>
      <c r="B476" s="2" t="s">
        <v>38</v>
      </c>
      <c r="C476" s="2" t="s">
        <v>23</v>
      </c>
      <c r="D476" s="6" t="s">
        <v>25</v>
      </c>
      <c r="E476" s="7">
        <v>76</v>
      </c>
      <c r="F476" s="7">
        <v>2517.2949999999996</v>
      </c>
      <c r="G476" s="7">
        <v>5126.1279999999997</v>
      </c>
      <c r="H476" s="4">
        <v>503.45899999999995</v>
      </c>
      <c r="I476" s="5" t="s">
        <v>12</v>
      </c>
    </row>
    <row r="477" spans="1:9" ht="18" customHeight="1" x14ac:dyDescent="0.3">
      <c r="A477" s="2">
        <v>2022</v>
      </c>
      <c r="B477" s="2" t="s">
        <v>38</v>
      </c>
      <c r="C477" s="2" t="s">
        <v>23</v>
      </c>
      <c r="D477" s="6" t="s">
        <v>26</v>
      </c>
      <c r="E477" s="7">
        <v>46</v>
      </c>
      <c r="F477" s="7">
        <v>115</v>
      </c>
      <c r="G477" s="7">
        <v>224</v>
      </c>
      <c r="H477" s="4">
        <v>23</v>
      </c>
      <c r="I477" s="5" t="s">
        <v>12</v>
      </c>
    </row>
    <row r="478" spans="1:9" ht="18" customHeight="1" x14ac:dyDescent="0.3">
      <c r="A478" s="2">
        <v>2022</v>
      </c>
      <c r="B478" s="2" t="s">
        <v>38</v>
      </c>
      <c r="C478" s="2" t="s">
        <v>23</v>
      </c>
      <c r="D478" s="6" t="s">
        <v>27</v>
      </c>
      <c r="E478" s="7">
        <v>34</v>
      </c>
      <c r="F478" s="7">
        <v>2631.66</v>
      </c>
      <c r="G478" s="7">
        <v>5126.0160000000005</v>
      </c>
      <c r="H478" s="4">
        <v>526.33199999999999</v>
      </c>
      <c r="I478" s="5" t="s">
        <v>12</v>
      </c>
    </row>
    <row r="479" spans="1:9" ht="18" customHeight="1" x14ac:dyDescent="0.3">
      <c r="A479" s="2">
        <v>2022</v>
      </c>
      <c r="B479" s="2" t="s">
        <v>38</v>
      </c>
      <c r="C479" s="2" t="s">
        <v>14</v>
      </c>
      <c r="D479" s="3" t="s">
        <v>28</v>
      </c>
      <c r="E479" s="4">
        <v>7</v>
      </c>
      <c r="F479" s="4">
        <v>230</v>
      </c>
      <c r="G479" s="4">
        <v>224</v>
      </c>
      <c r="H479" s="4">
        <v>46</v>
      </c>
      <c r="I479" s="5" t="s">
        <v>12</v>
      </c>
    </row>
    <row r="480" spans="1:9" ht="18" customHeight="1" x14ac:dyDescent="0.3">
      <c r="A480" s="2">
        <v>2022</v>
      </c>
      <c r="B480" s="2" t="s">
        <v>38</v>
      </c>
      <c r="C480" s="2" t="s">
        <v>23</v>
      </c>
      <c r="D480" s="6" t="s">
        <v>30</v>
      </c>
      <c r="E480" s="7">
        <v>3</v>
      </c>
      <c r="F480" s="7">
        <v>2631.9475000000002</v>
      </c>
      <c r="G480" s="7">
        <v>5126.576</v>
      </c>
      <c r="H480" s="4">
        <v>526.38950000000011</v>
      </c>
      <c r="I480" s="5" t="s">
        <v>12</v>
      </c>
    </row>
    <row r="481" spans="1:9" ht="18" customHeight="1" x14ac:dyDescent="0.3">
      <c r="A481" s="2">
        <v>2022</v>
      </c>
      <c r="B481" s="2" t="s">
        <v>38</v>
      </c>
      <c r="C481" s="2" t="s">
        <v>29</v>
      </c>
      <c r="D481" s="6" t="s">
        <v>29</v>
      </c>
      <c r="E481" s="7">
        <v>2</v>
      </c>
      <c r="F481" s="7">
        <v>7590</v>
      </c>
      <c r="G481" s="7">
        <v>7392</v>
      </c>
      <c r="H481" s="4">
        <v>1518</v>
      </c>
      <c r="I481" s="5" t="s">
        <v>12</v>
      </c>
    </row>
    <row r="482" spans="1:9" ht="18" customHeight="1" x14ac:dyDescent="0.3">
      <c r="A482" s="2">
        <v>2022</v>
      </c>
      <c r="B482" s="2" t="s">
        <v>39</v>
      </c>
      <c r="C482" s="2" t="s">
        <v>10</v>
      </c>
      <c r="D482" s="3" t="s">
        <v>11</v>
      </c>
      <c r="E482" s="4">
        <v>3566</v>
      </c>
      <c r="F482" s="4">
        <v>4577.3</v>
      </c>
      <c r="G482" s="4">
        <v>5126.576</v>
      </c>
      <c r="H482" s="4">
        <v>915.46</v>
      </c>
      <c r="I482" s="5" t="s">
        <v>12</v>
      </c>
    </row>
    <row r="483" spans="1:9" ht="18" customHeight="1" x14ac:dyDescent="0.3">
      <c r="A483" s="2">
        <v>2022</v>
      </c>
      <c r="B483" s="2" t="s">
        <v>39</v>
      </c>
      <c r="C483" s="2" t="s">
        <v>10</v>
      </c>
      <c r="D483" s="3" t="s">
        <v>13</v>
      </c>
      <c r="E483" s="4">
        <v>2498</v>
      </c>
      <c r="F483" s="4">
        <v>8000</v>
      </c>
      <c r="G483" s="4">
        <v>8960</v>
      </c>
      <c r="H483" s="4">
        <v>1600</v>
      </c>
      <c r="I483" s="5" t="s">
        <v>12</v>
      </c>
    </row>
    <row r="484" spans="1:9" ht="18" customHeight="1" x14ac:dyDescent="0.3">
      <c r="A484" s="2">
        <v>2022</v>
      </c>
      <c r="B484" s="2" t="s">
        <v>39</v>
      </c>
      <c r="C484" s="2" t="s">
        <v>14</v>
      </c>
      <c r="D484" s="3" t="s">
        <v>15</v>
      </c>
      <c r="E484" s="4">
        <v>1245</v>
      </c>
      <c r="F484" s="4">
        <v>4577.2</v>
      </c>
      <c r="G484" s="4">
        <v>5126.4639999999999</v>
      </c>
      <c r="H484" s="4">
        <v>915.44</v>
      </c>
      <c r="I484" s="5" t="s">
        <v>12</v>
      </c>
    </row>
    <row r="485" spans="1:9" ht="18" customHeight="1" x14ac:dyDescent="0.3">
      <c r="A485" s="2">
        <v>2022</v>
      </c>
      <c r="B485" s="2" t="s">
        <v>39</v>
      </c>
      <c r="C485" s="2" t="s">
        <v>16</v>
      </c>
      <c r="D485" s="6" t="s">
        <v>17</v>
      </c>
      <c r="E485" s="7">
        <v>644</v>
      </c>
      <c r="F485" s="7">
        <v>5743.5</v>
      </c>
      <c r="G485" s="7">
        <v>6432.72</v>
      </c>
      <c r="H485" s="4">
        <v>1148.7</v>
      </c>
      <c r="I485" s="5" t="s">
        <v>12</v>
      </c>
    </row>
    <row r="486" spans="1:9" ht="18" customHeight="1" x14ac:dyDescent="0.3">
      <c r="A486" s="2">
        <v>2022</v>
      </c>
      <c r="B486" s="2" t="s">
        <v>39</v>
      </c>
      <c r="C486" s="2" t="s">
        <v>18</v>
      </c>
      <c r="D486" s="6" t="s">
        <v>19</v>
      </c>
      <c r="E486" s="7">
        <v>643</v>
      </c>
      <c r="F486" s="7">
        <v>7000</v>
      </c>
      <c r="G486" s="7">
        <v>7840</v>
      </c>
      <c r="H486" s="4">
        <v>1400</v>
      </c>
      <c r="I486" s="5" t="s">
        <v>12</v>
      </c>
    </row>
    <row r="487" spans="1:9" ht="18" customHeight="1" x14ac:dyDescent="0.3">
      <c r="A487" s="2">
        <v>2022</v>
      </c>
      <c r="B487" s="2" t="s">
        <v>39</v>
      </c>
      <c r="C487" s="2" t="s">
        <v>16</v>
      </c>
      <c r="D487" s="6" t="s">
        <v>20</v>
      </c>
      <c r="E487" s="7">
        <v>455</v>
      </c>
      <c r="F487" s="7">
        <v>4578.6000000000004</v>
      </c>
      <c r="G487" s="7">
        <v>5128.0320000000002</v>
      </c>
      <c r="H487" s="4">
        <v>915.72000000000014</v>
      </c>
      <c r="I487" s="5" t="s">
        <v>12</v>
      </c>
    </row>
    <row r="488" spans="1:9" ht="18" customHeight="1" x14ac:dyDescent="0.3">
      <c r="A488" s="2">
        <v>2022</v>
      </c>
      <c r="B488" s="2" t="s">
        <v>39</v>
      </c>
      <c r="C488" s="2" t="s">
        <v>18</v>
      </c>
      <c r="D488" s="6" t="s">
        <v>21</v>
      </c>
      <c r="E488" s="8">
        <v>345</v>
      </c>
      <c r="F488" s="8">
        <v>7000</v>
      </c>
      <c r="G488" s="8">
        <v>7840</v>
      </c>
      <c r="H488" s="4">
        <v>1400</v>
      </c>
      <c r="I488" s="5" t="s">
        <v>12</v>
      </c>
    </row>
    <row r="489" spans="1:9" ht="18" customHeight="1" x14ac:dyDescent="0.3">
      <c r="A489" s="2">
        <v>2022</v>
      </c>
      <c r="B489" s="2" t="s">
        <v>39</v>
      </c>
      <c r="C489" s="2" t="s">
        <v>14</v>
      </c>
      <c r="D489" s="3" t="s">
        <v>22</v>
      </c>
      <c r="E489" s="4">
        <v>122</v>
      </c>
      <c r="F489" s="4">
        <v>100</v>
      </c>
      <c r="G489" s="4">
        <v>112</v>
      </c>
      <c r="H489" s="4">
        <v>20</v>
      </c>
      <c r="I489" s="5" t="s">
        <v>12</v>
      </c>
    </row>
    <row r="490" spans="1:9" ht="18" customHeight="1" x14ac:dyDescent="0.3">
      <c r="A490" s="2">
        <v>2022</v>
      </c>
      <c r="B490" s="2" t="s">
        <v>39</v>
      </c>
      <c r="C490" s="2" t="s">
        <v>23</v>
      </c>
      <c r="D490" s="6" t="s">
        <v>24</v>
      </c>
      <c r="E490" s="7">
        <v>78</v>
      </c>
      <c r="F490" s="7">
        <v>2288.6</v>
      </c>
      <c r="G490" s="7">
        <v>5126.4639999999999</v>
      </c>
      <c r="H490" s="4">
        <v>457.72</v>
      </c>
      <c r="I490" s="5" t="s">
        <v>12</v>
      </c>
    </row>
    <row r="491" spans="1:9" ht="18" customHeight="1" x14ac:dyDescent="0.3">
      <c r="A491" s="2">
        <v>2022</v>
      </c>
      <c r="B491" s="2" t="s">
        <v>39</v>
      </c>
      <c r="C491" s="2" t="s">
        <v>23</v>
      </c>
      <c r="D491" s="6" t="s">
        <v>25</v>
      </c>
      <c r="E491" s="7">
        <v>76</v>
      </c>
      <c r="F491" s="7">
        <v>2288.4499999999998</v>
      </c>
      <c r="G491" s="7">
        <v>5126.1279999999997</v>
      </c>
      <c r="H491" s="4">
        <v>457.69</v>
      </c>
      <c r="I491" s="5" t="s">
        <v>12</v>
      </c>
    </row>
    <row r="492" spans="1:9" ht="18" customHeight="1" x14ac:dyDescent="0.3">
      <c r="A492" s="2">
        <v>2022</v>
      </c>
      <c r="B492" s="2" t="s">
        <v>39</v>
      </c>
      <c r="C492" s="2" t="s">
        <v>23</v>
      </c>
      <c r="D492" s="6" t="s">
        <v>26</v>
      </c>
      <c r="E492" s="7">
        <v>46</v>
      </c>
      <c r="F492" s="7">
        <v>100</v>
      </c>
      <c r="G492" s="7">
        <v>224</v>
      </c>
      <c r="H492" s="4">
        <v>20</v>
      </c>
      <c r="I492" s="5" t="s">
        <v>12</v>
      </c>
    </row>
    <row r="493" spans="1:9" ht="18" customHeight="1" x14ac:dyDescent="0.3">
      <c r="A493" s="2">
        <v>2022</v>
      </c>
      <c r="B493" s="2" t="s">
        <v>39</v>
      </c>
      <c r="C493" s="2" t="s">
        <v>23</v>
      </c>
      <c r="D493" s="6" t="s">
        <v>27</v>
      </c>
      <c r="E493" s="7">
        <v>34</v>
      </c>
      <c r="F493" s="7">
        <v>2746.08</v>
      </c>
      <c r="G493" s="7">
        <v>5126.0160000000005</v>
      </c>
      <c r="H493" s="4">
        <v>549.21600000000001</v>
      </c>
      <c r="I493" s="5" t="s">
        <v>12</v>
      </c>
    </row>
    <row r="494" spans="1:9" ht="18" customHeight="1" x14ac:dyDescent="0.3">
      <c r="A494" s="2">
        <v>2022</v>
      </c>
      <c r="B494" s="2" t="s">
        <v>39</v>
      </c>
      <c r="C494" s="2" t="s">
        <v>14</v>
      </c>
      <c r="D494" s="3" t="s">
        <v>28</v>
      </c>
      <c r="E494" s="4">
        <v>7</v>
      </c>
      <c r="F494" s="4">
        <v>240</v>
      </c>
      <c r="G494" s="4">
        <v>224</v>
      </c>
      <c r="H494" s="4">
        <v>48</v>
      </c>
      <c r="I494" s="5" t="s">
        <v>12</v>
      </c>
    </row>
    <row r="495" spans="1:9" ht="18" customHeight="1" x14ac:dyDescent="0.3">
      <c r="A495" s="2">
        <v>2022</v>
      </c>
      <c r="B495" s="2" t="s">
        <v>39</v>
      </c>
      <c r="C495" s="2" t="s">
        <v>23</v>
      </c>
      <c r="D495" s="6" t="s">
        <v>30</v>
      </c>
      <c r="E495" s="7">
        <v>3</v>
      </c>
      <c r="F495" s="7">
        <v>2746.38</v>
      </c>
      <c r="G495" s="7">
        <v>5126.576</v>
      </c>
      <c r="H495" s="4">
        <v>549.27600000000007</v>
      </c>
      <c r="I495" s="5" t="s">
        <v>12</v>
      </c>
    </row>
    <row r="496" spans="1:9" ht="18" customHeight="1" x14ac:dyDescent="0.3">
      <c r="A496" s="2">
        <v>2022</v>
      </c>
      <c r="B496" s="2" t="s">
        <v>39</v>
      </c>
      <c r="C496" s="2" t="s">
        <v>29</v>
      </c>
      <c r="D496" s="6" t="s">
        <v>29</v>
      </c>
      <c r="E496" s="7">
        <v>2</v>
      </c>
      <c r="F496" s="7">
        <v>7920</v>
      </c>
      <c r="G496" s="7">
        <v>7392</v>
      </c>
      <c r="H496" s="4">
        <v>1584</v>
      </c>
      <c r="I496" s="5" t="s">
        <v>12</v>
      </c>
    </row>
    <row r="497" spans="1:9" ht="18" customHeight="1" x14ac:dyDescent="0.3">
      <c r="A497" s="2">
        <v>2022</v>
      </c>
      <c r="B497" s="2" t="s">
        <v>40</v>
      </c>
      <c r="C497" s="2" t="s">
        <v>10</v>
      </c>
      <c r="D497" s="3" t="s">
        <v>11</v>
      </c>
      <c r="E497" s="4">
        <v>3566</v>
      </c>
      <c r="F497" s="4">
        <v>5035.0300000000007</v>
      </c>
      <c r="G497" s="4">
        <v>5126.576</v>
      </c>
      <c r="H497" s="4">
        <v>1007.0060000000002</v>
      </c>
      <c r="I497" s="5" t="s">
        <v>12</v>
      </c>
    </row>
    <row r="498" spans="1:9" ht="18" customHeight="1" x14ac:dyDescent="0.3">
      <c r="A498" s="2">
        <v>2022</v>
      </c>
      <c r="B498" s="2" t="s">
        <v>40</v>
      </c>
      <c r="C498" s="2" t="s">
        <v>10</v>
      </c>
      <c r="D498" s="3" t="s">
        <v>13</v>
      </c>
      <c r="E498" s="4">
        <v>2498</v>
      </c>
      <c r="F498" s="4">
        <v>9200</v>
      </c>
      <c r="G498" s="4">
        <v>8960</v>
      </c>
      <c r="H498" s="4">
        <v>1840</v>
      </c>
      <c r="I498" s="5" t="s">
        <v>12</v>
      </c>
    </row>
    <row r="499" spans="1:9" ht="18" customHeight="1" x14ac:dyDescent="0.3">
      <c r="A499" s="2">
        <v>2022</v>
      </c>
      <c r="B499" s="2" t="s">
        <v>40</v>
      </c>
      <c r="C499" s="2" t="s">
        <v>14</v>
      </c>
      <c r="D499" s="3" t="s">
        <v>15</v>
      </c>
      <c r="E499" s="4">
        <v>1245</v>
      </c>
      <c r="F499" s="4">
        <v>5263.78</v>
      </c>
      <c r="G499" s="4">
        <v>5126.4639999999999</v>
      </c>
      <c r="H499" s="4">
        <v>1052.7560000000001</v>
      </c>
      <c r="I499" s="5" t="s">
        <v>12</v>
      </c>
    </row>
    <row r="500" spans="1:9" ht="18" customHeight="1" x14ac:dyDescent="0.3">
      <c r="A500" s="2">
        <v>2022</v>
      </c>
      <c r="B500" s="2" t="s">
        <v>40</v>
      </c>
      <c r="C500" s="2" t="s">
        <v>16</v>
      </c>
      <c r="D500" s="6" t="s">
        <v>17</v>
      </c>
      <c r="E500" s="7">
        <v>644</v>
      </c>
      <c r="F500" s="7">
        <v>6605.0249999999996</v>
      </c>
      <c r="G500" s="7">
        <v>6432.72</v>
      </c>
      <c r="H500" s="4">
        <v>1321.0050000000001</v>
      </c>
      <c r="I500" s="5" t="s">
        <v>12</v>
      </c>
    </row>
    <row r="501" spans="1:9" ht="18" customHeight="1" x14ac:dyDescent="0.3">
      <c r="A501" s="2">
        <v>2022</v>
      </c>
      <c r="B501" s="2" t="s">
        <v>40</v>
      </c>
      <c r="C501" s="2" t="s">
        <v>18</v>
      </c>
      <c r="D501" s="6" t="s">
        <v>19</v>
      </c>
      <c r="E501" s="7">
        <v>643</v>
      </c>
      <c r="F501" s="7">
        <v>8400</v>
      </c>
      <c r="G501" s="7">
        <v>7840</v>
      </c>
      <c r="H501" s="4">
        <v>1680</v>
      </c>
      <c r="I501" s="5" t="s">
        <v>12</v>
      </c>
    </row>
    <row r="502" spans="1:9" ht="18" customHeight="1" x14ac:dyDescent="0.3">
      <c r="A502" s="2">
        <v>2022</v>
      </c>
      <c r="B502" s="2" t="s">
        <v>40</v>
      </c>
      <c r="C502" s="2" t="s">
        <v>16</v>
      </c>
      <c r="D502" s="6" t="s">
        <v>20</v>
      </c>
      <c r="E502" s="7">
        <v>455</v>
      </c>
      <c r="F502" s="7">
        <v>5494.3200000000006</v>
      </c>
      <c r="G502" s="7">
        <v>5128.0320000000002</v>
      </c>
      <c r="H502" s="4">
        <v>1098.8640000000003</v>
      </c>
      <c r="I502" s="5" t="s">
        <v>12</v>
      </c>
    </row>
    <row r="503" spans="1:9" ht="18" customHeight="1" x14ac:dyDescent="0.3">
      <c r="A503" s="2">
        <v>2022</v>
      </c>
      <c r="B503" s="2" t="s">
        <v>40</v>
      </c>
      <c r="C503" s="2" t="s">
        <v>18</v>
      </c>
      <c r="D503" s="6" t="s">
        <v>21</v>
      </c>
      <c r="E503" s="8">
        <v>345</v>
      </c>
      <c r="F503" s="8">
        <v>8400</v>
      </c>
      <c r="G503" s="8">
        <v>7840</v>
      </c>
      <c r="H503" s="4">
        <v>1680</v>
      </c>
      <c r="I503" s="5" t="s">
        <v>12</v>
      </c>
    </row>
    <row r="504" spans="1:9" ht="18" customHeight="1" x14ac:dyDescent="0.3">
      <c r="A504" s="2">
        <v>2022</v>
      </c>
      <c r="B504" s="2" t="s">
        <v>40</v>
      </c>
      <c r="C504" s="2" t="s">
        <v>14</v>
      </c>
      <c r="D504" s="3" t="s">
        <v>22</v>
      </c>
      <c r="E504" s="4">
        <v>122</v>
      </c>
      <c r="F504" s="4">
        <v>120</v>
      </c>
      <c r="G504" s="4">
        <v>112</v>
      </c>
      <c r="H504" s="4">
        <v>24</v>
      </c>
      <c r="I504" s="5" t="s">
        <v>12</v>
      </c>
    </row>
    <row r="505" spans="1:9" ht="18" customHeight="1" x14ac:dyDescent="0.3">
      <c r="A505" s="2">
        <v>2022</v>
      </c>
      <c r="B505" s="2" t="s">
        <v>40</v>
      </c>
      <c r="C505" s="2" t="s">
        <v>23</v>
      </c>
      <c r="D505" s="6" t="s">
        <v>24</v>
      </c>
      <c r="E505" s="7">
        <v>78</v>
      </c>
      <c r="F505" s="7">
        <v>2517.46</v>
      </c>
      <c r="G505" s="7">
        <v>5126.4639999999999</v>
      </c>
      <c r="H505" s="4">
        <v>503.49200000000002</v>
      </c>
      <c r="I505" s="5" t="s">
        <v>12</v>
      </c>
    </row>
    <row r="506" spans="1:9" ht="18" customHeight="1" x14ac:dyDescent="0.3">
      <c r="A506" s="2">
        <v>2022</v>
      </c>
      <c r="B506" s="2" t="s">
        <v>40</v>
      </c>
      <c r="C506" s="2" t="s">
        <v>23</v>
      </c>
      <c r="D506" s="6" t="s">
        <v>25</v>
      </c>
      <c r="E506" s="7">
        <v>76</v>
      </c>
      <c r="F506" s="7">
        <v>2517.2949999999996</v>
      </c>
      <c r="G506" s="7">
        <v>5126.1279999999997</v>
      </c>
      <c r="H506" s="4">
        <v>503.45899999999995</v>
      </c>
      <c r="I506" s="5" t="s">
        <v>12</v>
      </c>
    </row>
    <row r="507" spans="1:9" ht="18" customHeight="1" x14ac:dyDescent="0.3">
      <c r="A507" s="2">
        <v>2022</v>
      </c>
      <c r="B507" s="2" t="s">
        <v>40</v>
      </c>
      <c r="C507" s="2" t="s">
        <v>23</v>
      </c>
      <c r="D507" s="6" t="s">
        <v>26</v>
      </c>
      <c r="E507" s="7">
        <v>46</v>
      </c>
      <c r="F507" s="7">
        <v>110</v>
      </c>
      <c r="G507" s="7">
        <v>224</v>
      </c>
      <c r="H507" s="4">
        <v>22</v>
      </c>
      <c r="I507" s="5" t="s">
        <v>12</v>
      </c>
    </row>
    <row r="508" spans="1:9" ht="18" customHeight="1" x14ac:dyDescent="0.3">
      <c r="A508" s="2">
        <v>2022</v>
      </c>
      <c r="B508" s="2" t="s">
        <v>40</v>
      </c>
      <c r="C508" s="2" t="s">
        <v>23</v>
      </c>
      <c r="D508" s="6" t="s">
        <v>27</v>
      </c>
      <c r="E508" s="7">
        <v>34</v>
      </c>
      <c r="F508" s="7">
        <v>2517.2400000000002</v>
      </c>
      <c r="G508" s="7">
        <v>5126.0160000000005</v>
      </c>
      <c r="H508" s="4">
        <v>503.44800000000009</v>
      </c>
      <c r="I508" s="5" t="s">
        <v>12</v>
      </c>
    </row>
    <row r="509" spans="1:9" ht="18" customHeight="1" x14ac:dyDescent="0.3">
      <c r="A509" s="2">
        <v>2022</v>
      </c>
      <c r="B509" s="2" t="s">
        <v>40</v>
      </c>
      <c r="C509" s="2" t="s">
        <v>14</v>
      </c>
      <c r="D509" s="3" t="s">
        <v>28</v>
      </c>
      <c r="E509" s="4">
        <v>7</v>
      </c>
      <c r="F509" s="4">
        <v>220</v>
      </c>
      <c r="G509" s="4">
        <v>224</v>
      </c>
      <c r="H509" s="4">
        <v>44</v>
      </c>
      <c r="I509" s="5" t="s">
        <v>12</v>
      </c>
    </row>
    <row r="510" spans="1:9" ht="18" customHeight="1" x14ac:dyDescent="0.3">
      <c r="A510" s="2">
        <v>2022</v>
      </c>
      <c r="B510" s="2" t="s">
        <v>40</v>
      </c>
      <c r="C510" s="2" t="s">
        <v>23</v>
      </c>
      <c r="D510" s="6" t="s">
        <v>30</v>
      </c>
      <c r="E510" s="7">
        <v>3</v>
      </c>
      <c r="F510" s="7">
        <v>2517.5150000000003</v>
      </c>
      <c r="G510" s="7">
        <v>5126.576</v>
      </c>
      <c r="H510" s="4">
        <v>503.5030000000001</v>
      </c>
      <c r="I510" s="5" t="s">
        <v>12</v>
      </c>
    </row>
    <row r="511" spans="1:9" ht="18" customHeight="1" x14ac:dyDescent="0.3">
      <c r="A511" s="2">
        <v>2022</v>
      </c>
      <c r="B511" s="2" t="s">
        <v>40</v>
      </c>
      <c r="C511" s="2" t="s">
        <v>29</v>
      </c>
      <c r="D511" s="6" t="s">
        <v>29</v>
      </c>
      <c r="E511" s="7">
        <v>2</v>
      </c>
      <c r="F511" s="7">
        <v>7260</v>
      </c>
      <c r="G511" s="7">
        <v>7392</v>
      </c>
      <c r="H511" s="4">
        <v>1452</v>
      </c>
      <c r="I511" s="5" t="s">
        <v>12</v>
      </c>
    </row>
    <row r="512" spans="1:9" ht="18" customHeight="1" x14ac:dyDescent="0.3">
      <c r="A512" s="2">
        <v>2022</v>
      </c>
      <c r="B512" s="2" t="s">
        <v>41</v>
      </c>
      <c r="C512" s="2" t="s">
        <v>10</v>
      </c>
      <c r="D512" s="3" t="s">
        <v>11</v>
      </c>
      <c r="E512" s="4">
        <v>3566</v>
      </c>
      <c r="F512" s="4">
        <v>5263.8950000000004</v>
      </c>
      <c r="G512" s="4">
        <v>5126.576</v>
      </c>
      <c r="H512" s="4">
        <v>1052.7790000000002</v>
      </c>
      <c r="I512" s="5" t="s">
        <v>12</v>
      </c>
    </row>
    <row r="513" spans="1:9" ht="18" customHeight="1" x14ac:dyDescent="0.3">
      <c r="A513" s="2">
        <v>2022</v>
      </c>
      <c r="B513" s="2" t="s">
        <v>41</v>
      </c>
      <c r="C513" s="2" t="s">
        <v>10</v>
      </c>
      <c r="D513" s="3" t="s">
        <v>13</v>
      </c>
      <c r="E513" s="4">
        <v>2498</v>
      </c>
      <c r="F513" s="4">
        <v>8800</v>
      </c>
      <c r="G513" s="4">
        <v>8960</v>
      </c>
      <c r="H513" s="4">
        <v>1760</v>
      </c>
      <c r="I513" s="5" t="s">
        <v>12</v>
      </c>
    </row>
    <row r="514" spans="1:9" ht="18" customHeight="1" x14ac:dyDescent="0.3">
      <c r="A514" s="2">
        <v>2022</v>
      </c>
      <c r="B514" s="2" t="s">
        <v>41</v>
      </c>
      <c r="C514" s="2" t="s">
        <v>14</v>
      </c>
      <c r="D514" s="3" t="s">
        <v>15</v>
      </c>
      <c r="E514" s="4">
        <v>1245</v>
      </c>
      <c r="F514" s="4">
        <v>5034.92</v>
      </c>
      <c r="G514" s="4">
        <v>5126.4639999999999</v>
      </c>
      <c r="H514" s="4">
        <v>1006.984</v>
      </c>
      <c r="I514" s="5" t="s">
        <v>12</v>
      </c>
    </row>
    <row r="515" spans="1:9" ht="18" customHeight="1" x14ac:dyDescent="0.3">
      <c r="A515" s="2">
        <v>2022</v>
      </c>
      <c r="B515" s="2" t="s">
        <v>41</v>
      </c>
      <c r="C515" s="2" t="s">
        <v>16</v>
      </c>
      <c r="D515" s="6" t="s">
        <v>17</v>
      </c>
      <c r="E515" s="7">
        <v>644</v>
      </c>
      <c r="F515" s="7">
        <v>6317.85</v>
      </c>
      <c r="G515" s="7">
        <v>6432.72</v>
      </c>
      <c r="H515" s="4">
        <v>1263.5700000000002</v>
      </c>
      <c r="I515" s="5" t="s">
        <v>12</v>
      </c>
    </row>
    <row r="516" spans="1:9" ht="18" customHeight="1" x14ac:dyDescent="0.3">
      <c r="A516" s="2">
        <v>2022</v>
      </c>
      <c r="B516" s="2" t="s">
        <v>41</v>
      </c>
      <c r="C516" s="2" t="s">
        <v>18</v>
      </c>
      <c r="D516" s="6" t="s">
        <v>19</v>
      </c>
      <c r="E516" s="7">
        <v>643</v>
      </c>
      <c r="F516" s="7">
        <v>7700</v>
      </c>
      <c r="G516" s="7">
        <v>7840</v>
      </c>
      <c r="H516" s="4">
        <v>1540</v>
      </c>
      <c r="I516" s="5" t="s">
        <v>12</v>
      </c>
    </row>
    <row r="517" spans="1:9" ht="18" customHeight="1" x14ac:dyDescent="0.3">
      <c r="A517" s="2">
        <v>2022</v>
      </c>
      <c r="B517" s="2" t="s">
        <v>41</v>
      </c>
      <c r="C517" s="2" t="s">
        <v>16</v>
      </c>
      <c r="D517" s="6" t="s">
        <v>20</v>
      </c>
      <c r="E517" s="7">
        <v>455</v>
      </c>
      <c r="F517" s="7">
        <v>5036.46</v>
      </c>
      <c r="G517" s="7">
        <v>5128.0320000000002</v>
      </c>
      <c r="H517" s="4">
        <v>1007.292</v>
      </c>
      <c r="I517" s="5" t="s">
        <v>12</v>
      </c>
    </row>
    <row r="518" spans="1:9" ht="18" customHeight="1" x14ac:dyDescent="0.3">
      <c r="A518" s="2">
        <v>2022</v>
      </c>
      <c r="B518" s="2" t="s">
        <v>41</v>
      </c>
      <c r="C518" s="2" t="s">
        <v>18</v>
      </c>
      <c r="D518" s="6" t="s">
        <v>21</v>
      </c>
      <c r="E518" s="8">
        <v>345</v>
      </c>
      <c r="F518" s="8">
        <v>7700</v>
      </c>
      <c r="G518" s="8">
        <v>7840</v>
      </c>
      <c r="H518" s="4">
        <v>1540</v>
      </c>
      <c r="I518" s="5" t="s">
        <v>12</v>
      </c>
    </row>
    <row r="519" spans="1:9" ht="18" customHeight="1" x14ac:dyDescent="0.3">
      <c r="A519" s="2">
        <v>2022</v>
      </c>
      <c r="B519" s="2" t="s">
        <v>41</v>
      </c>
      <c r="C519" s="2" t="s">
        <v>14</v>
      </c>
      <c r="D519" s="3" t="s">
        <v>22</v>
      </c>
      <c r="E519" s="4">
        <v>122</v>
      </c>
      <c r="F519" s="4">
        <v>110</v>
      </c>
      <c r="G519" s="4">
        <v>112</v>
      </c>
      <c r="H519" s="4">
        <v>22</v>
      </c>
      <c r="I519" s="5" t="s">
        <v>12</v>
      </c>
    </row>
    <row r="520" spans="1:9" ht="18" customHeight="1" x14ac:dyDescent="0.3">
      <c r="A520" s="2">
        <v>2022</v>
      </c>
      <c r="B520" s="2" t="s">
        <v>41</v>
      </c>
      <c r="C520" s="2" t="s">
        <v>23</v>
      </c>
      <c r="D520" s="6" t="s">
        <v>24</v>
      </c>
      <c r="E520" s="7">
        <v>78</v>
      </c>
      <c r="F520" s="7">
        <v>2517.46</v>
      </c>
      <c r="G520" s="7">
        <v>5126.4639999999999</v>
      </c>
      <c r="H520" s="4">
        <v>503.49200000000002</v>
      </c>
      <c r="I520" s="5" t="s">
        <v>12</v>
      </c>
    </row>
    <row r="521" spans="1:9" ht="18" customHeight="1" x14ac:dyDescent="0.3">
      <c r="A521" s="2">
        <v>2022</v>
      </c>
      <c r="B521" s="2" t="s">
        <v>41</v>
      </c>
      <c r="C521" s="2" t="s">
        <v>23</v>
      </c>
      <c r="D521" s="6" t="s">
        <v>25</v>
      </c>
      <c r="E521" s="7">
        <v>76</v>
      </c>
      <c r="F521" s="7">
        <v>2288.4499999999998</v>
      </c>
      <c r="G521" s="7">
        <v>5126.1279999999997</v>
      </c>
      <c r="H521" s="4">
        <v>457.69</v>
      </c>
      <c r="I521" s="5" t="s">
        <v>12</v>
      </c>
    </row>
    <row r="522" spans="1:9" ht="18" customHeight="1" x14ac:dyDescent="0.3">
      <c r="A522" s="2">
        <v>2022</v>
      </c>
      <c r="B522" s="2" t="s">
        <v>41</v>
      </c>
      <c r="C522" s="2" t="s">
        <v>23</v>
      </c>
      <c r="D522" s="6" t="s">
        <v>26</v>
      </c>
      <c r="E522" s="7">
        <v>46</v>
      </c>
      <c r="F522" s="7">
        <v>100</v>
      </c>
      <c r="G522" s="7">
        <v>224</v>
      </c>
      <c r="H522" s="4">
        <v>20</v>
      </c>
      <c r="I522" s="5" t="s">
        <v>12</v>
      </c>
    </row>
    <row r="523" spans="1:9" ht="18" customHeight="1" x14ac:dyDescent="0.3">
      <c r="A523" s="2">
        <v>2022</v>
      </c>
      <c r="B523" s="2" t="s">
        <v>41</v>
      </c>
      <c r="C523" s="2" t="s">
        <v>23</v>
      </c>
      <c r="D523" s="6" t="s">
        <v>27</v>
      </c>
      <c r="E523" s="7">
        <v>34</v>
      </c>
      <c r="F523" s="7">
        <v>2288.4</v>
      </c>
      <c r="G523" s="7">
        <v>5126.0160000000005</v>
      </c>
      <c r="H523" s="4">
        <v>457.68000000000006</v>
      </c>
      <c r="I523" s="5" t="s">
        <v>33</v>
      </c>
    </row>
    <row r="524" spans="1:9" ht="18" customHeight="1" x14ac:dyDescent="0.3">
      <c r="A524" s="2">
        <v>2022</v>
      </c>
      <c r="B524" s="2" t="s">
        <v>41</v>
      </c>
      <c r="C524" s="2" t="s">
        <v>14</v>
      </c>
      <c r="D524" s="3" t="s">
        <v>28</v>
      </c>
      <c r="E524" s="4">
        <v>7</v>
      </c>
      <c r="F524" s="4">
        <v>200</v>
      </c>
      <c r="G524" s="4">
        <v>224</v>
      </c>
      <c r="H524" s="4">
        <v>40</v>
      </c>
      <c r="I524" s="5" t="s">
        <v>33</v>
      </c>
    </row>
    <row r="525" spans="1:9" ht="18" customHeight="1" x14ac:dyDescent="0.3">
      <c r="A525" s="2">
        <v>2022</v>
      </c>
      <c r="B525" s="2" t="s">
        <v>41</v>
      </c>
      <c r="C525" s="2" t="s">
        <v>23</v>
      </c>
      <c r="D525" s="6" t="s">
        <v>30</v>
      </c>
      <c r="E525" s="7">
        <v>3</v>
      </c>
      <c r="F525" s="7">
        <v>2288.65</v>
      </c>
      <c r="G525" s="7">
        <v>5126.576</v>
      </c>
      <c r="H525" s="4">
        <v>457.73</v>
      </c>
      <c r="I525" s="5" t="s">
        <v>33</v>
      </c>
    </row>
    <row r="526" spans="1:9" ht="18" customHeight="1" x14ac:dyDescent="0.3">
      <c r="A526" s="2">
        <v>2022</v>
      </c>
      <c r="B526" s="2" t="s">
        <v>41</v>
      </c>
      <c r="C526" s="2" t="s">
        <v>29</v>
      </c>
      <c r="D526" s="6" t="s">
        <v>29</v>
      </c>
      <c r="E526" s="7">
        <v>2</v>
      </c>
      <c r="F526" s="7">
        <v>6600</v>
      </c>
      <c r="G526" s="7">
        <v>7392</v>
      </c>
      <c r="H526" s="4">
        <v>1320</v>
      </c>
      <c r="I526" s="5" t="s">
        <v>33</v>
      </c>
    </row>
    <row r="527" spans="1:9" ht="18" customHeight="1" x14ac:dyDescent="0.3">
      <c r="A527" s="2">
        <v>2022</v>
      </c>
      <c r="B527" s="2" t="s">
        <v>42</v>
      </c>
      <c r="C527" s="2" t="s">
        <v>10</v>
      </c>
      <c r="D527" s="3" t="s">
        <v>11</v>
      </c>
      <c r="E527" s="4">
        <v>3566</v>
      </c>
      <c r="F527" s="4">
        <v>4577.3</v>
      </c>
      <c r="G527" s="4">
        <v>5126.576</v>
      </c>
      <c r="H527" s="4">
        <v>915.46</v>
      </c>
      <c r="I527" s="5" t="s">
        <v>33</v>
      </c>
    </row>
    <row r="528" spans="1:9" ht="18" customHeight="1" x14ac:dyDescent="0.3">
      <c r="A528" s="2">
        <v>2022</v>
      </c>
      <c r="B528" s="2" t="s">
        <v>42</v>
      </c>
      <c r="C528" s="2" t="s">
        <v>10</v>
      </c>
      <c r="D528" s="3" t="s">
        <v>13</v>
      </c>
      <c r="E528" s="4">
        <v>2498</v>
      </c>
      <c r="F528" s="4">
        <v>8000</v>
      </c>
      <c r="G528" s="4">
        <v>8960</v>
      </c>
      <c r="H528" s="4">
        <v>1600</v>
      </c>
      <c r="I528" s="5" t="s">
        <v>33</v>
      </c>
    </row>
    <row r="529" spans="1:9" ht="18" customHeight="1" x14ac:dyDescent="0.3">
      <c r="A529" s="2">
        <v>2022</v>
      </c>
      <c r="B529" s="2" t="s">
        <v>42</v>
      </c>
      <c r="C529" s="2" t="s">
        <v>14</v>
      </c>
      <c r="D529" s="3" t="s">
        <v>15</v>
      </c>
      <c r="E529" s="4">
        <v>1245</v>
      </c>
      <c r="F529" s="4">
        <v>4577.2</v>
      </c>
      <c r="G529" s="4">
        <v>5126.4639999999999</v>
      </c>
      <c r="H529" s="4">
        <v>915.44</v>
      </c>
      <c r="I529" s="5" t="s">
        <v>33</v>
      </c>
    </row>
    <row r="530" spans="1:9" ht="18" customHeight="1" x14ac:dyDescent="0.3">
      <c r="A530" s="2">
        <v>2022</v>
      </c>
      <c r="B530" s="2" t="s">
        <v>42</v>
      </c>
      <c r="C530" s="2" t="s">
        <v>16</v>
      </c>
      <c r="D530" s="6" t="s">
        <v>17</v>
      </c>
      <c r="E530" s="7">
        <v>644</v>
      </c>
      <c r="F530" s="7">
        <v>5743.5</v>
      </c>
      <c r="G530" s="7">
        <v>6432.72</v>
      </c>
      <c r="H530" s="4">
        <v>1148.7</v>
      </c>
      <c r="I530" s="5" t="s">
        <v>33</v>
      </c>
    </row>
    <row r="531" spans="1:9" ht="18" customHeight="1" x14ac:dyDescent="0.3">
      <c r="A531" s="2">
        <v>2022</v>
      </c>
      <c r="B531" s="2" t="s">
        <v>42</v>
      </c>
      <c r="C531" s="2" t="s">
        <v>18</v>
      </c>
      <c r="D531" s="6" t="s">
        <v>19</v>
      </c>
      <c r="E531" s="7">
        <v>643</v>
      </c>
      <c r="F531" s="7">
        <v>7000</v>
      </c>
      <c r="G531" s="7">
        <v>7840</v>
      </c>
      <c r="H531" s="4">
        <v>1400</v>
      </c>
      <c r="I531" s="5" t="s">
        <v>33</v>
      </c>
    </row>
    <row r="532" spans="1:9" ht="18" customHeight="1" x14ac:dyDescent="0.3">
      <c r="A532" s="2">
        <v>2022</v>
      </c>
      <c r="B532" s="2" t="s">
        <v>42</v>
      </c>
      <c r="C532" s="2" t="s">
        <v>16</v>
      </c>
      <c r="D532" s="6" t="s">
        <v>20</v>
      </c>
      <c r="E532" s="7">
        <v>455</v>
      </c>
      <c r="F532" s="7">
        <v>4578.6000000000004</v>
      </c>
      <c r="G532" s="7">
        <v>5128.0320000000002</v>
      </c>
      <c r="H532" s="4">
        <v>915.72000000000014</v>
      </c>
      <c r="I532" s="5" t="s">
        <v>33</v>
      </c>
    </row>
    <row r="533" spans="1:9" ht="18" customHeight="1" x14ac:dyDescent="0.3">
      <c r="A533" s="2">
        <v>2022</v>
      </c>
      <c r="B533" s="2" t="s">
        <v>42</v>
      </c>
      <c r="C533" s="2" t="s">
        <v>18</v>
      </c>
      <c r="D533" s="6" t="s">
        <v>21</v>
      </c>
      <c r="E533" s="8">
        <v>345</v>
      </c>
      <c r="F533" s="8">
        <v>7000</v>
      </c>
      <c r="G533" s="8">
        <v>7840</v>
      </c>
      <c r="H533" s="4">
        <v>1400</v>
      </c>
      <c r="I533" s="5" t="s">
        <v>33</v>
      </c>
    </row>
    <row r="534" spans="1:9" ht="18" customHeight="1" x14ac:dyDescent="0.3">
      <c r="A534" s="2">
        <v>2022</v>
      </c>
      <c r="B534" s="2" t="s">
        <v>42</v>
      </c>
      <c r="C534" s="2" t="s">
        <v>14</v>
      </c>
      <c r="D534" s="3" t="s">
        <v>22</v>
      </c>
      <c r="E534" s="4">
        <v>122</v>
      </c>
      <c r="F534" s="4">
        <v>100</v>
      </c>
      <c r="G534" s="4">
        <v>112</v>
      </c>
      <c r="H534" s="4">
        <v>20</v>
      </c>
      <c r="I534" s="5" t="s">
        <v>33</v>
      </c>
    </row>
    <row r="535" spans="1:9" ht="18" customHeight="1" x14ac:dyDescent="0.3">
      <c r="A535" s="2">
        <v>2022</v>
      </c>
      <c r="B535" s="2" t="s">
        <v>42</v>
      </c>
      <c r="C535" s="2" t="s">
        <v>23</v>
      </c>
      <c r="D535" s="6" t="s">
        <v>24</v>
      </c>
      <c r="E535" s="7">
        <v>78</v>
      </c>
      <c r="F535" s="7">
        <v>2288.6</v>
      </c>
      <c r="G535" s="7">
        <v>5126.4639999999999</v>
      </c>
      <c r="H535" s="4">
        <v>457.72</v>
      </c>
      <c r="I535" s="5" t="s">
        <v>33</v>
      </c>
    </row>
    <row r="536" spans="1:9" ht="18" customHeight="1" x14ac:dyDescent="0.3">
      <c r="A536" s="2">
        <v>2022</v>
      </c>
      <c r="B536" s="2" t="s">
        <v>42</v>
      </c>
      <c r="C536" s="2" t="s">
        <v>23</v>
      </c>
      <c r="D536" s="6" t="s">
        <v>25</v>
      </c>
      <c r="E536" s="7">
        <v>76</v>
      </c>
      <c r="F536" s="7">
        <v>2288.4499999999998</v>
      </c>
      <c r="G536" s="7">
        <v>5126.1279999999997</v>
      </c>
      <c r="H536" s="4">
        <v>457.69</v>
      </c>
      <c r="I536" s="5" t="s">
        <v>33</v>
      </c>
    </row>
    <row r="537" spans="1:9" ht="18" customHeight="1" x14ac:dyDescent="0.3">
      <c r="A537" s="2">
        <v>2022</v>
      </c>
      <c r="B537" s="2" t="s">
        <v>42</v>
      </c>
      <c r="C537" s="2" t="s">
        <v>23</v>
      </c>
      <c r="D537" s="6" t="s">
        <v>26</v>
      </c>
      <c r="E537" s="7">
        <v>46</v>
      </c>
      <c r="F537" s="7">
        <v>100</v>
      </c>
      <c r="G537" s="7">
        <v>224</v>
      </c>
      <c r="H537" s="4">
        <v>20</v>
      </c>
      <c r="I537" s="5" t="s">
        <v>33</v>
      </c>
    </row>
    <row r="538" spans="1:9" ht="18" customHeight="1" x14ac:dyDescent="0.3">
      <c r="A538" s="2">
        <v>2022</v>
      </c>
      <c r="B538" s="2" t="s">
        <v>42</v>
      </c>
      <c r="C538" s="2" t="s">
        <v>23</v>
      </c>
      <c r="D538" s="6" t="s">
        <v>27</v>
      </c>
      <c r="E538" s="7">
        <v>34</v>
      </c>
      <c r="F538" s="7">
        <v>2288.4</v>
      </c>
      <c r="G538" s="7">
        <v>5126.0160000000005</v>
      </c>
      <c r="H538" s="4">
        <v>457.68000000000006</v>
      </c>
      <c r="I538" s="5" t="s">
        <v>33</v>
      </c>
    </row>
    <row r="539" spans="1:9" ht="18" customHeight="1" x14ac:dyDescent="0.3">
      <c r="A539" s="2">
        <v>2022</v>
      </c>
      <c r="B539" s="2" t="s">
        <v>42</v>
      </c>
      <c r="C539" s="2" t="s">
        <v>14</v>
      </c>
      <c r="D539" s="3" t="s">
        <v>28</v>
      </c>
      <c r="E539" s="4">
        <v>7</v>
      </c>
      <c r="F539" s="4">
        <v>200</v>
      </c>
      <c r="G539" s="4">
        <v>224</v>
      </c>
      <c r="H539" s="4">
        <v>40</v>
      </c>
      <c r="I539" s="5" t="s">
        <v>33</v>
      </c>
    </row>
    <row r="540" spans="1:9" ht="18" customHeight="1" x14ac:dyDescent="0.3">
      <c r="A540" s="2">
        <v>2022</v>
      </c>
      <c r="B540" s="2" t="s">
        <v>42</v>
      </c>
      <c r="C540" s="2" t="s">
        <v>23</v>
      </c>
      <c r="D540" s="6" t="s">
        <v>30</v>
      </c>
      <c r="E540" s="7">
        <v>3</v>
      </c>
      <c r="F540" s="7">
        <v>2288.65</v>
      </c>
      <c r="G540" s="7">
        <v>5126.576</v>
      </c>
      <c r="H540" s="4">
        <v>457.73</v>
      </c>
      <c r="I540" s="5" t="s">
        <v>33</v>
      </c>
    </row>
    <row r="541" spans="1:9" ht="18" customHeight="1" x14ac:dyDescent="0.3">
      <c r="A541" s="2">
        <v>2022</v>
      </c>
      <c r="B541" s="2" t="s">
        <v>42</v>
      </c>
      <c r="C541" s="2" t="s">
        <v>29</v>
      </c>
      <c r="D541" s="6" t="s">
        <v>29</v>
      </c>
      <c r="E541" s="7">
        <v>2</v>
      </c>
      <c r="F541" s="7">
        <v>6600</v>
      </c>
      <c r="G541" s="7">
        <v>7392</v>
      </c>
      <c r="H541" s="4">
        <v>1320</v>
      </c>
      <c r="I541" s="5" t="s">
        <v>33</v>
      </c>
    </row>
    <row r="542" spans="1:9" ht="18" customHeight="1" x14ac:dyDescent="0.3">
      <c r="A542" s="2">
        <v>2023</v>
      </c>
      <c r="B542" s="2" t="s">
        <v>9</v>
      </c>
      <c r="C542" s="2" t="s">
        <v>10</v>
      </c>
      <c r="D542" s="3" t="s">
        <v>11</v>
      </c>
      <c r="E542" s="4">
        <v>3566</v>
      </c>
      <c r="F542" s="4">
        <v>5492.76</v>
      </c>
      <c r="G542" s="4">
        <v>5126.576</v>
      </c>
      <c r="H542" s="4">
        <v>1098.5520000000001</v>
      </c>
      <c r="I542" s="5" t="s">
        <v>33</v>
      </c>
    </row>
    <row r="543" spans="1:9" ht="18" customHeight="1" x14ac:dyDescent="0.3">
      <c r="A543" s="2">
        <v>2023</v>
      </c>
      <c r="B543" s="2" t="s">
        <v>9</v>
      </c>
      <c r="C543" s="2" t="s">
        <v>10</v>
      </c>
      <c r="D543" s="3" t="s">
        <v>13</v>
      </c>
      <c r="E543" s="4">
        <v>2498</v>
      </c>
      <c r="F543" s="4">
        <v>9600</v>
      </c>
      <c r="G543" s="4">
        <v>8960</v>
      </c>
      <c r="H543" s="4">
        <v>1920</v>
      </c>
      <c r="I543" s="5" t="s">
        <v>33</v>
      </c>
    </row>
    <row r="544" spans="1:9" ht="18" customHeight="1" x14ac:dyDescent="0.3">
      <c r="A544" s="2">
        <v>2023</v>
      </c>
      <c r="B544" s="2" t="s">
        <v>9</v>
      </c>
      <c r="C544" s="2" t="s">
        <v>14</v>
      </c>
      <c r="D544" s="3" t="s">
        <v>15</v>
      </c>
      <c r="E544" s="4">
        <v>1245</v>
      </c>
      <c r="F544" s="4">
        <v>5492.6399999999994</v>
      </c>
      <c r="G544" s="4">
        <v>5126.4639999999999</v>
      </c>
      <c r="H544" s="4">
        <v>1098.528</v>
      </c>
      <c r="I544" s="5" t="s">
        <v>33</v>
      </c>
    </row>
    <row r="545" spans="1:9" ht="18" customHeight="1" x14ac:dyDescent="0.3">
      <c r="A545" s="2">
        <v>2023</v>
      </c>
      <c r="B545" s="2" t="s">
        <v>9</v>
      </c>
      <c r="C545" s="2" t="s">
        <v>16</v>
      </c>
      <c r="D545" s="6" t="s">
        <v>17</v>
      </c>
      <c r="E545" s="7">
        <v>644</v>
      </c>
      <c r="F545" s="7">
        <v>6892.2</v>
      </c>
      <c r="G545" s="7">
        <v>6432.72</v>
      </c>
      <c r="H545" s="4">
        <v>1378.44</v>
      </c>
      <c r="I545" s="5" t="s">
        <v>33</v>
      </c>
    </row>
    <row r="546" spans="1:9" ht="18" customHeight="1" x14ac:dyDescent="0.3">
      <c r="A546" s="2">
        <v>2023</v>
      </c>
      <c r="B546" s="2" t="s">
        <v>9</v>
      </c>
      <c r="C546" s="2" t="s">
        <v>18</v>
      </c>
      <c r="D546" s="6" t="s">
        <v>19</v>
      </c>
      <c r="E546" s="7">
        <v>643</v>
      </c>
      <c r="F546" s="7">
        <v>8400</v>
      </c>
      <c r="G546" s="7">
        <v>7840</v>
      </c>
      <c r="H546" s="4">
        <v>1680</v>
      </c>
      <c r="I546" s="5" t="s">
        <v>12</v>
      </c>
    </row>
    <row r="547" spans="1:9" ht="18" customHeight="1" x14ac:dyDescent="0.3">
      <c r="A547" s="2">
        <v>2023</v>
      </c>
      <c r="B547" s="2" t="s">
        <v>9</v>
      </c>
      <c r="C547" s="2" t="s">
        <v>16</v>
      </c>
      <c r="D547" s="6" t="s">
        <v>20</v>
      </c>
      <c r="E547" s="7">
        <v>455</v>
      </c>
      <c r="F547" s="7">
        <v>5494.3200000000006</v>
      </c>
      <c r="G547" s="7">
        <v>5128.0320000000002</v>
      </c>
      <c r="H547" s="4">
        <v>1098.8640000000003</v>
      </c>
      <c r="I547" s="5" t="s">
        <v>12</v>
      </c>
    </row>
    <row r="548" spans="1:9" ht="18" customHeight="1" x14ac:dyDescent="0.3">
      <c r="A548" s="2">
        <v>2023</v>
      </c>
      <c r="B548" s="2" t="s">
        <v>9</v>
      </c>
      <c r="C548" s="2" t="s">
        <v>18</v>
      </c>
      <c r="D548" s="6" t="s">
        <v>21</v>
      </c>
      <c r="E548" s="8">
        <v>345</v>
      </c>
      <c r="F548" s="8">
        <v>8400</v>
      </c>
      <c r="G548" s="8">
        <v>7840</v>
      </c>
      <c r="H548" s="4">
        <v>1680</v>
      </c>
      <c r="I548" s="5" t="s">
        <v>12</v>
      </c>
    </row>
    <row r="549" spans="1:9" ht="18" customHeight="1" x14ac:dyDescent="0.3">
      <c r="A549" s="2">
        <v>2023</v>
      </c>
      <c r="B549" s="2" t="s">
        <v>9</v>
      </c>
      <c r="C549" s="2" t="s">
        <v>14</v>
      </c>
      <c r="D549" s="3" t="s">
        <v>22</v>
      </c>
      <c r="E549" s="4">
        <v>122</v>
      </c>
      <c r="F549" s="4">
        <v>120</v>
      </c>
      <c r="G549" s="4">
        <v>112</v>
      </c>
      <c r="H549" s="4">
        <v>24</v>
      </c>
      <c r="I549" s="5" t="s">
        <v>12</v>
      </c>
    </row>
    <row r="550" spans="1:9" ht="18" customHeight="1" x14ac:dyDescent="0.3">
      <c r="A550" s="2">
        <v>2023</v>
      </c>
      <c r="B550" s="2" t="s">
        <v>9</v>
      </c>
      <c r="C550" s="2" t="s">
        <v>23</v>
      </c>
      <c r="D550" s="6" t="s">
        <v>24</v>
      </c>
      <c r="E550" s="7">
        <v>78</v>
      </c>
      <c r="F550" s="7">
        <v>2288.6</v>
      </c>
      <c r="G550" s="7">
        <v>5126.4639999999999</v>
      </c>
      <c r="H550" s="4">
        <v>457.72</v>
      </c>
      <c r="I550" s="5" t="s">
        <v>12</v>
      </c>
    </row>
    <row r="551" spans="1:9" ht="18" customHeight="1" x14ac:dyDescent="0.3">
      <c r="A551" s="2">
        <v>2023</v>
      </c>
      <c r="B551" s="2" t="s">
        <v>9</v>
      </c>
      <c r="C551" s="2" t="s">
        <v>23</v>
      </c>
      <c r="D551" s="6" t="s">
        <v>25</v>
      </c>
      <c r="E551" s="7">
        <v>76</v>
      </c>
      <c r="F551" s="7">
        <v>2288.4499999999998</v>
      </c>
      <c r="G551" s="7">
        <v>5126.1279999999997</v>
      </c>
      <c r="H551" s="4">
        <v>457.69</v>
      </c>
      <c r="I551" s="5" t="s">
        <v>12</v>
      </c>
    </row>
    <row r="552" spans="1:9" ht="18" customHeight="1" x14ac:dyDescent="0.3">
      <c r="A552" s="2">
        <v>2023</v>
      </c>
      <c r="B552" s="2" t="s">
        <v>9</v>
      </c>
      <c r="C552" s="2" t="s">
        <v>23</v>
      </c>
      <c r="D552" s="6" t="s">
        <v>26</v>
      </c>
      <c r="E552" s="7">
        <v>46</v>
      </c>
      <c r="F552" s="7">
        <v>100</v>
      </c>
      <c r="G552" s="7">
        <v>224</v>
      </c>
      <c r="H552" s="4">
        <v>20</v>
      </c>
      <c r="I552" s="5" t="s">
        <v>12</v>
      </c>
    </row>
    <row r="553" spans="1:9" ht="18" customHeight="1" x14ac:dyDescent="0.3">
      <c r="A553" s="2">
        <v>2023</v>
      </c>
      <c r="B553" s="2" t="s">
        <v>9</v>
      </c>
      <c r="C553" s="2" t="s">
        <v>23</v>
      </c>
      <c r="D553" s="6" t="s">
        <v>27</v>
      </c>
      <c r="E553" s="7">
        <v>34</v>
      </c>
      <c r="F553" s="7">
        <v>2288.4</v>
      </c>
      <c r="G553" s="7">
        <v>5126.0160000000005</v>
      </c>
      <c r="H553" s="4">
        <v>457.68000000000006</v>
      </c>
      <c r="I553" s="5" t="s">
        <v>12</v>
      </c>
    </row>
    <row r="554" spans="1:9" ht="18" customHeight="1" x14ac:dyDescent="0.3">
      <c r="A554" s="2">
        <v>2023</v>
      </c>
      <c r="B554" s="2" t="s">
        <v>9</v>
      </c>
      <c r="C554" s="2" t="s">
        <v>14</v>
      </c>
      <c r="D554" s="3" t="s">
        <v>28</v>
      </c>
      <c r="E554" s="4">
        <v>7</v>
      </c>
      <c r="F554" s="4">
        <v>200</v>
      </c>
      <c r="G554" s="4">
        <v>224</v>
      </c>
      <c r="H554" s="4">
        <v>40</v>
      </c>
      <c r="I554" s="5" t="s">
        <v>12</v>
      </c>
    </row>
    <row r="555" spans="1:9" ht="18" customHeight="1" x14ac:dyDescent="0.3">
      <c r="A555" s="2">
        <v>2023</v>
      </c>
      <c r="B555" s="2" t="s">
        <v>9</v>
      </c>
      <c r="C555" s="2" t="s">
        <v>29</v>
      </c>
      <c r="D555" s="6" t="s">
        <v>29</v>
      </c>
      <c r="E555" s="7">
        <v>3</v>
      </c>
      <c r="F555" s="7">
        <v>4577.3</v>
      </c>
      <c r="G555" s="7">
        <v>7392</v>
      </c>
      <c r="H555" s="4">
        <v>915.46</v>
      </c>
      <c r="I555" s="5" t="s">
        <v>12</v>
      </c>
    </row>
    <row r="556" spans="1:9" ht="18" customHeight="1" x14ac:dyDescent="0.3">
      <c r="A556" s="2">
        <v>2023</v>
      </c>
      <c r="B556" s="2" t="s">
        <v>9</v>
      </c>
      <c r="C556" s="2" t="s">
        <v>23</v>
      </c>
      <c r="D556" s="6" t="s">
        <v>30</v>
      </c>
      <c r="E556" s="7">
        <v>3</v>
      </c>
      <c r="F556" s="7">
        <v>3300</v>
      </c>
      <c r="G556" s="7">
        <v>5126.576</v>
      </c>
      <c r="H556" s="4">
        <v>660</v>
      </c>
      <c r="I556" s="5" t="s">
        <v>12</v>
      </c>
    </row>
    <row r="557" spans="1:9" ht="18" customHeight="1" x14ac:dyDescent="0.3">
      <c r="A557" s="2">
        <v>2023</v>
      </c>
      <c r="B557" s="2" t="s">
        <v>31</v>
      </c>
      <c r="C557" s="2" t="s">
        <v>10</v>
      </c>
      <c r="D557" s="3" t="s">
        <v>11</v>
      </c>
      <c r="E557" s="4">
        <v>3566</v>
      </c>
      <c r="F557" s="4">
        <v>4577.3</v>
      </c>
      <c r="G557" s="4">
        <v>5126.576</v>
      </c>
      <c r="H557" s="4">
        <v>915.46</v>
      </c>
      <c r="I557" s="5" t="s">
        <v>12</v>
      </c>
    </row>
    <row r="558" spans="1:9" ht="18" customHeight="1" x14ac:dyDescent="0.3">
      <c r="A558" s="2">
        <v>2023</v>
      </c>
      <c r="B558" s="2" t="s">
        <v>31</v>
      </c>
      <c r="C558" s="2" t="s">
        <v>10</v>
      </c>
      <c r="D558" s="3" t="s">
        <v>13</v>
      </c>
      <c r="E558" s="4">
        <v>2498</v>
      </c>
      <c r="F558" s="4">
        <v>8000</v>
      </c>
      <c r="G558" s="4">
        <v>8960</v>
      </c>
      <c r="H558" s="4">
        <v>1600</v>
      </c>
      <c r="I558" s="5" t="s">
        <v>12</v>
      </c>
    </row>
    <row r="559" spans="1:9" ht="18" customHeight="1" x14ac:dyDescent="0.3">
      <c r="A559" s="2">
        <v>2023</v>
      </c>
      <c r="B559" s="2" t="s">
        <v>31</v>
      </c>
      <c r="C559" s="2" t="s">
        <v>14</v>
      </c>
      <c r="D559" s="3" t="s">
        <v>15</v>
      </c>
      <c r="E559" s="4">
        <v>1245</v>
      </c>
      <c r="F559" s="4">
        <v>4577.2</v>
      </c>
      <c r="G559" s="4">
        <v>5126.4639999999999</v>
      </c>
      <c r="H559" s="4">
        <v>915.44</v>
      </c>
      <c r="I559" s="5" t="s">
        <v>12</v>
      </c>
    </row>
    <row r="560" spans="1:9" ht="18" customHeight="1" x14ac:dyDescent="0.3">
      <c r="A560" s="2">
        <v>2023</v>
      </c>
      <c r="B560" s="2" t="s">
        <v>31</v>
      </c>
      <c r="C560" s="2" t="s">
        <v>16</v>
      </c>
      <c r="D560" s="6" t="s">
        <v>17</v>
      </c>
      <c r="E560" s="7">
        <v>644</v>
      </c>
      <c r="F560" s="7">
        <v>5743.5</v>
      </c>
      <c r="G560" s="7">
        <v>6432.72</v>
      </c>
      <c r="H560" s="4">
        <v>1148.7</v>
      </c>
      <c r="I560" s="5" t="s">
        <v>12</v>
      </c>
    </row>
    <row r="561" spans="1:9" ht="18" customHeight="1" x14ac:dyDescent="0.3">
      <c r="A561" s="2">
        <v>2023</v>
      </c>
      <c r="B561" s="2" t="s">
        <v>31</v>
      </c>
      <c r="C561" s="2" t="s">
        <v>18</v>
      </c>
      <c r="D561" s="6" t="s">
        <v>19</v>
      </c>
      <c r="E561" s="7">
        <v>643</v>
      </c>
      <c r="F561" s="7">
        <v>7000</v>
      </c>
      <c r="G561" s="7">
        <v>7840</v>
      </c>
      <c r="H561" s="4">
        <v>1400</v>
      </c>
      <c r="I561" s="5" t="s">
        <v>12</v>
      </c>
    </row>
    <row r="562" spans="1:9" ht="18" customHeight="1" x14ac:dyDescent="0.3">
      <c r="A562" s="2">
        <v>2023</v>
      </c>
      <c r="B562" s="2" t="s">
        <v>31</v>
      </c>
      <c r="C562" s="2" t="s">
        <v>16</v>
      </c>
      <c r="D562" s="6" t="s">
        <v>20</v>
      </c>
      <c r="E562" s="7">
        <v>455</v>
      </c>
      <c r="F562" s="7">
        <v>4578.6000000000004</v>
      </c>
      <c r="G562" s="7">
        <v>5128.0320000000002</v>
      </c>
      <c r="H562" s="4">
        <v>915.72000000000014</v>
      </c>
      <c r="I562" s="5" t="s">
        <v>12</v>
      </c>
    </row>
    <row r="563" spans="1:9" ht="18" customHeight="1" x14ac:dyDescent="0.3">
      <c r="A563" s="2">
        <v>2023</v>
      </c>
      <c r="B563" s="2" t="s">
        <v>31</v>
      </c>
      <c r="C563" s="2" t="s">
        <v>18</v>
      </c>
      <c r="D563" s="6" t="s">
        <v>21</v>
      </c>
      <c r="E563" s="8">
        <v>345</v>
      </c>
      <c r="F563" s="8">
        <v>7000</v>
      </c>
      <c r="G563" s="8">
        <v>7840</v>
      </c>
      <c r="H563" s="4">
        <v>1400</v>
      </c>
      <c r="I563" s="5" t="s">
        <v>12</v>
      </c>
    </row>
    <row r="564" spans="1:9" ht="18" customHeight="1" x14ac:dyDescent="0.3">
      <c r="A564" s="2">
        <v>2023</v>
      </c>
      <c r="B564" s="2" t="s">
        <v>31</v>
      </c>
      <c r="C564" s="2" t="s">
        <v>14</v>
      </c>
      <c r="D564" s="3" t="s">
        <v>22</v>
      </c>
      <c r="E564" s="4">
        <v>122</v>
      </c>
      <c r="F564" s="4">
        <v>100</v>
      </c>
      <c r="G564" s="4">
        <v>112</v>
      </c>
      <c r="H564" s="4">
        <v>20</v>
      </c>
      <c r="I564" s="5" t="s">
        <v>12</v>
      </c>
    </row>
    <row r="565" spans="1:9" ht="18" customHeight="1" x14ac:dyDescent="0.3">
      <c r="A565" s="2">
        <v>2023</v>
      </c>
      <c r="B565" s="2" t="s">
        <v>31</v>
      </c>
      <c r="C565" s="2" t="s">
        <v>23</v>
      </c>
      <c r="D565" s="6" t="s">
        <v>24</v>
      </c>
      <c r="E565" s="7">
        <v>78</v>
      </c>
      <c r="F565" s="7">
        <v>2288.6</v>
      </c>
      <c r="G565" s="7">
        <v>5126.4639999999999</v>
      </c>
      <c r="H565" s="4">
        <v>457.72</v>
      </c>
      <c r="I565" s="5" t="s">
        <v>12</v>
      </c>
    </row>
    <row r="566" spans="1:9" ht="18" customHeight="1" x14ac:dyDescent="0.3">
      <c r="A566" s="2">
        <v>2023</v>
      </c>
      <c r="B566" s="2" t="s">
        <v>31</v>
      </c>
      <c r="C566" s="2" t="s">
        <v>23</v>
      </c>
      <c r="D566" s="6" t="s">
        <v>25</v>
      </c>
      <c r="E566" s="7">
        <v>76</v>
      </c>
      <c r="F566" s="7">
        <v>2288.4499999999998</v>
      </c>
      <c r="G566" s="7">
        <v>5126.1279999999997</v>
      </c>
      <c r="H566" s="4">
        <v>457.69</v>
      </c>
      <c r="I566" s="5" t="s">
        <v>12</v>
      </c>
    </row>
    <row r="567" spans="1:9" ht="18" customHeight="1" x14ac:dyDescent="0.3">
      <c r="A567" s="2">
        <v>2023</v>
      </c>
      <c r="B567" s="2" t="s">
        <v>31</v>
      </c>
      <c r="C567" s="2" t="s">
        <v>23</v>
      </c>
      <c r="D567" s="6" t="s">
        <v>26</v>
      </c>
      <c r="E567" s="7">
        <v>46</v>
      </c>
      <c r="F567" s="7">
        <v>100</v>
      </c>
      <c r="G567" s="7">
        <v>224</v>
      </c>
      <c r="H567" s="4">
        <v>20</v>
      </c>
      <c r="I567" s="5" t="s">
        <v>12</v>
      </c>
    </row>
    <row r="568" spans="1:9" ht="18" customHeight="1" x14ac:dyDescent="0.3">
      <c r="A568" s="2">
        <v>2023</v>
      </c>
      <c r="B568" s="2" t="s">
        <v>31</v>
      </c>
      <c r="C568" s="2" t="s">
        <v>23</v>
      </c>
      <c r="D568" s="6" t="s">
        <v>27</v>
      </c>
      <c r="E568" s="7">
        <v>34</v>
      </c>
      <c r="F568" s="7">
        <v>2288.4</v>
      </c>
      <c r="G568" s="7">
        <v>5126.0160000000005</v>
      </c>
      <c r="H568" s="4">
        <v>457.68000000000006</v>
      </c>
      <c r="I568" s="5" t="s">
        <v>12</v>
      </c>
    </row>
    <row r="569" spans="1:9" ht="18" customHeight="1" x14ac:dyDescent="0.3">
      <c r="A569" s="2">
        <v>2023</v>
      </c>
      <c r="B569" s="2" t="s">
        <v>31</v>
      </c>
      <c r="C569" s="2" t="s">
        <v>14</v>
      </c>
      <c r="D569" s="3" t="s">
        <v>28</v>
      </c>
      <c r="E569" s="4">
        <v>7</v>
      </c>
      <c r="F569" s="4">
        <v>200</v>
      </c>
      <c r="G569" s="4">
        <v>224</v>
      </c>
      <c r="H569" s="4">
        <v>40</v>
      </c>
      <c r="I569" s="5" t="s">
        <v>12</v>
      </c>
    </row>
    <row r="570" spans="1:9" ht="18" customHeight="1" x14ac:dyDescent="0.3">
      <c r="A570" s="2">
        <v>2023</v>
      </c>
      <c r="B570" s="2" t="s">
        <v>31</v>
      </c>
      <c r="C570" s="2" t="s">
        <v>23</v>
      </c>
      <c r="D570" s="6" t="s">
        <v>30</v>
      </c>
      <c r="E570" s="7">
        <v>3</v>
      </c>
      <c r="F570" s="7">
        <v>3300</v>
      </c>
      <c r="G570" s="7">
        <v>5126.576</v>
      </c>
      <c r="H570" s="4">
        <v>660</v>
      </c>
      <c r="I570" s="5" t="s">
        <v>12</v>
      </c>
    </row>
    <row r="571" spans="1:9" ht="18" customHeight="1" x14ac:dyDescent="0.3">
      <c r="A571" s="2">
        <v>2023</v>
      </c>
      <c r="B571" s="2" t="s">
        <v>31</v>
      </c>
      <c r="C571" s="2" t="s">
        <v>29</v>
      </c>
      <c r="D571" s="6" t="s">
        <v>29</v>
      </c>
      <c r="E571" s="7">
        <v>2</v>
      </c>
      <c r="F571" s="7">
        <v>6600</v>
      </c>
      <c r="G571" s="7">
        <v>7392</v>
      </c>
      <c r="H571" s="4">
        <v>1320</v>
      </c>
      <c r="I571" s="5" t="s">
        <v>12</v>
      </c>
    </row>
    <row r="572" spans="1:9" ht="18" customHeight="1" x14ac:dyDescent="0.3">
      <c r="A572" s="2">
        <v>2023</v>
      </c>
      <c r="B572" s="2" t="s">
        <v>32</v>
      </c>
      <c r="C572" s="2" t="s">
        <v>10</v>
      </c>
      <c r="D572" s="3" t="s">
        <v>11</v>
      </c>
      <c r="E572" s="4">
        <v>3566</v>
      </c>
      <c r="F572" s="4">
        <v>4577.3</v>
      </c>
      <c r="G572" s="4">
        <v>5126.576</v>
      </c>
      <c r="H572" s="4">
        <v>915.46</v>
      </c>
      <c r="I572" s="5" t="s">
        <v>12</v>
      </c>
    </row>
    <row r="573" spans="1:9" ht="18" customHeight="1" x14ac:dyDescent="0.3">
      <c r="A573" s="2">
        <v>2023</v>
      </c>
      <c r="B573" s="2" t="s">
        <v>32</v>
      </c>
      <c r="C573" s="2" t="s">
        <v>10</v>
      </c>
      <c r="D573" s="3" t="s">
        <v>13</v>
      </c>
      <c r="E573" s="4">
        <v>2498</v>
      </c>
      <c r="F573" s="4">
        <v>8000</v>
      </c>
      <c r="G573" s="4">
        <v>8960</v>
      </c>
      <c r="H573" s="4">
        <v>1600</v>
      </c>
      <c r="I573" s="5" t="s">
        <v>12</v>
      </c>
    </row>
    <row r="574" spans="1:9" ht="18" customHeight="1" x14ac:dyDescent="0.3">
      <c r="A574" s="2">
        <v>2023</v>
      </c>
      <c r="B574" s="2" t="s">
        <v>32</v>
      </c>
      <c r="C574" s="2" t="s">
        <v>14</v>
      </c>
      <c r="D574" s="3" t="s">
        <v>15</v>
      </c>
      <c r="E574" s="4">
        <v>1245</v>
      </c>
      <c r="F574" s="4">
        <v>4577.2</v>
      </c>
      <c r="G574" s="4">
        <v>5126.4639999999999</v>
      </c>
      <c r="H574" s="4">
        <v>915.44</v>
      </c>
      <c r="I574" s="5" t="s">
        <v>12</v>
      </c>
    </row>
    <row r="575" spans="1:9" ht="18" customHeight="1" x14ac:dyDescent="0.3">
      <c r="A575" s="2">
        <v>2023</v>
      </c>
      <c r="B575" s="2" t="s">
        <v>32</v>
      </c>
      <c r="C575" s="2" t="s">
        <v>16</v>
      </c>
      <c r="D575" s="6" t="s">
        <v>17</v>
      </c>
      <c r="E575" s="7">
        <v>644</v>
      </c>
      <c r="F575" s="7">
        <v>10000</v>
      </c>
      <c r="G575" s="7">
        <v>6432.72</v>
      </c>
      <c r="H575" s="4">
        <v>2000</v>
      </c>
      <c r="I575" s="5" t="s">
        <v>12</v>
      </c>
    </row>
    <row r="576" spans="1:9" ht="18" customHeight="1" x14ac:dyDescent="0.3">
      <c r="A576" s="2">
        <v>2023</v>
      </c>
      <c r="B576" s="2" t="s">
        <v>32</v>
      </c>
      <c r="C576" s="2" t="s">
        <v>18</v>
      </c>
      <c r="D576" s="6" t="s">
        <v>19</v>
      </c>
      <c r="E576" s="7">
        <v>643</v>
      </c>
      <c r="F576" s="7">
        <v>7000</v>
      </c>
      <c r="G576" s="7">
        <v>7840</v>
      </c>
      <c r="H576" s="4">
        <v>1400</v>
      </c>
      <c r="I576" s="5" t="s">
        <v>12</v>
      </c>
    </row>
    <row r="577" spans="1:9" ht="18" customHeight="1" x14ac:dyDescent="0.3">
      <c r="A577" s="2">
        <v>2023</v>
      </c>
      <c r="B577" s="2" t="s">
        <v>32</v>
      </c>
      <c r="C577" s="2" t="s">
        <v>16</v>
      </c>
      <c r="D577" s="6" t="s">
        <v>20</v>
      </c>
      <c r="E577" s="7">
        <v>455</v>
      </c>
      <c r="F577" s="7">
        <v>4578.6000000000004</v>
      </c>
      <c r="G577" s="7">
        <v>5128.0320000000002</v>
      </c>
      <c r="H577" s="4">
        <v>915.72000000000014</v>
      </c>
      <c r="I577" s="5" t="s">
        <v>12</v>
      </c>
    </row>
    <row r="578" spans="1:9" ht="18" customHeight="1" x14ac:dyDescent="0.3">
      <c r="A578" s="2">
        <v>2023</v>
      </c>
      <c r="B578" s="2" t="s">
        <v>32</v>
      </c>
      <c r="C578" s="2" t="s">
        <v>18</v>
      </c>
      <c r="D578" s="6" t="s">
        <v>21</v>
      </c>
      <c r="E578" s="8">
        <v>345</v>
      </c>
      <c r="F578" s="8">
        <v>7000</v>
      </c>
      <c r="G578" s="8">
        <v>7840</v>
      </c>
      <c r="H578" s="4">
        <v>1400</v>
      </c>
      <c r="I578" s="5" t="s">
        <v>12</v>
      </c>
    </row>
    <row r="579" spans="1:9" ht="18" customHeight="1" x14ac:dyDescent="0.3">
      <c r="A579" s="2">
        <v>2023</v>
      </c>
      <c r="B579" s="2" t="s">
        <v>32</v>
      </c>
      <c r="C579" s="2" t="s">
        <v>14</v>
      </c>
      <c r="D579" s="3" t="s">
        <v>22</v>
      </c>
      <c r="E579" s="4">
        <v>122</v>
      </c>
      <c r="F579" s="4">
        <v>100</v>
      </c>
      <c r="G579" s="4">
        <v>112</v>
      </c>
      <c r="H579" s="4">
        <v>20</v>
      </c>
      <c r="I579" s="5" t="s">
        <v>12</v>
      </c>
    </row>
    <row r="580" spans="1:9" ht="18" customHeight="1" x14ac:dyDescent="0.3">
      <c r="A580" s="2">
        <v>2023</v>
      </c>
      <c r="B580" s="2" t="s">
        <v>32</v>
      </c>
      <c r="C580" s="2" t="s">
        <v>23</v>
      </c>
      <c r="D580" s="6" t="s">
        <v>24</v>
      </c>
      <c r="E580" s="7">
        <v>78</v>
      </c>
      <c r="F580" s="7">
        <v>2288.6</v>
      </c>
      <c r="G580" s="7">
        <v>5126.4639999999999</v>
      </c>
      <c r="H580" s="4">
        <v>457.72</v>
      </c>
      <c r="I580" s="5" t="s">
        <v>12</v>
      </c>
    </row>
    <row r="581" spans="1:9" ht="18" customHeight="1" x14ac:dyDescent="0.3">
      <c r="A581" s="2">
        <v>2023</v>
      </c>
      <c r="B581" s="2" t="s">
        <v>32</v>
      </c>
      <c r="C581" s="2" t="s">
        <v>23</v>
      </c>
      <c r="D581" s="6" t="s">
        <v>25</v>
      </c>
      <c r="E581" s="7">
        <v>76</v>
      </c>
      <c r="F581" s="7">
        <v>2288.4499999999998</v>
      </c>
      <c r="G581" s="7">
        <v>5126.1279999999997</v>
      </c>
      <c r="H581" s="4">
        <v>457.69</v>
      </c>
      <c r="I581" s="5" t="s">
        <v>12</v>
      </c>
    </row>
    <row r="582" spans="1:9" ht="18" customHeight="1" x14ac:dyDescent="0.3">
      <c r="A582" s="2">
        <v>2023</v>
      </c>
      <c r="B582" s="2" t="s">
        <v>32</v>
      </c>
      <c r="C582" s="2" t="s">
        <v>23</v>
      </c>
      <c r="D582" s="6" t="s">
        <v>26</v>
      </c>
      <c r="E582" s="7">
        <v>46</v>
      </c>
      <c r="F582" s="7">
        <v>100</v>
      </c>
      <c r="G582" s="7">
        <v>224</v>
      </c>
      <c r="H582" s="4">
        <v>20</v>
      </c>
      <c r="I582" s="5" t="s">
        <v>12</v>
      </c>
    </row>
    <row r="583" spans="1:9" ht="18" customHeight="1" x14ac:dyDescent="0.3">
      <c r="A583" s="2">
        <v>2023</v>
      </c>
      <c r="B583" s="2" t="s">
        <v>32</v>
      </c>
      <c r="C583" s="2" t="s">
        <v>23</v>
      </c>
      <c r="D583" s="6" t="s">
        <v>27</v>
      </c>
      <c r="E583" s="7">
        <v>34</v>
      </c>
      <c r="F583" s="7">
        <v>2288.4</v>
      </c>
      <c r="G583" s="7">
        <v>5126.0160000000005</v>
      </c>
      <c r="H583" s="4">
        <v>457.68000000000006</v>
      </c>
      <c r="I583" s="5" t="s">
        <v>12</v>
      </c>
    </row>
    <row r="584" spans="1:9" ht="18" customHeight="1" x14ac:dyDescent="0.3">
      <c r="A584" s="2">
        <v>2023</v>
      </c>
      <c r="B584" s="2" t="s">
        <v>32</v>
      </c>
      <c r="C584" s="2" t="s">
        <v>14</v>
      </c>
      <c r="D584" s="3" t="s">
        <v>28</v>
      </c>
      <c r="E584" s="4">
        <v>7</v>
      </c>
      <c r="F584" s="4">
        <v>200</v>
      </c>
      <c r="G584" s="4">
        <v>224</v>
      </c>
      <c r="H584" s="4">
        <v>40</v>
      </c>
      <c r="I584" s="5" t="s">
        <v>12</v>
      </c>
    </row>
    <row r="585" spans="1:9" ht="18" customHeight="1" x14ac:dyDescent="0.3">
      <c r="A585" s="2">
        <v>2023</v>
      </c>
      <c r="B585" s="2" t="s">
        <v>32</v>
      </c>
      <c r="C585" s="2" t="s">
        <v>23</v>
      </c>
      <c r="D585" s="6" t="s">
        <v>30</v>
      </c>
      <c r="E585" s="7">
        <v>3</v>
      </c>
      <c r="F585" s="7">
        <v>2288.65</v>
      </c>
      <c r="G585" s="7">
        <v>5126.576</v>
      </c>
      <c r="H585" s="4">
        <v>457.73</v>
      </c>
      <c r="I585" s="5" t="s">
        <v>12</v>
      </c>
    </row>
    <row r="586" spans="1:9" ht="18" customHeight="1" x14ac:dyDescent="0.3">
      <c r="A586" s="2">
        <v>2023</v>
      </c>
      <c r="B586" s="2" t="s">
        <v>32</v>
      </c>
      <c r="C586" s="2" t="s">
        <v>29</v>
      </c>
      <c r="D586" s="6" t="s">
        <v>29</v>
      </c>
      <c r="E586" s="7">
        <v>2</v>
      </c>
      <c r="F586" s="7">
        <v>6600</v>
      </c>
      <c r="G586" s="7">
        <v>7392</v>
      </c>
      <c r="H586" s="4">
        <v>1320</v>
      </c>
      <c r="I586" s="5" t="s">
        <v>12</v>
      </c>
    </row>
    <row r="587" spans="1:9" ht="18" customHeight="1" x14ac:dyDescent="0.3">
      <c r="A587" s="2">
        <v>2023</v>
      </c>
      <c r="B587" s="2" t="s">
        <v>34</v>
      </c>
      <c r="C587" s="2" t="s">
        <v>10</v>
      </c>
      <c r="D587" s="3" t="s">
        <v>11</v>
      </c>
      <c r="E587" s="4">
        <v>3566</v>
      </c>
      <c r="F587" s="4">
        <v>4577.3</v>
      </c>
      <c r="G587" s="4">
        <v>5126.576</v>
      </c>
      <c r="H587" s="4">
        <v>915.46</v>
      </c>
      <c r="I587" s="5" t="s">
        <v>12</v>
      </c>
    </row>
    <row r="588" spans="1:9" ht="18" customHeight="1" x14ac:dyDescent="0.3">
      <c r="A588" s="2">
        <v>2023</v>
      </c>
      <c r="B588" s="2" t="s">
        <v>34</v>
      </c>
      <c r="C588" s="2" t="s">
        <v>10</v>
      </c>
      <c r="D588" s="3" t="s">
        <v>13</v>
      </c>
      <c r="E588" s="4">
        <v>2498</v>
      </c>
      <c r="F588" s="4">
        <v>8000</v>
      </c>
      <c r="G588" s="4">
        <v>8960</v>
      </c>
      <c r="H588" s="4">
        <v>1600</v>
      </c>
      <c r="I588" s="5" t="s">
        <v>33</v>
      </c>
    </row>
    <row r="589" spans="1:9" ht="18" customHeight="1" x14ac:dyDescent="0.3">
      <c r="A589" s="2">
        <v>2023</v>
      </c>
      <c r="B589" s="2" t="s">
        <v>34</v>
      </c>
      <c r="C589" s="2" t="s">
        <v>14</v>
      </c>
      <c r="D589" s="3" t="s">
        <v>15</v>
      </c>
      <c r="E589" s="4">
        <v>1245</v>
      </c>
      <c r="F589" s="4">
        <v>4577.2</v>
      </c>
      <c r="G589" s="4">
        <v>5126.4639999999999</v>
      </c>
      <c r="H589" s="4">
        <v>915.44</v>
      </c>
      <c r="I589" s="5" t="s">
        <v>33</v>
      </c>
    </row>
    <row r="590" spans="1:9" ht="18" customHeight="1" x14ac:dyDescent="0.3">
      <c r="A590" s="2">
        <v>2023</v>
      </c>
      <c r="B590" s="2" t="s">
        <v>34</v>
      </c>
      <c r="C590" s="2" t="s">
        <v>16</v>
      </c>
      <c r="D590" s="6" t="s">
        <v>17</v>
      </c>
      <c r="E590" s="7">
        <v>644</v>
      </c>
      <c r="F590" s="7">
        <v>15000</v>
      </c>
      <c r="G590" s="7">
        <v>6432.72</v>
      </c>
      <c r="H590" s="4">
        <v>3000</v>
      </c>
      <c r="I590" s="5" t="s">
        <v>33</v>
      </c>
    </row>
    <row r="591" spans="1:9" ht="18" customHeight="1" x14ac:dyDescent="0.3">
      <c r="A591" s="2">
        <v>2023</v>
      </c>
      <c r="B591" s="2" t="s">
        <v>34</v>
      </c>
      <c r="C591" s="2" t="s">
        <v>18</v>
      </c>
      <c r="D591" s="6" t="s">
        <v>19</v>
      </c>
      <c r="E591" s="7">
        <v>643</v>
      </c>
      <c r="F591" s="7">
        <v>7000</v>
      </c>
      <c r="G591" s="7">
        <v>7840</v>
      </c>
      <c r="H591" s="4">
        <v>1400</v>
      </c>
      <c r="I591" s="5" t="s">
        <v>33</v>
      </c>
    </row>
    <row r="592" spans="1:9" ht="18" customHeight="1" x14ac:dyDescent="0.3">
      <c r="A592" s="2">
        <v>2023</v>
      </c>
      <c r="B592" s="2" t="s">
        <v>34</v>
      </c>
      <c r="C592" s="2" t="s">
        <v>16</v>
      </c>
      <c r="D592" s="6" t="s">
        <v>20</v>
      </c>
      <c r="E592" s="7">
        <v>455</v>
      </c>
      <c r="F592" s="7">
        <v>14000</v>
      </c>
      <c r="G592" s="7">
        <v>5128.0320000000002</v>
      </c>
      <c r="H592" s="4">
        <v>2800</v>
      </c>
      <c r="I592" s="5" t="s">
        <v>33</v>
      </c>
    </row>
    <row r="593" spans="1:9" ht="18" customHeight="1" x14ac:dyDescent="0.3">
      <c r="A593" s="2">
        <v>2023</v>
      </c>
      <c r="B593" s="2" t="s">
        <v>34</v>
      </c>
      <c r="C593" s="2" t="s">
        <v>18</v>
      </c>
      <c r="D593" s="6" t="s">
        <v>21</v>
      </c>
      <c r="E593" s="8">
        <v>345</v>
      </c>
      <c r="F593" s="8">
        <v>7000</v>
      </c>
      <c r="G593" s="8">
        <v>7840</v>
      </c>
      <c r="H593" s="4">
        <v>1400</v>
      </c>
      <c r="I593" s="5" t="s">
        <v>33</v>
      </c>
    </row>
    <row r="594" spans="1:9" ht="18" customHeight="1" x14ac:dyDescent="0.3">
      <c r="A594" s="2">
        <v>2023</v>
      </c>
      <c r="B594" s="2" t="s">
        <v>34</v>
      </c>
      <c r="C594" s="2" t="s">
        <v>14</v>
      </c>
      <c r="D594" s="3" t="s">
        <v>22</v>
      </c>
      <c r="E594" s="4">
        <v>122</v>
      </c>
      <c r="F594" s="4">
        <v>100</v>
      </c>
      <c r="G594" s="4">
        <v>112</v>
      </c>
      <c r="H594" s="4">
        <v>20</v>
      </c>
      <c r="I594" s="5" t="s">
        <v>33</v>
      </c>
    </row>
    <row r="595" spans="1:9" ht="18" customHeight="1" x14ac:dyDescent="0.3">
      <c r="A595" s="2">
        <v>2023</v>
      </c>
      <c r="B595" s="2" t="s">
        <v>34</v>
      </c>
      <c r="C595" s="2" t="s">
        <v>23</v>
      </c>
      <c r="D595" s="6" t="s">
        <v>24</v>
      </c>
      <c r="E595" s="7">
        <v>78</v>
      </c>
      <c r="F595" s="7">
        <v>2288.6</v>
      </c>
      <c r="G595" s="7">
        <v>5126.4639999999999</v>
      </c>
      <c r="H595" s="4">
        <v>457.72</v>
      </c>
      <c r="I595" s="5" t="s">
        <v>33</v>
      </c>
    </row>
    <row r="596" spans="1:9" ht="18" customHeight="1" x14ac:dyDescent="0.3">
      <c r="A596" s="2">
        <v>2023</v>
      </c>
      <c r="B596" s="2" t="s">
        <v>34</v>
      </c>
      <c r="C596" s="2" t="s">
        <v>23</v>
      </c>
      <c r="D596" s="6" t="s">
        <v>25</v>
      </c>
      <c r="E596" s="7">
        <v>76</v>
      </c>
      <c r="F596" s="7">
        <v>2288.4499999999998</v>
      </c>
      <c r="G596" s="7">
        <v>5126.1279999999997</v>
      </c>
      <c r="H596" s="4">
        <v>457.69</v>
      </c>
      <c r="I596" s="5" t="s">
        <v>33</v>
      </c>
    </row>
    <row r="597" spans="1:9" ht="18" customHeight="1" x14ac:dyDescent="0.3">
      <c r="A597" s="2">
        <v>2023</v>
      </c>
      <c r="B597" s="2" t="s">
        <v>34</v>
      </c>
      <c r="C597" s="2" t="s">
        <v>23</v>
      </c>
      <c r="D597" s="6" t="s">
        <v>26</v>
      </c>
      <c r="E597" s="7">
        <v>46</v>
      </c>
      <c r="F597" s="7">
        <v>100</v>
      </c>
      <c r="G597" s="7">
        <v>224</v>
      </c>
      <c r="H597" s="4">
        <v>20</v>
      </c>
      <c r="I597" s="5" t="s">
        <v>33</v>
      </c>
    </row>
    <row r="598" spans="1:9" ht="18" customHeight="1" x14ac:dyDescent="0.3">
      <c r="A598" s="2">
        <v>2023</v>
      </c>
      <c r="B598" s="2" t="s">
        <v>34</v>
      </c>
      <c r="C598" s="2" t="s">
        <v>23</v>
      </c>
      <c r="D598" s="6" t="s">
        <v>27</v>
      </c>
      <c r="E598" s="7">
        <v>34</v>
      </c>
      <c r="F598" s="7">
        <v>2288.4</v>
      </c>
      <c r="G598" s="7">
        <v>5126.0160000000005</v>
      </c>
      <c r="H598" s="4">
        <v>457.68000000000006</v>
      </c>
      <c r="I598" s="5" t="s">
        <v>33</v>
      </c>
    </row>
    <row r="599" spans="1:9" ht="18" customHeight="1" x14ac:dyDescent="0.3">
      <c r="A599" s="2">
        <v>2023</v>
      </c>
      <c r="B599" s="2" t="s">
        <v>34</v>
      </c>
      <c r="C599" s="2" t="s">
        <v>14</v>
      </c>
      <c r="D599" s="3" t="s">
        <v>28</v>
      </c>
      <c r="E599" s="4">
        <v>7</v>
      </c>
      <c r="F599" s="4">
        <v>200</v>
      </c>
      <c r="G599" s="4">
        <v>224</v>
      </c>
      <c r="H599" s="4">
        <v>40</v>
      </c>
      <c r="I599" s="5" t="s">
        <v>33</v>
      </c>
    </row>
    <row r="600" spans="1:9" ht="18" customHeight="1" x14ac:dyDescent="0.3">
      <c r="A600" s="2">
        <v>2023</v>
      </c>
      <c r="B600" s="2" t="s">
        <v>34</v>
      </c>
      <c r="C600" s="2" t="s">
        <v>23</v>
      </c>
      <c r="D600" s="6" t="s">
        <v>30</v>
      </c>
      <c r="E600" s="7">
        <v>3</v>
      </c>
      <c r="F600" s="7">
        <v>2288.65</v>
      </c>
      <c r="G600" s="7">
        <v>5126.576</v>
      </c>
      <c r="H600" s="4">
        <v>457.73</v>
      </c>
      <c r="I600" s="5" t="s">
        <v>33</v>
      </c>
    </row>
    <row r="601" spans="1:9" ht="18" customHeight="1" x14ac:dyDescent="0.3">
      <c r="A601" s="2">
        <v>2023</v>
      </c>
      <c r="B601" s="2" t="s">
        <v>34</v>
      </c>
      <c r="C601" s="2" t="s">
        <v>29</v>
      </c>
      <c r="D601" s="6" t="s">
        <v>29</v>
      </c>
      <c r="E601" s="7">
        <v>2</v>
      </c>
      <c r="F601" s="7">
        <v>7920</v>
      </c>
      <c r="G601" s="7">
        <v>7392</v>
      </c>
      <c r="H601" s="4">
        <v>1584</v>
      </c>
      <c r="I601" s="5" t="s">
        <v>33</v>
      </c>
    </row>
    <row r="602" spans="1:9" ht="18" customHeight="1" x14ac:dyDescent="0.3">
      <c r="A602" s="2">
        <v>2023</v>
      </c>
      <c r="B602" s="2" t="s">
        <v>35</v>
      </c>
      <c r="C602" s="2" t="s">
        <v>10</v>
      </c>
      <c r="D602" s="3" t="s">
        <v>11</v>
      </c>
      <c r="E602" s="4">
        <v>3566</v>
      </c>
      <c r="F602" s="4">
        <v>4577.3</v>
      </c>
      <c r="G602" s="4">
        <v>5126.576</v>
      </c>
      <c r="H602" s="4">
        <v>915.46</v>
      </c>
      <c r="I602" s="5" t="s">
        <v>33</v>
      </c>
    </row>
    <row r="603" spans="1:9" ht="18" customHeight="1" x14ac:dyDescent="0.3">
      <c r="A603" s="2">
        <v>2023</v>
      </c>
      <c r="B603" s="2" t="s">
        <v>35</v>
      </c>
      <c r="C603" s="2" t="s">
        <v>10</v>
      </c>
      <c r="D603" s="3" t="s">
        <v>13</v>
      </c>
      <c r="E603" s="4">
        <v>2498</v>
      </c>
      <c r="F603" s="4">
        <v>8800</v>
      </c>
      <c r="G603" s="4">
        <v>8960</v>
      </c>
      <c r="H603" s="4">
        <v>1760</v>
      </c>
      <c r="I603" s="5" t="s">
        <v>33</v>
      </c>
    </row>
    <row r="604" spans="1:9" ht="18" customHeight="1" x14ac:dyDescent="0.3">
      <c r="A604" s="2">
        <v>2023</v>
      </c>
      <c r="B604" s="2" t="s">
        <v>35</v>
      </c>
      <c r="C604" s="2" t="s">
        <v>14</v>
      </c>
      <c r="D604" s="3" t="s">
        <v>15</v>
      </c>
      <c r="E604" s="4">
        <v>1245</v>
      </c>
      <c r="F604" s="4">
        <v>5034.92</v>
      </c>
      <c r="G604" s="4">
        <v>5126.4639999999999</v>
      </c>
      <c r="H604" s="4">
        <v>1006.984</v>
      </c>
      <c r="I604" s="5" t="s">
        <v>33</v>
      </c>
    </row>
    <row r="605" spans="1:9" ht="18" customHeight="1" x14ac:dyDescent="0.3">
      <c r="A605" s="2">
        <v>2023</v>
      </c>
      <c r="B605" s="2" t="s">
        <v>35</v>
      </c>
      <c r="C605" s="2" t="s">
        <v>16</v>
      </c>
      <c r="D605" s="6" t="s">
        <v>17</v>
      </c>
      <c r="E605" s="7">
        <v>644</v>
      </c>
      <c r="F605" s="7">
        <v>6317.85</v>
      </c>
      <c r="G605" s="7">
        <v>6432.72</v>
      </c>
      <c r="H605" s="4">
        <v>1263.5700000000002</v>
      </c>
      <c r="I605" s="5" t="s">
        <v>33</v>
      </c>
    </row>
    <row r="606" spans="1:9" ht="18" customHeight="1" x14ac:dyDescent="0.3">
      <c r="A606" s="2">
        <v>2023</v>
      </c>
      <c r="B606" s="2" t="s">
        <v>35</v>
      </c>
      <c r="C606" s="2" t="s">
        <v>18</v>
      </c>
      <c r="D606" s="6" t="s">
        <v>19</v>
      </c>
      <c r="E606" s="7">
        <v>643</v>
      </c>
      <c r="F606" s="7">
        <v>7700</v>
      </c>
      <c r="G606" s="7">
        <v>7840</v>
      </c>
      <c r="H606" s="4">
        <v>1540</v>
      </c>
      <c r="I606" s="5" t="s">
        <v>33</v>
      </c>
    </row>
    <row r="607" spans="1:9" ht="18" customHeight="1" x14ac:dyDescent="0.3">
      <c r="A607" s="2">
        <v>2023</v>
      </c>
      <c r="B607" s="2" t="s">
        <v>35</v>
      </c>
      <c r="C607" s="2" t="s">
        <v>16</v>
      </c>
      <c r="D607" s="6" t="s">
        <v>20</v>
      </c>
      <c r="E607" s="7">
        <v>455</v>
      </c>
      <c r="F607" s="7">
        <v>5036.46</v>
      </c>
      <c r="G607" s="7">
        <v>5128.0320000000002</v>
      </c>
      <c r="H607" s="4">
        <v>1007.292</v>
      </c>
      <c r="I607" s="5" t="s">
        <v>33</v>
      </c>
    </row>
    <row r="608" spans="1:9" ht="18" customHeight="1" x14ac:dyDescent="0.3">
      <c r="A608" s="2">
        <v>2023</v>
      </c>
      <c r="B608" s="2" t="s">
        <v>35</v>
      </c>
      <c r="C608" s="2" t="s">
        <v>18</v>
      </c>
      <c r="D608" s="6" t="s">
        <v>21</v>
      </c>
      <c r="E608" s="8">
        <v>345</v>
      </c>
      <c r="F608" s="8">
        <v>7700</v>
      </c>
      <c r="G608" s="8">
        <v>7840</v>
      </c>
      <c r="H608" s="4">
        <v>1540</v>
      </c>
      <c r="I608" s="5" t="s">
        <v>33</v>
      </c>
    </row>
    <row r="609" spans="1:9" ht="18" customHeight="1" x14ac:dyDescent="0.3">
      <c r="A609" s="2">
        <v>2023</v>
      </c>
      <c r="B609" s="2" t="s">
        <v>35</v>
      </c>
      <c r="C609" s="2" t="s">
        <v>14</v>
      </c>
      <c r="D609" s="3" t="s">
        <v>22</v>
      </c>
      <c r="E609" s="4">
        <v>122</v>
      </c>
      <c r="F609" s="4">
        <v>110</v>
      </c>
      <c r="G609" s="4">
        <v>112</v>
      </c>
      <c r="H609" s="4">
        <v>22</v>
      </c>
      <c r="I609" s="5" t="s">
        <v>33</v>
      </c>
    </row>
    <row r="610" spans="1:9" ht="18" customHeight="1" x14ac:dyDescent="0.3">
      <c r="A610" s="2">
        <v>2023</v>
      </c>
      <c r="B610" s="2" t="s">
        <v>35</v>
      </c>
      <c r="C610" s="2" t="s">
        <v>23</v>
      </c>
      <c r="D610" s="6" t="s">
        <v>24</v>
      </c>
      <c r="E610" s="7">
        <v>78</v>
      </c>
      <c r="F610" s="7">
        <v>2517.46</v>
      </c>
      <c r="G610" s="7">
        <v>5126.4639999999999</v>
      </c>
      <c r="H610" s="4">
        <v>503.49200000000002</v>
      </c>
      <c r="I610" s="5" t="s">
        <v>33</v>
      </c>
    </row>
    <row r="611" spans="1:9" ht="18" customHeight="1" x14ac:dyDescent="0.3">
      <c r="A611" s="2">
        <v>2023</v>
      </c>
      <c r="B611" s="2" t="s">
        <v>35</v>
      </c>
      <c r="C611" s="2" t="s">
        <v>23</v>
      </c>
      <c r="D611" s="6" t="s">
        <v>25</v>
      </c>
      <c r="E611" s="7">
        <v>76</v>
      </c>
      <c r="F611" s="7">
        <v>2288.4499999999998</v>
      </c>
      <c r="G611" s="7">
        <v>5126.1279999999997</v>
      </c>
      <c r="H611" s="4">
        <v>457.69</v>
      </c>
      <c r="I611" s="5" t="s">
        <v>33</v>
      </c>
    </row>
    <row r="612" spans="1:9" ht="18" customHeight="1" x14ac:dyDescent="0.3">
      <c r="A612" s="2">
        <v>2023</v>
      </c>
      <c r="B612" s="2" t="s">
        <v>35</v>
      </c>
      <c r="C612" s="2" t="s">
        <v>23</v>
      </c>
      <c r="D612" s="6" t="s">
        <v>26</v>
      </c>
      <c r="E612" s="7">
        <v>46</v>
      </c>
      <c r="F612" s="7">
        <v>100</v>
      </c>
      <c r="G612" s="7">
        <v>224</v>
      </c>
      <c r="H612" s="4">
        <v>20</v>
      </c>
      <c r="I612" s="5" t="s">
        <v>33</v>
      </c>
    </row>
    <row r="613" spans="1:9" ht="18" customHeight="1" x14ac:dyDescent="0.3">
      <c r="A613" s="2">
        <v>2023</v>
      </c>
      <c r="B613" s="2" t="s">
        <v>35</v>
      </c>
      <c r="C613" s="2" t="s">
        <v>23</v>
      </c>
      <c r="D613" s="6" t="s">
        <v>27</v>
      </c>
      <c r="E613" s="7">
        <v>34</v>
      </c>
      <c r="F613" s="7">
        <v>2288.4</v>
      </c>
      <c r="G613" s="7">
        <v>5126.0160000000005</v>
      </c>
      <c r="H613" s="4">
        <v>457.68000000000006</v>
      </c>
      <c r="I613" s="5" t="s">
        <v>12</v>
      </c>
    </row>
    <row r="614" spans="1:9" ht="18" customHeight="1" x14ac:dyDescent="0.3">
      <c r="A614" s="2">
        <v>2023</v>
      </c>
      <c r="B614" s="2" t="s">
        <v>35</v>
      </c>
      <c r="C614" s="2" t="s">
        <v>14</v>
      </c>
      <c r="D614" s="3" t="s">
        <v>28</v>
      </c>
      <c r="E614" s="4">
        <v>7</v>
      </c>
      <c r="F614" s="4">
        <v>200</v>
      </c>
      <c r="G614" s="4">
        <v>224</v>
      </c>
      <c r="H614" s="4">
        <v>40</v>
      </c>
      <c r="I614" s="5" t="s">
        <v>12</v>
      </c>
    </row>
    <row r="615" spans="1:9" ht="18" customHeight="1" x14ac:dyDescent="0.3">
      <c r="A615" s="2">
        <v>2023</v>
      </c>
      <c r="B615" s="2" t="s">
        <v>35</v>
      </c>
      <c r="C615" s="2" t="s">
        <v>23</v>
      </c>
      <c r="D615" s="6" t="s">
        <v>30</v>
      </c>
      <c r="E615" s="7">
        <v>3</v>
      </c>
      <c r="F615" s="7">
        <v>3300</v>
      </c>
      <c r="G615" s="7">
        <v>5126.576</v>
      </c>
      <c r="H615" s="4">
        <v>660</v>
      </c>
      <c r="I615" s="5" t="s">
        <v>12</v>
      </c>
    </row>
    <row r="616" spans="1:9" ht="18" customHeight="1" x14ac:dyDescent="0.3">
      <c r="A616" s="2">
        <v>2023</v>
      </c>
      <c r="B616" s="2" t="s">
        <v>35</v>
      </c>
      <c r="C616" s="2" t="s">
        <v>29</v>
      </c>
      <c r="D616" s="6" t="s">
        <v>29</v>
      </c>
      <c r="E616" s="7">
        <v>2</v>
      </c>
      <c r="F616" s="7">
        <v>4577.3</v>
      </c>
      <c r="G616" s="7">
        <v>7392</v>
      </c>
      <c r="H616" s="4">
        <v>915.46</v>
      </c>
      <c r="I616" s="5" t="s">
        <v>12</v>
      </c>
    </row>
    <row r="617" spans="1:9" ht="18" customHeight="1" x14ac:dyDescent="0.3">
      <c r="A617" s="2">
        <v>2023</v>
      </c>
      <c r="B617" s="2" t="s">
        <v>36</v>
      </c>
      <c r="C617" s="2" t="s">
        <v>10</v>
      </c>
      <c r="D617" s="3" t="s">
        <v>11</v>
      </c>
      <c r="E617" s="4">
        <v>3566</v>
      </c>
      <c r="F617" s="4">
        <v>4577.3</v>
      </c>
      <c r="G617" s="4">
        <v>5126.576</v>
      </c>
      <c r="H617" s="4">
        <v>915.46</v>
      </c>
      <c r="I617" s="5" t="s">
        <v>12</v>
      </c>
    </row>
    <row r="618" spans="1:9" ht="18" customHeight="1" x14ac:dyDescent="0.3">
      <c r="A618" s="2">
        <v>2023</v>
      </c>
      <c r="B618" s="2" t="s">
        <v>36</v>
      </c>
      <c r="C618" s="2" t="s">
        <v>10</v>
      </c>
      <c r="D618" s="3" t="s">
        <v>13</v>
      </c>
      <c r="E618" s="4">
        <v>2498</v>
      </c>
      <c r="F618" s="4">
        <v>8000</v>
      </c>
      <c r="G618" s="4">
        <v>8960</v>
      </c>
      <c r="H618" s="4">
        <v>1600</v>
      </c>
      <c r="I618" s="5" t="s">
        <v>12</v>
      </c>
    </row>
    <row r="619" spans="1:9" ht="18" customHeight="1" x14ac:dyDescent="0.3">
      <c r="A619" s="2">
        <v>2023</v>
      </c>
      <c r="B619" s="2" t="s">
        <v>36</v>
      </c>
      <c r="C619" s="2" t="s">
        <v>14</v>
      </c>
      <c r="D619" s="3" t="s">
        <v>15</v>
      </c>
      <c r="E619" s="4">
        <v>1245</v>
      </c>
      <c r="F619" s="4">
        <v>4577.2</v>
      </c>
      <c r="G619" s="4">
        <v>5126.4639999999999</v>
      </c>
      <c r="H619" s="4">
        <v>915.44</v>
      </c>
      <c r="I619" s="5" t="s">
        <v>12</v>
      </c>
    </row>
    <row r="620" spans="1:9" ht="18" customHeight="1" x14ac:dyDescent="0.3">
      <c r="A620" s="2">
        <v>2023</v>
      </c>
      <c r="B620" s="2" t="s">
        <v>36</v>
      </c>
      <c r="C620" s="2" t="s">
        <v>16</v>
      </c>
      <c r="D620" s="6" t="s">
        <v>17</v>
      </c>
      <c r="E620" s="7">
        <v>644</v>
      </c>
      <c r="F620" s="7">
        <v>10000</v>
      </c>
      <c r="G620" s="7">
        <v>6432.72</v>
      </c>
      <c r="H620" s="4">
        <v>2000</v>
      </c>
      <c r="I620" s="5" t="s">
        <v>12</v>
      </c>
    </row>
    <row r="621" spans="1:9" ht="18" customHeight="1" x14ac:dyDescent="0.3">
      <c r="A621" s="2">
        <v>2023</v>
      </c>
      <c r="B621" s="2" t="s">
        <v>36</v>
      </c>
      <c r="C621" s="2" t="s">
        <v>18</v>
      </c>
      <c r="D621" s="6" t="s">
        <v>19</v>
      </c>
      <c r="E621" s="7">
        <v>643</v>
      </c>
      <c r="F621" s="7">
        <v>7000</v>
      </c>
      <c r="G621" s="7">
        <v>7840</v>
      </c>
      <c r="H621" s="4">
        <v>1400</v>
      </c>
      <c r="I621" s="5" t="s">
        <v>12</v>
      </c>
    </row>
    <row r="622" spans="1:9" ht="18" customHeight="1" x14ac:dyDescent="0.3">
      <c r="A622" s="2">
        <v>2023</v>
      </c>
      <c r="B622" s="2" t="s">
        <v>36</v>
      </c>
      <c r="C622" s="2" t="s">
        <v>16</v>
      </c>
      <c r="D622" s="6" t="s">
        <v>20</v>
      </c>
      <c r="E622" s="7">
        <v>455</v>
      </c>
      <c r="F622" s="7">
        <v>8000</v>
      </c>
      <c r="G622" s="7">
        <v>5128.0320000000002</v>
      </c>
      <c r="H622" s="4">
        <v>1600</v>
      </c>
      <c r="I622" s="5" t="s">
        <v>12</v>
      </c>
    </row>
    <row r="623" spans="1:9" ht="18" customHeight="1" x14ac:dyDescent="0.3">
      <c r="A623" s="2">
        <v>2023</v>
      </c>
      <c r="B623" s="2" t="s">
        <v>36</v>
      </c>
      <c r="C623" s="2" t="s">
        <v>18</v>
      </c>
      <c r="D623" s="6" t="s">
        <v>21</v>
      </c>
      <c r="E623" s="8">
        <v>345</v>
      </c>
      <c r="F623" s="8">
        <v>7000</v>
      </c>
      <c r="G623" s="8">
        <v>7840</v>
      </c>
      <c r="H623" s="4">
        <v>1400</v>
      </c>
      <c r="I623" s="5" t="s">
        <v>12</v>
      </c>
    </row>
    <row r="624" spans="1:9" ht="18" customHeight="1" x14ac:dyDescent="0.3">
      <c r="A624" s="2">
        <v>2023</v>
      </c>
      <c r="B624" s="2" t="s">
        <v>36</v>
      </c>
      <c r="C624" s="2" t="s">
        <v>14</v>
      </c>
      <c r="D624" s="3" t="s">
        <v>22</v>
      </c>
      <c r="E624" s="4">
        <v>122</v>
      </c>
      <c r="F624" s="4">
        <v>100</v>
      </c>
      <c r="G624" s="4">
        <v>112</v>
      </c>
      <c r="H624" s="4">
        <v>20</v>
      </c>
      <c r="I624" s="5" t="s">
        <v>12</v>
      </c>
    </row>
    <row r="625" spans="1:9" ht="18" customHeight="1" x14ac:dyDescent="0.3">
      <c r="A625" s="2">
        <v>2023</v>
      </c>
      <c r="B625" s="2" t="s">
        <v>36</v>
      </c>
      <c r="C625" s="2" t="s">
        <v>23</v>
      </c>
      <c r="D625" s="6" t="s">
        <v>24</v>
      </c>
      <c r="E625" s="7">
        <v>78</v>
      </c>
      <c r="F625" s="7">
        <v>2288.6</v>
      </c>
      <c r="G625" s="7">
        <v>5126.4639999999999</v>
      </c>
      <c r="H625" s="4">
        <v>457.72</v>
      </c>
      <c r="I625" s="5" t="s">
        <v>12</v>
      </c>
    </row>
    <row r="626" spans="1:9" ht="18" customHeight="1" x14ac:dyDescent="0.3">
      <c r="A626" s="2">
        <v>2023</v>
      </c>
      <c r="B626" s="2" t="s">
        <v>36</v>
      </c>
      <c r="C626" s="2" t="s">
        <v>23</v>
      </c>
      <c r="D626" s="6" t="s">
        <v>25</v>
      </c>
      <c r="E626" s="7">
        <v>76</v>
      </c>
      <c r="F626" s="7">
        <v>2288.4499999999998</v>
      </c>
      <c r="G626" s="7">
        <v>5126.1279999999997</v>
      </c>
      <c r="H626" s="4">
        <v>457.69</v>
      </c>
      <c r="I626" s="5" t="s">
        <v>12</v>
      </c>
    </row>
    <row r="627" spans="1:9" ht="18" customHeight="1" x14ac:dyDescent="0.3">
      <c r="A627" s="2">
        <v>2023</v>
      </c>
      <c r="B627" s="2" t="s">
        <v>36</v>
      </c>
      <c r="C627" s="2" t="s">
        <v>23</v>
      </c>
      <c r="D627" s="6" t="s">
        <v>26</v>
      </c>
      <c r="E627" s="7">
        <v>46</v>
      </c>
      <c r="F627" s="7">
        <v>100</v>
      </c>
      <c r="G627" s="7">
        <v>224</v>
      </c>
      <c r="H627" s="4">
        <v>20</v>
      </c>
      <c r="I627" s="5" t="s">
        <v>12</v>
      </c>
    </row>
    <row r="628" spans="1:9" ht="18" customHeight="1" x14ac:dyDescent="0.3">
      <c r="A628" s="2">
        <v>2023</v>
      </c>
      <c r="B628" s="2" t="s">
        <v>36</v>
      </c>
      <c r="C628" s="2" t="s">
        <v>23</v>
      </c>
      <c r="D628" s="6" t="s">
        <v>27</v>
      </c>
      <c r="E628" s="7">
        <v>34</v>
      </c>
      <c r="F628" s="7">
        <v>2288.4</v>
      </c>
      <c r="G628" s="7">
        <v>5126.0160000000005</v>
      </c>
      <c r="H628" s="4">
        <v>457.68000000000006</v>
      </c>
      <c r="I628" s="5" t="s">
        <v>12</v>
      </c>
    </row>
    <row r="629" spans="1:9" ht="18" customHeight="1" x14ac:dyDescent="0.3">
      <c r="A629" s="2">
        <v>2023</v>
      </c>
      <c r="B629" s="2" t="s">
        <v>36</v>
      </c>
      <c r="C629" s="2" t="s">
        <v>14</v>
      </c>
      <c r="D629" s="3" t="s">
        <v>28</v>
      </c>
      <c r="E629" s="4">
        <v>7</v>
      </c>
      <c r="F629" s="4">
        <v>200</v>
      </c>
      <c r="G629" s="4">
        <v>224</v>
      </c>
      <c r="H629" s="4">
        <v>40</v>
      </c>
      <c r="I629" s="5" t="s">
        <v>12</v>
      </c>
    </row>
    <row r="630" spans="1:9" ht="18" customHeight="1" x14ac:dyDescent="0.3">
      <c r="A630" s="2">
        <v>2023</v>
      </c>
      <c r="B630" s="2" t="s">
        <v>36</v>
      </c>
      <c r="C630" s="2" t="s">
        <v>29</v>
      </c>
      <c r="D630" s="6" t="s">
        <v>29</v>
      </c>
      <c r="E630" s="7">
        <v>3</v>
      </c>
      <c r="F630" s="7">
        <v>4577.3</v>
      </c>
      <c r="G630" s="7">
        <v>7392</v>
      </c>
      <c r="H630" s="4">
        <v>915.46</v>
      </c>
      <c r="I630" s="5" t="s">
        <v>33</v>
      </c>
    </row>
    <row r="631" spans="1:9" ht="18" customHeight="1" x14ac:dyDescent="0.3">
      <c r="A631" s="2">
        <v>2023</v>
      </c>
      <c r="B631" s="2" t="s">
        <v>36</v>
      </c>
      <c r="C631" s="2" t="s">
        <v>23</v>
      </c>
      <c r="D631" s="6" t="s">
        <v>30</v>
      </c>
      <c r="E631" s="7">
        <v>3</v>
      </c>
      <c r="F631" s="7">
        <v>2288.65</v>
      </c>
      <c r="G631" s="7">
        <v>5126.576</v>
      </c>
      <c r="H631" s="4">
        <v>457.73</v>
      </c>
      <c r="I631" s="5" t="s">
        <v>33</v>
      </c>
    </row>
    <row r="632" spans="1:9" ht="18" customHeight="1" x14ac:dyDescent="0.3">
      <c r="A632" s="2">
        <v>2023</v>
      </c>
      <c r="B632" s="2" t="s">
        <v>37</v>
      </c>
      <c r="C632" s="2" t="s">
        <v>10</v>
      </c>
      <c r="D632" s="3" t="s">
        <v>11</v>
      </c>
      <c r="E632" s="4">
        <v>3566</v>
      </c>
      <c r="F632" s="4">
        <v>4577.3</v>
      </c>
      <c r="G632" s="4">
        <v>5126.576</v>
      </c>
      <c r="H632" s="4">
        <v>915.46</v>
      </c>
      <c r="I632" s="5" t="s">
        <v>33</v>
      </c>
    </row>
    <row r="633" spans="1:9" ht="18" customHeight="1" x14ac:dyDescent="0.3">
      <c r="A633" s="2">
        <v>2023</v>
      </c>
      <c r="B633" s="2" t="s">
        <v>37</v>
      </c>
      <c r="C633" s="2" t="s">
        <v>10</v>
      </c>
      <c r="D633" s="3" t="s">
        <v>13</v>
      </c>
      <c r="E633" s="4">
        <v>2498</v>
      </c>
      <c r="F633" s="4">
        <v>8000</v>
      </c>
      <c r="G633" s="4">
        <v>8960</v>
      </c>
      <c r="H633" s="4">
        <v>1600</v>
      </c>
      <c r="I633" s="5" t="s">
        <v>33</v>
      </c>
    </row>
    <row r="634" spans="1:9" ht="18" customHeight="1" x14ac:dyDescent="0.3">
      <c r="A634" s="2">
        <v>2023</v>
      </c>
      <c r="B634" s="2" t="s">
        <v>37</v>
      </c>
      <c r="C634" s="2" t="s">
        <v>14</v>
      </c>
      <c r="D634" s="3" t="s">
        <v>15</v>
      </c>
      <c r="E634" s="4">
        <v>1245</v>
      </c>
      <c r="F634" s="4">
        <v>4577.2</v>
      </c>
      <c r="G634" s="4">
        <v>5126.4639999999999</v>
      </c>
      <c r="H634" s="4">
        <v>915.44</v>
      </c>
      <c r="I634" s="5" t="s">
        <v>33</v>
      </c>
    </row>
    <row r="635" spans="1:9" ht="18" customHeight="1" x14ac:dyDescent="0.3">
      <c r="A635" s="2">
        <v>2023</v>
      </c>
      <c r="B635" s="2" t="s">
        <v>37</v>
      </c>
      <c r="C635" s="2" t="s">
        <v>16</v>
      </c>
      <c r="D635" s="6" t="s">
        <v>17</v>
      </c>
      <c r="E635" s="7">
        <v>644</v>
      </c>
      <c r="F635" s="7">
        <v>5743.5</v>
      </c>
      <c r="G635" s="7">
        <v>6432.72</v>
      </c>
      <c r="H635" s="4">
        <v>1148.7</v>
      </c>
      <c r="I635" s="5" t="s">
        <v>33</v>
      </c>
    </row>
    <row r="636" spans="1:9" ht="18" customHeight="1" x14ac:dyDescent="0.3">
      <c r="A636" s="2">
        <v>2023</v>
      </c>
      <c r="B636" s="2" t="s">
        <v>37</v>
      </c>
      <c r="C636" s="2" t="s">
        <v>18</v>
      </c>
      <c r="D636" s="6" t="s">
        <v>19</v>
      </c>
      <c r="E636" s="7">
        <v>643</v>
      </c>
      <c r="F636" s="7">
        <v>7000</v>
      </c>
      <c r="G636" s="7">
        <v>7840</v>
      </c>
      <c r="H636" s="4">
        <v>1400</v>
      </c>
      <c r="I636" s="5" t="s">
        <v>33</v>
      </c>
    </row>
    <row r="637" spans="1:9" ht="18" customHeight="1" x14ac:dyDescent="0.3">
      <c r="A637" s="2">
        <v>2023</v>
      </c>
      <c r="B637" s="2" t="s">
        <v>37</v>
      </c>
      <c r="C637" s="2" t="s">
        <v>16</v>
      </c>
      <c r="D637" s="6" t="s">
        <v>20</v>
      </c>
      <c r="E637" s="7">
        <v>455</v>
      </c>
      <c r="F637" s="7">
        <v>4578.6000000000004</v>
      </c>
      <c r="G637" s="7">
        <v>5128.0320000000002</v>
      </c>
      <c r="H637" s="4">
        <v>915.72000000000014</v>
      </c>
      <c r="I637" s="5" t="s">
        <v>33</v>
      </c>
    </row>
    <row r="638" spans="1:9" ht="18" customHeight="1" x14ac:dyDescent="0.3">
      <c r="A638" s="2">
        <v>2023</v>
      </c>
      <c r="B638" s="2" t="s">
        <v>37</v>
      </c>
      <c r="C638" s="2" t="s">
        <v>18</v>
      </c>
      <c r="D638" s="6" t="s">
        <v>21</v>
      </c>
      <c r="E638" s="8">
        <v>345</v>
      </c>
      <c r="F638" s="8">
        <v>7000</v>
      </c>
      <c r="G638" s="8">
        <v>7840</v>
      </c>
      <c r="H638" s="4">
        <v>1400</v>
      </c>
      <c r="I638" s="5" t="s">
        <v>33</v>
      </c>
    </row>
    <row r="639" spans="1:9" ht="18" customHeight="1" x14ac:dyDescent="0.3">
      <c r="A639" s="2">
        <v>2023</v>
      </c>
      <c r="B639" s="2" t="s">
        <v>37</v>
      </c>
      <c r="C639" s="2" t="s">
        <v>14</v>
      </c>
      <c r="D639" s="3" t="s">
        <v>22</v>
      </c>
      <c r="E639" s="4">
        <v>122</v>
      </c>
      <c r="F639" s="4">
        <v>100</v>
      </c>
      <c r="G639" s="4">
        <v>112</v>
      </c>
      <c r="H639" s="4">
        <v>20</v>
      </c>
      <c r="I639" s="5" t="s">
        <v>33</v>
      </c>
    </row>
    <row r="640" spans="1:9" ht="18" customHeight="1" x14ac:dyDescent="0.3">
      <c r="A640" s="2">
        <v>2023</v>
      </c>
      <c r="B640" s="2" t="s">
        <v>37</v>
      </c>
      <c r="C640" s="2" t="s">
        <v>23</v>
      </c>
      <c r="D640" s="6" t="s">
        <v>24</v>
      </c>
      <c r="E640" s="7">
        <v>78</v>
      </c>
      <c r="F640" s="7">
        <v>2288.6</v>
      </c>
      <c r="G640" s="7">
        <v>5126.4639999999999</v>
      </c>
      <c r="H640" s="4">
        <v>457.72</v>
      </c>
      <c r="I640" s="5" t="s">
        <v>33</v>
      </c>
    </row>
    <row r="641" spans="1:9" ht="18" customHeight="1" x14ac:dyDescent="0.3">
      <c r="A641" s="2">
        <v>2023</v>
      </c>
      <c r="B641" s="2" t="s">
        <v>37</v>
      </c>
      <c r="C641" s="2" t="s">
        <v>23</v>
      </c>
      <c r="D641" s="6" t="s">
        <v>25</v>
      </c>
      <c r="E641" s="7">
        <v>76</v>
      </c>
      <c r="F641" s="7">
        <v>2288.4499999999998</v>
      </c>
      <c r="G641" s="7">
        <v>5126.1279999999997</v>
      </c>
      <c r="H641" s="4">
        <v>457.69</v>
      </c>
      <c r="I641" s="5" t="s">
        <v>33</v>
      </c>
    </row>
    <row r="642" spans="1:9" ht="18" customHeight="1" x14ac:dyDescent="0.3">
      <c r="A642" s="2">
        <v>2023</v>
      </c>
      <c r="B642" s="2" t="s">
        <v>37</v>
      </c>
      <c r="C642" s="2" t="s">
        <v>23</v>
      </c>
      <c r="D642" s="6" t="s">
        <v>26</v>
      </c>
      <c r="E642" s="7">
        <v>46</v>
      </c>
      <c r="F642" s="7">
        <v>100</v>
      </c>
      <c r="G642" s="7">
        <v>224</v>
      </c>
      <c r="H642" s="4">
        <v>20</v>
      </c>
      <c r="I642" s="5" t="s">
        <v>33</v>
      </c>
    </row>
    <row r="643" spans="1:9" ht="18" customHeight="1" x14ac:dyDescent="0.3">
      <c r="A643" s="2">
        <v>2023</v>
      </c>
      <c r="B643" s="2" t="s">
        <v>37</v>
      </c>
      <c r="C643" s="2" t="s">
        <v>23</v>
      </c>
      <c r="D643" s="6" t="s">
        <v>27</v>
      </c>
      <c r="E643" s="7">
        <v>34</v>
      </c>
      <c r="F643" s="7">
        <v>2288.4</v>
      </c>
      <c r="G643" s="7">
        <v>5126.0160000000005</v>
      </c>
      <c r="H643" s="4">
        <v>457.68000000000006</v>
      </c>
      <c r="I643" s="5" t="s">
        <v>33</v>
      </c>
    </row>
    <row r="644" spans="1:9" ht="18" customHeight="1" x14ac:dyDescent="0.3">
      <c r="A644" s="2">
        <v>2023</v>
      </c>
      <c r="B644" s="2" t="s">
        <v>37</v>
      </c>
      <c r="C644" s="2" t="s">
        <v>14</v>
      </c>
      <c r="D644" s="3" t="s">
        <v>28</v>
      </c>
      <c r="E644" s="4">
        <v>7</v>
      </c>
      <c r="F644" s="4">
        <v>200</v>
      </c>
      <c r="G644" s="4">
        <v>224</v>
      </c>
      <c r="H644" s="4">
        <v>40</v>
      </c>
      <c r="I644" s="5" t="s">
        <v>33</v>
      </c>
    </row>
    <row r="645" spans="1:9" ht="18" customHeight="1" x14ac:dyDescent="0.3">
      <c r="A645" s="2">
        <v>2023</v>
      </c>
      <c r="B645" s="2" t="s">
        <v>37</v>
      </c>
      <c r="C645" s="2" t="s">
        <v>23</v>
      </c>
      <c r="D645" s="6" t="s">
        <v>30</v>
      </c>
      <c r="E645" s="7">
        <v>3</v>
      </c>
      <c r="F645" s="7">
        <v>2288.65</v>
      </c>
      <c r="G645" s="7">
        <v>5126.576</v>
      </c>
      <c r="H645" s="4">
        <v>457.73</v>
      </c>
      <c r="I645" s="5" t="s">
        <v>33</v>
      </c>
    </row>
    <row r="646" spans="1:9" ht="18" customHeight="1" x14ac:dyDescent="0.3">
      <c r="A646" s="2">
        <v>2023</v>
      </c>
      <c r="B646" s="2" t="s">
        <v>37</v>
      </c>
      <c r="C646" s="2" t="s">
        <v>29</v>
      </c>
      <c r="D646" s="6" t="s">
        <v>29</v>
      </c>
      <c r="E646" s="7">
        <v>2</v>
      </c>
      <c r="F646" s="7">
        <v>6600</v>
      </c>
      <c r="G646" s="7">
        <v>7392</v>
      </c>
      <c r="H646" s="4">
        <v>1320</v>
      </c>
      <c r="I646" s="5" t="s">
        <v>12</v>
      </c>
    </row>
    <row r="647" spans="1:9" ht="18" customHeight="1" x14ac:dyDescent="0.3">
      <c r="A647" s="2">
        <v>2023</v>
      </c>
      <c r="B647" s="2" t="s">
        <v>38</v>
      </c>
      <c r="C647" s="2" t="s">
        <v>10</v>
      </c>
      <c r="D647" s="3" t="s">
        <v>11</v>
      </c>
      <c r="E647" s="4">
        <v>3566</v>
      </c>
      <c r="F647" s="4">
        <v>4577.3</v>
      </c>
      <c r="G647" s="4">
        <v>5126.576</v>
      </c>
      <c r="H647" s="4">
        <v>915.46</v>
      </c>
      <c r="I647" s="5" t="s">
        <v>12</v>
      </c>
    </row>
    <row r="648" spans="1:9" ht="18" customHeight="1" x14ac:dyDescent="0.3">
      <c r="A648" s="2">
        <v>2023</v>
      </c>
      <c r="B648" s="2" t="s">
        <v>38</v>
      </c>
      <c r="C648" s="2" t="s">
        <v>10</v>
      </c>
      <c r="D648" s="3" t="s">
        <v>13</v>
      </c>
      <c r="E648" s="4">
        <v>2498</v>
      </c>
      <c r="F648" s="4">
        <v>8000</v>
      </c>
      <c r="G648" s="4">
        <v>8960</v>
      </c>
      <c r="H648" s="4">
        <v>1600</v>
      </c>
      <c r="I648" s="5" t="s">
        <v>12</v>
      </c>
    </row>
    <row r="649" spans="1:9" ht="18" customHeight="1" x14ac:dyDescent="0.3">
      <c r="A649" s="2">
        <v>2023</v>
      </c>
      <c r="B649" s="2" t="s">
        <v>38</v>
      </c>
      <c r="C649" s="2" t="s">
        <v>14</v>
      </c>
      <c r="D649" s="3" t="s">
        <v>15</v>
      </c>
      <c r="E649" s="4">
        <v>1245</v>
      </c>
      <c r="F649" s="4">
        <v>4577.2</v>
      </c>
      <c r="G649" s="4">
        <v>5126.4639999999999</v>
      </c>
      <c r="H649" s="4">
        <v>915.44</v>
      </c>
      <c r="I649" s="5" t="s">
        <v>12</v>
      </c>
    </row>
    <row r="650" spans="1:9" ht="18" customHeight="1" x14ac:dyDescent="0.3">
      <c r="A650" s="2">
        <v>2023</v>
      </c>
      <c r="B650" s="2" t="s">
        <v>38</v>
      </c>
      <c r="C650" s="2" t="s">
        <v>16</v>
      </c>
      <c r="D650" s="6" t="s">
        <v>17</v>
      </c>
      <c r="E650" s="7">
        <v>644</v>
      </c>
      <c r="F650" s="7">
        <v>5743.5</v>
      </c>
      <c r="G650" s="7">
        <v>6432.72</v>
      </c>
      <c r="H650" s="4">
        <v>1148.7</v>
      </c>
      <c r="I650" s="5" t="s">
        <v>12</v>
      </c>
    </row>
    <row r="651" spans="1:9" ht="18" customHeight="1" x14ac:dyDescent="0.3">
      <c r="A651" s="2">
        <v>2023</v>
      </c>
      <c r="B651" s="2" t="s">
        <v>38</v>
      </c>
      <c r="C651" s="2" t="s">
        <v>18</v>
      </c>
      <c r="D651" s="6" t="s">
        <v>19</v>
      </c>
      <c r="E651" s="7">
        <v>643</v>
      </c>
      <c r="F651" s="7">
        <v>7000</v>
      </c>
      <c r="G651" s="7">
        <v>7840</v>
      </c>
      <c r="H651" s="4">
        <v>1400</v>
      </c>
      <c r="I651" s="5" t="s">
        <v>33</v>
      </c>
    </row>
    <row r="652" spans="1:9" ht="18" customHeight="1" x14ac:dyDescent="0.3">
      <c r="A652" s="2">
        <v>2023</v>
      </c>
      <c r="B652" s="2" t="s">
        <v>38</v>
      </c>
      <c r="C652" s="2" t="s">
        <v>16</v>
      </c>
      <c r="D652" s="6" t="s">
        <v>20</v>
      </c>
      <c r="E652" s="7">
        <v>455</v>
      </c>
      <c r="F652" s="7">
        <v>5036.46</v>
      </c>
      <c r="G652" s="7">
        <v>5128.0320000000002</v>
      </c>
      <c r="H652" s="4">
        <v>1007.292</v>
      </c>
      <c r="I652" s="5" t="s">
        <v>33</v>
      </c>
    </row>
    <row r="653" spans="1:9" ht="18" customHeight="1" x14ac:dyDescent="0.3">
      <c r="A653" s="2">
        <v>2023</v>
      </c>
      <c r="B653" s="2" t="s">
        <v>38</v>
      </c>
      <c r="C653" s="2" t="s">
        <v>18</v>
      </c>
      <c r="D653" s="6" t="s">
        <v>21</v>
      </c>
      <c r="E653" s="8">
        <v>345</v>
      </c>
      <c r="F653" s="8">
        <v>7700</v>
      </c>
      <c r="G653" s="8">
        <v>7840</v>
      </c>
      <c r="H653" s="4">
        <v>1540</v>
      </c>
      <c r="I653" s="5" t="s">
        <v>33</v>
      </c>
    </row>
    <row r="654" spans="1:9" ht="18" customHeight="1" x14ac:dyDescent="0.3">
      <c r="A654" s="2">
        <v>2023</v>
      </c>
      <c r="B654" s="2" t="s">
        <v>38</v>
      </c>
      <c r="C654" s="2" t="s">
        <v>14</v>
      </c>
      <c r="D654" s="3" t="s">
        <v>22</v>
      </c>
      <c r="E654" s="4">
        <v>122</v>
      </c>
      <c r="F654" s="4">
        <v>110</v>
      </c>
      <c r="G654" s="4">
        <v>112</v>
      </c>
      <c r="H654" s="4">
        <v>22</v>
      </c>
      <c r="I654" s="5" t="s">
        <v>33</v>
      </c>
    </row>
    <row r="655" spans="1:9" ht="18" customHeight="1" x14ac:dyDescent="0.3">
      <c r="A655" s="2">
        <v>2023</v>
      </c>
      <c r="B655" s="2" t="s">
        <v>38</v>
      </c>
      <c r="C655" s="2" t="s">
        <v>23</v>
      </c>
      <c r="D655" s="6" t="s">
        <v>24</v>
      </c>
      <c r="E655" s="7">
        <v>78</v>
      </c>
      <c r="F655" s="7">
        <v>2517.46</v>
      </c>
      <c r="G655" s="7">
        <v>5126.4639999999999</v>
      </c>
      <c r="H655" s="4">
        <v>503.49200000000002</v>
      </c>
      <c r="I655" s="5" t="s">
        <v>33</v>
      </c>
    </row>
    <row r="656" spans="1:9" ht="18" customHeight="1" x14ac:dyDescent="0.3">
      <c r="A656" s="2">
        <v>2023</v>
      </c>
      <c r="B656" s="2" t="s">
        <v>38</v>
      </c>
      <c r="C656" s="2" t="s">
        <v>23</v>
      </c>
      <c r="D656" s="6" t="s">
        <v>25</v>
      </c>
      <c r="E656" s="7">
        <v>76</v>
      </c>
      <c r="F656" s="7">
        <v>2517.2949999999996</v>
      </c>
      <c r="G656" s="7">
        <v>5126.1279999999997</v>
      </c>
      <c r="H656" s="4">
        <v>503.45899999999995</v>
      </c>
      <c r="I656" s="5" t="s">
        <v>33</v>
      </c>
    </row>
    <row r="657" spans="1:9" ht="18" customHeight="1" x14ac:dyDescent="0.3">
      <c r="A657" s="2">
        <v>2023</v>
      </c>
      <c r="B657" s="2" t="s">
        <v>38</v>
      </c>
      <c r="C657" s="2" t="s">
        <v>23</v>
      </c>
      <c r="D657" s="6" t="s">
        <v>26</v>
      </c>
      <c r="E657" s="7">
        <v>46</v>
      </c>
      <c r="F657" s="7">
        <v>115</v>
      </c>
      <c r="G657" s="7">
        <v>224</v>
      </c>
      <c r="H657" s="4">
        <v>23</v>
      </c>
      <c r="I657" s="5" t="s">
        <v>33</v>
      </c>
    </row>
    <row r="658" spans="1:9" ht="18" customHeight="1" x14ac:dyDescent="0.3">
      <c r="A658" s="2">
        <v>2023</v>
      </c>
      <c r="B658" s="2" t="s">
        <v>38</v>
      </c>
      <c r="C658" s="2" t="s">
        <v>23</v>
      </c>
      <c r="D658" s="6" t="s">
        <v>27</v>
      </c>
      <c r="E658" s="7">
        <v>34</v>
      </c>
      <c r="F658" s="7">
        <v>2631.66</v>
      </c>
      <c r="G658" s="7">
        <v>5126.0160000000005</v>
      </c>
      <c r="H658" s="4">
        <v>526.33199999999999</v>
      </c>
      <c r="I658" s="5" t="s">
        <v>33</v>
      </c>
    </row>
    <row r="659" spans="1:9" ht="18" customHeight="1" x14ac:dyDescent="0.3">
      <c r="A659" s="2">
        <v>2023</v>
      </c>
      <c r="B659" s="2" t="s">
        <v>38</v>
      </c>
      <c r="C659" s="2" t="s">
        <v>14</v>
      </c>
      <c r="D659" s="3" t="s">
        <v>28</v>
      </c>
      <c r="E659" s="4">
        <v>7</v>
      </c>
      <c r="F659" s="4">
        <v>230</v>
      </c>
      <c r="G659" s="4">
        <v>224</v>
      </c>
      <c r="H659" s="4">
        <v>46</v>
      </c>
      <c r="I659" s="5" t="s">
        <v>33</v>
      </c>
    </row>
    <row r="660" spans="1:9" ht="18" customHeight="1" x14ac:dyDescent="0.3">
      <c r="A660" s="2">
        <v>2023</v>
      </c>
      <c r="B660" s="2" t="s">
        <v>38</v>
      </c>
      <c r="C660" s="2" t="s">
        <v>23</v>
      </c>
      <c r="D660" s="6" t="s">
        <v>30</v>
      </c>
      <c r="E660" s="7">
        <v>3</v>
      </c>
      <c r="F660" s="7">
        <v>2631.9475000000002</v>
      </c>
      <c r="G660" s="7">
        <v>5126.576</v>
      </c>
      <c r="H660" s="4">
        <v>526.38950000000011</v>
      </c>
      <c r="I660" s="5" t="s">
        <v>12</v>
      </c>
    </row>
    <row r="661" spans="1:9" ht="18" customHeight="1" x14ac:dyDescent="0.3">
      <c r="A661" s="2">
        <v>2023</v>
      </c>
      <c r="B661" s="2" t="s">
        <v>38</v>
      </c>
      <c r="C661" s="2" t="s">
        <v>29</v>
      </c>
      <c r="D661" s="6" t="s">
        <v>29</v>
      </c>
      <c r="E661" s="7">
        <v>2</v>
      </c>
      <c r="F661" s="7">
        <v>7590</v>
      </c>
      <c r="G661" s="7">
        <v>7392</v>
      </c>
      <c r="H661" s="4">
        <v>1518</v>
      </c>
      <c r="I661" s="5" t="s">
        <v>33</v>
      </c>
    </row>
    <row r="662" spans="1:9" ht="18" customHeight="1" x14ac:dyDescent="0.3">
      <c r="A662" s="2">
        <v>2023</v>
      </c>
      <c r="B662" s="2" t="s">
        <v>39</v>
      </c>
      <c r="C662" s="2" t="s">
        <v>10</v>
      </c>
      <c r="D662" s="3" t="s">
        <v>11</v>
      </c>
      <c r="E662" s="4">
        <v>3566</v>
      </c>
      <c r="F662" s="4">
        <v>4577.3</v>
      </c>
      <c r="G662" s="4">
        <v>5126.576</v>
      </c>
      <c r="H662" s="4">
        <v>915.46</v>
      </c>
      <c r="I662" s="5" t="s">
        <v>33</v>
      </c>
    </row>
    <row r="663" spans="1:9" ht="18" customHeight="1" x14ac:dyDescent="0.3">
      <c r="A663" s="2">
        <v>2023</v>
      </c>
      <c r="B663" s="2" t="s">
        <v>39</v>
      </c>
      <c r="C663" s="2" t="s">
        <v>10</v>
      </c>
      <c r="D663" s="3" t="s">
        <v>13</v>
      </c>
      <c r="E663" s="4">
        <v>2498</v>
      </c>
      <c r="F663" s="4">
        <v>8000</v>
      </c>
      <c r="G663" s="4">
        <v>8960</v>
      </c>
      <c r="H663" s="4">
        <v>1600</v>
      </c>
      <c r="I663" s="5" t="s">
        <v>33</v>
      </c>
    </row>
    <row r="664" spans="1:9" ht="18" customHeight="1" x14ac:dyDescent="0.3">
      <c r="A664" s="2">
        <v>2023</v>
      </c>
      <c r="B664" s="2" t="s">
        <v>39</v>
      </c>
      <c r="C664" s="2" t="s">
        <v>14</v>
      </c>
      <c r="D664" s="3" t="s">
        <v>15</v>
      </c>
      <c r="E664" s="4">
        <v>1245</v>
      </c>
      <c r="F664" s="4">
        <v>4577.2</v>
      </c>
      <c r="G664" s="4">
        <v>5126.4639999999999</v>
      </c>
      <c r="H664" s="4">
        <v>915.44</v>
      </c>
      <c r="I664" s="5" t="s">
        <v>33</v>
      </c>
    </row>
    <row r="665" spans="1:9" ht="18" customHeight="1" x14ac:dyDescent="0.3">
      <c r="A665" s="2">
        <v>2023</v>
      </c>
      <c r="B665" s="2" t="s">
        <v>39</v>
      </c>
      <c r="C665" s="2" t="s">
        <v>16</v>
      </c>
      <c r="D665" s="6" t="s">
        <v>17</v>
      </c>
      <c r="E665" s="7">
        <v>644</v>
      </c>
      <c r="F665" s="7">
        <v>5743.5</v>
      </c>
      <c r="G665" s="7">
        <v>6432.72</v>
      </c>
      <c r="H665" s="4">
        <v>1148.7</v>
      </c>
      <c r="I665" s="5" t="s">
        <v>33</v>
      </c>
    </row>
    <row r="666" spans="1:9" ht="18" customHeight="1" x14ac:dyDescent="0.3">
      <c r="A666" s="2">
        <v>2023</v>
      </c>
      <c r="B666" s="2" t="s">
        <v>39</v>
      </c>
      <c r="C666" s="2" t="s">
        <v>18</v>
      </c>
      <c r="D666" s="6" t="s">
        <v>19</v>
      </c>
      <c r="E666" s="7">
        <v>643</v>
      </c>
      <c r="F666" s="7">
        <v>7000</v>
      </c>
      <c r="G666" s="7">
        <v>7840</v>
      </c>
      <c r="H666" s="4">
        <v>1400</v>
      </c>
      <c r="I666" s="5" t="s">
        <v>33</v>
      </c>
    </row>
    <row r="667" spans="1:9" ht="18" customHeight="1" x14ac:dyDescent="0.3">
      <c r="A667" s="2">
        <v>2023</v>
      </c>
      <c r="B667" s="2" t="s">
        <v>39</v>
      </c>
      <c r="C667" s="2" t="s">
        <v>16</v>
      </c>
      <c r="D667" s="6" t="s">
        <v>20</v>
      </c>
      <c r="E667" s="7">
        <v>455</v>
      </c>
      <c r="F667" s="7">
        <v>4578.6000000000004</v>
      </c>
      <c r="G667" s="7">
        <v>5128.0320000000002</v>
      </c>
      <c r="H667" s="4">
        <v>915.72000000000014</v>
      </c>
      <c r="I667" s="5" t="s">
        <v>33</v>
      </c>
    </row>
    <row r="668" spans="1:9" ht="18" customHeight="1" x14ac:dyDescent="0.3">
      <c r="A668" s="2">
        <v>2023</v>
      </c>
      <c r="B668" s="2" t="s">
        <v>39</v>
      </c>
      <c r="C668" s="2" t="s">
        <v>18</v>
      </c>
      <c r="D668" s="6" t="s">
        <v>21</v>
      </c>
      <c r="E668" s="8">
        <v>345</v>
      </c>
      <c r="F668" s="8">
        <v>7000</v>
      </c>
      <c r="G668" s="8">
        <v>7840</v>
      </c>
      <c r="H668" s="4">
        <v>1400</v>
      </c>
      <c r="I668" s="5" t="s">
        <v>33</v>
      </c>
    </row>
    <row r="669" spans="1:9" ht="18" customHeight="1" x14ac:dyDescent="0.3">
      <c r="A669" s="2">
        <v>2023</v>
      </c>
      <c r="B669" s="2" t="s">
        <v>39</v>
      </c>
      <c r="C669" s="2" t="s">
        <v>14</v>
      </c>
      <c r="D669" s="3" t="s">
        <v>22</v>
      </c>
      <c r="E669" s="4">
        <v>122</v>
      </c>
      <c r="F669" s="4">
        <v>100</v>
      </c>
      <c r="G669" s="4">
        <v>112</v>
      </c>
      <c r="H669" s="4">
        <v>20</v>
      </c>
      <c r="I669" s="5" t="s">
        <v>33</v>
      </c>
    </row>
    <row r="670" spans="1:9" ht="18" customHeight="1" x14ac:dyDescent="0.3">
      <c r="A670" s="2">
        <v>2023</v>
      </c>
      <c r="B670" s="2" t="s">
        <v>39</v>
      </c>
      <c r="C670" s="2" t="s">
        <v>23</v>
      </c>
      <c r="D670" s="6" t="s">
        <v>24</v>
      </c>
      <c r="E670" s="7">
        <v>78</v>
      </c>
      <c r="F670" s="7">
        <v>2288.6</v>
      </c>
      <c r="G670" s="7">
        <v>5126.4639999999999</v>
      </c>
      <c r="H670" s="4">
        <v>457.72</v>
      </c>
      <c r="I670" s="5" t="s">
        <v>33</v>
      </c>
    </row>
    <row r="671" spans="1:9" ht="18" customHeight="1" x14ac:dyDescent="0.3">
      <c r="A671" s="2">
        <v>2023</v>
      </c>
      <c r="B671" s="2" t="s">
        <v>39</v>
      </c>
      <c r="C671" s="2" t="s">
        <v>23</v>
      </c>
      <c r="D671" s="6" t="s">
        <v>25</v>
      </c>
      <c r="E671" s="7">
        <v>76</v>
      </c>
      <c r="F671" s="7">
        <v>2288.4499999999998</v>
      </c>
      <c r="G671" s="7">
        <v>5126.1279999999997</v>
      </c>
      <c r="H671" s="4">
        <v>457.69</v>
      </c>
      <c r="I671" s="5" t="s">
        <v>33</v>
      </c>
    </row>
    <row r="672" spans="1:9" ht="18" customHeight="1" x14ac:dyDescent="0.3">
      <c r="A672" s="2">
        <v>2023</v>
      </c>
      <c r="B672" s="2" t="s">
        <v>39</v>
      </c>
      <c r="C672" s="2" t="s">
        <v>23</v>
      </c>
      <c r="D672" s="6" t="s">
        <v>26</v>
      </c>
      <c r="E672" s="7">
        <v>46</v>
      </c>
      <c r="F672" s="7">
        <v>100</v>
      </c>
      <c r="G672" s="7">
        <v>224</v>
      </c>
      <c r="H672" s="4">
        <v>20</v>
      </c>
      <c r="I672" s="5" t="s">
        <v>33</v>
      </c>
    </row>
    <row r="673" spans="1:9" ht="18" customHeight="1" x14ac:dyDescent="0.3">
      <c r="A673" s="2">
        <v>2023</v>
      </c>
      <c r="B673" s="2" t="s">
        <v>39</v>
      </c>
      <c r="C673" s="2" t="s">
        <v>23</v>
      </c>
      <c r="D673" s="6" t="s">
        <v>27</v>
      </c>
      <c r="E673" s="7">
        <v>34</v>
      </c>
      <c r="F673" s="7">
        <v>2746.08</v>
      </c>
      <c r="G673" s="7">
        <v>5126.0160000000005</v>
      </c>
      <c r="H673" s="4">
        <v>549.21600000000001</v>
      </c>
      <c r="I673" s="5" t="s">
        <v>33</v>
      </c>
    </row>
    <row r="674" spans="1:9" ht="18" customHeight="1" x14ac:dyDescent="0.3">
      <c r="A674" s="2">
        <v>2023</v>
      </c>
      <c r="B674" s="2" t="s">
        <v>39</v>
      </c>
      <c r="C674" s="2" t="s">
        <v>14</v>
      </c>
      <c r="D674" s="3" t="s">
        <v>28</v>
      </c>
      <c r="E674" s="4">
        <v>7</v>
      </c>
      <c r="F674" s="4">
        <v>240</v>
      </c>
      <c r="G674" s="4">
        <v>224</v>
      </c>
      <c r="H674" s="4">
        <v>48</v>
      </c>
      <c r="I674" s="5" t="s">
        <v>33</v>
      </c>
    </row>
    <row r="675" spans="1:9" ht="18" customHeight="1" x14ac:dyDescent="0.3">
      <c r="A675" s="2">
        <v>2023</v>
      </c>
      <c r="B675" s="2" t="s">
        <v>39</v>
      </c>
      <c r="C675" s="2" t="s">
        <v>23</v>
      </c>
      <c r="D675" s="6" t="s">
        <v>30</v>
      </c>
      <c r="E675" s="7">
        <v>3</v>
      </c>
      <c r="F675" s="7">
        <v>2746.38</v>
      </c>
      <c r="G675" s="7">
        <v>5126.576</v>
      </c>
      <c r="H675" s="4">
        <v>549.27600000000007</v>
      </c>
      <c r="I675" s="5" t="s">
        <v>33</v>
      </c>
    </row>
    <row r="676" spans="1:9" ht="18" customHeight="1" x14ac:dyDescent="0.3">
      <c r="A676" s="2">
        <v>2023</v>
      </c>
      <c r="B676" s="2" t="s">
        <v>39</v>
      </c>
      <c r="C676" s="2" t="s">
        <v>29</v>
      </c>
      <c r="D676" s="6" t="s">
        <v>29</v>
      </c>
      <c r="E676" s="7">
        <v>2</v>
      </c>
      <c r="F676" s="7">
        <v>7920</v>
      </c>
      <c r="G676" s="7">
        <v>7392</v>
      </c>
      <c r="H676" s="4">
        <v>1584</v>
      </c>
      <c r="I676" s="5" t="s">
        <v>33</v>
      </c>
    </row>
    <row r="677" spans="1:9" ht="18" customHeight="1" x14ac:dyDescent="0.3">
      <c r="A677" s="2">
        <v>2023</v>
      </c>
      <c r="B677" s="2" t="s">
        <v>40</v>
      </c>
      <c r="C677" s="2" t="s">
        <v>10</v>
      </c>
      <c r="D677" s="3" t="s">
        <v>11</v>
      </c>
      <c r="E677" s="4">
        <v>3566</v>
      </c>
      <c r="F677" s="4">
        <v>5035.0300000000007</v>
      </c>
      <c r="G677" s="4">
        <v>5126.576</v>
      </c>
      <c r="H677" s="4">
        <v>1007.0060000000002</v>
      </c>
      <c r="I677" s="5" t="s">
        <v>33</v>
      </c>
    </row>
    <row r="678" spans="1:9" ht="18" customHeight="1" x14ac:dyDescent="0.3">
      <c r="A678" s="2">
        <v>2023</v>
      </c>
      <c r="B678" s="2" t="s">
        <v>40</v>
      </c>
      <c r="C678" s="2" t="s">
        <v>10</v>
      </c>
      <c r="D678" s="3" t="s">
        <v>13</v>
      </c>
      <c r="E678" s="4">
        <v>2498</v>
      </c>
      <c r="F678" s="4">
        <v>9200</v>
      </c>
      <c r="G678" s="4">
        <v>8960</v>
      </c>
      <c r="H678" s="4">
        <v>1840</v>
      </c>
      <c r="I678" s="5" t="s">
        <v>33</v>
      </c>
    </row>
    <row r="679" spans="1:9" ht="18" customHeight="1" x14ac:dyDescent="0.3">
      <c r="A679" s="2">
        <v>2023</v>
      </c>
      <c r="B679" s="2" t="s">
        <v>40</v>
      </c>
      <c r="C679" s="2" t="s">
        <v>14</v>
      </c>
      <c r="D679" s="3" t="s">
        <v>15</v>
      </c>
      <c r="E679" s="4">
        <v>1245</v>
      </c>
      <c r="F679" s="4">
        <v>5263.78</v>
      </c>
      <c r="G679" s="4">
        <v>5126.4639999999999</v>
      </c>
      <c r="H679" s="4">
        <v>1052.7560000000001</v>
      </c>
      <c r="I679" s="5" t="s">
        <v>33</v>
      </c>
    </row>
    <row r="680" spans="1:9" ht="18" customHeight="1" x14ac:dyDescent="0.3">
      <c r="A680" s="2">
        <v>2023</v>
      </c>
      <c r="B680" s="2" t="s">
        <v>40</v>
      </c>
      <c r="C680" s="2" t="s">
        <v>16</v>
      </c>
      <c r="D680" s="6" t="s">
        <v>17</v>
      </c>
      <c r="E680" s="7">
        <v>644</v>
      </c>
      <c r="F680" s="7">
        <v>6605.0249999999996</v>
      </c>
      <c r="G680" s="7">
        <v>6432.72</v>
      </c>
      <c r="H680" s="4">
        <v>1321.0050000000001</v>
      </c>
      <c r="I680" s="5" t="s">
        <v>33</v>
      </c>
    </row>
    <row r="681" spans="1:9" ht="18" customHeight="1" x14ac:dyDescent="0.3">
      <c r="A681" s="2">
        <v>2023</v>
      </c>
      <c r="B681" s="2" t="s">
        <v>40</v>
      </c>
      <c r="C681" s="2" t="s">
        <v>18</v>
      </c>
      <c r="D681" s="6" t="s">
        <v>19</v>
      </c>
      <c r="E681" s="7">
        <v>643</v>
      </c>
      <c r="F681" s="7">
        <v>8400</v>
      </c>
      <c r="G681" s="7">
        <v>7840</v>
      </c>
      <c r="H681" s="4">
        <v>1680</v>
      </c>
      <c r="I681" s="5" t="s">
        <v>33</v>
      </c>
    </row>
    <row r="682" spans="1:9" ht="18" customHeight="1" x14ac:dyDescent="0.3">
      <c r="A682" s="2">
        <v>2023</v>
      </c>
      <c r="B682" s="2" t="s">
        <v>40</v>
      </c>
      <c r="C682" s="2" t="s">
        <v>16</v>
      </c>
      <c r="D682" s="6" t="s">
        <v>20</v>
      </c>
      <c r="E682" s="7">
        <v>455</v>
      </c>
      <c r="F682" s="7">
        <v>5494.3200000000006</v>
      </c>
      <c r="G682" s="7">
        <v>5128.0320000000002</v>
      </c>
      <c r="H682" s="4">
        <v>1098.8640000000003</v>
      </c>
      <c r="I682" s="5" t="s">
        <v>33</v>
      </c>
    </row>
    <row r="683" spans="1:9" ht="18" customHeight="1" x14ac:dyDescent="0.3">
      <c r="A683" s="2">
        <v>2023</v>
      </c>
      <c r="B683" s="2" t="s">
        <v>40</v>
      </c>
      <c r="C683" s="2" t="s">
        <v>18</v>
      </c>
      <c r="D683" s="6" t="s">
        <v>21</v>
      </c>
      <c r="E683" s="8">
        <v>345</v>
      </c>
      <c r="F683" s="8">
        <v>8400</v>
      </c>
      <c r="G683" s="8">
        <v>7840</v>
      </c>
      <c r="H683" s="4">
        <v>1680</v>
      </c>
      <c r="I683" s="5" t="s">
        <v>33</v>
      </c>
    </row>
    <row r="684" spans="1:9" ht="18" customHeight="1" x14ac:dyDescent="0.3">
      <c r="A684" s="2">
        <v>2023</v>
      </c>
      <c r="B684" s="2" t="s">
        <v>40</v>
      </c>
      <c r="C684" s="2" t="s">
        <v>14</v>
      </c>
      <c r="D684" s="3" t="s">
        <v>22</v>
      </c>
      <c r="E684" s="4">
        <v>122</v>
      </c>
      <c r="F684" s="4">
        <v>120</v>
      </c>
      <c r="G684" s="4">
        <v>112</v>
      </c>
      <c r="H684" s="4">
        <v>24</v>
      </c>
      <c r="I684" s="5" t="s">
        <v>33</v>
      </c>
    </row>
    <row r="685" spans="1:9" ht="18" customHeight="1" x14ac:dyDescent="0.3">
      <c r="A685" s="2">
        <v>2023</v>
      </c>
      <c r="B685" s="2" t="s">
        <v>40</v>
      </c>
      <c r="C685" s="2" t="s">
        <v>23</v>
      </c>
      <c r="D685" s="6" t="s">
        <v>24</v>
      </c>
      <c r="E685" s="7">
        <v>78</v>
      </c>
      <c r="F685" s="7">
        <v>2517.46</v>
      </c>
      <c r="G685" s="7">
        <v>5126.4639999999999</v>
      </c>
      <c r="H685" s="4">
        <v>503.49200000000002</v>
      </c>
      <c r="I685" s="5" t="s">
        <v>33</v>
      </c>
    </row>
    <row r="686" spans="1:9" ht="18" customHeight="1" x14ac:dyDescent="0.3">
      <c r="A686" s="2">
        <v>2023</v>
      </c>
      <c r="B686" s="2" t="s">
        <v>40</v>
      </c>
      <c r="C686" s="2" t="s">
        <v>23</v>
      </c>
      <c r="D686" s="6" t="s">
        <v>25</v>
      </c>
      <c r="E686" s="7">
        <v>76</v>
      </c>
      <c r="F686" s="7">
        <v>2517.2949999999996</v>
      </c>
      <c r="G686" s="7">
        <v>5126.1279999999997</v>
      </c>
      <c r="H686" s="4">
        <v>503.45899999999995</v>
      </c>
      <c r="I686" s="5" t="s">
        <v>33</v>
      </c>
    </row>
    <row r="687" spans="1:9" ht="18" customHeight="1" x14ac:dyDescent="0.3">
      <c r="A687" s="2">
        <v>2023</v>
      </c>
      <c r="B687" s="2" t="s">
        <v>40</v>
      </c>
      <c r="C687" s="2" t="s">
        <v>23</v>
      </c>
      <c r="D687" s="6" t="s">
        <v>26</v>
      </c>
      <c r="E687" s="7">
        <v>46</v>
      </c>
      <c r="F687" s="7">
        <v>110</v>
      </c>
      <c r="G687" s="7">
        <v>224</v>
      </c>
      <c r="H687" s="4">
        <v>22</v>
      </c>
      <c r="I687" s="5" t="s">
        <v>33</v>
      </c>
    </row>
    <row r="688" spans="1:9" ht="18" customHeight="1" x14ac:dyDescent="0.3">
      <c r="A688" s="2">
        <v>2023</v>
      </c>
      <c r="B688" s="2" t="s">
        <v>40</v>
      </c>
      <c r="C688" s="2" t="s">
        <v>23</v>
      </c>
      <c r="D688" s="6" t="s">
        <v>27</v>
      </c>
      <c r="E688" s="7">
        <v>34</v>
      </c>
      <c r="F688" s="7">
        <v>2517.2400000000002</v>
      </c>
      <c r="G688" s="7">
        <v>5126.0160000000005</v>
      </c>
      <c r="H688" s="4">
        <v>503.44800000000009</v>
      </c>
      <c r="I688" s="5" t="s">
        <v>33</v>
      </c>
    </row>
    <row r="689" spans="1:9" ht="18" customHeight="1" x14ac:dyDescent="0.3">
      <c r="A689" s="2">
        <v>2023</v>
      </c>
      <c r="B689" s="2" t="s">
        <v>40</v>
      </c>
      <c r="C689" s="2" t="s">
        <v>14</v>
      </c>
      <c r="D689" s="3" t="s">
        <v>28</v>
      </c>
      <c r="E689" s="4">
        <v>7</v>
      </c>
      <c r="F689" s="4">
        <v>220</v>
      </c>
      <c r="G689" s="4">
        <v>224</v>
      </c>
      <c r="H689" s="4">
        <v>44</v>
      </c>
      <c r="I689" s="5" t="s">
        <v>33</v>
      </c>
    </row>
    <row r="690" spans="1:9" ht="18" customHeight="1" x14ac:dyDescent="0.3">
      <c r="A690" s="2">
        <v>2023</v>
      </c>
      <c r="B690" s="2" t="s">
        <v>40</v>
      </c>
      <c r="C690" s="2" t="s">
        <v>23</v>
      </c>
      <c r="D690" s="6" t="s">
        <v>30</v>
      </c>
      <c r="E690" s="7">
        <v>3</v>
      </c>
      <c r="F690" s="7">
        <v>2517.5150000000003</v>
      </c>
      <c r="G690" s="7">
        <v>5126.576</v>
      </c>
      <c r="H690" s="4">
        <v>503.5030000000001</v>
      </c>
      <c r="I690" s="5" t="s">
        <v>33</v>
      </c>
    </row>
    <row r="691" spans="1:9" ht="18" customHeight="1" x14ac:dyDescent="0.3">
      <c r="A691" s="2">
        <v>2023</v>
      </c>
      <c r="B691" s="2" t="s">
        <v>40</v>
      </c>
      <c r="C691" s="2" t="s">
        <v>29</v>
      </c>
      <c r="D691" s="6" t="s">
        <v>29</v>
      </c>
      <c r="E691" s="7">
        <v>2</v>
      </c>
      <c r="F691" s="7">
        <v>7260</v>
      </c>
      <c r="G691" s="7">
        <v>7392</v>
      </c>
      <c r="H691" s="4">
        <v>1452</v>
      </c>
      <c r="I691" s="5" t="s">
        <v>33</v>
      </c>
    </row>
    <row r="692" spans="1:9" ht="18" customHeight="1" x14ac:dyDescent="0.3">
      <c r="A692" s="2">
        <v>2023</v>
      </c>
      <c r="B692" s="2" t="s">
        <v>41</v>
      </c>
      <c r="C692" s="2" t="s">
        <v>10</v>
      </c>
      <c r="D692" s="3" t="s">
        <v>11</v>
      </c>
      <c r="E692" s="4">
        <v>3566</v>
      </c>
      <c r="F692" s="4">
        <v>5263.8950000000004</v>
      </c>
      <c r="G692" s="4">
        <v>5126.576</v>
      </c>
      <c r="H692" s="4">
        <v>1052.7790000000002</v>
      </c>
      <c r="I692" s="5" t="s">
        <v>33</v>
      </c>
    </row>
    <row r="693" spans="1:9" ht="18" customHeight="1" x14ac:dyDescent="0.3">
      <c r="A693" s="2">
        <v>2023</v>
      </c>
      <c r="B693" s="2" t="s">
        <v>41</v>
      </c>
      <c r="C693" s="2" t="s">
        <v>10</v>
      </c>
      <c r="D693" s="3" t="s">
        <v>13</v>
      </c>
      <c r="E693" s="4">
        <v>2498</v>
      </c>
      <c r="F693" s="4">
        <v>8800</v>
      </c>
      <c r="G693" s="4">
        <v>8960</v>
      </c>
      <c r="H693" s="4">
        <v>1760</v>
      </c>
      <c r="I693" s="5" t="s">
        <v>33</v>
      </c>
    </row>
    <row r="694" spans="1:9" ht="18" customHeight="1" x14ac:dyDescent="0.3">
      <c r="A694" s="2">
        <v>2023</v>
      </c>
      <c r="B694" s="2" t="s">
        <v>41</v>
      </c>
      <c r="C694" s="2" t="s">
        <v>14</v>
      </c>
      <c r="D694" s="3" t="s">
        <v>15</v>
      </c>
      <c r="E694" s="4">
        <v>1245</v>
      </c>
      <c r="F694" s="4">
        <v>5034.92</v>
      </c>
      <c r="G694" s="4">
        <v>5126.4639999999999</v>
      </c>
      <c r="H694" s="4">
        <v>1006.984</v>
      </c>
      <c r="I694" s="5" t="s">
        <v>33</v>
      </c>
    </row>
    <row r="695" spans="1:9" ht="18" customHeight="1" x14ac:dyDescent="0.3">
      <c r="A695" s="2">
        <v>2023</v>
      </c>
      <c r="B695" s="2" t="s">
        <v>41</v>
      </c>
      <c r="C695" s="2" t="s">
        <v>16</v>
      </c>
      <c r="D695" s="6" t="s">
        <v>17</v>
      </c>
      <c r="E695" s="7">
        <v>644</v>
      </c>
      <c r="F695" s="7">
        <v>22000</v>
      </c>
      <c r="G695" s="7">
        <v>6432.72</v>
      </c>
      <c r="H695" s="4">
        <v>4400</v>
      </c>
      <c r="I695" s="5" t="s">
        <v>33</v>
      </c>
    </row>
    <row r="696" spans="1:9" ht="18" customHeight="1" x14ac:dyDescent="0.3">
      <c r="A696" s="2">
        <v>2023</v>
      </c>
      <c r="B696" s="2" t="s">
        <v>41</v>
      </c>
      <c r="C696" s="2" t="s">
        <v>18</v>
      </c>
      <c r="D696" s="6" t="s">
        <v>19</v>
      </c>
      <c r="E696" s="7">
        <v>643</v>
      </c>
      <c r="F696" s="7">
        <v>7700</v>
      </c>
      <c r="G696" s="7">
        <v>7840</v>
      </c>
      <c r="H696" s="4">
        <v>1540</v>
      </c>
      <c r="I696" s="5" t="s">
        <v>33</v>
      </c>
    </row>
    <row r="697" spans="1:9" ht="18" customHeight="1" x14ac:dyDescent="0.3">
      <c r="A697" s="2">
        <v>2023</v>
      </c>
      <c r="B697" s="2" t="s">
        <v>41</v>
      </c>
      <c r="C697" s="2" t="s">
        <v>16</v>
      </c>
      <c r="D697" s="6" t="s">
        <v>20</v>
      </c>
      <c r="E697" s="7">
        <v>455</v>
      </c>
      <c r="F697" s="7">
        <v>11111</v>
      </c>
      <c r="G697" s="7">
        <v>5128.0320000000002</v>
      </c>
      <c r="H697" s="4">
        <v>2222.2000000000003</v>
      </c>
      <c r="I697" s="5" t="s">
        <v>33</v>
      </c>
    </row>
    <row r="698" spans="1:9" ht="18" customHeight="1" x14ac:dyDescent="0.3">
      <c r="A698" s="2">
        <v>2023</v>
      </c>
      <c r="B698" s="2" t="s">
        <v>41</v>
      </c>
      <c r="C698" s="2" t="s">
        <v>18</v>
      </c>
      <c r="D698" s="6" t="s">
        <v>21</v>
      </c>
      <c r="E698" s="8">
        <v>345</v>
      </c>
      <c r="F698" s="8">
        <v>7700</v>
      </c>
      <c r="G698" s="8">
        <v>7840</v>
      </c>
      <c r="H698" s="4">
        <v>1540</v>
      </c>
      <c r="I698" s="5" t="s">
        <v>33</v>
      </c>
    </row>
    <row r="699" spans="1:9" ht="18" customHeight="1" x14ac:dyDescent="0.3">
      <c r="A699" s="2">
        <v>2023</v>
      </c>
      <c r="B699" s="2" t="s">
        <v>41</v>
      </c>
      <c r="C699" s="2" t="s">
        <v>14</v>
      </c>
      <c r="D699" s="3" t="s">
        <v>22</v>
      </c>
      <c r="E699" s="4">
        <v>122</v>
      </c>
      <c r="F699" s="4">
        <v>110</v>
      </c>
      <c r="G699" s="4">
        <v>112</v>
      </c>
      <c r="H699" s="4">
        <v>22</v>
      </c>
      <c r="I699" s="5" t="s">
        <v>33</v>
      </c>
    </row>
    <row r="700" spans="1:9" ht="18" customHeight="1" x14ac:dyDescent="0.3">
      <c r="A700" s="2">
        <v>2023</v>
      </c>
      <c r="B700" s="2" t="s">
        <v>41</v>
      </c>
      <c r="C700" s="2" t="s">
        <v>23</v>
      </c>
      <c r="D700" s="6" t="s">
        <v>24</v>
      </c>
      <c r="E700" s="7">
        <v>78</v>
      </c>
      <c r="F700" s="7">
        <v>2517.46</v>
      </c>
      <c r="G700" s="7">
        <v>5126.4639999999999</v>
      </c>
      <c r="H700" s="4">
        <v>503.49200000000002</v>
      </c>
      <c r="I700" s="5" t="s">
        <v>33</v>
      </c>
    </row>
    <row r="701" spans="1:9" ht="18" customHeight="1" x14ac:dyDescent="0.3">
      <c r="A701" s="2">
        <v>2023</v>
      </c>
      <c r="B701" s="2" t="s">
        <v>41</v>
      </c>
      <c r="C701" s="2" t="s">
        <v>23</v>
      </c>
      <c r="D701" s="6" t="s">
        <v>25</v>
      </c>
      <c r="E701" s="7">
        <v>76</v>
      </c>
      <c r="F701" s="7">
        <v>2288.4499999999998</v>
      </c>
      <c r="G701" s="7">
        <v>5126.1279999999997</v>
      </c>
      <c r="H701" s="4">
        <v>457.69</v>
      </c>
      <c r="I701" s="5" t="s">
        <v>33</v>
      </c>
    </row>
    <row r="702" spans="1:9" ht="18" customHeight="1" x14ac:dyDescent="0.3">
      <c r="A702" s="2">
        <v>2023</v>
      </c>
      <c r="B702" s="2" t="s">
        <v>41</v>
      </c>
      <c r="C702" s="2" t="s">
        <v>23</v>
      </c>
      <c r="D702" s="6" t="s">
        <v>26</v>
      </c>
      <c r="E702" s="7">
        <v>46</v>
      </c>
      <c r="F702" s="7">
        <v>100</v>
      </c>
      <c r="G702" s="7">
        <v>224</v>
      </c>
      <c r="H702" s="4">
        <v>20</v>
      </c>
      <c r="I702" s="5" t="s">
        <v>33</v>
      </c>
    </row>
    <row r="703" spans="1:9" ht="18" customHeight="1" x14ac:dyDescent="0.3">
      <c r="A703" s="2">
        <v>2023</v>
      </c>
      <c r="B703" s="2" t="s">
        <v>41</v>
      </c>
      <c r="C703" s="2" t="s">
        <v>23</v>
      </c>
      <c r="D703" s="6" t="s">
        <v>27</v>
      </c>
      <c r="E703" s="7">
        <v>34</v>
      </c>
      <c r="F703" s="7">
        <v>2288.4</v>
      </c>
      <c r="G703" s="7">
        <v>5126.0160000000005</v>
      </c>
      <c r="H703" s="4">
        <v>457.68000000000006</v>
      </c>
      <c r="I703" s="5" t="s">
        <v>33</v>
      </c>
    </row>
    <row r="704" spans="1:9" ht="18" customHeight="1" x14ac:dyDescent="0.3">
      <c r="A704" s="2">
        <v>2023</v>
      </c>
      <c r="B704" s="2" t="s">
        <v>41</v>
      </c>
      <c r="C704" s="2" t="s">
        <v>14</v>
      </c>
      <c r="D704" s="3" t="s">
        <v>28</v>
      </c>
      <c r="E704" s="4">
        <v>7</v>
      </c>
      <c r="F704" s="4">
        <v>200</v>
      </c>
      <c r="G704" s="4">
        <v>224</v>
      </c>
      <c r="H704" s="4">
        <v>40</v>
      </c>
      <c r="I704" s="5" t="s">
        <v>33</v>
      </c>
    </row>
    <row r="705" spans="1:9" ht="18" customHeight="1" x14ac:dyDescent="0.3">
      <c r="A705" s="2">
        <v>2023</v>
      </c>
      <c r="B705" s="2" t="s">
        <v>41</v>
      </c>
      <c r="C705" s="2" t="s">
        <v>23</v>
      </c>
      <c r="D705" s="6" t="s">
        <v>30</v>
      </c>
      <c r="E705" s="7">
        <v>3</v>
      </c>
      <c r="F705" s="7">
        <v>2288.65</v>
      </c>
      <c r="G705" s="7">
        <v>5126.576</v>
      </c>
      <c r="H705" s="4">
        <v>457.73</v>
      </c>
      <c r="I705" s="5" t="s">
        <v>33</v>
      </c>
    </row>
    <row r="706" spans="1:9" ht="18" customHeight="1" x14ac:dyDescent="0.3">
      <c r="A706" s="2">
        <v>2023</v>
      </c>
      <c r="B706" s="2" t="s">
        <v>41</v>
      </c>
      <c r="C706" s="2" t="s">
        <v>29</v>
      </c>
      <c r="D706" s="6" t="s">
        <v>29</v>
      </c>
      <c r="E706" s="7">
        <v>2</v>
      </c>
      <c r="F706" s="7">
        <v>6600</v>
      </c>
      <c r="G706" s="7">
        <v>7392</v>
      </c>
      <c r="H706" s="4">
        <v>1320</v>
      </c>
      <c r="I706" s="5" t="s">
        <v>33</v>
      </c>
    </row>
    <row r="707" spans="1:9" ht="18" customHeight="1" x14ac:dyDescent="0.3">
      <c r="A707" s="2">
        <v>2023</v>
      </c>
      <c r="B707" s="2" t="s">
        <v>42</v>
      </c>
      <c r="C707" s="2" t="s">
        <v>10</v>
      </c>
      <c r="D707" s="3" t="s">
        <v>11</v>
      </c>
      <c r="E707" s="4">
        <v>3566</v>
      </c>
      <c r="F707" s="4">
        <v>4577.3</v>
      </c>
      <c r="G707" s="4">
        <v>5126.576</v>
      </c>
      <c r="H707" s="4">
        <v>915.46</v>
      </c>
      <c r="I707" s="5" t="s">
        <v>33</v>
      </c>
    </row>
    <row r="708" spans="1:9" ht="18" customHeight="1" x14ac:dyDescent="0.3">
      <c r="A708" s="2">
        <v>2023</v>
      </c>
      <c r="B708" s="2" t="s">
        <v>42</v>
      </c>
      <c r="C708" s="2" t="s">
        <v>10</v>
      </c>
      <c r="D708" s="3" t="s">
        <v>13</v>
      </c>
      <c r="E708" s="4">
        <v>2498</v>
      </c>
      <c r="F708" s="4">
        <v>8000</v>
      </c>
      <c r="G708" s="4">
        <v>8960</v>
      </c>
      <c r="H708" s="4">
        <v>1600</v>
      </c>
      <c r="I708" s="5" t="s">
        <v>33</v>
      </c>
    </row>
    <row r="709" spans="1:9" ht="18" customHeight="1" x14ac:dyDescent="0.3">
      <c r="A709" s="2">
        <v>2023</v>
      </c>
      <c r="B709" s="2" t="s">
        <v>42</v>
      </c>
      <c r="C709" s="2" t="s">
        <v>14</v>
      </c>
      <c r="D709" s="3" t="s">
        <v>15</v>
      </c>
      <c r="E709" s="4">
        <v>1245</v>
      </c>
      <c r="F709" s="4">
        <v>4577.2</v>
      </c>
      <c r="G709" s="4">
        <v>5126.4639999999999</v>
      </c>
      <c r="H709" s="4">
        <v>915.44</v>
      </c>
      <c r="I709" s="5" t="s">
        <v>33</v>
      </c>
    </row>
    <row r="710" spans="1:9" ht="18" customHeight="1" x14ac:dyDescent="0.3">
      <c r="A710" s="2">
        <v>2023</v>
      </c>
      <c r="B710" s="2" t="s">
        <v>42</v>
      </c>
      <c r="C710" s="2" t="s">
        <v>16</v>
      </c>
      <c r="D710" s="6" t="s">
        <v>17</v>
      </c>
      <c r="E710" s="7">
        <v>644</v>
      </c>
      <c r="F710" s="7">
        <v>5743.5</v>
      </c>
      <c r="G710" s="7">
        <v>6432.72</v>
      </c>
      <c r="H710" s="4">
        <v>1148.7</v>
      </c>
      <c r="I710" s="5" t="s">
        <v>33</v>
      </c>
    </row>
    <row r="711" spans="1:9" ht="18" customHeight="1" x14ac:dyDescent="0.3">
      <c r="A711" s="2">
        <v>2023</v>
      </c>
      <c r="B711" s="2" t="s">
        <v>42</v>
      </c>
      <c r="C711" s="2" t="s">
        <v>18</v>
      </c>
      <c r="D711" s="6" t="s">
        <v>19</v>
      </c>
      <c r="E711" s="7">
        <v>643</v>
      </c>
      <c r="F711" s="7">
        <v>7000</v>
      </c>
      <c r="G711" s="7">
        <v>7840</v>
      </c>
      <c r="H711" s="4">
        <v>1400</v>
      </c>
      <c r="I711" s="5" t="s">
        <v>33</v>
      </c>
    </row>
    <row r="712" spans="1:9" ht="18" customHeight="1" x14ac:dyDescent="0.3">
      <c r="A712" s="2">
        <v>2023</v>
      </c>
      <c r="B712" s="2" t="s">
        <v>42</v>
      </c>
      <c r="C712" s="2" t="s">
        <v>16</v>
      </c>
      <c r="D712" s="6" t="s">
        <v>20</v>
      </c>
      <c r="E712" s="7">
        <v>455</v>
      </c>
      <c r="F712" s="7">
        <v>4578.6000000000004</v>
      </c>
      <c r="G712" s="7">
        <v>5128.0320000000002</v>
      </c>
      <c r="H712" s="4">
        <v>915.72000000000014</v>
      </c>
      <c r="I712" s="5" t="s">
        <v>33</v>
      </c>
    </row>
    <row r="713" spans="1:9" ht="18" customHeight="1" x14ac:dyDescent="0.3">
      <c r="A713" s="2">
        <v>2023</v>
      </c>
      <c r="B713" s="2" t="s">
        <v>42</v>
      </c>
      <c r="C713" s="2" t="s">
        <v>18</v>
      </c>
      <c r="D713" s="6" t="s">
        <v>21</v>
      </c>
      <c r="E713" s="8">
        <v>345</v>
      </c>
      <c r="F713" s="8">
        <v>7000</v>
      </c>
      <c r="G713" s="8">
        <v>7840</v>
      </c>
      <c r="H713" s="4">
        <v>1400</v>
      </c>
      <c r="I713" s="5" t="s">
        <v>33</v>
      </c>
    </row>
    <row r="714" spans="1:9" ht="18" customHeight="1" x14ac:dyDescent="0.3">
      <c r="A714" s="2">
        <v>2023</v>
      </c>
      <c r="B714" s="2" t="s">
        <v>42</v>
      </c>
      <c r="C714" s="2" t="s">
        <v>14</v>
      </c>
      <c r="D714" s="3" t="s">
        <v>22</v>
      </c>
      <c r="E714" s="4">
        <v>122</v>
      </c>
      <c r="F714" s="4">
        <v>100</v>
      </c>
      <c r="G714" s="4">
        <v>112</v>
      </c>
      <c r="H714" s="4">
        <v>20</v>
      </c>
      <c r="I714" s="5" t="s">
        <v>33</v>
      </c>
    </row>
    <row r="715" spans="1:9" ht="18" customHeight="1" x14ac:dyDescent="0.3">
      <c r="A715" s="2">
        <v>2023</v>
      </c>
      <c r="B715" s="2" t="s">
        <v>42</v>
      </c>
      <c r="C715" s="2" t="s">
        <v>23</v>
      </c>
      <c r="D715" s="6" t="s">
        <v>24</v>
      </c>
      <c r="E715" s="7">
        <v>78</v>
      </c>
      <c r="F715" s="7">
        <v>2288.6</v>
      </c>
      <c r="G715" s="7">
        <v>5126.4639999999999</v>
      </c>
      <c r="H715" s="4">
        <v>457.72</v>
      </c>
      <c r="I715" s="5" t="s">
        <v>33</v>
      </c>
    </row>
    <row r="716" spans="1:9" ht="18" customHeight="1" x14ac:dyDescent="0.3">
      <c r="A716" s="2">
        <v>2023</v>
      </c>
      <c r="B716" s="2" t="s">
        <v>42</v>
      </c>
      <c r="C716" s="2" t="s">
        <v>23</v>
      </c>
      <c r="D716" s="6" t="s">
        <v>25</v>
      </c>
      <c r="E716" s="7">
        <v>76</v>
      </c>
      <c r="F716" s="7">
        <v>2288.4499999999998</v>
      </c>
      <c r="G716" s="7">
        <v>5126.1279999999997</v>
      </c>
      <c r="H716" s="4">
        <v>457.69</v>
      </c>
      <c r="I716" s="5" t="s">
        <v>33</v>
      </c>
    </row>
    <row r="717" spans="1:9" ht="18" customHeight="1" x14ac:dyDescent="0.3">
      <c r="A717" s="2">
        <v>2023</v>
      </c>
      <c r="B717" s="2" t="s">
        <v>42</v>
      </c>
      <c r="C717" s="2" t="s">
        <v>23</v>
      </c>
      <c r="D717" s="6" t="s">
        <v>26</v>
      </c>
      <c r="E717" s="7">
        <v>46</v>
      </c>
      <c r="F717" s="7">
        <v>100</v>
      </c>
      <c r="G717" s="7">
        <v>224</v>
      </c>
      <c r="H717" s="4">
        <v>20</v>
      </c>
      <c r="I717" s="5" t="s">
        <v>33</v>
      </c>
    </row>
    <row r="718" spans="1:9" ht="18" customHeight="1" x14ac:dyDescent="0.3">
      <c r="A718" s="2">
        <v>2023</v>
      </c>
      <c r="B718" s="2" t="s">
        <v>42</v>
      </c>
      <c r="C718" s="2" t="s">
        <v>23</v>
      </c>
      <c r="D718" s="6" t="s">
        <v>27</v>
      </c>
      <c r="E718" s="7">
        <v>34</v>
      </c>
      <c r="F718" s="7">
        <v>2288.4</v>
      </c>
      <c r="G718" s="7">
        <v>5126.0160000000005</v>
      </c>
      <c r="H718" s="4">
        <v>457.68000000000006</v>
      </c>
      <c r="I718" s="5" t="s">
        <v>33</v>
      </c>
    </row>
    <row r="719" spans="1:9" ht="18" customHeight="1" x14ac:dyDescent="0.3">
      <c r="A719" s="2">
        <v>2023</v>
      </c>
      <c r="B719" s="2" t="s">
        <v>42</v>
      </c>
      <c r="C719" s="2" t="s">
        <v>14</v>
      </c>
      <c r="D719" s="3" t="s">
        <v>28</v>
      </c>
      <c r="E719" s="4">
        <v>7</v>
      </c>
      <c r="F719" s="4">
        <v>200</v>
      </c>
      <c r="G719" s="4">
        <v>224</v>
      </c>
      <c r="H719" s="4">
        <v>40</v>
      </c>
      <c r="I719" s="5" t="s">
        <v>33</v>
      </c>
    </row>
    <row r="720" spans="1:9" ht="18" customHeight="1" x14ac:dyDescent="0.3">
      <c r="A720" s="2">
        <v>2023</v>
      </c>
      <c r="B720" s="2" t="s">
        <v>42</v>
      </c>
      <c r="C720" s="2" t="s">
        <v>23</v>
      </c>
      <c r="D720" s="6" t="s">
        <v>30</v>
      </c>
      <c r="E720" s="7">
        <v>3</v>
      </c>
      <c r="F720" s="7">
        <v>2288.65</v>
      </c>
      <c r="G720" s="7">
        <v>5126.576</v>
      </c>
      <c r="H720" s="4">
        <v>457.73</v>
      </c>
      <c r="I720" s="5" t="s">
        <v>33</v>
      </c>
    </row>
    <row r="721" spans="1:9" ht="18" customHeight="1" x14ac:dyDescent="0.3">
      <c r="A721" s="2">
        <v>2023</v>
      </c>
      <c r="B721" s="2" t="s">
        <v>42</v>
      </c>
      <c r="C721" s="2" t="s">
        <v>29</v>
      </c>
      <c r="D721" s="6" t="s">
        <v>29</v>
      </c>
      <c r="E721" s="7">
        <v>2</v>
      </c>
      <c r="F721" s="7">
        <v>6600</v>
      </c>
      <c r="G721" s="7">
        <v>7392</v>
      </c>
      <c r="H721" s="4">
        <v>1320</v>
      </c>
      <c r="I721" s="5" t="s">
        <v>33</v>
      </c>
    </row>
    <row r="722" spans="1:9" ht="18" customHeight="1" x14ac:dyDescent="0.3">
      <c r="A722" s="2">
        <v>2024</v>
      </c>
      <c r="B722" s="2" t="s">
        <v>9</v>
      </c>
      <c r="C722" s="2" t="s">
        <v>10</v>
      </c>
      <c r="D722" s="3" t="s">
        <v>11</v>
      </c>
      <c r="E722" s="4">
        <v>3566</v>
      </c>
      <c r="F722" s="4">
        <v>4577.3</v>
      </c>
      <c r="G722" s="4">
        <v>5126.576</v>
      </c>
      <c r="H722" s="4">
        <v>915.46</v>
      </c>
      <c r="I722" s="5" t="s">
        <v>33</v>
      </c>
    </row>
    <row r="723" spans="1:9" ht="18" customHeight="1" x14ac:dyDescent="0.3">
      <c r="A723" s="2">
        <v>2024</v>
      </c>
      <c r="B723" s="2" t="s">
        <v>9</v>
      </c>
      <c r="C723" s="2" t="s">
        <v>10</v>
      </c>
      <c r="D723" s="3" t="s">
        <v>13</v>
      </c>
      <c r="E723" s="4">
        <v>2498</v>
      </c>
      <c r="F723" s="4">
        <v>8000</v>
      </c>
      <c r="G723" s="4">
        <v>8960</v>
      </c>
      <c r="H723" s="4">
        <v>1600</v>
      </c>
      <c r="I723" s="5" t="s">
        <v>33</v>
      </c>
    </row>
    <row r="724" spans="1:9" ht="18" customHeight="1" x14ac:dyDescent="0.3">
      <c r="A724" s="2">
        <v>2024</v>
      </c>
      <c r="B724" s="2" t="s">
        <v>9</v>
      </c>
      <c r="C724" s="2" t="s">
        <v>14</v>
      </c>
      <c r="D724" s="3" t="s">
        <v>15</v>
      </c>
      <c r="E724" s="4">
        <v>1245</v>
      </c>
      <c r="F724" s="4">
        <v>4577.2</v>
      </c>
      <c r="G724" s="4">
        <v>5126.4639999999999</v>
      </c>
      <c r="H724" s="4">
        <v>915.44</v>
      </c>
      <c r="I724" s="5" t="s">
        <v>33</v>
      </c>
    </row>
    <row r="725" spans="1:9" ht="18" customHeight="1" x14ac:dyDescent="0.3">
      <c r="A725" s="2">
        <v>2024</v>
      </c>
      <c r="B725" s="2" t="s">
        <v>9</v>
      </c>
      <c r="C725" s="2" t="s">
        <v>16</v>
      </c>
      <c r="D725" s="6" t="s">
        <v>17</v>
      </c>
      <c r="E725" s="7">
        <v>644</v>
      </c>
      <c r="F725" s="7">
        <v>5743.5</v>
      </c>
      <c r="G725" s="7">
        <v>6432.72</v>
      </c>
      <c r="H725" s="4">
        <v>1148.7</v>
      </c>
      <c r="I725" s="5" t="s">
        <v>33</v>
      </c>
    </row>
    <row r="726" spans="1:9" ht="18" customHeight="1" x14ac:dyDescent="0.3">
      <c r="A726" s="2">
        <v>2024</v>
      </c>
      <c r="B726" s="2" t="s">
        <v>9</v>
      </c>
      <c r="C726" s="2" t="s">
        <v>18</v>
      </c>
      <c r="D726" s="6" t="s">
        <v>19</v>
      </c>
      <c r="E726" s="7">
        <v>643</v>
      </c>
      <c r="F726" s="7">
        <v>7000</v>
      </c>
      <c r="G726" s="7">
        <v>7840</v>
      </c>
      <c r="H726" s="4">
        <v>1400</v>
      </c>
      <c r="I726" s="5" t="s">
        <v>33</v>
      </c>
    </row>
    <row r="727" spans="1:9" ht="18" customHeight="1" x14ac:dyDescent="0.3">
      <c r="A727" s="2">
        <v>2024</v>
      </c>
      <c r="B727" s="2" t="s">
        <v>9</v>
      </c>
      <c r="C727" s="2" t="s">
        <v>16</v>
      </c>
      <c r="D727" s="6" t="s">
        <v>20</v>
      </c>
      <c r="E727" s="7">
        <v>455</v>
      </c>
      <c r="F727" s="7">
        <v>4578.6000000000004</v>
      </c>
      <c r="G727" s="7">
        <v>5128.0320000000002</v>
      </c>
      <c r="H727" s="4">
        <v>915.72000000000014</v>
      </c>
      <c r="I727" s="5" t="s">
        <v>33</v>
      </c>
    </row>
    <row r="728" spans="1:9" ht="18" customHeight="1" x14ac:dyDescent="0.3">
      <c r="A728" s="2">
        <v>2024</v>
      </c>
      <c r="B728" s="2" t="s">
        <v>9</v>
      </c>
      <c r="C728" s="2" t="s">
        <v>18</v>
      </c>
      <c r="D728" s="6" t="s">
        <v>21</v>
      </c>
      <c r="E728" s="8">
        <v>345</v>
      </c>
      <c r="F728" s="8">
        <v>7000</v>
      </c>
      <c r="G728" s="8">
        <v>7840</v>
      </c>
      <c r="H728" s="4">
        <v>1400</v>
      </c>
      <c r="I728" s="5" t="s">
        <v>33</v>
      </c>
    </row>
    <row r="729" spans="1:9" ht="18" customHeight="1" x14ac:dyDescent="0.3">
      <c r="A729" s="2">
        <v>2024</v>
      </c>
      <c r="B729" s="2" t="s">
        <v>9</v>
      </c>
      <c r="C729" s="2" t="s">
        <v>14</v>
      </c>
      <c r="D729" s="3" t="s">
        <v>22</v>
      </c>
      <c r="E729" s="4">
        <v>122</v>
      </c>
      <c r="F729" s="4">
        <v>100</v>
      </c>
      <c r="G729" s="4">
        <v>112</v>
      </c>
      <c r="H729" s="4">
        <v>20</v>
      </c>
      <c r="I729" s="5" t="s">
        <v>33</v>
      </c>
    </row>
    <row r="730" spans="1:9" ht="18" customHeight="1" x14ac:dyDescent="0.3">
      <c r="A730" s="2">
        <v>2024</v>
      </c>
      <c r="B730" s="2" t="s">
        <v>9</v>
      </c>
      <c r="C730" s="2" t="s">
        <v>23</v>
      </c>
      <c r="D730" s="6" t="s">
        <v>24</v>
      </c>
      <c r="E730" s="7">
        <v>78</v>
      </c>
      <c r="F730" s="7">
        <v>4577.2</v>
      </c>
      <c r="G730" s="7">
        <v>5126.4639999999999</v>
      </c>
      <c r="H730" s="4">
        <v>915.44</v>
      </c>
      <c r="I730" s="5" t="s">
        <v>33</v>
      </c>
    </row>
    <row r="731" spans="1:9" ht="18" customHeight="1" x14ac:dyDescent="0.3">
      <c r="A731" s="2">
        <v>2024</v>
      </c>
      <c r="B731" s="2" t="s">
        <v>9</v>
      </c>
      <c r="C731" s="2" t="s">
        <v>23</v>
      </c>
      <c r="D731" s="6" t="s">
        <v>25</v>
      </c>
      <c r="E731" s="7">
        <v>76</v>
      </c>
      <c r="F731" s="7">
        <v>4576.8999999999996</v>
      </c>
      <c r="G731" s="7">
        <v>5126.1279999999997</v>
      </c>
      <c r="H731" s="4">
        <v>915.38</v>
      </c>
      <c r="I731" s="5" t="s">
        <v>33</v>
      </c>
    </row>
    <row r="732" spans="1:9" ht="18" customHeight="1" x14ac:dyDescent="0.3">
      <c r="A732" s="2">
        <v>2024</v>
      </c>
      <c r="B732" s="2" t="s">
        <v>9</v>
      </c>
      <c r="C732" s="2" t="s">
        <v>23</v>
      </c>
      <c r="D732" s="6" t="s">
        <v>26</v>
      </c>
      <c r="E732" s="7">
        <v>46</v>
      </c>
      <c r="F732" s="7">
        <v>200</v>
      </c>
      <c r="G732" s="7">
        <v>224</v>
      </c>
      <c r="H732" s="4">
        <v>40</v>
      </c>
      <c r="I732" s="5" t="s">
        <v>33</v>
      </c>
    </row>
    <row r="733" spans="1:9" ht="18" customHeight="1" x14ac:dyDescent="0.3">
      <c r="A733" s="2">
        <v>2024</v>
      </c>
      <c r="B733" s="2" t="s">
        <v>9</v>
      </c>
      <c r="C733" s="2" t="s">
        <v>23</v>
      </c>
      <c r="D733" s="6" t="s">
        <v>27</v>
      </c>
      <c r="E733" s="7">
        <v>34</v>
      </c>
      <c r="F733" s="7">
        <v>4576.8</v>
      </c>
      <c r="G733" s="7">
        <v>5126.0160000000005</v>
      </c>
      <c r="H733" s="4">
        <v>915.36000000000013</v>
      </c>
      <c r="I733" s="5" t="s">
        <v>33</v>
      </c>
    </row>
    <row r="734" spans="1:9" ht="18" customHeight="1" x14ac:dyDescent="0.3">
      <c r="A734" s="2">
        <v>2024</v>
      </c>
      <c r="B734" s="2" t="s">
        <v>9</v>
      </c>
      <c r="C734" s="2" t="s">
        <v>14</v>
      </c>
      <c r="D734" s="3" t="s">
        <v>28</v>
      </c>
      <c r="E734" s="4">
        <v>7</v>
      </c>
      <c r="F734" s="4">
        <v>200</v>
      </c>
      <c r="G734" s="4">
        <v>224</v>
      </c>
      <c r="H734" s="4">
        <v>40</v>
      </c>
      <c r="I734" s="5" t="s">
        <v>33</v>
      </c>
    </row>
    <row r="735" spans="1:9" ht="18" customHeight="1" x14ac:dyDescent="0.3">
      <c r="A735" s="2">
        <v>2024</v>
      </c>
      <c r="B735" s="2" t="s">
        <v>9</v>
      </c>
      <c r="C735" s="2" t="s">
        <v>29</v>
      </c>
      <c r="D735" s="6" t="s">
        <v>29</v>
      </c>
      <c r="E735" s="7">
        <v>3</v>
      </c>
      <c r="F735" s="7">
        <v>6600</v>
      </c>
      <c r="G735" s="7">
        <v>7392</v>
      </c>
      <c r="H735" s="4">
        <v>1320</v>
      </c>
      <c r="I735" s="5" t="s">
        <v>33</v>
      </c>
    </row>
    <row r="736" spans="1:9" ht="18" customHeight="1" x14ac:dyDescent="0.3">
      <c r="A736" s="2">
        <v>2024</v>
      </c>
      <c r="B736" s="2" t="s">
        <v>9</v>
      </c>
      <c r="C736" s="2" t="s">
        <v>23</v>
      </c>
      <c r="D736" s="6" t="s">
        <v>30</v>
      </c>
      <c r="E736" s="7">
        <v>3</v>
      </c>
      <c r="F736" s="7">
        <v>4577.3</v>
      </c>
      <c r="G736" s="7">
        <v>5126.576</v>
      </c>
      <c r="H736" s="4">
        <v>915.46</v>
      </c>
      <c r="I736" s="5" t="s">
        <v>33</v>
      </c>
    </row>
    <row r="737" spans="1:9" ht="18" customHeight="1" x14ac:dyDescent="0.3">
      <c r="A737" s="2">
        <v>2024</v>
      </c>
      <c r="B737" s="2" t="s">
        <v>31</v>
      </c>
      <c r="C737" s="2" t="s">
        <v>10</v>
      </c>
      <c r="D737" s="3" t="s">
        <v>11</v>
      </c>
      <c r="E737" s="4">
        <v>3566</v>
      </c>
      <c r="F737" s="4">
        <v>4577.3</v>
      </c>
      <c r="G737" s="4">
        <v>5126.576</v>
      </c>
      <c r="H737" s="4">
        <v>915.46</v>
      </c>
      <c r="I737" s="5" t="s">
        <v>33</v>
      </c>
    </row>
    <row r="738" spans="1:9" ht="18" customHeight="1" x14ac:dyDescent="0.3">
      <c r="A738" s="2">
        <v>2024</v>
      </c>
      <c r="B738" s="2" t="s">
        <v>31</v>
      </c>
      <c r="C738" s="2" t="s">
        <v>10</v>
      </c>
      <c r="D738" s="3" t="s">
        <v>13</v>
      </c>
      <c r="E738" s="4">
        <v>2498</v>
      </c>
      <c r="F738" s="4">
        <v>8000</v>
      </c>
      <c r="G738" s="4">
        <v>8960</v>
      </c>
      <c r="H738" s="4">
        <v>1600</v>
      </c>
      <c r="I738" s="5" t="s">
        <v>33</v>
      </c>
    </row>
    <row r="739" spans="1:9" ht="18" customHeight="1" x14ac:dyDescent="0.3">
      <c r="A739" s="2">
        <v>2024</v>
      </c>
      <c r="B739" s="2" t="s">
        <v>31</v>
      </c>
      <c r="C739" s="2" t="s">
        <v>14</v>
      </c>
      <c r="D739" s="3" t="s">
        <v>15</v>
      </c>
      <c r="E739" s="4">
        <v>1245</v>
      </c>
      <c r="F739" s="4">
        <v>4577.2</v>
      </c>
      <c r="G739" s="4">
        <v>5126.4639999999999</v>
      </c>
      <c r="H739" s="4">
        <v>915.44</v>
      </c>
      <c r="I739" s="5" t="s">
        <v>33</v>
      </c>
    </row>
    <row r="740" spans="1:9" ht="18" customHeight="1" x14ac:dyDescent="0.3">
      <c r="A740" s="2">
        <v>2024</v>
      </c>
      <c r="B740" s="2" t="s">
        <v>31</v>
      </c>
      <c r="C740" s="2" t="s">
        <v>16</v>
      </c>
      <c r="D740" s="6" t="s">
        <v>17</v>
      </c>
      <c r="E740" s="7">
        <v>644</v>
      </c>
      <c r="F740" s="7">
        <v>5743.5</v>
      </c>
      <c r="G740" s="7">
        <v>6432.72</v>
      </c>
      <c r="H740" s="4">
        <v>1148.7</v>
      </c>
      <c r="I740" s="5" t="s">
        <v>33</v>
      </c>
    </row>
    <row r="741" spans="1:9" ht="18" customHeight="1" x14ac:dyDescent="0.3">
      <c r="A741" s="2">
        <v>2024</v>
      </c>
      <c r="B741" s="2" t="s">
        <v>31</v>
      </c>
      <c r="C741" s="2" t="s">
        <v>18</v>
      </c>
      <c r="D741" s="6" t="s">
        <v>19</v>
      </c>
      <c r="E741" s="7">
        <v>643</v>
      </c>
      <c r="F741" s="7">
        <v>7000</v>
      </c>
      <c r="G741" s="7">
        <v>7840</v>
      </c>
      <c r="H741" s="4">
        <v>1400</v>
      </c>
      <c r="I741" s="5" t="s">
        <v>33</v>
      </c>
    </row>
    <row r="742" spans="1:9" ht="18" customHeight="1" x14ac:dyDescent="0.3">
      <c r="A742" s="2">
        <v>2024</v>
      </c>
      <c r="B742" s="2" t="s">
        <v>31</v>
      </c>
      <c r="C742" s="2" t="s">
        <v>16</v>
      </c>
      <c r="D742" s="6" t="s">
        <v>20</v>
      </c>
      <c r="E742" s="7">
        <v>455</v>
      </c>
      <c r="F742" s="7">
        <v>4578.6000000000004</v>
      </c>
      <c r="G742" s="7">
        <v>5128.0320000000002</v>
      </c>
      <c r="H742" s="4">
        <v>915.72000000000014</v>
      </c>
      <c r="I742" s="5" t="s">
        <v>33</v>
      </c>
    </row>
    <row r="743" spans="1:9" ht="18" customHeight="1" x14ac:dyDescent="0.3">
      <c r="A743" s="2">
        <v>2024</v>
      </c>
      <c r="B743" s="2" t="s">
        <v>31</v>
      </c>
      <c r="C743" s="2" t="s">
        <v>18</v>
      </c>
      <c r="D743" s="6" t="s">
        <v>21</v>
      </c>
      <c r="E743" s="8">
        <v>345</v>
      </c>
      <c r="F743" s="8">
        <v>7000</v>
      </c>
      <c r="G743" s="8">
        <v>7840</v>
      </c>
      <c r="H743" s="4">
        <v>1400</v>
      </c>
      <c r="I743" s="5" t="s">
        <v>33</v>
      </c>
    </row>
    <row r="744" spans="1:9" ht="18" customHeight="1" x14ac:dyDescent="0.3">
      <c r="A744" s="2">
        <v>2024</v>
      </c>
      <c r="B744" s="2" t="s">
        <v>31</v>
      </c>
      <c r="C744" s="2" t="s">
        <v>14</v>
      </c>
      <c r="D744" s="3" t="s">
        <v>22</v>
      </c>
      <c r="E744" s="4">
        <v>122</v>
      </c>
      <c r="F744" s="4">
        <v>100</v>
      </c>
      <c r="G744" s="4">
        <v>112</v>
      </c>
      <c r="H744" s="4">
        <v>20</v>
      </c>
      <c r="I744" s="5" t="s">
        <v>33</v>
      </c>
    </row>
    <row r="745" spans="1:9" ht="18" customHeight="1" x14ac:dyDescent="0.3">
      <c r="A745" s="2">
        <v>2024</v>
      </c>
      <c r="B745" s="2" t="s">
        <v>31</v>
      </c>
      <c r="C745" s="2" t="s">
        <v>23</v>
      </c>
      <c r="D745" s="6" t="s">
        <v>24</v>
      </c>
      <c r="E745" s="7">
        <v>78</v>
      </c>
      <c r="F745" s="7">
        <v>4577.2</v>
      </c>
      <c r="G745" s="7">
        <v>5126.4639999999999</v>
      </c>
      <c r="H745" s="4">
        <v>915.44</v>
      </c>
      <c r="I745" s="5" t="s">
        <v>33</v>
      </c>
    </row>
    <row r="746" spans="1:9" ht="18" customHeight="1" x14ac:dyDescent="0.3">
      <c r="A746" s="2">
        <v>2024</v>
      </c>
      <c r="B746" s="2" t="s">
        <v>31</v>
      </c>
      <c r="C746" s="2" t="s">
        <v>23</v>
      </c>
      <c r="D746" s="6" t="s">
        <v>25</v>
      </c>
      <c r="E746" s="7">
        <v>76</v>
      </c>
      <c r="F746" s="7">
        <v>4576.8999999999996</v>
      </c>
      <c r="G746" s="7">
        <v>5126.1279999999997</v>
      </c>
      <c r="H746" s="4">
        <v>915.38</v>
      </c>
      <c r="I746" s="5" t="s">
        <v>33</v>
      </c>
    </row>
    <row r="747" spans="1:9" ht="18" customHeight="1" x14ac:dyDescent="0.3">
      <c r="A747" s="2">
        <v>2024</v>
      </c>
      <c r="B747" s="2" t="s">
        <v>31</v>
      </c>
      <c r="C747" s="2" t="s">
        <v>23</v>
      </c>
      <c r="D747" s="6" t="s">
        <v>26</v>
      </c>
      <c r="E747" s="7">
        <v>46</v>
      </c>
      <c r="F747" s="7">
        <v>200</v>
      </c>
      <c r="G747" s="7">
        <v>224</v>
      </c>
      <c r="H747" s="4">
        <v>40</v>
      </c>
      <c r="I747" s="5" t="s">
        <v>33</v>
      </c>
    </row>
    <row r="748" spans="1:9" ht="18" customHeight="1" x14ac:dyDescent="0.3">
      <c r="A748" s="2">
        <v>2024</v>
      </c>
      <c r="B748" s="2" t="s">
        <v>31</v>
      </c>
      <c r="C748" s="2" t="s">
        <v>23</v>
      </c>
      <c r="D748" s="6" t="s">
        <v>27</v>
      </c>
      <c r="E748" s="7">
        <v>34</v>
      </c>
      <c r="F748" s="7">
        <v>4576.8</v>
      </c>
      <c r="G748" s="7">
        <v>5126.0160000000005</v>
      </c>
      <c r="H748" s="4">
        <v>915.36000000000013</v>
      </c>
      <c r="I748" s="5" t="s">
        <v>33</v>
      </c>
    </row>
    <row r="749" spans="1:9" ht="18" customHeight="1" x14ac:dyDescent="0.3">
      <c r="A749" s="2">
        <v>2024</v>
      </c>
      <c r="B749" s="2" t="s">
        <v>31</v>
      </c>
      <c r="C749" s="2" t="s">
        <v>14</v>
      </c>
      <c r="D749" s="3" t="s">
        <v>28</v>
      </c>
      <c r="E749" s="4">
        <v>7</v>
      </c>
      <c r="F749" s="4">
        <v>200</v>
      </c>
      <c r="G749" s="4">
        <v>224</v>
      </c>
      <c r="H749" s="4">
        <v>40</v>
      </c>
      <c r="I749" s="5" t="s">
        <v>33</v>
      </c>
    </row>
    <row r="750" spans="1:9" ht="18" customHeight="1" x14ac:dyDescent="0.3">
      <c r="A750" s="2">
        <v>2024</v>
      </c>
      <c r="B750" s="2" t="s">
        <v>31</v>
      </c>
      <c r="C750" s="2" t="s">
        <v>23</v>
      </c>
      <c r="D750" s="6" t="s">
        <v>30</v>
      </c>
      <c r="E750" s="7">
        <v>3</v>
      </c>
      <c r="F750" s="7">
        <v>4577.3</v>
      </c>
      <c r="G750" s="7">
        <v>5126.576</v>
      </c>
      <c r="H750" s="4">
        <v>915.46</v>
      </c>
      <c r="I750" s="5" t="s">
        <v>33</v>
      </c>
    </row>
    <row r="751" spans="1:9" ht="18" customHeight="1" x14ac:dyDescent="0.3">
      <c r="A751" s="2">
        <v>2024</v>
      </c>
      <c r="B751" s="2" t="s">
        <v>31</v>
      </c>
      <c r="C751" s="2" t="s">
        <v>29</v>
      </c>
      <c r="D751" s="6" t="s">
        <v>29</v>
      </c>
      <c r="E751" s="7">
        <v>2</v>
      </c>
      <c r="F751" s="7">
        <v>6600</v>
      </c>
      <c r="G751" s="7">
        <v>7392</v>
      </c>
      <c r="H751" s="4">
        <v>1320</v>
      </c>
      <c r="I751" s="5" t="s">
        <v>33</v>
      </c>
    </row>
    <row r="752" spans="1:9" ht="18" customHeight="1" x14ac:dyDescent="0.3">
      <c r="A752" s="2">
        <v>2024</v>
      </c>
      <c r="B752" s="2" t="s">
        <v>32</v>
      </c>
      <c r="C752" s="2" t="s">
        <v>10</v>
      </c>
      <c r="D752" s="3" t="s">
        <v>11</v>
      </c>
      <c r="E752" s="4">
        <v>3566</v>
      </c>
      <c r="F752" s="4">
        <v>4577.3</v>
      </c>
      <c r="G752" s="4">
        <v>5126.576</v>
      </c>
      <c r="H752" s="4">
        <v>915.46</v>
      </c>
      <c r="I752" s="5" t="s">
        <v>33</v>
      </c>
    </row>
    <row r="753" spans="1:9" ht="18" customHeight="1" x14ac:dyDescent="0.3">
      <c r="A753" s="2">
        <v>2024</v>
      </c>
      <c r="B753" s="2" t="s">
        <v>32</v>
      </c>
      <c r="C753" s="2" t="s">
        <v>10</v>
      </c>
      <c r="D753" s="3" t="s">
        <v>13</v>
      </c>
      <c r="E753" s="4">
        <v>2498</v>
      </c>
      <c r="F753" s="4">
        <v>8000</v>
      </c>
      <c r="G753" s="4">
        <v>8960</v>
      </c>
      <c r="H753" s="4">
        <v>1600</v>
      </c>
      <c r="I753" s="5" t="s">
        <v>33</v>
      </c>
    </row>
    <row r="754" spans="1:9" ht="18" customHeight="1" x14ac:dyDescent="0.3">
      <c r="A754" s="2">
        <v>2024</v>
      </c>
      <c r="B754" s="2" t="s">
        <v>32</v>
      </c>
      <c r="C754" s="2" t="s">
        <v>14</v>
      </c>
      <c r="D754" s="3" t="s">
        <v>15</v>
      </c>
      <c r="E754" s="4">
        <v>1245</v>
      </c>
      <c r="F754" s="4">
        <v>4577.2</v>
      </c>
      <c r="G754" s="4">
        <v>5126.4639999999999</v>
      </c>
      <c r="H754" s="4">
        <v>915.44</v>
      </c>
      <c r="I754" s="5" t="s">
        <v>33</v>
      </c>
    </row>
    <row r="755" spans="1:9" ht="18" customHeight="1" x14ac:dyDescent="0.3">
      <c r="A755" s="2">
        <v>2024</v>
      </c>
      <c r="B755" s="2" t="s">
        <v>32</v>
      </c>
      <c r="C755" s="2" t="s">
        <v>16</v>
      </c>
      <c r="D755" s="6" t="s">
        <v>17</v>
      </c>
      <c r="E755" s="7">
        <v>644</v>
      </c>
      <c r="F755" s="7">
        <v>5743.5</v>
      </c>
      <c r="G755" s="7">
        <v>6432.72</v>
      </c>
      <c r="H755" s="4">
        <v>1148.7</v>
      </c>
      <c r="I755" s="5" t="s">
        <v>12</v>
      </c>
    </row>
    <row r="756" spans="1:9" ht="18" customHeight="1" x14ac:dyDescent="0.3">
      <c r="A756" s="2">
        <v>2024</v>
      </c>
      <c r="B756" s="2" t="s">
        <v>32</v>
      </c>
      <c r="C756" s="2" t="s">
        <v>18</v>
      </c>
      <c r="D756" s="6" t="s">
        <v>19</v>
      </c>
      <c r="E756" s="7">
        <v>643</v>
      </c>
      <c r="F756" s="7">
        <v>7000</v>
      </c>
      <c r="G756" s="7">
        <v>7840</v>
      </c>
      <c r="H756" s="4">
        <v>1400</v>
      </c>
      <c r="I756" s="5" t="s">
        <v>12</v>
      </c>
    </row>
    <row r="757" spans="1:9" ht="18" customHeight="1" x14ac:dyDescent="0.3">
      <c r="A757" s="2">
        <v>2024</v>
      </c>
      <c r="B757" s="2" t="s">
        <v>32</v>
      </c>
      <c r="C757" s="2" t="s">
        <v>16</v>
      </c>
      <c r="D757" s="6" t="s">
        <v>20</v>
      </c>
      <c r="E757" s="7">
        <v>455</v>
      </c>
      <c r="F757" s="7">
        <v>4578.6000000000004</v>
      </c>
      <c r="G757" s="7">
        <v>5128.0320000000002</v>
      </c>
      <c r="H757" s="4">
        <v>915.72000000000014</v>
      </c>
      <c r="I757" s="5" t="s">
        <v>12</v>
      </c>
    </row>
    <row r="758" spans="1:9" ht="18" customHeight="1" x14ac:dyDescent="0.3">
      <c r="A758" s="2">
        <v>2024</v>
      </c>
      <c r="B758" s="2" t="s">
        <v>32</v>
      </c>
      <c r="C758" s="2" t="s">
        <v>18</v>
      </c>
      <c r="D758" s="6" t="s">
        <v>21</v>
      </c>
      <c r="E758" s="8">
        <v>345</v>
      </c>
      <c r="F758" s="8">
        <v>7000</v>
      </c>
      <c r="G758" s="8">
        <v>7840</v>
      </c>
      <c r="H758" s="4">
        <v>1400</v>
      </c>
      <c r="I758" s="5" t="s">
        <v>12</v>
      </c>
    </row>
    <row r="759" spans="1:9" ht="18" customHeight="1" x14ac:dyDescent="0.3">
      <c r="A759" s="2">
        <v>2024</v>
      </c>
      <c r="B759" s="2" t="s">
        <v>32</v>
      </c>
      <c r="C759" s="2" t="s">
        <v>14</v>
      </c>
      <c r="D759" s="3" t="s">
        <v>22</v>
      </c>
      <c r="E759" s="4">
        <v>122</v>
      </c>
      <c r="F759" s="4">
        <v>100</v>
      </c>
      <c r="G759" s="4">
        <v>112</v>
      </c>
      <c r="H759" s="4">
        <v>20</v>
      </c>
      <c r="I759" s="5" t="s">
        <v>12</v>
      </c>
    </row>
    <row r="760" spans="1:9" ht="18" customHeight="1" x14ac:dyDescent="0.3">
      <c r="A760" s="2">
        <v>2024</v>
      </c>
      <c r="B760" s="2" t="s">
        <v>32</v>
      </c>
      <c r="C760" s="2" t="s">
        <v>23</v>
      </c>
      <c r="D760" s="6" t="s">
        <v>24</v>
      </c>
      <c r="E760" s="7">
        <v>78</v>
      </c>
      <c r="F760" s="7">
        <v>4577.2</v>
      </c>
      <c r="G760" s="7">
        <v>5126.4639999999999</v>
      </c>
      <c r="H760" s="4">
        <v>915.44</v>
      </c>
      <c r="I760" s="5" t="s">
        <v>12</v>
      </c>
    </row>
    <row r="761" spans="1:9" ht="18" customHeight="1" x14ac:dyDescent="0.3">
      <c r="A761" s="2">
        <v>2024</v>
      </c>
      <c r="B761" s="2" t="s">
        <v>32</v>
      </c>
      <c r="C761" s="2" t="s">
        <v>23</v>
      </c>
      <c r="D761" s="6" t="s">
        <v>25</v>
      </c>
      <c r="E761" s="7">
        <v>76</v>
      </c>
      <c r="F761" s="7">
        <v>4576.8999999999996</v>
      </c>
      <c r="G761" s="7">
        <v>5126.1279999999997</v>
      </c>
      <c r="H761" s="4">
        <v>915.38</v>
      </c>
      <c r="I761" s="5" t="s">
        <v>12</v>
      </c>
    </row>
    <row r="762" spans="1:9" ht="18" customHeight="1" x14ac:dyDescent="0.3">
      <c r="A762" s="2">
        <v>2024</v>
      </c>
      <c r="B762" s="2" t="s">
        <v>32</v>
      </c>
      <c r="C762" s="2" t="s">
        <v>23</v>
      </c>
      <c r="D762" s="6" t="s">
        <v>26</v>
      </c>
      <c r="E762" s="7">
        <v>46</v>
      </c>
      <c r="F762" s="7">
        <v>200</v>
      </c>
      <c r="G762" s="7">
        <v>224</v>
      </c>
      <c r="H762" s="4">
        <v>40</v>
      </c>
      <c r="I762" s="5" t="s">
        <v>12</v>
      </c>
    </row>
    <row r="763" spans="1:9" ht="18" customHeight="1" x14ac:dyDescent="0.3">
      <c r="A763" s="2">
        <v>2024</v>
      </c>
      <c r="B763" s="2" t="s">
        <v>32</v>
      </c>
      <c r="C763" s="2" t="s">
        <v>23</v>
      </c>
      <c r="D763" s="6" t="s">
        <v>27</v>
      </c>
      <c r="E763" s="7">
        <v>34</v>
      </c>
      <c r="F763" s="7">
        <v>4576.8</v>
      </c>
      <c r="G763" s="7">
        <v>5126.0160000000005</v>
      </c>
      <c r="H763" s="4">
        <v>915.36000000000013</v>
      </c>
      <c r="I763" s="5" t="s">
        <v>12</v>
      </c>
    </row>
    <row r="764" spans="1:9" ht="18" customHeight="1" x14ac:dyDescent="0.3">
      <c r="A764" s="2">
        <v>2024</v>
      </c>
      <c r="B764" s="2" t="s">
        <v>32</v>
      </c>
      <c r="C764" s="2" t="s">
        <v>14</v>
      </c>
      <c r="D764" s="3" t="s">
        <v>28</v>
      </c>
      <c r="E764" s="4">
        <v>7</v>
      </c>
      <c r="F764" s="4">
        <v>200</v>
      </c>
      <c r="G764" s="4">
        <v>224</v>
      </c>
      <c r="H764" s="4">
        <v>40</v>
      </c>
      <c r="I764" s="5" t="s">
        <v>12</v>
      </c>
    </row>
    <row r="765" spans="1:9" ht="18" customHeight="1" x14ac:dyDescent="0.3">
      <c r="A765" s="2">
        <v>2024</v>
      </c>
      <c r="B765" s="2" t="s">
        <v>32</v>
      </c>
      <c r="C765" s="2" t="s">
        <v>23</v>
      </c>
      <c r="D765" s="6" t="s">
        <v>30</v>
      </c>
      <c r="E765" s="7">
        <v>3</v>
      </c>
      <c r="F765" s="7">
        <v>4577.3</v>
      </c>
      <c r="G765" s="7">
        <v>5126.576</v>
      </c>
      <c r="H765" s="4">
        <v>915.46</v>
      </c>
      <c r="I765" s="5" t="s">
        <v>12</v>
      </c>
    </row>
    <row r="766" spans="1:9" ht="18" customHeight="1" x14ac:dyDescent="0.3">
      <c r="A766" s="2">
        <v>2024</v>
      </c>
      <c r="B766" s="2" t="s">
        <v>32</v>
      </c>
      <c r="C766" s="2" t="s">
        <v>29</v>
      </c>
      <c r="D766" s="6" t="s">
        <v>29</v>
      </c>
      <c r="E766" s="7">
        <v>2</v>
      </c>
      <c r="F766" s="7">
        <v>6600</v>
      </c>
      <c r="G766" s="7">
        <v>7392</v>
      </c>
      <c r="H766" s="4">
        <v>1320</v>
      </c>
      <c r="I766" s="5" t="s">
        <v>12</v>
      </c>
    </row>
    <row r="767" spans="1:9" ht="18" customHeight="1" x14ac:dyDescent="0.3">
      <c r="A767" s="2">
        <v>2024</v>
      </c>
      <c r="B767" s="2" t="s">
        <v>34</v>
      </c>
      <c r="C767" s="2" t="s">
        <v>10</v>
      </c>
      <c r="D767" s="3" t="s">
        <v>11</v>
      </c>
      <c r="E767" s="4">
        <v>3566</v>
      </c>
      <c r="F767" s="4">
        <v>4577.3</v>
      </c>
      <c r="G767" s="4">
        <v>5126.576</v>
      </c>
      <c r="H767" s="4">
        <v>915.46</v>
      </c>
      <c r="I767" s="5" t="s">
        <v>12</v>
      </c>
    </row>
    <row r="768" spans="1:9" ht="18" customHeight="1" x14ac:dyDescent="0.3">
      <c r="A768" s="2">
        <v>2024</v>
      </c>
      <c r="B768" s="2" t="s">
        <v>34</v>
      </c>
      <c r="C768" s="2" t="s">
        <v>10</v>
      </c>
      <c r="D768" s="3" t="s">
        <v>13</v>
      </c>
      <c r="E768" s="4">
        <v>2498</v>
      </c>
      <c r="F768" s="4">
        <v>8000</v>
      </c>
      <c r="G768" s="4">
        <v>8960</v>
      </c>
      <c r="H768" s="4">
        <v>1600</v>
      </c>
      <c r="I768" s="5" t="s">
        <v>12</v>
      </c>
    </row>
    <row r="769" spans="1:9" ht="18" customHeight="1" x14ac:dyDescent="0.3">
      <c r="A769" s="2">
        <v>2024</v>
      </c>
      <c r="B769" s="2" t="s">
        <v>34</v>
      </c>
      <c r="C769" s="2" t="s">
        <v>14</v>
      </c>
      <c r="D769" s="3" t="s">
        <v>15</v>
      </c>
      <c r="E769" s="4">
        <v>1245</v>
      </c>
      <c r="F769" s="4">
        <v>4577.2</v>
      </c>
      <c r="G769" s="4">
        <v>5126.4639999999999</v>
      </c>
      <c r="H769" s="4">
        <v>915.44</v>
      </c>
      <c r="I769" s="5" t="s">
        <v>12</v>
      </c>
    </row>
    <row r="770" spans="1:9" ht="18" customHeight="1" x14ac:dyDescent="0.3">
      <c r="A770" s="2">
        <v>2024</v>
      </c>
      <c r="B770" s="2" t="s">
        <v>34</v>
      </c>
      <c r="C770" s="2" t="s">
        <v>16</v>
      </c>
      <c r="D770" s="6" t="s">
        <v>17</v>
      </c>
      <c r="E770" s="7">
        <v>644</v>
      </c>
      <c r="F770" s="7">
        <v>5743.5</v>
      </c>
      <c r="G770" s="7">
        <v>6432.72</v>
      </c>
      <c r="H770" s="4">
        <v>1148.7</v>
      </c>
      <c r="I770" s="5" t="s">
        <v>12</v>
      </c>
    </row>
    <row r="771" spans="1:9" ht="18" customHeight="1" x14ac:dyDescent="0.3">
      <c r="A771" s="2">
        <v>2024</v>
      </c>
      <c r="B771" s="2" t="s">
        <v>34</v>
      </c>
      <c r="C771" s="2" t="s">
        <v>18</v>
      </c>
      <c r="D771" s="6" t="s">
        <v>19</v>
      </c>
      <c r="E771" s="7">
        <v>643</v>
      </c>
      <c r="F771" s="7">
        <v>7000</v>
      </c>
      <c r="G771" s="7">
        <v>7840</v>
      </c>
      <c r="H771" s="4">
        <v>1400</v>
      </c>
      <c r="I771" s="5" t="s">
        <v>12</v>
      </c>
    </row>
    <row r="772" spans="1:9" ht="18" customHeight="1" x14ac:dyDescent="0.3">
      <c r="A772" s="2">
        <v>2024</v>
      </c>
      <c r="B772" s="2" t="s">
        <v>34</v>
      </c>
      <c r="C772" s="2" t="s">
        <v>16</v>
      </c>
      <c r="D772" s="6" t="s">
        <v>20</v>
      </c>
      <c r="E772" s="7">
        <v>455</v>
      </c>
      <c r="F772" s="7">
        <v>4578.6000000000004</v>
      </c>
      <c r="G772" s="7">
        <v>5128.0320000000002</v>
      </c>
      <c r="H772" s="4">
        <v>915.72000000000014</v>
      </c>
      <c r="I772" s="5" t="s">
        <v>12</v>
      </c>
    </row>
    <row r="773" spans="1:9" ht="18" customHeight="1" x14ac:dyDescent="0.3">
      <c r="A773" s="2">
        <v>2024</v>
      </c>
      <c r="B773" s="2" t="s">
        <v>34</v>
      </c>
      <c r="C773" s="2" t="s">
        <v>18</v>
      </c>
      <c r="D773" s="6" t="s">
        <v>21</v>
      </c>
      <c r="E773" s="8">
        <v>345</v>
      </c>
      <c r="F773" s="8">
        <v>7000</v>
      </c>
      <c r="G773" s="8">
        <v>7840</v>
      </c>
      <c r="H773" s="4">
        <v>1400</v>
      </c>
      <c r="I773" s="5" t="s">
        <v>12</v>
      </c>
    </row>
    <row r="774" spans="1:9" ht="18" customHeight="1" x14ac:dyDescent="0.3">
      <c r="A774" s="2">
        <v>2024</v>
      </c>
      <c r="B774" s="2" t="s">
        <v>34</v>
      </c>
      <c r="C774" s="2" t="s">
        <v>14</v>
      </c>
      <c r="D774" s="3" t="s">
        <v>22</v>
      </c>
      <c r="E774" s="4">
        <v>122</v>
      </c>
      <c r="F774" s="4">
        <v>100</v>
      </c>
      <c r="G774" s="4">
        <v>112</v>
      </c>
      <c r="H774" s="4">
        <v>20</v>
      </c>
      <c r="I774" s="5" t="s">
        <v>12</v>
      </c>
    </row>
    <row r="775" spans="1:9" ht="18" customHeight="1" x14ac:dyDescent="0.3">
      <c r="A775" s="2">
        <v>2024</v>
      </c>
      <c r="B775" s="2" t="s">
        <v>34</v>
      </c>
      <c r="C775" s="2" t="s">
        <v>23</v>
      </c>
      <c r="D775" s="6" t="s">
        <v>24</v>
      </c>
      <c r="E775" s="7">
        <v>78</v>
      </c>
      <c r="F775" s="7">
        <v>4577.2</v>
      </c>
      <c r="G775" s="7">
        <v>5126.4639999999999</v>
      </c>
      <c r="H775" s="4">
        <v>915.44</v>
      </c>
      <c r="I775" s="5" t="s">
        <v>12</v>
      </c>
    </row>
    <row r="776" spans="1:9" ht="18" customHeight="1" x14ac:dyDescent="0.3">
      <c r="A776" s="2">
        <v>2024</v>
      </c>
      <c r="B776" s="2" t="s">
        <v>34</v>
      </c>
      <c r="C776" s="2" t="s">
        <v>23</v>
      </c>
      <c r="D776" s="6" t="s">
        <v>25</v>
      </c>
      <c r="E776" s="7">
        <v>76</v>
      </c>
      <c r="F776" s="7">
        <v>4576.8999999999996</v>
      </c>
      <c r="G776" s="7">
        <v>5126.1279999999997</v>
      </c>
      <c r="H776" s="4">
        <v>915.38</v>
      </c>
      <c r="I776" s="5" t="s">
        <v>12</v>
      </c>
    </row>
    <row r="777" spans="1:9" ht="18" customHeight="1" x14ac:dyDescent="0.3">
      <c r="A777" s="2">
        <v>2024</v>
      </c>
      <c r="B777" s="2" t="s">
        <v>34</v>
      </c>
      <c r="C777" s="2" t="s">
        <v>23</v>
      </c>
      <c r="D777" s="6" t="s">
        <v>26</v>
      </c>
      <c r="E777" s="7">
        <v>46</v>
      </c>
      <c r="F777" s="7">
        <v>200</v>
      </c>
      <c r="G777" s="7">
        <v>224</v>
      </c>
      <c r="H777" s="4">
        <v>40</v>
      </c>
      <c r="I777" s="5" t="s">
        <v>12</v>
      </c>
    </row>
    <row r="778" spans="1:9" ht="18" customHeight="1" x14ac:dyDescent="0.3">
      <c r="A778" s="2">
        <v>2024</v>
      </c>
      <c r="B778" s="2" t="s">
        <v>34</v>
      </c>
      <c r="C778" s="2" t="s">
        <v>23</v>
      </c>
      <c r="D778" s="6" t="s">
        <v>27</v>
      </c>
      <c r="E778" s="7">
        <v>34</v>
      </c>
      <c r="F778" s="7">
        <v>4576.8</v>
      </c>
      <c r="G778" s="7">
        <v>5126.0160000000005</v>
      </c>
      <c r="H778" s="4">
        <v>915.36000000000013</v>
      </c>
      <c r="I778" s="5" t="s">
        <v>12</v>
      </c>
    </row>
    <row r="779" spans="1:9" ht="18" customHeight="1" x14ac:dyDescent="0.3">
      <c r="A779" s="2">
        <v>2024</v>
      </c>
      <c r="B779" s="2" t="s">
        <v>34</v>
      </c>
      <c r="C779" s="2" t="s">
        <v>14</v>
      </c>
      <c r="D779" s="3" t="s">
        <v>28</v>
      </c>
      <c r="E779" s="4">
        <v>7</v>
      </c>
      <c r="F779" s="4">
        <v>200</v>
      </c>
      <c r="G779" s="4">
        <v>224</v>
      </c>
      <c r="H779" s="4">
        <v>40</v>
      </c>
      <c r="I779" s="5" t="s">
        <v>12</v>
      </c>
    </row>
    <row r="780" spans="1:9" ht="18" customHeight="1" x14ac:dyDescent="0.3">
      <c r="A780" s="2">
        <v>2024</v>
      </c>
      <c r="B780" s="2" t="s">
        <v>34</v>
      </c>
      <c r="C780" s="2" t="s">
        <v>23</v>
      </c>
      <c r="D780" s="6" t="s">
        <v>30</v>
      </c>
      <c r="E780" s="7">
        <v>3</v>
      </c>
      <c r="F780" s="7">
        <v>4577.3</v>
      </c>
      <c r="G780" s="7">
        <v>5126.576</v>
      </c>
      <c r="H780" s="4">
        <v>915.46</v>
      </c>
      <c r="I780" s="5" t="s">
        <v>12</v>
      </c>
    </row>
    <row r="781" spans="1:9" ht="18" customHeight="1" x14ac:dyDescent="0.3">
      <c r="A781" s="2">
        <v>2024</v>
      </c>
      <c r="B781" s="2" t="s">
        <v>34</v>
      </c>
      <c r="C781" s="2" t="s">
        <v>29</v>
      </c>
      <c r="D781" s="6" t="s">
        <v>29</v>
      </c>
      <c r="E781" s="7">
        <v>2</v>
      </c>
      <c r="F781" s="7">
        <v>6600</v>
      </c>
      <c r="G781" s="7">
        <v>7392</v>
      </c>
      <c r="H781" s="4">
        <v>1320</v>
      </c>
      <c r="I781" s="5" t="s">
        <v>12</v>
      </c>
    </row>
    <row r="782" spans="1:9" ht="18" customHeight="1" x14ac:dyDescent="0.3">
      <c r="A782" s="2">
        <v>2024</v>
      </c>
      <c r="B782" s="2" t="s">
        <v>35</v>
      </c>
      <c r="C782" s="2" t="s">
        <v>10</v>
      </c>
      <c r="D782" s="3" t="s">
        <v>11</v>
      </c>
      <c r="E782" s="4">
        <v>3566</v>
      </c>
      <c r="F782" s="4">
        <v>4577.3</v>
      </c>
      <c r="G782" s="4">
        <v>5126.576</v>
      </c>
      <c r="H782" s="4">
        <v>915.46</v>
      </c>
      <c r="I782" s="5" t="s">
        <v>12</v>
      </c>
    </row>
    <row r="783" spans="1:9" ht="18" customHeight="1" x14ac:dyDescent="0.3">
      <c r="A783" s="2">
        <v>2024</v>
      </c>
      <c r="B783" s="2" t="s">
        <v>35</v>
      </c>
      <c r="C783" s="2" t="s">
        <v>10</v>
      </c>
      <c r="D783" s="3" t="s">
        <v>13</v>
      </c>
      <c r="E783" s="4">
        <v>2498</v>
      </c>
      <c r="F783" s="4">
        <v>8000</v>
      </c>
      <c r="G783" s="4">
        <v>8960</v>
      </c>
      <c r="H783" s="4">
        <v>1600</v>
      </c>
      <c r="I783" s="5" t="s">
        <v>12</v>
      </c>
    </row>
    <row r="784" spans="1:9" ht="18" customHeight="1" x14ac:dyDescent="0.3">
      <c r="A784" s="2">
        <v>2024</v>
      </c>
      <c r="B784" s="2" t="s">
        <v>35</v>
      </c>
      <c r="C784" s="2" t="s">
        <v>14</v>
      </c>
      <c r="D784" s="3" t="s">
        <v>15</v>
      </c>
      <c r="E784" s="4">
        <v>1245</v>
      </c>
      <c r="F784" s="4">
        <v>4577.2</v>
      </c>
      <c r="G784" s="4">
        <v>5126.4639999999999</v>
      </c>
      <c r="H784" s="4">
        <v>915.44</v>
      </c>
      <c r="I784" s="5" t="s">
        <v>12</v>
      </c>
    </row>
    <row r="785" spans="1:9" ht="18" customHeight="1" x14ac:dyDescent="0.3">
      <c r="A785" s="2">
        <v>2024</v>
      </c>
      <c r="B785" s="2" t="s">
        <v>35</v>
      </c>
      <c r="C785" s="2" t="s">
        <v>16</v>
      </c>
      <c r="D785" s="6" t="s">
        <v>17</v>
      </c>
      <c r="E785" s="7">
        <v>644</v>
      </c>
      <c r="F785" s="7">
        <v>5743.5</v>
      </c>
      <c r="G785" s="7">
        <v>6432.72</v>
      </c>
      <c r="H785" s="4">
        <v>1148.7</v>
      </c>
      <c r="I785" s="5" t="s">
        <v>12</v>
      </c>
    </row>
    <row r="786" spans="1:9" ht="18" customHeight="1" x14ac:dyDescent="0.3">
      <c r="A786" s="2">
        <v>2024</v>
      </c>
      <c r="B786" s="2" t="s">
        <v>35</v>
      </c>
      <c r="C786" s="2" t="s">
        <v>18</v>
      </c>
      <c r="D786" s="6" t="s">
        <v>19</v>
      </c>
      <c r="E786" s="7">
        <v>643</v>
      </c>
      <c r="F786" s="7">
        <v>7000</v>
      </c>
      <c r="G786" s="7">
        <v>7840</v>
      </c>
      <c r="H786" s="4">
        <v>1400</v>
      </c>
      <c r="I786" s="5" t="s">
        <v>12</v>
      </c>
    </row>
    <row r="787" spans="1:9" ht="18" customHeight="1" x14ac:dyDescent="0.3">
      <c r="A787" s="2">
        <v>2024</v>
      </c>
      <c r="B787" s="2" t="s">
        <v>35</v>
      </c>
      <c r="C787" s="2" t="s">
        <v>16</v>
      </c>
      <c r="D787" s="6" t="s">
        <v>20</v>
      </c>
      <c r="E787" s="7">
        <v>455</v>
      </c>
      <c r="F787" s="7">
        <v>4578.6000000000004</v>
      </c>
      <c r="G787" s="7">
        <v>5128.0320000000002</v>
      </c>
      <c r="H787" s="4">
        <v>915.72000000000014</v>
      </c>
      <c r="I787" s="5" t="s">
        <v>12</v>
      </c>
    </row>
    <row r="788" spans="1:9" ht="18" customHeight="1" x14ac:dyDescent="0.3">
      <c r="A788" s="2">
        <v>2024</v>
      </c>
      <c r="B788" s="2" t="s">
        <v>35</v>
      </c>
      <c r="C788" s="2" t="s">
        <v>18</v>
      </c>
      <c r="D788" s="6" t="s">
        <v>21</v>
      </c>
      <c r="E788" s="8">
        <v>345</v>
      </c>
      <c r="F788" s="8">
        <v>7000</v>
      </c>
      <c r="G788" s="8">
        <v>7840</v>
      </c>
      <c r="H788" s="4">
        <v>1400</v>
      </c>
      <c r="I788" s="5" t="s">
        <v>12</v>
      </c>
    </row>
    <row r="789" spans="1:9" ht="18" customHeight="1" x14ac:dyDescent="0.3">
      <c r="A789" s="2">
        <v>2024</v>
      </c>
      <c r="B789" s="2" t="s">
        <v>35</v>
      </c>
      <c r="C789" s="2" t="s">
        <v>14</v>
      </c>
      <c r="D789" s="3" t="s">
        <v>22</v>
      </c>
      <c r="E789" s="4">
        <v>122</v>
      </c>
      <c r="F789" s="4">
        <v>100</v>
      </c>
      <c r="G789" s="4">
        <v>112</v>
      </c>
      <c r="H789" s="4">
        <v>20</v>
      </c>
      <c r="I789" s="5" t="s">
        <v>12</v>
      </c>
    </row>
    <row r="790" spans="1:9" ht="18" customHeight="1" x14ac:dyDescent="0.3">
      <c r="A790" s="2">
        <v>2024</v>
      </c>
      <c r="B790" s="2" t="s">
        <v>35</v>
      </c>
      <c r="C790" s="2" t="s">
        <v>23</v>
      </c>
      <c r="D790" s="6" t="s">
        <v>24</v>
      </c>
      <c r="E790" s="7">
        <v>78</v>
      </c>
      <c r="F790" s="7">
        <v>4577.2</v>
      </c>
      <c r="G790" s="7">
        <v>5126.4639999999999</v>
      </c>
      <c r="H790" s="4">
        <v>915.44</v>
      </c>
      <c r="I790" s="5" t="s">
        <v>12</v>
      </c>
    </row>
    <row r="791" spans="1:9" ht="18" customHeight="1" x14ac:dyDescent="0.3">
      <c r="A791" s="2">
        <v>2024</v>
      </c>
      <c r="B791" s="2" t="s">
        <v>35</v>
      </c>
      <c r="C791" s="2" t="s">
        <v>23</v>
      </c>
      <c r="D791" s="6" t="s">
        <v>25</v>
      </c>
      <c r="E791" s="7">
        <v>76</v>
      </c>
      <c r="F791" s="7">
        <v>4576.8999999999996</v>
      </c>
      <c r="G791" s="7">
        <v>5126.1279999999997</v>
      </c>
      <c r="H791" s="4">
        <v>915.38</v>
      </c>
      <c r="I791" s="5" t="s">
        <v>12</v>
      </c>
    </row>
    <row r="792" spans="1:9" ht="18" customHeight="1" x14ac:dyDescent="0.3">
      <c r="A792" s="2">
        <v>2024</v>
      </c>
      <c r="B792" s="2" t="s">
        <v>35</v>
      </c>
      <c r="C792" s="2" t="s">
        <v>23</v>
      </c>
      <c r="D792" s="6" t="s">
        <v>26</v>
      </c>
      <c r="E792" s="7">
        <v>46</v>
      </c>
      <c r="F792" s="7">
        <v>200</v>
      </c>
      <c r="G792" s="7">
        <v>224</v>
      </c>
      <c r="H792" s="4">
        <v>40</v>
      </c>
      <c r="I792" s="5" t="s">
        <v>12</v>
      </c>
    </row>
    <row r="793" spans="1:9" ht="18" customHeight="1" x14ac:dyDescent="0.3">
      <c r="A793" s="2">
        <v>2024</v>
      </c>
      <c r="B793" s="2" t="s">
        <v>35</v>
      </c>
      <c r="C793" s="2" t="s">
        <v>23</v>
      </c>
      <c r="D793" s="6" t="s">
        <v>27</v>
      </c>
      <c r="E793" s="7">
        <v>34</v>
      </c>
      <c r="F793" s="7">
        <v>4576.8</v>
      </c>
      <c r="G793" s="7">
        <v>5126.0160000000005</v>
      </c>
      <c r="H793" s="4">
        <v>915.36000000000013</v>
      </c>
      <c r="I793" s="5" t="s">
        <v>12</v>
      </c>
    </row>
    <row r="794" spans="1:9" ht="18" customHeight="1" x14ac:dyDescent="0.3">
      <c r="A794" s="2">
        <v>2024</v>
      </c>
      <c r="B794" s="2" t="s">
        <v>35</v>
      </c>
      <c r="C794" s="2" t="s">
        <v>14</v>
      </c>
      <c r="D794" s="3" t="s">
        <v>28</v>
      </c>
      <c r="E794" s="4">
        <v>7</v>
      </c>
      <c r="F794" s="4">
        <v>200</v>
      </c>
      <c r="G794" s="4">
        <v>224</v>
      </c>
      <c r="H794" s="4">
        <v>40</v>
      </c>
      <c r="I794" s="5" t="s">
        <v>12</v>
      </c>
    </row>
    <row r="795" spans="1:9" ht="18" customHeight="1" x14ac:dyDescent="0.3">
      <c r="A795" s="2">
        <v>2024</v>
      </c>
      <c r="B795" s="2" t="s">
        <v>35</v>
      </c>
      <c r="C795" s="2" t="s">
        <v>23</v>
      </c>
      <c r="D795" s="6" t="s">
        <v>30</v>
      </c>
      <c r="E795" s="7">
        <v>3</v>
      </c>
      <c r="F795" s="7">
        <v>4577.3</v>
      </c>
      <c r="G795" s="7">
        <v>5126.576</v>
      </c>
      <c r="H795" s="4">
        <v>915.46</v>
      </c>
      <c r="I795" s="5" t="s">
        <v>12</v>
      </c>
    </row>
    <row r="796" spans="1:9" ht="18" customHeight="1" x14ac:dyDescent="0.3">
      <c r="A796" s="2">
        <v>2024</v>
      </c>
      <c r="B796" s="2" t="s">
        <v>35</v>
      </c>
      <c r="C796" s="2" t="s">
        <v>29</v>
      </c>
      <c r="D796" s="6" t="s">
        <v>29</v>
      </c>
      <c r="E796" s="7">
        <v>2</v>
      </c>
      <c r="F796" s="7">
        <v>6600</v>
      </c>
      <c r="G796" s="7">
        <v>7392</v>
      </c>
      <c r="H796" s="4">
        <v>1320</v>
      </c>
      <c r="I796" s="5" t="s">
        <v>33</v>
      </c>
    </row>
    <row r="797" spans="1:9" ht="18" customHeight="1" x14ac:dyDescent="0.3">
      <c r="A797" s="2">
        <v>2024</v>
      </c>
      <c r="B797" s="2" t="s">
        <v>36</v>
      </c>
      <c r="C797" s="2" t="s">
        <v>10</v>
      </c>
      <c r="D797" s="3" t="s">
        <v>11</v>
      </c>
      <c r="E797" s="4">
        <v>3566</v>
      </c>
      <c r="F797" s="4">
        <v>4577.3</v>
      </c>
      <c r="G797" s="4">
        <v>5126.576</v>
      </c>
      <c r="H797" s="4">
        <v>915.46</v>
      </c>
      <c r="I797" s="5" t="s">
        <v>33</v>
      </c>
    </row>
    <row r="798" spans="1:9" ht="18" customHeight="1" x14ac:dyDescent="0.3">
      <c r="A798" s="2">
        <v>2024</v>
      </c>
      <c r="B798" s="2" t="s">
        <v>36</v>
      </c>
      <c r="C798" s="2" t="s">
        <v>10</v>
      </c>
      <c r="D798" s="3" t="s">
        <v>13</v>
      </c>
      <c r="E798" s="4">
        <v>2498</v>
      </c>
      <c r="F798" s="4">
        <v>8000</v>
      </c>
      <c r="G798" s="4">
        <v>8960</v>
      </c>
      <c r="H798" s="4">
        <v>1600</v>
      </c>
      <c r="I798" s="5" t="s">
        <v>33</v>
      </c>
    </row>
    <row r="799" spans="1:9" ht="18" customHeight="1" x14ac:dyDescent="0.3">
      <c r="A799" s="2">
        <v>2024</v>
      </c>
      <c r="B799" s="2" t="s">
        <v>36</v>
      </c>
      <c r="C799" s="2" t="s">
        <v>14</v>
      </c>
      <c r="D799" s="3" t="s">
        <v>15</v>
      </c>
      <c r="E799" s="4">
        <v>1245</v>
      </c>
      <c r="F799" s="4">
        <v>4577.2</v>
      </c>
      <c r="G799" s="4">
        <v>5126.4639999999999</v>
      </c>
      <c r="H799" s="4">
        <v>915.44</v>
      </c>
      <c r="I799" s="5" t="s">
        <v>33</v>
      </c>
    </row>
    <row r="800" spans="1:9" ht="18" customHeight="1" x14ac:dyDescent="0.3">
      <c r="A800" s="2">
        <v>2024</v>
      </c>
      <c r="B800" s="2" t="s">
        <v>36</v>
      </c>
      <c r="C800" s="2" t="s">
        <v>16</v>
      </c>
      <c r="D800" s="6" t="s">
        <v>17</v>
      </c>
      <c r="E800" s="7">
        <v>644</v>
      </c>
      <c r="F800" s="7">
        <v>5743.5</v>
      </c>
      <c r="G800" s="7">
        <v>6432.72</v>
      </c>
      <c r="H800" s="4">
        <v>1148.7</v>
      </c>
      <c r="I800" s="5" t="s">
        <v>33</v>
      </c>
    </row>
    <row r="801" spans="1:9" ht="18" customHeight="1" x14ac:dyDescent="0.3">
      <c r="A801" s="2">
        <v>2024</v>
      </c>
      <c r="B801" s="2" t="s">
        <v>36</v>
      </c>
      <c r="C801" s="2" t="s">
        <v>18</v>
      </c>
      <c r="D801" s="6" t="s">
        <v>19</v>
      </c>
      <c r="E801" s="7">
        <v>643</v>
      </c>
      <c r="F801" s="7">
        <v>7000</v>
      </c>
      <c r="G801" s="7">
        <v>7840</v>
      </c>
      <c r="H801" s="4">
        <v>1400</v>
      </c>
      <c r="I801" s="5" t="s">
        <v>33</v>
      </c>
    </row>
    <row r="802" spans="1:9" ht="18" customHeight="1" x14ac:dyDescent="0.3">
      <c r="A802" s="2">
        <v>2024</v>
      </c>
      <c r="B802" s="2" t="s">
        <v>36</v>
      </c>
      <c r="C802" s="2" t="s">
        <v>16</v>
      </c>
      <c r="D802" s="6" t="s">
        <v>20</v>
      </c>
      <c r="E802" s="7">
        <v>455</v>
      </c>
      <c r="F802" s="7">
        <v>4578.6000000000004</v>
      </c>
      <c r="G802" s="7">
        <v>5128.0320000000002</v>
      </c>
      <c r="H802" s="4">
        <v>915.72000000000014</v>
      </c>
      <c r="I802" s="5" t="s">
        <v>33</v>
      </c>
    </row>
    <row r="803" spans="1:9" ht="18" customHeight="1" x14ac:dyDescent="0.3">
      <c r="A803" s="2">
        <v>2024</v>
      </c>
      <c r="B803" s="2" t="s">
        <v>36</v>
      </c>
      <c r="C803" s="2" t="s">
        <v>18</v>
      </c>
      <c r="D803" s="6" t="s">
        <v>21</v>
      </c>
      <c r="E803" s="8">
        <v>345</v>
      </c>
      <c r="F803" s="8">
        <v>7000</v>
      </c>
      <c r="G803" s="8">
        <v>7840</v>
      </c>
      <c r="H803" s="4">
        <v>1400</v>
      </c>
      <c r="I803" s="5" t="s">
        <v>33</v>
      </c>
    </row>
    <row r="804" spans="1:9" ht="18" customHeight="1" x14ac:dyDescent="0.3">
      <c r="A804" s="2">
        <v>2024</v>
      </c>
      <c r="B804" s="2" t="s">
        <v>36</v>
      </c>
      <c r="C804" s="2" t="s">
        <v>14</v>
      </c>
      <c r="D804" s="3" t="s">
        <v>22</v>
      </c>
      <c r="E804" s="4">
        <v>122</v>
      </c>
      <c r="F804" s="4">
        <v>100</v>
      </c>
      <c r="G804" s="4">
        <v>112</v>
      </c>
      <c r="H804" s="4">
        <v>20</v>
      </c>
      <c r="I804" s="5" t="s">
        <v>33</v>
      </c>
    </row>
    <row r="805" spans="1:9" ht="18" customHeight="1" x14ac:dyDescent="0.3">
      <c r="A805" s="2">
        <v>2024</v>
      </c>
      <c r="B805" s="2" t="s">
        <v>36</v>
      </c>
      <c r="C805" s="2" t="s">
        <v>23</v>
      </c>
      <c r="D805" s="6" t="s">
        <v>24</v>
      </c>
      <c r="E805" s="7">
        <v>78</v>
      </c>
      <c r="F805" s="7">
        <v>4577.2</v>
      </c>
      <c r="G805" s="7">
        <v>5126.4639999999999</v>
      </c>
      <c r="H805" s="4">
        <v>915.44</v>
      </c>
      <c r="I805" s="5" t="s">
        <v>33</v>
      </c>
    </row>
    <row r="806" spans="1:9" ht="18" customHeight="1" x14ac:dyDescent="0.3">
      <c r="A806" s="2">
        <v>2024</v>
      </c>
      <c r="B806" s="2" t="s">
        <v>36</v>
      </c>
      <c r="C806" s="2" t="s">
        <v>23</v>
      </c>
      <c r="D806" s="6" t="s">
        <v>25</v>
      </c>
      <c r="E806" s="7">
        <v>76</v>
      </c>
      <c r="F806" s="7">
        <v>4576.8999999999996</v>
      </c>
      <c r="G806" s="7">
        <v>5126.1279999999997</v>
      </c>
      <c r="H806" s="4">
        <v>915.38</v>
      </c>
      <c r="I806" s="5" t="s">
        <v>33</v>
      </c>
    </row>
    <row r="807" spans="1:9" ht="18" customHeight="1" x14ac:dyDescent="0.3">
      <c r="A807" s="2">
        <v>2024</v>
      </c>
      <c r="B807" s="2" t="s">
        <v>36</v>
      </c>
      <c r="C807" s="2" t="s">
        <v>23</v>
      </c>
      <c r="D807" s="6" t="s">
        <v>26</v>
      </c>
      <c r="E807" s="7">
        <v>46</v>
      </c>
      <c r="F807" s="7">
        <v>200</v>
      </c>
      <c r="G807" s="7">
        <v>224</v>
      </c>
      <c r="H807" s="4">
        <v>40</v>
      </c>
      <c r="I807" s="5" t="s">
        <v>33</v>
      </c>
    </row>
    <row r="808" spans="1:9" ht="18" customHeight="1" x14ac:dyDescent="0.3">
      <c r="A808" s="2">
        <v>2024</v>
      </c>
      <c r="B808" s="2" t="s">
        <v>36</v>
      </c>
      <c r="C808" s="2" t="s">
        <v>23</v>
      </c>
      <c r="D808" s="6" t="s">
        <v>27</v>
      </c>
      <c r="E808" s="7">
        <v>34</v>
      </c>
      <c r="F808" s="7">
        <v>4576.8</v>
      </c>
      <c r="G808" s="7">
        <v>5126.0160000000005</v>
      </c>
      <c r="H808" s="4">
        <v>915.36000000000013</v>
      </c>
      <c r="I808" s="5" t="s">
        <v>33</v>
      </c>
    </row>
    <row r="809" spans="1:9" ht="18" customHeight="1" x14ac:dyDescent="0.3">
      <c r="A809" s="2">
        <v>2024</v>
      </c>
      <c r="B809" s="2" t="s">
        <v>36</v>
      </c>
      <c r="C809" s="2" t="s">
        <v>14</v>
      </c>
      <c r="D809" s="3" t="s">
        <v>28</v>
      </c>
      <c r="E809" s="4">
        <v>7</v>
      </c>
      <c r="F809" s="4">
        <v>200</v>
      </c>
      <c r="G809" s="4">
        <v>224</v>
      </c>
      <c r="H809" s="4">
        <v>40</v>
      </c>
      <c r="I809" s="5" t="s">
        <v>33</v>
      </c>
    </row>
    <row r="810" spans="1:9" ht="18" customHeight="1" x14ac:dyDescent="0.3">
      <c r="A810" s="2">
        <v>2024</v>
      </c>
      <c r="B810" s="2" t="s">
        <v>36</v>
      </c>
      <c r="C810" s="2" t="s">
        <v>29</v>
      </c>
      <c r="D810" s="6" t="s">
        <v>29</v>
      </c>
      <c r="E810" s="7">
        <v>3</v>
      </c>
      <c r="F810" s="7">
        <v>6600</v>
      </c>
      <c r="G810" s="7">
        <v>7392</v>
      </c>
      <c r="H810" s="4">
        <v>1320</v>
      </c>
      <c r="I810" s="5" t="s">
        <v>33</v>
      </c>
    </row>
    <row r="811" spans="1:9" ht="18" customHeight="1" x14ac:dyDescent="0.3">
      <c r="A811" s="2">
        <v>2024</v>
      </c>
      <c r="B811" s="2" t="s">
        <v>36</v>
      </c>
      <c r="C811" s="2" t="s">
        <v>23</v>
      </c>
      <c r="D811" s="6" t="s">
        <v>30</v>
      </c>
      <c r="E811" s="7">
        <v>3</v>
      </c>
      <c r="F811" s="7">
        <v>4577.3</v>
      </c>
      <c r="G811" s="7">
        <v>5126.576</v>
      </c>
      <c r="H811" s="4">
        <v>915.46</v>
      </c>
      <c r="I811" s="5" t="s">
        <v>33</v>
      </c>
    </row>
    <row r="812" spans="1:9" ht="18" customHeight="1" x14ac:dyDescent="0.3">
      <c r="A812" s="2">
        <v>2024</v>
      </c>
      <c r="B812" s="2" t="s">
        <v>37</v>
      </c>
      <c r="C812" s="2" t="s">
        <v>10</v>
      </c>
      <c r="D812" s="3" t="s">
        <v>11</v>
      </c>
      <c r="E812" s="4">
        <v>3566</v>
      </c>
      <c r="F812" s="4">
        <v>4577.3</v>
      </c>
      <c r="G812" s="4">
        <v>5126.576</v>
      </c>
      <c r="H812" s="4">
        <v>915.46</v>
      </c>
      <c r="I812" s="5" t="s">
        <v>33</v>
      </c>
    </row>
    <row r="813" spans="1:9" ht="18" customHeight="1" x14ac:dyDescent="0.3">
      <c r="A813" s="2">
        <v>2024</v>
      </c>
      <c r="B813" s="2" t="s">
        <v>37</v>
      </c>
      <c r="C813" s="2" t="s">
        <v>10</v>
      </c>
      <c r="D813" s="3" t="s">
        <v>13</v>
      </c>
      <c r="E813" s="4">
        <v>2498</v>
      </c>
      <c r="F813" s="4">
        <v>8000</v>
      </c>
      <c r="G813" s="4">
        <v>8960</v>
      </c>
      <c r="H813" s="4">
        <v>1600</v>
      </c>
      <c r="I813" s="5" t="s">
        <v>33</v>
      </c>
    </row>
    <row r="814" spans="1:9" ht="18" customHeight="1" x14ac:dyDescent="0.3">
      <c r="A814" s="2">
        <v>2024</v>
      </c>
      <c r="B814" s="2" t="s">
        <v>37</v>
      </c>
      <c r="C814" s="2" t="s">
        <v>14</v>
      </c>
      <c r="D814" s="3" t="s">
        <v>15</v>
      </c>
      <c r="E814" s="4">
        <v>1245</v>
      </c>
      <c r="F814" s="4">
        <v>4577.2</v>
      </c>
      <c r="G814" s="4">
        <v>5126.4639999999999</v>
      </c>
      <c r="H814" s="4">
        <v>915.44</v>
      </c>
      <c r="I814" s="5" t="s">
        <v>33</v>
      </c>
    </row>
    <row r="815" spans="1:9" ht="18" customHeight="1" x14ac:dyDescent="0.3">
      <c r="A815" s="2">
        <v>2024</v>
      </c>
      <c r="B815" s="2" t="s">
        <v>37</v>
      </c>
      <c r="C815" s="2" t="s">
        <v>16</v>
      </c>
      <c r="D815" s="6" t="s">
        <v>17</v>
      </c>
      <c r="E815" s="7">
        <v>644</v>
      </c>
      <c r="F815" s="7">
        <v>5743.5</v>
      </c>
      <c r="G815" s="7">
        <v>6432.72</v>
      </c>
      <c r="H815" s="4">
        <v>1148.7</v>
      </c>
      <c r="I815" s="5" t="s">
        <v>33</v>
      </c>
    </row>
    <row r="816" spans="1:9" ht="18" customHeight="1" x14ac:dyDescent="0.3">
      <c r="A816" s="2">
        <v>2024</v>
      </c>
      <c r="B816" s="2" t="s">
        <v>37</v>
      </c>
      <c r="C816" s="2" t="s">
        <v>18</v>
      </c>
      <c r="D816" s="6" t="s">
        <v>19</v>
      </c>
      <c r="E816" s="7">
        <v>643</v>
      </c>
      <c r="F816" s="7">
        <v>7000</v>
      </c>
      <c r="G816" s="7">
        <v>7840</v>
      </c>
      <c r="H816" s="4">
        <v>1400</v>
      </c>
      <c r="I816" s="5" t="s">
        <v>33</v>
      </c>
    </row>
    <row r="817" spans="1:9" ht="18" customHeight="1" x14ac:dyDescent="0.3">
      <c r="A817" s="2">
        <v>2024</v>
      </c>
      <c r="B817" s="2" t="s">
        <v>37</v>
      </c>
      <c r="C817" s="2" t="s">
        <v>16</v>
      </c>
      <c r="D817" s="6" t="s">
        <v>20</v>
      </c>
      <c r="E817" s="7">
        <v>455</v>
      </c>
      <c r="F817" s="7">
        <v>4578.6000000000004</v>
      </c>
      <c r="G817" s="7">
        <v>5128.0320000000002</v>
      </c>
      <c r="H817" s="4">
        <v>915.72000000000014</v>
      </c>
      <c r="I817" s="5" t="s">
        <v>33</v>
      </c>
    </row>
    <row r="818" spans="1:9" ht="18" customHeight="1" x14ac:dyDescent="0.3">
      <c r="A818" s="2">
        <v>2024</v>
      </c>
      <c r="B818" s="2" t="s">
        <v>37</v>
      </c>
      <c r="C818" s="2" t="s">
        <v>18</v>
      </c>
      <c r="D818" s="6" t="s">
        <v>21</v>
      </c>
      <c r="E818" s="8">
        <v>345</v>
      </c>
      <c r="F818" s="8">
        <v>7000</v>
      </c>
      <c r="G818" s="8">
        <v>7840</v>
      </c>
      <c r="H818" s="4">
        <v>1400</v>
      </c>
      <c r="I818" s="5" t="s">
        <v>33</v>
      </c>
    </row>
    <row r="819" spans="1:9" ht="18" customHeight="1" x14ac:dyDescent="0.3">
      <c r="A819" s="2">
        <v>2024</v>
      </c>
      <c r="B819" s="2" t="s">
        <v>37</v>
      </c>
      <c r="C819" s="2" t="s">
        <v>14</v>
      </c>
      <c r="D819" s="3" t="s">
        <v>22</v>
      </c>
      <c r="E819" s="4">
        <v>122</v>
      </c>
      <c r="F819" s="4">
        <v>100</v>
      </c>
      <c r="G819" s="4">
        <v>112</v>
      </c>
      <c r="H819" s="4">
        <v>20</v>
      </c>
      <c r="I819" s="5" t="s">
        <v>12</v>
      </c>
    </row>
    <row r="820" spans="1:9" ht="18" customHeight="1" x14ac:dyDescent="0.3">
      <c r="A820" s="2">
        <v>2024</v>
      </c>
      <c r="B820" s="2" t="s">
        <v>37</v>
      </c>
      <c r="C820" s="2" t="s">
        <v>23</v>
      </c>
      <c r="D820" s="6" t="s">
        <v>24</v>
      </c>
      <c r="E820" s="7">
        <v>78</v>
      </c>
      <c r="F820" s="7">
        <v>4577.2</v>
      </c>
      <c r="G820" s="7">
        <v>5126.4639999999999</v>
      </c>
      <c r="H820" s="4">
        <v>915.44</v>
      </c>
      <c r="I820" s="5" t="s">
        <v>12</v>
      </c>
    </row>
    <row r="821" spans="1:9" ht="18" customHeight="1" x14ac:dyDescent="0.3">
      <c r="A821" s="2">
        <v>2024</v>
      </c>
      <c r="B821" s="2" t="s">
        <v>37</v>
      </c>
      <c r="C821" s="2" t="s">
        <v>23</v>
      </c>
      <c r="D821" s="6" t="s">
        <v>25</v>
      </c>
      <c r="E821" s="7">
        <v>76</v>
      </c>
      <c r="F821" s="7">
        <v>4576.8999999999996</v>
      </c>
      <c r="G821" s="7">
        <v>5126.1279999999997</v>
      </c>
      <c r="H821" s="4">
        <v>915.38</v>
      </c>
      <c r="I821" s="5" t="s">
        <v>12</v>
      </c>
    </row>
    <row r="822" spans="1:9" ht="18" customHeight="1" x14ac:dyDescent="0.3">
      <c r="A822" s="2">
        <v>2024</v>
      </c>
      <c r="B822" s="2" t="s">
        <v>37</v>
      </c>
      <c r="C822" s="2" t="s">
        <v>23</v>
      </c>
      <c r="D822" s="6" t="s">
        <v>26</v>
      </c>
      <c r="E822" s="7">
        <v>46</v>
      </c>
      <c r="F822" s="7">
        <v>200</v>
      </c>
      <c r="G822" s="7">
        <v>224</v>
      </c>
      <c r="H822" s="4">
        <v>40</v>
      </c>
      <c r="I822" s="5" t="s">
        <v>12</v>
      </c>
    </row>
    <row r="823" spans="1:9" ht="18" customHeight="1" x14ac:dyDescent="0.3">
      <c r="A823" s="2">
        <v>2024</v>
      </c>
      <c r="B823" s="2" t="s">
        <v>37</v>
      </c>
      <c r="C823" s="2" t="s">
        <v>23</v>
      </c>
      <c r="D823" s="6" t="s">
        <v>27</v>
      </c>
      <c r="E823" s="7">
        <v>34</v>
      </c>
      <c r="F823" s="7">
        <v>4576.8</v>
      </c>
      <c r="G823" s="7">
        <v>5126.0160000000005</v>
      </c>
      <c r="H823" s="4">
        <v>915.36000000000013</v>
      </c>
      <c r="I823" s="5" t="s">
        <v>12</v>
      </c>
    </row>
    <row r="824" spans="1:9" ht="18" customHeight="1" x14ac:dyDescent="0.3">
      <c r="A824" s="2">
        <v>2024</v>
      </c>
      <c r="B824" s="2" t="s">
        <v>37</v>
      </c>
      <c r="C824" s="2" t="s">
        <v>14</v>
      </c>
      <c r="D824" s="3" t="s">
        <v>28</v>
      </c>
      <c r="E824" s="4">
        <v>7</v>
      </c>
      <c r="F824" s="4">
        <v>200</v>
      </c>
      <c r="G824" s="4">
        <v>224</v>
      </c>
      <c r="H824" s="4">
        <v>40</v>
      </c>
      <c r="I824" s="5" t="s">
        <v>12</v>
      </c>
    </row>
    <row r="825" spans="1:9" ht="18" customHeight="1" x14ac:dyDescent="0.3">
      <c r="A825" s="2">
        <v>2024</v>
      </c>
      <c r="B825" s="2" t="s">
        <v>37</v>
      </c>
      <c r="C825" s="2" t="s">
        <v>23</v>
      </c>
      <c r="D825" s="6" t="s">
        <v>30</v>
      </c>
      <c r="E825" s="7">
        <v>3</v>
      </c>
      <c r="F825" s="7">
        <v>4577.3</v>
      </c>
      <c r="G825" s="7">
        <v>5126.576</v>
      </c>
      <c r="H825" s="4">
        <v>915.46</v>
      </c>
      <c r="I825" s="5" t="s">
        <v>12</v>
      </c>
    </row>
    <row r="826" spans="1:9" ht="18" customHeight="1" x14ac:dyDescent="0.3">
      <c r="A826" s="2">
        <v>2024</v>
      </c>
      <c r="B826" s="2" t="s">
        <v>37</v>
      </c>
      <c r="C826" s="2" t="s">
        <v>29</v>
      </c>
      <c r="D826" s="6" t="s">
        <v>29</v>
      </c>
      <c r="E826" s="7">
        <v>2</v>
      </c>
      <c r="F826" s="7">
        <v>6600</v>
      </c>
      <c r="G826" s="7">
        <v>7392</v>
      </c>
      <c r="H826" s="4">
        <v>1320</v>
      </c>
      <c r="I826" s="5" t="s">
        <v>12</v>
      </c>
    </row>
    <row r="827" spans="1:9" ht="18" customHeight="1" x14ac:dyDescent="0.3">
      <c r="A827" s="2">
        <v>2024</v>
      </c>
      <c r="B827" s="2" t="s">
        <v>38</v>
      </c>
      <c r="C827" s="2" t="s">
        <v>10</v>
      </c>
      <c r="D827" s="3" t="s">
        <v>11</v>
      </c>
      <c r="E827" s="4">
        <v>3566</v>
      </c>
      <c r="F827" s="4">
        <v>4577.3</v>
      </c>
      <c r="G827" s="4">
        <v>5126.576</v>
      </c>
      <c r="H827" s="4">
        <v>915.46</v>
      </c>
      <c r="I827" s="5" t="s">
        <v>12</v>
      </c>
    </row>
    <row r="828" spans="1:9" ht="18" customHeight="1" x14ac:dyDescent="0.3">
      <c r="A828" s="2">
        <v>2024</v>
      </c>
      <c r="B828" s="2" t="s">
        <v>38</v>
      </c>
      <c r="C828" s="2" t="s">
        <v>10</v>
      </c>
      <c r="D828" s="3" t="s">
        <v>13</v>
      </c>
      <c r="E828" s="4">
        <v>2498</v>
      </c>
      <c r="F828" s="4">
        <v>8000</v>
      </c>
      <c r="G828" s="4">
        <v>8960</v>
      </c>
      <c r="H828" s="4">
        <v>1600</v>
      </c>
      <c r="I828" s="5" t="s">
        <v>12</v>
      </c>
    </row>
    <row r="829" spans="1:9" ht="18" customHeight="1" x14ac:dyDescent="0.3">
      <c r="A829" s="2">
        <v>2024</v>
      </c>
      <c r="B829" s="2" t="s">
        <v>38</v>
      </c>
      <c r="C829" s="2" t="s">
        <v>14</v>
      </c>
      <c r="D829" s="3" t="s">
        <v>15</v>
      </c>
      <c r="E829" s="4">
        <v>1245</v>
      </c>
      <c r="F829" s="4">
        <v>4577.2</v>
      </c>
      <c r="G829" s="4">
        <v>5126.4639999999999</v>
      </c>
      <c r="H829" s="4">
        <v>915.44</v>
      </c>
      <c r="I829" s="5" t="s">
        <v>12</v>
      </c>
    </row>
    <row r="830" spans="1:9" ht="18" customHeight="1" x14ac:dyDescent="0.3">
      <c r="A830" s="2">
        <v>2024</v>
      </c>
      <c r="B830" s="2" t="s">
        <v>38</v>
      </c>
      <c r="C830" s="2" t="s">
        <v>16</v>
      </c>
      <c r="D830" s="6" t="s">
        <v>17</v>
      </c>
      <c r="E830" s="7">
        <v>644</v>
      </c>
      <c r="F830" s="7">
        <v>5743.5</v>
      </c>
      <c r="G830" s="7">
        <v>6432.72</v>
      </c>
      <c r="H830" s="4">
        <v>1148.7</v>
      </c>
      <c r="I830" s="5" t="s">
        <v>12</v>
      </c>
    </row>
    <row r="831" spans="1:9" ht="18" customHeight="1" x14ac:dyDescent="0.3">
      <c r="A831" s="2">
        <v>2024</v>
      </c>
      <c r="B831" s="2" t="s">
        <v>38</v>
      </c>
      <c r="C831" s="2" t="s">
        <v>18</v>
      </c>
      <c r="D831" s="6" t="s">
        <v>19</v>
      </c>
      <c r="E831" s="7">
        <v>643</v>
      </c>
      <c r="F831" s="7">
        <v>7000</v>
      </c>
      <c r="G831" s="7">
        <v>7840</v>
      </c>
      <c r="H831" s="4">
        <v>1400</v>
      </c>
      <c r="I831" s="5" t="s">
        <v>12</v>
      </c>
    </row>
    <row r="832" spans="1:9" ht="18" customHeight="1" x14ac:dyDescent="0.3">
      <c r="A832" s="2">
        <v>2024</v>
      </c>
      <c r="B832" s="2" t="s">
        <v>38</v>
      </c>
      <c r="C832" s="2" t="s">
        <v>16</v>
      </c>
      <c r="D832" s="6" t="s">
        <v>20</v>
      </c>
      <c r="E832" s="7">
        <v>455</v>
      </c>
      <c r="F832" s="7">
        <v>4578.6000000000004</v>
      </c>
      <c r="G832" s="7">
        <v>5128.0320000000002</v>
      </c>
      <c r="H832" s="4">
        <v>915.72000000000014</v>
      </c>
      <c r="I832" s="5" t="s">
        <v>12</v>
      </c>
    </row>
    <row r="833" spans="1:9" ht="18" customHeight="1" x14ac:dyDescent="0.3">
      <c r="A833" s="2">
        <v>2024</v>
      </c>
      <c r="B833" s="2" t="s">
        <v>38</v>
      </c>
      <c r="C833" s="2" t="s">
        <v>18</v>
      </c>
      <c r="D833" s="6" t="s">
        <v>21</v>
      </c>
      <c r="E833" s="8">
        <v>345</v>
      </c>
      <c r="F833" s="8">
        <v>7000</v>
      </c>
      <c r="G833" s="8">
        <v>7840</v>
      </c>
      <c r="H833" s="4">
        <v>1400</v>
      </c>
      <c r="I833" s="5" t="s">
        <v>12</v>
      </c>
    </row>
    <row r="834" spans="1:9" ht="18" customHeight="1" x14ac:dyDescent="0.3">
      <c r="A834" s="2">
        <v>2024</v>
      </c>
      <c r="B834" s="2" t="s">
        <v>38</v>
      </c>
      <c r="C834" s="2" t="s">
        <v>14</v>
      </c>
      <c r="D834" s="3" t="s">
        <v>22</v>
      </c>
      <c r="E834" s="4">
        <v>122</v>
      </c>
      <c r="F834" s="4">
        <v>100</v>
      </c>
      <c r="G834" s="4">
        <v>112</v>
      </c>
      <c r="H834" s="4">
        <v>20</v>
      </c>
      <c r="I834" s="5" t="s">
        <v>12</v>
      </c>
    </row>
    <row r="835" spans="1:9" ht="18" customHeight="1" x14ac:dyDescent="0.3">
      <c r="A835" s="2">
        <v>2024</v>
      </c>
      <c r="B835" s="2" t="s">
        <v>38</v>
      </c>
      <c r="C835" s="2" t="s">
        <v>23</v>
      </c>
      <c r="D835" s="6" t="s">
        <v>24</v>
      </c>
      <c r="E835" s="7">
        <v>78</v>
      </c>
      <c r="F835" s="7">
        <v>4577.2</v>
      </c>
      <c r="G835" s="7">
        <v>5126.4639999999999</v>
      </c>
      <c r="H835" s="4">
        <v>915.44</v>
      </c>
      <c r="I835" s="5" t="s">
        <v>12</v>
      </c>
    </row>
    <row r="836" spans="1:9" ht="18" customHeight="1" x14ac:dyDescent="0.3">
      <c r="A836" s="2">
        <v>2024</v>
      </c>
      <c r="B836" s="2" t="s">
        <v>38</v>
      </c>
      <c r="C836" s="2" t="s">
        <v>23</v>
      </c>
      <c r="D836" s="6" t="s">
        <v>25</v>
      </c>
      <c r="E836" s="7">
        <v>76</v>
      </c>
      <c r="F836" s="7">
        <v>4576.8999999999996</v>
      </c>
      <c r="G836" s="7">
        <v>5126.1279999999997</v>
      </c>
      <c r="H836" s="4">
        <v>915.38</v>
      </c>
      <c r="I836" s="5" t="s">
        <v>12</v>
      </c>
    </row>
    <row r="837" spans="1:9" ht="18" customHeight="1" x14ac:dyDescent="0.3">
      <c r="A837" s="2">
        <v>2024</v>
      </c>
      <c r="B837" s="2" t="s">
        <v>38</v>
      </c>
      <c r="C837" s="2" t="s">
        <v>23</v>
      </c>
      <c r="D837" s="6" t="s">
        <v>26</v>
      </c>
      <c r="E837" s="7">
        <v>46</v>
      </c>
      <c r="F837" s="7">
        <v>200</v>
      </c>
      <c r="G837" s="7">
        <v>224</v>
      </c>
      <c r="H837" s="4">
        <v>40</v>
      </c>
      <c r="I837" s="5" t="s">
        <v>12</v>
      </c>
    </row>
    <row r="838" spans="1:9" ht="18" customHeight="1" x14ac:dyDescent="0.3">
      <c r="A838" s="2">
        <v>2024</v>
      </c>
      <c r="B838" s="2" t="s">
        <v>38</v>
      </c>
      <c r="C838" s="2" t="s">
        <v>23</v>
      </c>
      <c r="D838" s="6" t="s">
        <v>27</v>
      </c>
      <c r="E838" s="7">
        <v>34</v>
      </c>
      <c r="F838" s="7">
        <v>4576.8</v>
      </c>
      <c r="G838" s="7">
        <v>5126.0160000000005</v>
      </c>
      <c r="H838" s="4">
        <v>915.36000000000013</v>
      </c>
      <c r="I838" s="5" t="s">
        <v>12</v>
      </c>
    </row>
    <row r="839" spans="1:9" ht="18" customHeight="1" x14ac:dyDescent="0.3">
      <c r="A839" s="2">
        <v>2024</v>
      </c>
      <c r="B839" s="2" t="s">
        <v>38</v>
      </c>
      <c r="C839" s="2" t="s">
        <v>14</v>
      </c>
      <c r="D839" s="3" t="s">
        <v>28</v>
      </c>
      <c r="E839" s="4">
        <v>7</v>
      </c>
      <c r="F839" s="4">
        <v>200</v>
      </c>
      <c r="G839" s="4">
        <v>224</v>
      </c>
      <c r="H839" s="4">
        <v>40</v>
      </c>
      <c r="I839" s="5" t="s">
        <v>12</v>
      </c>
    </row>
    <row r="840" spans="1:9" ht="18" customHeight="1" x14ac:dyDescent="0.3">
      <c r="A840" s="2">
        <v>2024</v>
      </c>
      <c r="B840" s="2" t="s">
        <v>38</v>
      </c>
      <c r="C840" s="2" t="s">
        <v>23</v>
      </c>
      <c r="D840" s="6" t="s">
        <v>30</v>
      </c>
      <c r="E840" s="7">
        <v>3</v>
      </c>
      <c r="F840" s="7">
        <v>4577.3</v>
      </c>
      <c r="G840" s="7">
        <v>5126.576</v>
      </c>
      <c r="H840" s="4">
        <v>915.46</v>
      </c>
      <c r="I840" s="5" t="s">
        <v>12</v>
      </c>
    </row>
    <row r="841" spans="1:9" ht="18" customHeight="1" x14ac:dyDescent="0.3">
      <c r="A841" s="2">
        <v>2024</v>
      </c>
      <c r="B841" s="2" t="s">
        <v>38</v>
      </c>
      <c r="C841" s="2" t="s">
        <v>29</v>
      </c>
      <c r="D841" s="6" t="s">
        <v>29</v>
      </c>
      <c r="E841" s="7">
        <v>2</v>
      </c>
      <c r="F841" s="7">
        <v>6600</v>
      </c>
      <c r="G841" s="7">
        <v>7392</v>
      </c>
      <c r="H841" s="4">
        <v>1320</v>
      </c>
      <c r="I841" s="5" t="s">
        <v>12</v>
      </c>
    </row>
    <row r="842" spans="1:9" ht="18" customHeight="1" x14ac:dyDescent="0.3">
      <c r="A842" s="2">
        <v>2024</v>
      </c>
      <c r="B842" s="2" t="s">
        <v>39</v>
      </c>
      <c r="C842" s="2" t="s">
        <v>10</v>
      </c>
      <c r="D842" s="3" t="s">
        <v>11</v>
      </c>
      <c r="E842" s="4">
        <v>3566</v>
      </c>
      <c r="F842" s="4">
        <v>4577.3</v>
      </c>
      <c r="G842" s="4">
        <v>5126.576</v>
      </c>
      <c r="H842" s="4">
        <v>915.46</v>
      </c>
      <c r="I842" s="5" t="s">
        <v>12</v>
      </c>
    </row>
    <row r="843" spans="1:9" ht="18" customHeight="1" x14ac:dyDescent="0.3">
      <c r="A843" s="2">
        <v>2024</v>
      </c>
      <c r="B843" s="2" t="s">
        <v>39</v>
      </c>
      <c r="C843" s="2" t="s">
        <v>10</v>
      </c>
      <c r="D843" s="3" t="s">
        <v>13</v>
      </c>
      <c r="E843" s="4">
        <v>2498</v>
      </c>
      <c r="F843" s="4">
        <v>8000</v>
      </c>
      <c r="G843" s="4">
        <v>8960</v>
      </c>
      <c r="H843" s="4">
        <v>1600</v>
      </c>
      <c r="I843" s="5" t="s">
        <v>12</v>
      </c>
    </row>
    <row r="844" spans="1:9" ht="18" customHeight="1" x14ac:dyDescent="0.3">
      <c r="A844" s="2">
        <v>2024</v>
      </c>
      <c r="B844" s="2" t="s">
        <v>39</v>
      </c>
      <c r="C844" s="2" t="s">
        <v>14</v>
      </c>
      <c r="D844" s="3" t="s">
        <v>15</v>
      </c>
      <c r="E844" s="4">
        <v>1245</v>
      </c>
      <c r="F844" s="4">
        <v>4577.2</v>
      </c>
      <c r="G844" s="4">
        <v>5126.4639999999999</v>
      </c>
      <c r="H844" s="4">
        <v>915.44</v>
      </c>
      <c r="I844" s="5" t="s">
        <v>12</v>
      </c>
    </row>
    <row r="845" spans="1:9" ht="18" customHeight="1" x14ac:dyDescent="0.3">
      <c r="A845" s="2">
        <v>2024</v>
      </c>
      <c r="B845" s="2" t="s">
        <v>39</v>
      </c>
      <c r="C845" s="2" t="s">
        <v>16</v>
      </c>
      <c r="D845" s="6" t="s">
        <v>17</v>
      </c>
      <c r="E845" s="7">
        <v>644</v>
      </c>
      <c r="F845" s="7">
        <v>5743.5</v>
      </c>
      <c r="G845" s="7">
        <v>6432.72</v>
      </c>
      <c r="H845" s="4">
        <v>1148.7</v>
      </c>
      <c r="I845" s="5" t="s">
        <v>12</v>
      </c>
    </row>
    <row r="846" spans="1:9" ht="18" customHeight="1" x14ac:dyDescent="0.3">
      <c r="A846" s="2">
        <v>2024</v>
      </c>
      <c r="B846" s="2" t="s">
        <v>39</v>
      </c>
      <c r="C846" s="2" t="s">
        <v>18</v>
      </c>
      <c r="D846" s="6" t="s">
        <v>19</v>
      </c>
      <c r="E846" s="7">
        <v>643</v>
      </c>
      <c r="F846" s="7">
        <v>7000</v>
      </c>
      <c r="G846" s="7">
        <v>7840</v>
      </c>
      <c r="H846" s="4">
        <v>1400</v>
      </c>
      <c r="I846" s="5" t="s">
        <v>12</v>
      </c>
    </row>
    <row r="847" spans="1:9" ht="18" customHeight="1" x14ac:dyDescent="0.3">
      <c r="A847" s="2">
        <v>2024</v>
      </c>
      <c r="B847" s="2" t="s">
        <v>39</v>
      </c>
      <c r="C847" s="2" t="s">
        <v>16</v>
      </c>
      <c r="D847" s="6" t="s">
        <v>20</v>
      </c>
      <c r="E847" s="7">
        <v>455</v>
      </c>
      <c r="F847" s="7">
        <v>4578.6000000000004</v>
      </c>
      <c r="G847" s="7">
        <v>5128.0320000000002</v>
      </c>
      <c r="H847" s="4">
        <v>915.72000000000014</v>
      </c>
      <c r="I847" s="5" t="s">
        <v>12</v>
      </c>
    </row>
    <row r="848" spans="1:9" ht="18" customHeight="1" x14ac:dyDescent="0.3">
      <c r="A848" s="2">
        <v>2024</v>
      </c>
      <c r="B848" s="2" t="s">
        <v>39</v>
      </c>
      <c r="C848" s="2" t="s">
        <v>18</v>
      </c>
      <c r="D848" s="6" t="s">
        <v>21</v>
      </c>
      <c r="E848" s="8">
        <v>345</v>
      </c>
      <c r="F848" s="8">
        <v>7000</v>
      </c>
      <c r="G848" s="8">
        <v>7840</v>
      </c>
      <c r="H848" s="4">
        <v>1400</v>
      </c>
      <c r="I848" s="5" t="s">
        <v>12</v>
      </c>
    </row>
    <row r="849" spans="1:9" ht="18" customHeight="1" x14ac:dyDescent="0.3">
      <c r="A849" s="2">
        <v>2024</v>
      </c>
      <c r="B849" s="2" t="s">
        <v>39</v>
      </c>
      <c r="C849" s="2" t="s">
        <v>14</v>
      </c>
      <c r="D849" s="3" t="s">
        <v>22</v>
      </c>
      <c r="E849" s="4">
        <v>122</v>
      </c>
      <c r="F849" s="4">
        <v>100</v>
      </c>
      <c r="G849" s="4">
        <v>112</v>
      </c>
      <c r="H849" s="4">
        <v>20</v>
      </c>
      <c r="I849" s="5" t="s">
        <v>12</v>
      </c>
    </row>
    <row r="850" spans="1:9" ht="18" customHeight="1" x14ac:dyDescent="0.3">
      <c r="A850" s="2">
        <v>2024</v>
      </c>
      <c r="B850" s="2" t="s">
        <v>39</v>
      </c>
      <c r="C850" s="2" t="s">
        <v>23</v>
      </c>
      <c r="D850" s="6" t="s">
        <v>24</v>
      </c>
      <c r="E850" s="7">
        <v>78</v>
      </c>
      <c r="F850" s="7">
        <v>4577.2</v>
      </c>
      <c r="G850" s="7">
        <v>5126.4639999999999</v>
      </c>
      <c r="H850" s="4">
        <v>915.44</v>
      </c>
      <c r="I850" s="5" t="s">
        <v>12</v>
      </c>
    </row>
    <row r="851" spans="1:9" ht="18" customHeight="1" x14ac:dyDescent="0.3">
      <c r="A851" s="2">
        <v>2024</v>
      </c>
      <c r="B851" s="2" t="s">
        <v>39</v>
      </c>
      <c r="C851" s="2" t="s">
        <v>23</v>
      </c>
      <c r="D851" s="6" t="s">
        <v>25</v>
      </c>
      <c r="E851" s="7">
        <v>76</v>
      </c>
      <c r="F851" s="7">
        <v>4576.8999999999996</v>
      </c>
      <c r="G851" s="7">
        <v>5126.1279999999997</v>
      </c>
      <c r="H851" s="4">
        <v>915.38</v>
      </c>
      <c r="I851" s="5" t="s">
        <v>12</v>
      </c>
    </row>
    <row r="852" spans="1:9" ht="18" customHeight="1" x14ac:dyDescent="0.3">
      <c r="A852" s="2">
        <v>2024</v>
      </c>
      <c r="B852" s="2" t="s">
        <v>39</v>
      </c>
      <c r="C852" s="2" t="s">
        <v>23</v>
      </c>
      <c r="D852" s="6" t="s">
        <v>26</v>
      </c>
      <c r="E852" s="7">
        <v>46</v>
      </c>
      <c r="F852" s="7">
        <v>200</v>
      </c>
      <c r="G852" s="7">
        <v>224</v>
      </c>
      <c r="H852" s="4">
        <v>40</v>
      </c>
      <c r="I852" s="5" t="s">
        <v>12</v>
      </c>
    </row>
    <row r="853" spans="1:9" ht="18" customHeight="1" x14ac:dyDescent="0.3">
      <c r="A853" s="2">
        <v>2024</v>
      </c>
      <c r="B853" s="2" t="s">
        <v>39</v>
      </c>
      <c r="C853" s="2" t="s">
        <v>23</v>
      </c>
      <c r="D853" s="6" t="s">
        <v>27</v>
      </c>
      <c r="E853" s="7">
        <v>34</v>
      </c>
      <c r="F853" s="7">
        <v>4576.8</v>
      </c>
      <c r="G853" s="7">
        <v>5126.0160000000005</v>
      </c>
      <c r="H853" s="4">
        <v>915.36000000000013</v>
      </c>
      <c r="I853" s="5" t="s">
        <v>12</v>
      </c>
    </row>
    <row r="854" spans="1:9" ht="18" customHeight="1" x14ac:dyDescent="0.3">
      <c r="A854" s="2">
        <v>2024</v>
      </c>
      <c r="B854" s="2" t="s">
        <v>39</v>
      </c>
      <c r="C854" s="2" t="s">
        <v>14</v>
      </c>
      <c r="D854" s="3" t="s">
        <v>28</v>
      </c>
      <c r="E854" s="4">
        <v>7</v>
      </c>
      <c r="F854" s="4">
        <v>200</v>
      </c>
      <c r="G854" s="4">
        <v>224</v>
      </c>
      <c r="H854" s="4">
        <v>40</v>
      </c>
      <c r="I854" s="5" t="s">
        <v>12</v>
      </c>
    </row>
    <row r="855" spans="1:9" ht="18" customHeight="1" x14ac:dyDescent="0.3">
      <c r="A855" s="2">
        <v>2024</v>
      </c>
      <c r="B855" s="2" t="s">
        <v>39</v>
      </c>
      <c r="C855" s="2" t="s">
        <v>23</v>
      </c>
      <c r="D855" s="6" t="s">
        <v>30</v>
      </c>
      <c r="E855" s="7">
        <v>3</v>
      </c>
      <c r="F855" s="7">
        <v>4577.3</v>
      </c>
      <c r="G855" s="7">
        <v>5126.576</v>
      </c>
      <c r="H855" s="4">
        <v>915.46</v>
      </c>
      <c r="I855" s="5" t="s">
        <v>12</v>
      </c>
    </row>
    <row r="856" spans="1:9" ht="18" customHeight="1" x14ac:dyDescent="0.3">
      <c r="A856" s="2">
        <v>2024</v>
      </c>
      <c r="B856" s="2" t="s">
        <v>39</v>
      </c>
      <c r="C856" s="2" t="s">
        <v>29</v>
      </c>
      <c r="D856" s="6" t="s">
        <v>29</v>
      </c>
      <c r="E856" s="7">
        <v>2</v>
      </c>
      <c r="F856" s="7">
        <v>6600</v>
      </c>
      <c r="G856" s="7">
        <v>7392</v>
      </c>
      <c r="H856" s="4">
        <v>1320</v>
      </c>
      <c r="I856" s="5" t="s">
        <v>12</v>
      </c>
    </row>
    <row r="857" spans="1:9" ht="18" customHeight="1" x14ac:dyDescent="0.3">
      <c r="A857" s="2">
        <v>2024</v>
      </c>
      <c r="B857" s="2" t="s">
        <v>40</v>
      </c>
      <c r="C857" s="2" t="s">
        <v>10</v>
      </c>
      <c r="D857" s="3" t="s">
        <v>11</v>
      </c>
      <c r="E857" s="4">
        <v>3566</v>
      </c>
      <c r="F857" s="4">
        <v>4577.3</v>
      </c>
      <c r="G857" s="4">
        <v>5126.576</v>
      </c>
      <c r="H857" s="4">
        <v>915.46</v>
      </c>
      <c r="I857" s="5" t="s">
        <v>12</v>
      </c>
    </row>
    <row r="858" spans="1:9" ht="18" customHeight="1" x14ac:dyDescent="0.3">
      <c r="A858" s="2">
        <v>2024</v>
      </c>
      <c r="B858" s="2" t="s">
        <v>40</v>
      </c>
      <c r="C858" s="2" t="s">
        <v>10</v>
      </c>
      <c r="D858" s="3" t="s">
        <v>13</v>
      </c>
      <c r="E858" s="4">
        <v>2498</v>
      </c>
      <c r="F858" s="4">
        <v>8000</v>
      </c>
      <c r="G858" s="4">
        <v>8960</v>
      </c>
      <c r="H858" s="4">
        <v>1600</v>
      </c>
      <c r="I858" s="5" t="s">
        <v>12</v>
      </c>
    </row>
    <row r="859" spans="1:9" ht="18" customHeight="1" x14ac:dyDescent="0.3">
      <c r="A859" s="2">
        <v>2024</v>
      </c>
      <c r="B859" s="2" t="s">
        <v>40</v>
      </c>
      <c r="C859" s="2" t="s">
        <v>14</v>
      </c>
      <c r="D859" s="3" t="s">
        <v>15</v>
      </c>
      <c r="E859" s="4">
        <v>1245</v>
      </c>
      <c r="F859" s="4">
        <v>4577.2</v>
      </c>
      <c r="G859" s="4">
        <v>5126.4639999999999</v>
      </c>
      <c r="H859" s="4">
        <v>915.44</v>
      </c>
      <c r="I859" s="5" t="s">
        <v>12</v>
      </c>
    </row>
    <row r="860" spans="1:9" ht="18" customHeight="1" x14ac:dyDescent="0.3">
      <c r="A860" s="2">
        <v>2024</v>
      </c>
      <c r="B860" s="2" t="s">
        <v>40</v>
      </c>
      <c r="C860" s="2" t="s">
        <v>16</v>
      </c>
      <c r="D860" s="6" t="s">
        <v>17</v>
      </c>
      <c r="E860" s="7">
        <v>644</v>
      </c>
      <c r="F860" s="7">
        <v>5743.5</v>
      </c>
      <c r="G860" s="7">
        <v>6432.72</v>
      </c>
      <c r="H860" s="4">
        <v>1148.7</v>
      </c>
      <c r="I860" s="5" t="s">
        <v>12</v>
      </c>
    </row>
    <row r="861" spans="1:9" ht="18" customHeight="1" x14ac:dyDescent="0.3">
      <c r="A861" s="2">
        <v>2024</v>
      </c>
      <c r="B861" s="2" t="s">
        <v>40</v>
      </c>
      <c r="C861" s="2" t="s">
        <v>18</v>
      </c>
      <c r="D861" s="6" t="s">
        <v>19</v>
      </c>
      <c r="E861" s="7">
        <v>643</v>
      </c>
      <c r="F861" s="7">
        <v>7000</v>
      </c>
      <c r="G861" s="7">
        <v>7840</v>
      </c>
      <c r="H861" s="4">
        <v>1400</v>
      </c>
      <c r="I861" s="5" t="s">
        <v>33</v>
      </c>
    </row>
    <row r="862" spans="1:9" ht="18" customHeight="1" x14ac:dyDescent="0.3">
      <c r="A862" s="2">
        <v>2024</v>
      </c>
      <c r="B862" s="2" t="s">
        <v>40</v>
      </c>
      <c r="C862" s="2" t="s">
        <v>16</v>
      </c>
      <c r="D862" s="6" t="s">
        <v>20</v>
      </c>
      <c r="E862" s="7">
        <v>455</v>
      </c>
      <c r="F862" s="7">
        <v>4578.6000000000004</v>
      </c>
      <c r="G862" s="7">
        <v>5128.0320000000002</v>
      </c>
      <c r="H862" s="4">
        <v>915.72000000000014</v>
      </c>
      <c r="I862" s="5" t="s">
        <v>33</v>
      </c>
    </row>
    <row r="863" spans="1:9" ht="18" customHeight="1" x14ac:dyDescent="0.3">
      <c r="A863" s="2">
        <v>2024</v>
      </c>
      <c r="B863" s="2" t="s">
        <v>40</v>
      </c>
      <c r="C863" s="2" t="s">
        <v>18</v>
      </c>
      <c r="D863" s="6" t="s">
        <v>21</v>
      </c>
      <c r="E863" s="8">
        <v>345</v>
      </c>
      <c r="F863" s="8">
        <v>7000</v>
      </c>
      <c r="G863" s="8">
        <v>7840</v>
      </c>
      <c r="H863" s="4">
        <v>1400</v>
      </c>
      <c r="I863" s="5" t="s">
        <v>33</v>
      </c>
    </row>
    <row r="864" spans="1:9" ht="18" customHeight="1" x14ac:dyDescent="0.3">
      <c r="A864" s="2">
        <v>2024</v>
      </c>
      <c r="B864" s="2" t="s">
        <v>40</v>
      </c>
      <c r="C864" s="2" t="s">
        <v>14</v>
      </c>
      <c r="D864" s="3" t="s">
        <v>22</v>
      </c>
      <c r="E864" s="4">
        <v>122</v>
      </c>
      <c r="F864" s="4">
        <v>100</v>
      </c>
      <c r="G864" s="4">
        <v>112</v>
      </c>
      <c r="H864" s="4">
        <v>20</v>
      </c>
      <c r="I864" s="5" t="s">
        <v>33</v>
      </c>
    </row>
    <row r="865" spans="1:9" ht="18" customHeight="1" x14ac:dyDescent="0.3">
      <c r="A865" s="2">
        <v>2024</v>
      </c>
      <c r="B865" s="2" t="s">
        <v>40</v>
      </c>
      <c r="C865" s="2" t="s">
        <v>23</v>
      </c>
      <c r="D865" s="6" t="s">
        <v>24</v>
      </c>
      <c r="E865" s="7">
        <v>78</v>
      </c>
      <c r="F865" s="7">
        <v>4577.2</v>
      </c>
      <c r="G865" s="7">
        <v>5126.4639999999999</v>
      </c>
      <c r="H865" s="4">
        <v>915.44</v>
      </c>
      <c r="I865" s="5" t="s">
        <v>33</v>
      </c>
    </row>
    <row r="866" spans="1:9" ht="18" customHeight="1" x14ac:dyDescent="0.3">
      <c r="A866" s="2">
        <v>2024</v>
      </c>
      <c r="B866" s="2" t="s">
        <v>40</v>
      </c>
      <c r="C866" s="2" t="s">
        <v>23</v>
      </c>
      <c r="D866" s="6" t="s">
        <v>25</v>
      </c>
      <c r="E866" s="7">
        <v>76</v>
      </c>
      <c r="F866" s="7">
        <v>4576.8999999999996</v>
      </c>
      <c r="G866" s="7">
        <v>5126.1279999999997</v>
      </c>
      <c r="H866" s="4">
        <v>915.38</v>
      </c>
      <c r="I866" s="5" t="s">
        <v>33</v>
      </c>
    </row>
    <row r="867" spans="1:9" ht="18" customHeight="1" x14ac:dyDescent="0.3">
      <c r="A867" s="2">
        <v>2024</v>
      </c>
      <c r="B867" s="2" t="s">
        <v>40</v>
      </c>
      <c r="C867" s="2" t="s">
        <v>23</v>
      </c>
      <c r="D867" s="6" t="s">
        <v>26</v>
      </c>
      <c r="E867" s="7">
        <v>46</v>
      </c>
      <c r="F867" s="7">
        <v>200</v>
      </c>
      <c r="G867" s="7">
        <v>224</v>
      </c>
      <c r="H867" s="4">
        <v>40</v>
      </c>
      <c r="I867" s="5" t="s">
        <v>33</v>
      </c>
    </row>
    <row r="868" spans="1:9" ht="18" customHeight="1" x14ac:dyDescent="0.3">
      <c r="A868" s="2">
        <v>2024</v>
      </c>
      <c r="B868" s="2" t="s">
        <v>40</v>
      </c>
      <c r="C868" s="2" t="s">
        <v>23</v>
      </c>
      <c r="D868" s="6" t="s">
        <v>27</v>
      </c>
      <c r="E868" s="7">
        <v>34</v>
      </c>
      <c r="F868" s="7">
        <v>4576.8</v>
      </c>
      <c r="G868" s="7">
        <v>5126.0160000000005</v>
      </c>
      <c r="H868" s="4">
        <v>915.36000000000013</v>
      </c>
      <c r="I868" s="5" t="s">
        <v>33</v>
      </c>
    </row>
    <row r="869" spans="1:9" ht="18" customHeight="1" x14ac:dyDescent="0.3">
      <c r="A869" s="2">
        <v>2024</v>
      </c>
      <c r="B869" s="2" t="s">
        <v>40</v>
      </c>
      <c r="C869" s="2" t="s">
        <v>14</v>
      </c>
      <c r="D869" s="3" t="s">
        <v>28</v>
      </c>
      <c r="E869" s="4">
        <v>7</v>
      </c>
      <c r="F869" s="4">
        <v>200</v>
      </c>
      <c r="G869" s="4">
        <v>224</v>
      </c>
      <c r="H869" s="4">
        <v>40</v>
      </c>
      <c r="I869" s="5" t="s">
        <v>33</v>
      </c>
    </row>
    <row r="870" spans="1:9" ht="18" customHeight="1" x14ac:dyDescent="0.3">
      <c r="A870" s="2">
        <v>2024</v>
      </c>
      <c r="B870" s="2" t="s">
        <v>40</v>
      </c>
      <c r="C870" s="2" t="s">
        <v>23</v>
      </c>
      <c r="D870" s="6" t="s">
        <v>30</v>
      </c>
      <c r="E870" s="7">
        <v>3</v>
      </c>
      <c r="F870" s="7">
        <v>4577.3</v>
      </c>
      <c r="G870" s="7">
        <v>5126.576</v>
      </c>
      <c r="H870" s="4">
        <v>915.46</v>
      </c>
      <c r="I870" s="5" t="s">
        <v>33</v>
      </c>
    </row>
    <row r="871" spans="1:9" ht="18" customHeight="1" x14ac:dyDescent="0.3">
      <c r="A871" s="2">
        <v>2024</v>
      </c>
      <c r="B871" s="2" t="s">
        <v>40</v>
      </c>
      <c r="C871" s="2" t="s">
        <v>29</v>
      </c>
      <c r="D871" s="6" t="s">
        <v>29</v>
      </c>
      <c r="E871" s="7">
        <v>2</v>
      </c>
      <c r="F871" s="7">
        <v>6600</v>
      </c>
      <c r="G871" s="7">
        <v>7392</v>
      </c>
      <c r="H871" s="4">
        <v>1320</v>
      </c>
      <c r="I871" s="5" t="s">
        <v>33</v>
      </c>
    </row>
    <row r="872" spans="1:9" ht="18" customHeight="1" x14ac:dyDescent="0.3">
      <c r="A872" s="2">
        <v>2024</v>
      </c>
      <c r="B872" s="2" t="s">
        <v>41</v>
      </c>
      <c r="C872" s="2" t="s">
        <v>10</v>
      </c>
      <c r="D872" s="3" t="s">
        <v>11</v>
      </c>
      <c r="E872" s="4">
        <v>3566</v>
      </c>
      <c r="F872" s="4">
        <v>4577.3</v>
      </c>
      <c r="G872" s="4">
        <v>5126.576</v>
      </c>
      <c r="H872" s="4">
        <v>915.46</v>
      </c>
      <c r="I872" s="5" t="s">
        <v>33</v>
      </c>
    </row>
    <row r="873" spans="1:9" ht="18" customHeight="1" x14ac:dyDescent="0.3">
      <c r="A873" s="2">
        <v>2024</v>
      </c>
      <c r="B873" s="2" t="s">
        <v>41</v>
      </c>
      <c r="C873" s="2" t="s">
        <v>10</v>
      </c>
      <c r="D873" s="3" t="s">
        <v>13</v>
      </c>
      <c r="E873" s="4">
        <v>2498</v>
      </c>
      <c r="F873" s="4">
        <v>8000</v>
      </c>
      <c r="G873" s="4">
        <v>8960</v>
      </c>
      <c r="H873" s="4">
        <v>1600</v>
      </c>
      <c r="I873" s="5" t="s">
        <v>33</v>
      </c>
    </row>
    <row r="874" spans="1:9" ht="18" customHeight="1" x14ac:dyDescent="0.3">
      <c r="A874" s="2">
        <v>2024</v>
      </c>
      <c r="B874" s="2" t="s">
        <v>41</v>
      </c>
      <c r="C874" s="2" t="s">
        <v>14</v>
      </c>
      <c r="D874" s="3" t="s">
        <v>15</v>
      </c>
      <c r="E874" s="4">
        <v>1245</v>
      </c>
      <c r="F874" s="4">
        <v>4577.2</v>
      </c>
      <c r="G874" s="4">
        <v>5126.4639999999999</v>
      </c>
      <c r="H874" s="4">
        <v>915.44</v>
      </c>
      <c r="I874" s="5" t="s">
        <v>33</v>
      </c>
    </row>
    <row r="875" spans="1:9" ht="18" customHeight="1" x14ac:dyDescent="0.3">
      <c r="A875" s="2">
        <v>2024</v>
      </c>
      <c r="B875" s="2" t="s">
        <v>41</v>
      </c>
      <c r="C875" s="2" t="s">
        <v>16</v>
      </c>
      <c r="D875" s="6" t="s">
        <v>17</v>
      </c>
      <c r="E875" s="7">
        <v>644</v>
      </c>
      <c r="F875" s="7">
        <v>5743.5</v>
      </c>
      <c r="G875" s="7">
        <v>6432.72</v>
      </c>
      <c r="H875" s="4">
        <v>1148.7</v>
      </c>
      <c r="I875" s="5" t="s">
        <v>33</v>
      </c>
    </row>
    <row r="876" spans="1:9" ht="18" customHeight="1" x14ac:dyDescent="0.3">
      <c r="A876" s="2">
        <v>2024</v>
      </c>
      <c r="B876" s="2" t="s">
        <v>41</v>
      </c>
      <c r="C876" s="2" t="s">
        <v>18</v>
      </c>
      <c r="D876" s="6" t="s">
        <v>19</v>
      </c>
      <c r="E876" s="7">
        <v>643</v>
      </c>
      <c r="F876" s="7">
        <v>7000</v>
      </c>
      <c r="G876" s="7">
        <v>7840</v>
      </c>
      <c r="H876" s="4">
        <v>1400</v>
      </c>
      <c r="I876" s="5" t="s">
        <v>33</v>
      </c>
    </row>
    <row r="877" spans="1:9" ht="18" customHeight="1" x14ac:dyDescent="0.3">
      <c r="A877" s="2">
        <v>2024</v>
      </c>
      <c r="B877" s="2" t="s">
        <v>41</v>
      </c>
      <c r="C877" s="2" t="s">
        <v>16</v>
      </c>
      <c r="D877" s="6" t="s">
        <v>20</v>
      </c>
      <c r="E877" s="7">
        <v>455</v>
      </c>
      <c r="F877" s="7">
        <v>4578.6000000000004</v>
      </c>
      <c r="G877" s="7">
        <v>5128.0320000000002</v>
      </c>
      <c r="H877" s="4">
        <v>915.72000000000014</v>
      </c>
      <c r="I877" s="5" t="s">
        <v>33</v>
      </c>
    </row>
    <row r="878" spans="1:9" ht="18" customHeight="1" x14ac:dyDescent="0.3">
      <c r="A878" s="2">
        <v>2024</v>
      </c>
      <c r="B878" s="2" t="s">
        <v>41</v>
      </c>
      <c r="C878" s="2" t="s">
        <v>18</v>
      </c>
      <c r="D878" s="6" t="s">
        <v>21</v>
      </c>
      <c r="E878" s="8">
        <v>345</v>
      </c>
      <c r="F878" s="8">
        <v>7000</v>
      </c>
      <c r="G878" s="8">
        <v>7840</v>
      </c>
      <c r="H878" s="4">
        <v>1400</v>
      </c>
      <c r="I878" s="5" t="s">
        <v>33</v>
      </c>
    </row>
    <row r="879" spans="1:9" ht="18" customHeight="1" x14ac:dyDescent="0.3">
      <c r="A879" s="2">
        <v>2024</v>
      </c>
      <c r="B879" s="2" t="s">
        <v>41</v>
      </c>
      <c r="C879" s="2" t="s">
        <v>14</v>
      </c>
      <c r="D879" s="3" t="s">
        <v>22</v>
      </c>
      <c r="E879" s="4">
        <v>122</v>
      </c>
      <c r="F879" s="4">
        <v>100</v>
      </c>
      <c r="G879" s="4">
        <v>112</v>
      </c>
      <c r="H879" s="4">
        <v>20</v>
      </c>
      <c r="I879" s="5" t="s">
        <v>33</v>
      </c>
    </row>
    <row r="880" spans="1:9" ht="18" customHeight="1" x14ac:dyDescent="0.3">
      <c r="A880" s="2">
        <v>2024</v>
      </c>
      <c r="B880" s="2" t="s">
        <v>41</v>
      </c>
      <c r="C880" s="2" t="s">
        <v>23</v>
      </c>
      <c r="D880" s="6" t="s">
        <v>24</v>
      </c>
      <c r="E880" s="7">
        <v>78</v>
      </c>
      <c r="F880" s="7">
        <v>4577.2</v>
      </c>
      <c r="G880" s="7">
        <v>5126.4639999999999</v>
      </c>
      <c r="H880" s="4">
        <v>915.44</v>
      </c>
      <c r="I880" s="5" t="s">
        <v>33</v>
      </c>
    </row>
    <row r="881" spans="1:9" ht="18" customHeight="1" x14ac:dyDescent="0.3">
      <c r="A881" s="2">
        <v>2024</v>
      </c>
      <c r="B881" s="2" t="s">
        <v>41</v>
      </c>
      <c r="C881" s="2" t="s">
        <v>23</v>
      </c>
      <c r="D881" s="6" t="s">
        <v>25</v>
      </c>
      <c r="E881" s="7">
        <v>76</v>
      </c>
      <c r="F881" s="7">
        <v>4576.8999999999996</v>
      </c>
      <c r="G881" s="7">
        <v>5126.1279999999997</v>
      </c>
      <c r="H881" s="4">
        <v>915.38</v>
      </c>
      <c r="I881" s="5" t="s">
        <v>33</v>
      </c>
    </row>
    <row r="882" spans="1:9" ht="18" customHeight="1" x14ac:dyDescent="0.3">
      <c r="A882" s="2">
        <v>2024</v>
      </c>
      <c r="B882" s="2" t="s">
        <v>41</v>
      </c>
      <c r="C882" s="2" t="s">
        <v>23</v>
      </c>
      <c r="D882" s="6" t="s">
        <v>26</v>
      </c>
      <c r="E882" s="7">
        <v>46</v>
      </c>
      <c r="F882" s="7">
        <v>200</v>
      </c>
      <c r="G882" s="7">
        <v>224</v>
      </c>
      <c r="H882" s="4">
        <v>40</v>
      </c>
      <c r="I882" s="5" t="s">
        <v>33</v>
      </c>
    </row>
    <row r="883" spans="1:9" ht="18" customHeight="1" x14ac:dyDescent="0.3">
      <c r="A883" s="2">
        <v>2024</v>
      </c>
      <c r="B883" s="2" t="s">
        <v>41</v>
      </c>
      <c r="C883" s="2" t="s">
        <v>23</v>
      </c>
      <c r="D883" s="6" t="s">
        <v>27</v>
      </c>
      <c r="E883" s="7">
        <v>34</v>
      </c>
      <c r="F883" s="7">
        <v>4576.8</v>
      </c>
      <c r="G883" s="7">
        <v>5126.0160000000005</v>
      </c>
      <c r="H883" s="4">
        <v>915.36000000000013</v>
      </c>
      <c r="I883" s="5" t="s">
        <v>33</v>
      </c>
    </row>
    <row r="884" spans="1:9" ht="18" customHeight="1" x14ac:dyDescent="0.3">
      <c r="A884" s="2">
        <v>2024</v>
      </c>
      <c r="B884" s="2" t="s">
        <v>41</v>
      </c>
      <c r="C884" s="2" t="s">
        <v>14</v>
      </c>
      <c r="D884" s="3" t="s">
        <v>28</v>
      </c>
      <c r="E884" s="4">
        <v>7</v>
      </c>
      <c r="F884" s="4">
        <v>200</v>
      </c>
      <c r="G884" s="4">
        <v>224</v>
      </c>
      <c r="H884" s="4">
        <v>40</v>
      </c>
      <c r="I884" s="5" t="s">
        <v>33</v>
      </c>
    </row>
    <row r="885" spans="1:9" ht="18" customHeight="1" x14ac:dyDescent="0.3">
      <c r="A885" s="2">
        <v>2024</v>
      </c>
      <c r="B885" s="2" t="s">
        <v>41</v>
      </c>
      <c r="C885" s="2" t="s">
        <v>23</v>
      </c>
      <c r="D885" s="6" t="s">
        <v>30</v>
      </c>
      <c r="E885" s="7">
        <v>3</v>
      </c>
      <c r="F885" s="7">
        <v>4577.3</v>
      </c>
      <c r="G885" s="7">
        <v>5126.576</v>
      </c>
      <c r="H885" s="4">
        <v>915.46</v>
      </c>
      <c r="I885" s="5" t="s">
        <v>33</v>
      </c>
    </row>
    <row r="886" spans="1:9" ht="18" customHeight="1" x14ac:dyDescent="0.3">
      <c r="A886" s="2">
        <v>2024</v>
      </c>
      <c r="B886" s="2" t="s">
        <v>41</v>
      </c>
      <c r="C886" s="2" t="s">
        <v>29</v>
      </c>
      <c r="D886" s="6" t="s">
        <v>29</v>
      </c>
      <c r="E886" s="7">
        <v>2</v>
      </c>
      <c r="F886" s="7">
        <v>6600</v>
      </c>
      <c r="G886" s="7">
        <v>7392</v>
      </c>
      <c r="H886" s="4">
        <v>1320</v>
      </c>
      <c r="I886" s="5" t="s">
        <v>12</v>
      </c>
    </row>
    <row r="887" spans="1:9" ht="18" customHeight="1" x14ac:dyDescent="0.3">
      <c r="A887" s="2">
        <v>2024</v>
      </c>
      <c r="B887" s="2" t="s">
        <v>42</v>
      </c>
      <c r="C887" s="2" t="s">
        <v>10</v>
      </c>
      <c r="D887" s="3" t="s">
        <v>11</v>
      </c>
      <c r="E887" s="4">
        <v>3566</v>
      </c>
      <c r="F887" s="4">
        <v>4577.3</v>
      </c>
      <c r="G887" s="4">
        <v>5126.576</v>
      </c>
      <c r="H887" s="4">
        <v>915.46</v>
      </c>
      <c r="I887" s="5" t="s">
        <v>12</v>
      </c>
    </row>
    <row r="888" spans="1:9" ht="18" customHeight="1" x14ac:dyDescent="0.3">
      <c r="A888" s="2">
        <v>2024</v>
      </c>
      <c r="B888" s="2" t="s">
        <v>42</v>
      </c>
      <c r="C888" s="2" t="s">
        <v>10</v>
      </c>
      <c r="D888" s="3" t="s">
        <v>13</v>
      </c>
      <c r="E888" s="4">
        <v>2498</v>
      </c>
      <c r="F888" s="4">
        <v>8000</v>
      </c>
      <c r="G888" s="4">
        <v>8960</v>
      </c>
      <c r="H888" s="4">
        <v>1600</v>
      </c>
      <c r="I888" s="5" t="s">
        <v>12</v>
      </c>
    </row>
    <row r="889" spans="1:9" ht="18" customHeight="1" x14ac:dyDescent="0.3">
      <c r="A889" s="2">
        <v>2024</v>
      </c>
      <c r="B889" s="2" t="s">
        <v>42</v>
      </c>
      <c r="C889" s="2" t="s">
        <v>14</v>
      </c>
      <c r="D889" s="3" t="s">
        <v>15</v>
      </c>
      <c r="E889" s="4">
        <v>1245</v>
      </c>
      <c r="F889" s="4">
        <v>4577.2</v>
      </c>
      <c r="G889" s="4">
        <v>5126.4639999999999</v>
      </c>
      <c r="H889" s="4">
        <v>915.44</v>
      </c>
      <c r="I889" s="5" t="s">
        <v>12</v>
      </c>
    </row>
    <row r="890" spans="1:9" ht="18" customHeight="1" x14ac:dyDescent="0.3">
      <c r="A890" s="2">
        <v>2024</v>
      </c>
      <c r="B890" s="2" t="s">
        <v>42</v>
      </c>
      <c r="C890" s="2" t="s">
        <v>16</v>
      </c>
      <c r="D890" s="6" t="s">
        <v>17</v>
      </c>
      <c r="E890" s="7">
        <v>644</v>
      </c>
      <c r="F890" s="7">
        <v>5743.5</v>
      </c>
      <c r="G890" s="7">
        <v>6432.72</v>
      </c>
      <c r="H890" s="4">
        <v>1148.7</v>
      </c>
      <c r="I890" s="5" t="s">
        <v>12</v>
      </c>
    </row>
    <row r="891" spans="1:9" ht="18" customHeight="1" x14ac:dyDescent="0.3">
      <c r="A891" s="2">
        <v>2024</v>
      </c>
      <c r="B891" s="2" t="s">
        <v>42</v>
      </c>
      <c r="C891" s="2" t="s">
        <v>18</v>
      </c>
      <c r="D891" s="6" t="s">
        <v>19</v>
      </c>
      <c r="E891" s="7">
        <v>643</v>
      </c>
      <c r="F891" s="7">
        <v>7000</v>
      </c>
      <c r="G891" s="7">
        <v>7840</v>
      </c>
      <c r="H891" s="4">
        <v>1400</v>
      </c>
      <c r="I891" s="5" t="s">
        <v>12</v>
      </c>
    </row>
    <row r="892" spans="1:9" ht="18" customHeight="1" x14ac:dyDescent="0.3">
      <c r="A892" s="2">
        <v>2024</v>
      </c>
      <c r="B892" s="2" t="s">
        <v>42</v>
      </c>
      <c r="C892" s="2" t="s">
        <v>16</v>
      </c>
      <c r="D892" s="6" t="s">
        <v>20</v>
      </c>
      <c r="E892" s="7">
        <v>455</v>
      </c>
      <c r="F892" s="7">
        <v>4578.6000000000004</v>
      </c>
      <c r="G892" s="7">
        <v>5128.0320000000002</v>
      </c>
      <c r="H892" s="4">
        <v>915.72000000000014</v>
      </c>
      <c r="I892" s="5" t="s">
        <v>12</v>
      </c>
    </row>
    <row r="893" spans="1:9" ht="18" customHeight="1" x14ac:dyDescent="0.3">
      <c r="A893" s="2">
        <v>2024</v>
      </c>
      <c r="B893" s="2" t="s">
        <v>42</v>
      </c>
      <c r="C893" s="2" t="s">
        <v>18</v>
      </c>
      <c r="D893" s="6" t="s">
        <v>21</v>
      </c>
      <c r="E893" s="8">
        <v>345</v>
      </c>
      <c r="F893" s="8">
        <v>7000</v>
      </c>
      <c r="G893" s="8">
        <v>7840</v>
      </c>
      <c r="H893" s="4">
        <v>1400</v>
      </c>
      <c r="I893" s="5" t="s">
        <v>12</v>
      </c>
    </row>
    <row r="894" spans="1:9" ht="18" customHeight="1" x14ac:dyDescent="0.3">
      <c r="A894" s="2">
        <v>2024</v>
      </c>
      <c r="B894" s="2" t="s">
        <v>42</v>
      </c>
      <c r="C894" s="2" t="s">
        <v>14</v>
      </c>
      <c r="D894" s="3" t="s">
        <v>22</v>
      </c>
      <c r="E894" s="4">
        <v>122</v>
      </c>
      <c r="F894" s="4">
        <v>100</v>
      </c>
      <c r="G894" s="4">
        <v>112</v>
      </c>
      <c r="H894" s="4">
        <v>20</v>
      </c>
      <c r="I894" s="5" t="s">
        <v>12</v>
      </c>
    </row>
    <row r="895" spans="1:9" ht="18" customHeight="1" x14ac:dyDescent="0.3">
      <c r="A895" s="2">
        <v>2024</v>
      </c>
      <c r="B895" s="2" t="s">
        <v>42</v>
      </c>
      <c r="C895" s="2" t="s">
        <v>23</v>
      </c>
      <c r="D895" s="6" t="s">
        <v>24</v>
      </c>
      <c r="E895" s="7">
        <v>78</v>
      </c>
      <c r="F895" s="7">
        <v>4577.2</v>
      </c>
      <c r="G895" s="7">
        <v>5126.4639999999999</v>
      </c>
      <c r="H895" s="4">
        <v>915.44</v>
      </c>
      <c r="I895" s="5" t="s">
        <v>12</v>
      </c>
    </row>
    <row r="896" spans="1:9" ht="18" customHeight="1" x14ac:dyDescent="0.3">
      <c r="A896" s="2">
        <v>2024</v>
      </c>
      <c r="B896" s="2" t="s">
        <v>42</v>
      </c>
      <c r="C896" s="2" t="s">
        <v>23</v>
      </c>
      <c r="D896" s="6" t="s">
        <v>25</v>
      </c>
      <c r="E896" s="7">
        <v>76</v>
      </c>
      <c r="F896" s="7">
        <v>4576.8999999999996</v>
      </c>
      <c r="G896" s="7">
        <v>5126.1279999999997</v>
      </c>
      <c r="H896" s="4">
        <v>915.38</v>
      </c>
      <c r="I896" s="5" t="s">
        <v>12</v>
      </c>
    </row>
    <row r="897" spans="1:9" ht="18" customHeight="1" x14ac:dyDescent="0.3">
      <c r="A897" s="2">
        <v>2024</v>
      </c>
      <c r="B897" s="2" t="s">
        <v>42</v>
      </c>
      <c r="C897" s="2" t="s">
        <v>23</v>
      </c>
      <c r="D897" s="6" t="s">
        <v>26</v>
      </c>
      <c r="E897" s="7">
        <v>46</v>
      </c>
      <c r="F897" s="7">
        <v>200</v>
      </c>
      <c r="G897" s="7">
        <v>224</v>
      </c>
      <c r="H897" s="4">
        <v>40</v>
      </c>
      <c r="I897" s="5" t="s">
        <v>12</v>
      </c>
    </row>
    <row r="898" spans="1:9" ht="18" customHeight="1" x14ac:dyDescent="0.3">
      <c r="A898" s="2">
        <v>2024</v>
      </c>
      <c r="B898" s="2" t="s">
        <v>42</v>
      </c>
      <c r="C898" s="2" t="s">
        <v>23</v>
      </c>
      <c r="D898" s="6" t="s">
        <v>27</v>
      </c>
      <c r="E898" s="7">
        <v>34</v>
      </c>
      <c r="F898" s="7">
        <v>4576.8</v>
      </c>
      <c r="G898" s="7">
        <v>5126.0160000000005</v>
      </c>
      <c r="H898" s="4">
        <v>915.36000000000013</v>
      </c>
      <c r="I898" s="5" t="s">
        <v>12</v>
      </c>
    </row>
    <row r="899" spans="1:9" ht="18" customHeight="1" x14ac:dyDescent="0.3">
      <c r="A899" s="2">
        <v>2024</v>
      </c>
      <c r="B899" s="2" t="s">
        <v>42</v>
      </c>
      <c r="C899" s="2" t="s">
        <v>14</v>
      </c>
      <c r="D899" s="3" t="s">
        <v>28</v>
      </c>
      <c r="E899" s="4">
        <v>7</v>
      </c>
      <c r="F899" s="4">
        <v>200</v>
      </c>
      <c r="G899" s="4">
        <v>224</v>
      </c>
      <c r="H899" s="4">
        <v>40</v>
      </c>
      <c r="I899" s="5" t="s">
        <v>12</v>
      </c>
    </row>
    <row r="900" spans="1:9" ht="18" customHeight="1" x14ac:dyDescent="0.3">
      <c r="A900" s="2">
        <v>2024</v>
      </c>
      <c r="B900" s="2" t="s">
        <v>42</v>
      </c>
      <c r="C900" s="2" t="s">
        <v>23</v>
      </c>
      <c r="D900" s="6" t="s">
        <v>30</v>
      </c>
      <c r="E900" s="7">
        <v>3</v>
      </c>
      <c r="F900" s="7">
        <v>4577.3</v>
      </c>
      <c r="G900" s="7">
        <v>5126.576</v>
      </c>
      <c r="H900" s="4">
        <v>915.46</v>
      </c>
      <c r="I900" s="5" t="s">
        <v>12</v>
      </c>
    </row>
    <row r="901" spans="1:9" ht="18" customHeight="1" x14ac:dyDescent="0.3">
      <c r="A901" s="2">
        <v>2024</v>
      </c>
      <c r="B901" s="2" t="s">
        <v>42</v>
      </c>
      <c r="C901" s="2" t="s">
        <v>29</v>
      </c>
      <c r="D901" s="6" t="s">
        <v>29</v>
      </c>
      <c r="E901" s="7">
        <v>2</v>
      </c>
      <c r="F901" s="7">
        <v>6600</v>
      </c>
      <c r="G901" s="7">
        <v>7392</v>
      </c>
      <c r="H901" s="4">
        <v>1320</v>
      </c>
      <c r="I901" s="5" t="s">
        <v>12</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48544-9EA0-4278-9885-12D68C9E2E2F}">
  <sheetPr>
    <tabColor rgb="FFEA378D"/>
  </sheetPr>
  <dimension ref="A2:BC108"/>
  <sheetViews>
    <sheetView showGridLines="0" zoomScaleNormal="100" workbookViewId="0">
      <selection activeCell="U78" sqref="U78"/>
    </sheetView>
  </sheetViews>
  <sheetFormatPr defaultRowHeight="13.8" x14ac:dyDescent="0.25"/>
  <cols>
    <col min="1" max="1" width="12.77734375" style="10" bestFit="1" customWidth="1"/>
    <col min="2" max="2" width="14.44140625" style="10" bestFit="1" customWidth="1"/>
    <col min="3" max="3" width="13.6640625" style="10" bestFit="1" customWidth="1"/>
    <col min="4" max="4" width="14.6640625" style="10" bestFit="1" customWidth="1"/>
    <col min="5" max="5" width="15.33203125" style="10" bestFit="1" customWidth="1"/>
    <col min="6" max="6" width="14.21875" style="10" bestFit="1" customWidth="1"/>
    <col min="7" max="7" width="12" style="10" bestFit="1" customWidth="1"/>
    <col min="8" max="9" width="8.88671875" style="10"/>
    <col min="10" max="10" width="26.109375" style="10" bestFit="1" customWidth="1"/>
    <col min="11" max="11" width="24.77734375" style="10" bestFit="1" customWidth="1"/>
    <col min="12" max="12" width="12.33203125" style="10" bestFit="1" customWidth="1"/>
    <col min="13" max="13" width="12.77734375" style="10" bestFit="1" customWidth="1"/>
    <col min="14" max="14" width="14.44140625" style="10" bestFit="1" customWidth="1"/>
    <col min="15" max="15" width="11.109375" style="10" bestFit="1" customWidth="1"/>
    <col min="16" max="16" width="14.21875" style="10" bestFit="1" customWidth="1"/>
    <col min="17" max="17" width="20.77734375" style="10" bestFit="1" customWidth="1"/>
    <col min="18" max="18" width="12.5546875" style="10" bestFit="1" customWidth="1"/>
    <col min="19" max="19" width="15.77734375" style="10" bestFit="1" customWidth="1"/>
    <col min="20" max="20" width="14.44140625" style="10" bestFit="1" customWidth="1"/>
    <col min="21" max="21" width="15.44140625" style="10" bestFit="1" customWidth="1"/>
    <col min="22" max="22" width="13.6640625" style="10" bestFit="1" customWidth="1"/>
    <col min="23" max="23" width="14.21875" style="10" bestFit="1" customWidth="1"/>
    <col min="24" max="24" width="15.33203125" style="10" bestFit="1" customWidth="1"/>
    <col min="25" max="25" width="15.33203125" style="10" customWidth="1"/>
    <col min="26" max="26" width="23.6640625" style="10" customWidth="1"/>
    <col min="27" max="29" width="8.88671875" style="10"/>
    <col min="30" max="30" width="13.6640625" style="10" bestFit="1" customWidth="1"/>
    <col min="31" max="31" width="21.44140625" style="10" bestFit="1" customWidth="1"/>
    <col min="32" max="32" width="15.33203125" style="10" bestFit="1" customWidth="1"/>
    <col min="33" max="33" width="22.21875" style="10" customWidth="1"/>
    <col min="34" max="35" width="8.88671875" style="10"/>
    <col min="36" max="36" width="13.6640625" style="10" bestFit="1" customWidth="1"/>
    <col min="37" max="37" width="14.21875" style="10" bestFit="1" customWidth="1"/>
    <col min="38" max="38" width="15.33203125" style="10" bestFit="1" customWidth="1"/>
    <col min="39" max="39" width="15.33203125" style="10" customWidth="1"/>
    <col min="40" max="40" width="8.88671875" style="10"/>
    <col min="41" max="41" width="10.21875" style="10" bestFit="1" customWidth="1"/>
    <col min="42" max="42" width="11.6640625" style="10" bestFit="1" customWidth="1"/>
    <col min="43" max="43" width="8.88671875" style="10"/>
    <col min="44" max="44" width="13.6640625" style="10" bestFit="1" customWidth="1"/>
    <col min="45" max="45" width="14.21875" style="10" bestFit="1" customWidth="1"/>
    <col min="46" max="46" width="15.33203125" style="10" bestFit="1" customWidth="1"/>
    <col min="47" max="47" width="8.88671875" style="10"/>
    <col min="48" max="48" width="28.6640625" style="10" bestFit="1" customWidth="1"/>
    <col min="49" max="49" width="14.21875" style="10" bestFit="1" customWidth="1"/>
    <col min="50" max="50" width="15.33203125" style="10" bestFit="1" customWidth="1"/>
    <col min="51" max="52" width="8.88671875" style="10"/>
    <col min="53" max="53" width="25.33203125" style="10" bestFit="1" customWidth="1"/>
    <col min="54" max="54" width="13.109375" style="10" bestFit="1" customWidth="1"/>
    <col min="55" max="16384" width="8.88671875" style="10"/>
  </cols>
  <sheetData>
    <row r="2" spans="1:55" x14ac:dyDescent="0.25">
      <c r="A2" s="41" t="s">
        <v>71</v>
      </c>
    </row>
    <row r="6" spans="1:55" ht="15" thickBot="1" x14ac:dyDescent="0.35">
      <c r="B6" s="20" t="s">
        <v>43</v>
      </c>
      <c r="C6" s="21" t="s">
        <v>45</v>
      </c>
      <c r="D6" s="21" t="s">
        <v>52</v>
      </c>
      <c r="E6" s="21" t="s">
        <v>55</v>
      </c>
      <c r="H6" s="13" t="s">
        <v>47</v>
      </c>
      <c r="I6" s="13" t="s">
        <v>48</v>
      </c>
      <c r="J6" s="13" t="s">
        <v>49</v>
      </c>
      <c r="K6" s="13" t="s">
        <v>50</v>
      </c>
      <c r="L6" s="13" t="s">
        <v>51</v>
      </c>
      <c r="M6" s="13" t="s">
        <v>56</v>
      </c>
      <c r="N6" s="13" t="s">
        <v>57</v>
      </c>
      <c r="P6" s="21" t="s">
        <v>45</v>
      </c>
      <c r="Q6" s="21" t="s">
        <v>53</v>
      </c>
      <c r="R6"/>
      <c r="S6" s="13" t="s">
        <v>5</v>
      </c>
      <c r="T6" s="13" t="s">
        <v>54</v>
      </c>
      <c r="V6" s="20" t="s">
        <v>43</v>
      </c>
      <c r="W6" s="21" t="s">
        <v>45</v>
      </c>
      <c r="X6" s="21" t="s">
        <v>46</v>
      </c>
      <c r="Y6" s="21"/>
      <c r="Z6" s="13" t="s">
        <v>58</v>
      </c>
      <c r="AD6" s="20" t="s">
        <v>43</v>
      </c>
      <c r="AE6" s="21" t="s">
        <v>59</v>
      </c>
      <c r="AF6"/>
      <c r="AG6" s="13" t="s">
        <v>60</v>
      </c>
      <c r="AJ6" s="20" t="s">
        <v>43</v>
      </c>
      <c r="AK6" s="21" t="s">
        <v>45</v>
      </c>
      <c r="AL6" s="21" t="s">
        <v>46</v>
      </c>
      <c r="AM6" s="21"/>
      <c r="AR6" s="20" t="s">
        <v>43</v>
      </c>
      <c r="AS6" s="21" t="s">
        <v>45</v>
      </c>
      <c r="AT6" s="21" t="s">
        <v>46</v>
      </c>
      <c r="AV6" s="20" t="s">
        <v>43</v>
      </c>
      <c r="AW6" s="21" t="s">
        <v>45</v>
      </c>
      <c r="AX6" s="21" t="s">
        <v>46</v>
      </c>
    </row>
    <row r="7" spans="1:55" ht="14.4" x14ac:dyDescent="0.3">
      <c r="B7" s="22" t="s">
        <v>23</v>
      </c>
      <c r="C7" s="23">
        <v>224098.00999999989</v>
      </c>
      <c r="D7" s="74">
        <v>2844</v>
      </c>
      <c r="E7" s="24">
        <v>2.4272424682085857E-2</v>
      </c>
      <c r="G7" s="11" t="s">
        <v>23</v>
      </c>
      <c r="H7" s="12">
        <v>1</v>
      </c>
      <c r="I7" s="12">
        <v>3</v>
      </c>
      <c r="J7" s="14">
        <f>VLOOKUP(G7,B7:D12,2,0)</f>
        <v>224098.00999999989</v>
      </c>
      <c r="K7" s="15">
        <f>IF(J7=MAX($J$7:$J$12),J7,"")</f>
        <v>224098.00999999989</v>
      </c>
      <c r="L7" s="15" t="str">
        <f>IF(J7=MAX($J$7:$J$12),"",J7)</f>
        <v/>
      </c>
      <c r="M7" s="19">
        <f>VLOOKUP(G7,B7:E12,3,0)</f>
        <v>2844</v>
      </c>
      <c r="N7" s="16">
        <f>VLOOKUP(G7,B7:E12,4,0)</f>
        <v>2.4272424682085857E-2</v>
      </c>
      <c r="P7" s="25">
        <v>821612.45000000019</v>
      </c>
      <c r="Q7" s="25">
        <v>898931.71200000006</v>
      </c>
      <c r="R7"/>
      <c r="S7" s="16">
        <f>GETPIVOTDATA("Sum of Income",$P$6)/GETPIVOTDATA("Sum of Target Income",$P$6)</f>
        <v>0.91398761333274681</v>
      </c>
      <c r="T7" s="16">
        <f>100%-S7</f>
        <v>8.6012386667253193E-2</v>
      </c>
      <c r="V7" s="22" t="s">
        <v>9</v>
      </c>
      <c r="W7" s="25">
        <v>84834.150000000009</v>
      </c>
      <c r="X7" s="25">
        <v>84834.150000000009</v>
      </c>
      <c r="Y7" s="25"/>
      <c r="Z7" s="17">
        <f>IFERROR(AVERAGE(W7:W18),"")</f>
        <v>68467.704166666677</v>
      </c>
      <c r="AD7" s="22" t="s">
        <v>9</v>
      </c>
      <c r="AE7" s="25">
        <v>16966.830000000002</v>
      </c>
      <c r="AF7"/>
      <c r="AG7" s="14">
        <f>IFERROR(GETPIVOTDATA("operating profit",$AD$6),"")</f>
        <v>164322.48999999996</v>
      </c>
      <c r="AJ7" s="22" t="s">
        <v>12</v>
      </c>
      <c r="AK7" s="25">
        <v>493010.04999999993</v>
      </c>
      <c r="AL7" s="24">
        <v>0.60005182492061793</v>
      </c>
      <c r="AM7" s="24"/>
      <c r="AN7" s="26" t="s">
        <v>12</v>
      </c>
      <c r="AO7" s="27">
        <f>IFERROR(GETPIVOTDATA("Sum of Income",$AJ$6,"Marketing Strategies","B2B"),"")</f>
        <v>493010.04999999993</v>
      </c>
      <c r="AP7" s="28">
        <f>IFERROR(GETPIVOTDATA("Sum of Income2",$AJ$6,"Marketing Strategies","B2B"),"")</f>
        <v>0.60005182492061793</v>
      </c>
      <c r="AR7" s="22" t="s">
        <v>12</v>
      </c>
      <c r="AS7" s="25">
        <v>493010.04999999993</v>
      </c>
      <c r="AT7" s="24">
        <v>0.60005182492061793</v>
      </c>
      <c r="AV7" s="22" t="s">
        <v>23</v>
      </c>
      <c r="AW7" s="25">
        <v>224098.01</v>
      </c>
      <c r="AX7" s="24">
        <v>0.27275391213947647</v>
      </c>
      <c r="BA7" s="10" t="s">
        <v>23</v>
      </c>
      <c r="BB7" s="14">
        <f>VLOOKUP(BA7,AV7:AX27,2,0)</f>
        <v>224098.01</v>
      </c>
      <c r="BC7" s="16">
        <f>VLOOKUP(BA7,AV7:AX27,3,0)</f>
        <v>0.27275391213947647</v>
      </c>
    </row>
    <row r="8" spans="1:55" ht="15" thickBot="1" x14ac:dyDescent="0.35">
      <c r="B8" s="22" t="s">
        <v>29</v>
      </c>
      <c r="C8" s="23">
        <v>79860</v>
      </c>
      <c r="D8" s="74">
        <v>26</v>
      </c>
      <c r="E8" s="24">
        <v>2.218998037040198E-4</v>
      </c>
      <c r="G8" s="11" t="s">
        <v>29</v>
      </c>
      <c r="H8" s="12">
        <v>7</v>
      </c>
      <c r="I8" s="12">
        <v>2</v>
      </c>
      <c r="J8" s="14">
        <f t="shared" ref="J8:J12" si="0">VLOOKUP(G8,B8:D13,2,0)</f>
        <v>79860</v>
      </c>
      <c r="K8" s="10" t="str">
        <f t="shared" ref="K8:K12" si="1">IF(J8=MAX($J$7:$J$12),J8,"")</f>
        <v/>
      </c>
      <c r="L8" s="15">
        <f t="shared" ref="L8:L12" si="2">IF(J8=MAX($J$7:$J$12),"",J8)</f>
        <v>79860</v>
      </c>
      <c r="M8" s="19">
        <f t="shared" ref="M8:M12" si="3">VLOOKUP(G8,B8:E13,3,0)</f>
        <v>26</v>
      </c>
      <c r="N8" s="16">
        <f t="shared" ref="N8:N12" si="4">VLOOKUP(G8,B8:E13,4,0)</f>
        <v>2.218998037040198E-4</v>
      </c>
      <c r="P8"/>
      <c r="Q8" s="18"/>
      <c r="R8"/>
      <c r="V8" s="22" t="s">
        <v>31</v>
      </c>
      <c r="W8" s="25">
        <v>69174.600000000006</v>
      </c>
      <c r="X8" s="25">
        <v>69174.600000000006</v>
      </c>
      <c r="Y8" s="25"/>
      <c r="AD8" s="22" t="s">
        <v>31</v>
      </c>
      <c r="AE8" s="25">
        <v>13834.920000000002</v>
      </c>
      <c r="AF8"/>
      <c r="AJ8" s="22" t="s">
        <v>33</v>
      </c>
      <c r="AK8" s="25">
        <v>328602.39999999997</v>
      </c>
      <c r="AL8" s="24">
        <v>0.39994817507938202</v>
      </c>
      <c r="AM8" s="24"/>
      <c r="AN8" s="29" t="s">
        <v>33</v>
      </c>
      <c r="AO8" s="30">
        <f>IFERROR(GETPIVOTDATA("Sum of Income",$AJ$6,"Marketing Strategies","B2C"),"")</f>
        <v>328602.39999999997</v>
      </c>
      <c r="AP8" s="31">
        <f>IFERROR(GETPIVOTDATA("Sum of Income2",$AJ$6,"Marketing Strategies","B2C"),"")</f>
        <v>0.39994817507938202</v>
      </c>
      <c r="AR8" s="22" t="s">
        <v>33</v>
      </c>
      <c r="AS8" s="25">
        <v>328602.39999999997</v>
      </c>
      <c r="AT8" s="24">
        <v>0.39994817507938202</v>
      </c>
      <c r="AV8" s="32" t="s">
        <v>26</v>
      </c>
      <c r="AW8" s="25">
        <v>2440</v>
      </c>
      <c r="AX8" s="24">
        <v>2.9697699931397095E-3</v>
      </c>
      <c r="BA8" s="10" t="s">
        <v>26</v>
      </c>
      <c r="BB8" s="14">
        <f t="shared" ref="BB8:BB27" si="5">VLOOKUP(BA8,AV8:AX28,2,0)</f>
        <v>2440</v>
      </c>
      <c r="BC8" s="16">
        <f t="shared" ref="BC8:BC27" si="6">VLOOKUP(BA8,AV8:AX28,3,0)</f>
        <v>2.9697699931397095E-3</v>
      </c>
    </row>
    <row r="9" spans="1:55" ht="14.4" x14ac:dyDescent="0.3">
      <c r="B9" s="22" t="s">
        <v>10</v>
      </c>
      <c r="C9" s="23">
        <v>154700.79</v>
      </c>
      <c r="D9" s="74">
        <v>72768</v>
      </c>
      <c r="E9" s="24">
        <v>0.62104634292054284</v>
      </c>
      <c r="G9" s="11" t="s">
        <v>10</v>
      </c>
      <c r="H9" s="12">
        <v>4</v>
      </c>
      <c r="I9" s="12">
        <v>1</v>
      </c>
      <c r="J9" s="14">
        <f t="shared" si="0"/>
        <v>154700.79</v>
      </c>
      <c r="K9" s="10" t="str">
        <f t="shared" si="1"/>
        <v/>
      </c>
      <c r="L9" s="15">
        <f t="shared" si="2"/>
        <v>154700.79</v>
      </c>
      <c r="M9" s="19">
        <f t="shared" si="3"/>
        <v>72768</v>
      </c>
      <c r="N9" s="16">
        <f t="shared" si="4"/>
        <v>0.62104634292054284</v>
      </c>
      <c r="P9"/>
      <c r="Q9"/>
      <c r="R9"/>
      <c r="V9" s="22" t="s">
        <v>32</v>
      </c>
      <c r="W9" s="25">
        <v>65640.5</v>
      </c>
      <c r="X9" s="25">
        <v>65640.5</v>
      </c>
      <c r="Y9" s="25"/>
      <c r="AD9" s="22" t="s">
        <v>32</v>
      </c>
      <c r="AE9" s="25">
        <v>13128.1</v>
      </c>
      <c r="AF9"/>
      <c r="AJ9" s="22" t="s">
        <v>44</v>
      </c>
      <c r="AK9" s="25">
        <v>821612.45</v>
      </c>
      <c r="AL9" s="24">
        <v>1</v>
      </c>
      <c r="AM9" s="24"/>
      <c r="AR9" s="22" t="s">
        <v>44</v>
      </c>
      <c r="AS9" s="25">
        <v>821612.45</v>
      </c>
      <c r="AT9" s="24">
        <v>1</v>
      </c>
      <c r="AV9" s="32" t="s">
        <v>24</v>
      </c>
      <c r="AW9" s="25">
        <v>55841.839999999989</v>
      </c>
      <c r="AX9" s="24">
        <v>6.7966156062995373E-2</v>
      </c>
      <c r="BA9" s="10" t="s">
        <v>24</v>
      </c>
      <c r="BB9" s="14">
        <f t="shared" si="5"/>
        <v>55841.839999999989</v>
      </c>
      <c r="BC9" s="16">
        <f t="shared" si="6"/>
        <v>6.7966156062995373E-2</v>
      </c>
    </row>
    <row r="10" spans="1:55" ht="14.4" x14ac:dyDescent="0.3">
      <c r="B10" s="22" t="s">
        <v>14</v>
      </c>
      <c r="C10" s="23">
        <v>65962.609999999986</v>
      </c>
      <c r="D10" s="74">
        <v>16488</v>
      </c>
      <c r="E10" s="24">
        <v>0.14071861397968763</v>
      </c>
      <c r="G10" s="11" t="s">
        <v>14</v>
      </c>
      <c r="H10" s="12">
        <v>2</v>
      </c>
      <c r="I10" s="12">
        <v>8</v>
      </c>
      <c r="J10" s="14">
        <f t="shared" si="0"/>
        <v>65962.609999999986</v>
      </c>
      <c r="K10" s="10" t="str">
        <f t="shared" si="1"/>
        <v/>
      </c>
      <c r="L10" s="15">
        <f t="shared" si="2"/>
        <v>65962.609999999986</v>
      </c>
      <c r="M10" s="19">
        <f t="shared" si="3"/>
        <v>16488</v>
      </c>
      <c r="N10" s="16">
        <f t="shared" si="4"/>
        <v>0.14071861397968763</v>
      </c>
      <c r="P10"/>
      <c r="Q10"/>
      <c r="R10"/>
      <c r="V10" s="22" t="s">
        <v>34</v>
      </c>
      <c r="W10" s="25">
        <v>66884.800000000003</v>
      </c>
      <c r="X10" s="25">
        <v>66884.800000000003</v>
      </c>
      <c r="Y10" s="25"/>
      <c r="AD10" s="22" t="s">
        <v>34</v>
      </c>
      <c r="AE10" s="25">
        <v>13376.96</v>
      </c>
      <c r="AF10"/>
      <c r="AJ10"/>
      <c r="AK10"/>
      <c r="AL10"/>
      <c r="AM10"/>
      <c r="AR10"/>
      <c r="AS10"/>
      <c r="AT10"/>
      <c r="AV10" s="32" t="s">
        <v>25</v>
      </c>
      <c r="AW10" s="25">
        <v>55838.180000000008</v>
      </c>
      <c r="AX10" s="24">
        <v>6.7961701408005684E-2</v>
      </c>
      <c r="BA10" s="10" t="s">
        <v>25</v>
      </c>
      <c r="BB10" s="14">
        <f t="shared" si="5"/>
        <v>55838.180000000008</v>
      </c>
      <c r="BC10" s="16">
        <f t="shared" si="6"/>
        <v>6.7961701408005684E-2</v>
      </c>
    </row>
    <row r="11" spans="1:55" ht="14.4" x14ac:dyDescent="0.3">
      <c r="B11" s="22" t="s">
        <v>16</v>
      </c>
      <c r="C11" s="23">
        <v>126275.04000000004</v>
      </c>
      <c r="D11" s="74">
        <v>13188</v>
      </c>
      <c r="E11" s="24">
        <v>0.11255440812494666</v>
      </c>
      <c r="G11" s="11" t="s">
        <v>16</v>
      </c>
      <c r="H11" s="12">
        <v>6</v>
      </c>
      <c r="I11" s="12">
        <v>6</v>
      </c>
      <c r="J11" s="14">
        <f t="shared" si="0"/>
        <v>126275.04000000004</v>
      </c>
      <c r="K11" s="15" t="str">
        <f t="shared" si="1"/>
        <v/>
      </c>
      <c r="L11" s="15">
        <f t="shared" si="2"/>
        <v>126275.04000000004</v>
      </c>
      <c r="M11" s="19">
        <f t="shared" si="3"/>
        <v>13188</v>
      </c>
      <c r="N11" s="16">
        <f t="shared" si="4"/>
        <v>0.11255440812494666</v>
      </c>
      <c r="P11"/>
      <c r="Q11"/>
      <c r="R11"/>
      <c r="V11" s="22" t="s">
        <v>35</v>
      </c>
      <c r="W11" s="25">
        <v>66884.800000000003</v>
      </c>
      <c r="X11" s="25">
        <v>66884.800000000003</v>
      </c>
      <c r="Y11" s="25"/>
      <c r="AD11" s="22" t="s">
        <v>35</v>
      </c>
      <c r="AE11" s="25">
        <v>13376.96</v>
      </c>
      <c r="AF11"/>
      <c r="AJ11"/>
      <c r="AK11"/>
      <c r="AL11"/>
      <c r="AM11"/>
      <c r="AR11"/>
      <c r="AS11"/>
      <c r="AT11"/>
      <c r="AV11" s="32" t="s">
        <v>30</v>
      </c>
      <c r="AW11" s="25">
        <v>54141.030000000013</v>
      </c>
      <c r="AX11" s="24">
        <v>6.589606815232657E-2</v>
      </c>
      <c r="BA11" s="10" t="s">
        <v>30</v>
      </c>
      <c r="BB11" s="14">
        <f t="shared" si="5"/>
        <v>54141.030000000013</v>
      </c>
      <c r="BC11" s="16">
        <f t="shared" si="6"/>
        <v>6.589606815232657E-2</v>
      </c>
    </row>
    <row r="12" spans="1:55" ht="14.4" x14ac:dyDescent="0.3">
      <c r="B12" s="22" t="s">
        <v>18</v>
      </c>
      <c r="C12" s="23">
        <v>170716</v>
      </c>
      <c r="D12" s="74">
        <v>11856</v>
      </c>
      <c r="E12" s="24">
        <v>0.10118631048903302</v>
      </c>
      <c r="G12" s="11" t="s">
        <v>18</v>
      </c>
      <c r="H12" s="12">
        <v>5</v>
      </c>
      <c r="I12" s="12">
        <v>10</v>
      </c>
      <c r="J12" s="14">
        <f t="shared" si="0"/>
        <v>170716</v>
      </c>
      <c r="K12" s="10" t="str">
        <f t="shared" si="1"/>
        <v/>
      </c>
      <c r="L12" s="15">
        <f t="shared" si="2"/>
        <v>170716</v>
      </c>
      <c r="M12" s="19">
        <f t="shared" si="3"/>
        <v>11856</v>
      </c>
      <c r="N12" s="16">
        <f t="shared" si="4"/>
        <v>0.10118631048903302</v>
      </c>
      <c r="P12"/>
      <c r="Q12"/>
      <c r="R12"/>
      <c r="V12" s="22" t="s">
        <v>36</v>
      </c>
      <c r="W12" s="25">
        <v>66884.800000000003</v>
      </c>
      <c r="X12" s="25">
        <v>66884.800000000003</v>
      </c>
      <c r="Y12" s="25"/>
      <c r="AD12" s="22" t="s">
        <v>36</v>
      </c>
      <c r="AE12" s="25">
        <v>13376.96</v>
      </c>
      <c r="AF12"/>
      <c r="AJ12"/>
      <c r="AK12"/>
      <c r="AL12"/>
      <c r="AM12"/>
      <c r="AR12"/>
      <c r="AS12"/>
      <c r="AT12"/>
      <c r="AV12" s="32" t="s">
        <v>27</v>
      </c>
      <c r="AW12" s="25">
        <v>55836.960000000014</v>
      </c>
      <c r="AX12" s="24">
        <v>6.7960216523009126E-2</v>
      </c>
      <c r="BA12" s="10" t="s">
        <v>27</v>
      </c>
      <c r="BB12" s="14">
        <f t="shared" si="5"/>
        <v>55836.960000000014</v>
      </c>
      <c r="BC12" s="16">
        <f t="shared" si="6"/>
        <v>6.7960216523009126E-2</v>
      </c>
    </row>
    <row r="13" spans="1:55" ht="14.4" x14ac:dyDescent="0.3">
      <c r="B13" s="22" t="s">
        <v>44</v>
      </c>
      <c r="C13" s="23">
        <v>821612.45</v>
      </c>
      <c r="D13" s="74">
        <v>117170</v>
      </c>
      <c r="E13" s="24">
        <v>1</v>
      </c>
      <c r="P13"/>
      <c r="Q13"/>
      <c r="R13"/>
      <c r="V13" s="22" t="s">
        <v>37</v>
      </c>
      <c r="W13" s="25">
        <v>66884.800000000003</v>
      </c>
      <c r="X13" s="25">
        <v>66884.800000000003</v>
      </c>
      <c r="Y13" s="25"/>
      <c r="AD13" s="22" t="s">
        <v>37</v>
      </c>
      <c r="AE13" s="25">
        <v>13376.96</v>
      </c>
      <c r="AF13"/>
      <c r="AJ13"/>
      <c r="AK13"/>
      <c r="AL13"/>
      <c r="AM13"/>
      <c r="AR13"/>
      <c r="AS13"/>
      <c r="AT13"/>
      <c r="AV13" s="22" t="s">
        <v>29</v>
      </c>
      <c r="AW13" s="25">
        <v>79860</v>
      </c>
      <c r="AX13" s="24">
        <v>9.7199111332843105E-2</v>
      </c>
      <c r="BA13" s="10" t="s">
        <v>29</v>
      </c>
      <c r="BB13" s="14">
        <f t="shared" si="5"/>
        <v>79860</v>
      </c>
      <c r="BC13" s="16">
        <f t="shared" si="6"/>
        <v>9.7199111332843105E-2</v>
      </c>
    </row>
    <row r="14" spans="1:55" ht="14.4" x14ac:dyDescent="0.3">
      <c r="V14" s="22" t="s">
        <v>38</v>
      </c>
      <c r="W14" s="25">
        <v>66884.800000000003</v>
      </c>
      <c r="X14" s="25">
        <v>66884.800000000003</v>
      </c>
      <c r="Y14" s="25"/>
      <c r="AD14" s="22" t="s">
        <v>38</v>
      </c>
      <c r="AE14" s="25">
        <v>13376.96</v>
      </c>
      <c r="AF14"/>
      <c r="AJ14"/>
      <c r="AK14"/>
      <c r="AL14"/>
      <c r="AM14"/>
      <c r="AR14"/>
      <c r="AS14"/>
      <c r="AT14"/>
      <c r="AV14" s="32" t="s">
        <v>29</v>
      </c>
      <c r="AW14" s="25">
        <v>79860</v>
      </c>
      <c r="AX14" s="24">
        <v>9.7199111332843105E-2</v>
      </c>
      <c r="BA14" s="10" t="s">
        <v>29</v>
      </c>
      <c r="BB14" s="14">
        <f t="shared" si="5"/>
        <v>79860</v>
      </c>
      <c r="BC14" s="16">
        <f t="shared" si="6"/>
        <v>9.7199111332843105E-2</v>
      </c>
    </row>
    <row r="15" spans="1:55" ht="14.4" x14ac:dyDescent="0.3">
      <c r="V15" s="22" t="s">
        <v>39</v>
      </c>
      <c r="W15" s="25">
        <v>66884.800000000003</v>
      </c>
      <c r="X15" s="25">
        <v>66884.800000000003</v>
      </c>
      <c r="Y15" s="25"/>
      <c r="AD15" s="22" t="s">
        <v>39</v>
      </c>
      <c r="AE15" s="25">
        <v>13376.96</v>
      </c>
      <c r="AF15"/>
      <c r="AJ15"/>
      <c r="AK15"/>
      <c r="AL15"/>
      <c r="AM15"/>
      <c r="AR15"/>
      <c r="AS15"/>
      <c r="AT15"/>
      <c r="AV15" s="22" t="s">
        <v>10</v>
      </c>
      <c r="AW15" s="25">
        <v>154700.79</v>
      </c>
      <c r="AX15" s="24">
        <v>0.1882892475643474</v>
      </c>
      <c r="BA15" s="10" t="s">
        <v>10</v>
      </c>
      <c r="BB15" s="14">
        <f t="shared" si="5"/>
        <v>154700.79</v>
      </c>
      <c r="BC15" s="16">
        <f t="shared" si="6"/>
        <v>0.1882892475643474</v>
      </c>
    </row>
    <row r="16" spans="1:55" ht="14.4" x14ac:dyDescent="0.3">
      <c r="V16" s="22" t="s">
        <v>40</v>
      </c>
      <c r="W16" s="25">
        <v>66884.800000000003</v>
      </c>
      <c r="X16" s="25">
        <v>66884.800000000003</v>
      </c>
      <c r="Y16" s="25"/>
      <c r="AD16" s="22" t="s">
        <v>40</v>
      </c>
      <c r="AE16" s="25">
        <v>13376.96</v>
      </c>
      <c r="AF16"/>
      <c r="AJ16"/>
      <c r="AK16"/>
      <c r="AL16"/>
      <c r="AM16"/>
      <c r="AR16"/>
      <c r="AS16"/>
      <c r="AT16"/>
      <c r="AV16" s="32" t="s">
        <v>13</v>
      </c>
      <c r="AW16" s="25">
        <v>98400</v>
      </c>
      <c r="AX16" s="24">
        <v>0.11976449480530631</v>
      </c>
      <c r="BA16" s="10" t="s">
        <v>13</v>
      </c>
      <c r="BB16" s="14">
        <f t="shared" si="5"/>
        <v>98400</v>
      </c>
      <c r="BC16" s="16">
        <f t="shared" si="6"/>
        <v>0.11976449480530631</v>
      </c>
    </row>
    <row r="17" spans="22:55" ht="14.4" x14ac:dyDescent="0.3">
      <c r="V17" s="22" t="s">
        <v>41</v>
      </c>
      <c r="W17" s="25">
        <v>66884.800000000003</v>
      </c>
      <c r="X17" s="25">
        <v>66884.800000000003</v>
      </c>
      <c r="Y17" s="25"/>
      <c r="AD17" s="22" t="s">
        <v>41</v>
      </c>
      <c r="AE17" s="25">
        <v>13376.96</v>
      </c>
      <c r="AF17"/>
      <c r="AJ17"/>
      <c r="AK17"/>
      <c r="AL17"/>
      <c r="AM17"/>
      <c r="AR17"/>
      <c r="AS17"/>
      <c r="AT17"/>
      <c r="AV17" s="32" t="s">
        <v>11</v>
      </c>
      <c r="AW17" s="25">
        <v>56300.790000000015</v>
      </c>
      <c r="AX17" s="24">
        <v>6.8524752759041088E-2</v>
      </c>
      <c r="BA17" s="10" t="s">
        <v>11</v>
      </c>
      <c r="BB17" s="14">
        <f t="shared" si="5"/>
        <v>56300.790000000015</v>
      </c>
      <c r="BC17" s="16">
        <f t="shared" si="6"/>
        <v>6.8524752759041088E-2</v>
      </c>
    </row>
    <row r="18" spans="22:55" ht="14.4" x14ac:dyDescent="0.3">
      <c r="V18" s="22" t="s">
        <v>42</v>
      </c>
      <c r="W18" s="25">
        <v>66884.800000000003</v>
      </c>
      <c r="X18" s="25">
        <v>66884.800000000003</v>
      </c>
      <c r="Y18" s="25"/>
      <c r="AD18" s="22" t="s">
        <v>42</v>
      </c>
      <c r="AE18" s="25">
        <v>13376.96</v>
      </c>
      <c r="AF18"/>
      <c r="AJ18"/>
      <c r="AK18"/>
      <c r="AL18"/>
      <c r="AM18"/>
      <c r="AR18"/>
      <c r="AS18"/>
      <c r="AT18"/>
      <c r="AV18" s="22" t="s">
        <v>14</v>
      </c>
      <c r="AW18" s="25">
        <v>65962.609999999986</v>
      </c>
      <c r="AX18" s="24">
        <v>8.0284336002941506E-2</v>
      </c>
      <c r="BA18" s="10" t="s">
        <v>14</v>
      </c>
      <c r="BB18" s="14">
        <f t="shared" si="5"/>
        <v>65962.609999999986</v>
      </c>
      <c r="BC18" s="16">
        <f t="shared" si="6"/>
        <v>8.0284336002941506E-2</v>
      </c>
    </row>
    <row r="19" spans="22:55" ht="14.4" x14ac:dyDescent="0.3">
      <c r="V19" s="22" t="s">
        <v>44</v>
      </c>
      <c r="W19" s="25">
        <v>821612.45000000019</v>
      </c>
      <c r="X19" s="25">
        <v>821612.45000000019</v>
      </c>
      <c r="Y19" s="25"/>
      <c r="AD19" s="22" t="s">
        <v>44</v>
      </c>
      <c r="AE19" s="25">
        <v>164322.48999999996</v>
      </c>
      <c r="AF19"/>
      <c r="AJ19"/>
      <c r="AK19"/>
      <c r="AL19"/>
      <c r="AM19"/>
      <c r="AR19"/>
      <c r="AS19"/>
      <c r="AT19"/>
      <c r="AV19" s="32" t="s">
        <v>15</v>
      </c>
      <c r="AW19" s="25">
        <v>56299.559999999983</v>
      </c>
      <c r="AX19" s="24">
        <v>6.8523255702855987E-2</v>
      </c>
      <c r="BA19" s="10" t="s">
        <v>15</v>
      </c>
      <c r="BB19" s="14">
        <f t="shared" si="5"/>
        <v>56299.559999999983</v>
      </c>
      <c r="BC19" s="16">
        <f t="shared" si="6"/>
        <v>6.8523255702855987E-2</v>
      </c>
    </row>
    <row r="20" spans="22:55" ht="14.4" x14ac:dyDescent="0.3">
      <c r="AJ20"/>
      <c r="AK20"/>
      <c r="AL20"/>
      <c r="AM20"/>
      <c r="AR20"/>
      <c r="AS20"/>
      <c r="AT20"/>
      <c r="AV20" s="32" t="s">
        <v>28</v>
      </c>
      <c r="AW20" s="25">
        <v>5866.3</v>
      </c>
      <c r="AX20" s="24">
        <v>7.1399843076866715E-3</v>
      </c>
      <c r="BA20" s="10" t="s">
        <v>28</v>
      </c>
      <c r="BB20" s="14">
        <f t="shared" si="5"/>
        <v>5866.3</v>
      </c>
      <c r="BC20" s="16">
        <f t="shared" si="6"/>
        <v>7.1399843076866715E-3</v>
      </c>
    </row>
    <row r="21" spans="22:55" ht="14.4" x14ac:dyDescent="0.3">
      <c r="AJ21"/>
      <c r="AK21"/>
      <c r="AL21"/>
      <c r="AM21"/>
      <c r="AR21"/>
      <c r="AS21"/>
      <c r="AT21"/>
      <c r="AV21" s="32" t="s">
        <v>22</v>
      </c>
      <c r="AW21" s="25">
        <v>3796.75</v>
      </c>
      <c r="AX21" s="24">
        <v>4.6210959923988493E-3</v>
      </c>
      <c r="BA21" s="10" t="s">
        <v>22</v>
      </c>
      <c r="BB21" s="14">
        <f t="shared" si="5"/>
        <v>3796.75</v>
      </c>
      <c r="BC21" s="16">
        <f t="shared" si="6"/>
        <v>4.6210959923988493E-3</v>
      </c>
    </row>
    <row r="22" spans="22:55" ht="14.4" x14ac:dyDescent="0.3">
      <c r="AJ22"/>
      <c r="AK22"/>
      <c r="AL22"/>
      <c r="AM22"/>
      <c r="AR22"/>
      <c r="AS22"/>
      <c r="AT22"/>
      <c r="AV22" s="22" t="s">
        <v>16</v>
      </c>
      <c r="AW22" s="25">
        <v>126275.04</v>
      </c>
      <c r="AX22" s="24">
        <v>0.15369173142398218</v>
      </c>
      <c r="BA22" s="10" t="s">
        <v>16</v>
      </c>
      <c r="BB22" s="14">
        <f t="shared" si="5"/>
        <v>126275.04</v>
      </c>
      <c r="BC22" s="16">
        <f t="shared" si="6"/>
        <v>0.15369173142398218</v>
      </c>
    </row>
    <row r="23" spans="22:55" ht="14.4" x14ac:dyDescent="0.3">
      <c r="AJ23"/>
      <c r="AK23"/>
      <c r="AL23"/>
      <c r="AM23"/>
      <c r="AR23"/>
      <c r="AS23"/>
      <c r="AT23"/>
      <c r="AV23" s="32" t="s">
        <v>20</v>
      </c>
      <c r="AW23" s="25">
        <v>55629.989999999991</v>
      </c>
      <c r="AX23" s="24">
        <v>6.7708309434697564E-2</v>
      </c>
      <c r="BA23" s="10" t="s">
        <v>20</v>
      </c>
      <c r="BB23" s="14">
        <f t="shared" si="5"/>
        <v>55629.989999999991</v>
      </c>
      <c r="BC23" s="16">
        <f t="shared" si="6"/>
        <v>6.7708309434697564E-2</v>
      </c>
    </row>
    <row r="24" spans="22:55" x14ac:dyDescent="0.25">
      <c r="AV24" s="32" t="s">
        <v>17</v>
      </c>
      <c r="AW24" s="25">
        <v>70645.05</v>
      </c>
      <c r="AX24" s="24">
        <v>8.5983421989284603E-2</v>
      </c>
      <c r="BA24" s="10" t="s">
        <v>17</v>
      </c>
      <c r="BB24" s="14">
        <f t="shared" si="5"/>
        <v>70645.05</v>
      </c>
      <c r="BC24" s="16">
        <f t="shared" si="6"/>
        <v>8.5983421989284603E-2</v>
      </c>
    </row>
    <row r="25" spans="22:55" x14ac:dyDescent="0.25">
      <c r="AV25" s="22" t="s">
        <v>18</v>
      </c>
      <c r="AW25" s="25">
        <v>170716</v>
      </c>
      <c r="AX25" s="24">
        <v>0.20778166153640928</v>
      </c>
      <c r="BA25" s="10" t="s">
        <v>18</v>
      </c>
      <c r="BB25" s="14">
        <f t="shared" si="5"/>
        <v>170716</v>
      </c>
      <c r="BC25" s="16">
        <f t="shared" si="6"/>
        <v>0.20778166153640928</v>
      </c>
    </row>
    <row r="26" spans="22:55" x14ac:dyDescent="0.25">
      <c r="AV26" s="32" t="s">
        <v>21</v>
      </c>
      <c r="AW26" s="25">
        <v>86016</v>
      </c>
      <c r="AX26" s="24">
        <v>0.10469169497127263</v>
      </c>
      <c r="BA26" s="10" t="s">
        <v>21</v>
      </c>
      <c r="BB26" s="14">
        <f t="shared" si="5"/>
        <v>86016</v>
      </c>
      <c r="BC26" s="16">
        <f t="shared" si="6"/>
        <v>0.10469169497127263</v>
      </c>
    </row>
    <row r="27" spans="22:55" x14ac:dyDescent="0.25">
      <c r="AV27" s="32" t="s">
        <v>19</v>
      </c>
      <c r="AW27" s="25">
        <v>84700</v>
      </c>
      <c r="AX27" s="24">
        <v>0.10308996656513664</v>
      </c>
      <c r="BA27" s="10" t="s">
        <v>19</v>
      </c>
      <c r="BB27" s="14">
        <f t="shared" si="5"/>
        <v>84700</v>
      </c>
      <c r="BC27" s="16">
        <f t="shared" si="6"/>
        <v>0.10308996656513664</v>
      </c>
    </row>
    <row r="28" spans="22:55" x14ac:dyDescent="0.25">
      <c r="AV28" s="22" t="s">
        <v>44</v>
      </c>
      <c r="AW28" s="25">
        <v>821612.45000000007</v>
      </c>
      <c r="AX28" s="24">
        <v>1</v>
      </c>
    </row>
    <row r="33" spans="1:24" s="40" customFormat="1" x14ac:dyDescent="0.25">
      <c r="A33" s="39"/>
    </row>
    <row r="36" spans="1:24" x14ac:dyDescent="0.25">
      <c r="A36" s="41" t="s">
        <v>70</v>
      </c>
    </row>
    <row r="39" spans="1:24" ht="14.4" x14ac:dyDescent="0.3">
      <c r="B39" s="33" t="s">
        <v>43</v>
      </c>
      <c r="C39" t="s">
        <v>68</v>
      </c>
      <c r="D39" t="s">
        <v>69</v>
      </c>
      <c r="K39" t="s">
        <v>68</v>
      </c>
      <c r="L39" t="s">
        <v>75</v>
      </c>
      <c r="M39"/>
      <c r="N39" s="45" t="s">
        <v>73</v>
      </c>
      <c r="O39" s="45" t="s">
        <v>74</v>
      </c>
      <c r="Q39" s="47" t="s">
        <v>47</v>
      </c>
      <c r="R39" s="47" t="s">
        <v>48</v>
      </c>
      <c r="T39" s="45" t="s">
        <v>78</v>
      </c>
      <c r="U39" s="45" t="s">
        <v>79</v>
      </c>
      <c r="V39" s="45" t="s">
        <v>80</v>
      </c>
      <c r="W39" s="45" t="s">
        <v>81</v>
      </c>
      <c r="X39" s="60">
        <v>1</v>
      </c>
    </row>
    <row r="40" spans="1:24" ht="15.6" x14ac:dyDescent="0.3">
      <c r="B40" s="3" t="s">
        <v>66</v>
      </c>
      <c r="C40" s="73">
        <v>127296</v>
      </c>
      <c r="D40" s="34">
        <v>9.2727813099143935E-2</v>
      </c>
      <c r="F40" s="42" t="s">
        <v>72</v>
      </c>
      <c r="H40" s="49" t="s">
        <v>66</v>
      </c>
      <c r="I40" s="44">
        <f>IFERROR(VLOOKUP(H40,B40:D45,3,0),"")</f>
        <v>9.2727813099143935E-2</v>
      </c>
      <c r="J40" s="50">
        <f>IFERROR(VLOOKUP(H40,B40:D45,2,0),"")</f>
        <v>127296</v>
      </c>
      <c r="K40" s="73">
        <v>1372792</v>
      </c>
      <c r="L40" s="73">
        <v>2062298.7199999997</v>
      </c>
      <c r="M40"/>
      <c r="N40" s="46">
        <f>100%-O40</f>
        <v>0.33433891672104599</v>
      </c>
      <c r="O40" s="46">
        <f>GETPIVOTDATA("Sum of Amount",$K$39)/GETPIVOTDATA("Sum of Target",$K$39)</f>
        <v>0.66566108327895401</v>
      </c>
      <c r="Q40" s="12">
        <v>0</v>
      </c>
      <c r="R40" s="12">
        <v>1</v>
      </c>
      <c r="T40" s="58">
        <v>9.1999999999999998E-2</v>
      </c>
      <c r="U40" s="58">
        <v>7.3999999999999996E-2</v>
      </c>
      <c r="V40" s="58">
        <v>6.2E-2</v>
      </c>
      <c r="W40" s="58">
        <f>SUM(T40:V40)</f>
        <v>0.22799999999999998</v>
      </c>
      <c r="X40" s="59">
        <f>100%-W40</f>
        <v>0.77200000000000002</v>
      </c>
    </row>
    <row r="41" spans="1:24" ht="14.4" x14ac:dyDescent="0.3">
      <c r="B41" s="3" t="s">
        <v>67</v>
      </c>
      <c r="C41" s="73">
        <v>125136</v>
      </c>
      <c r="D41" s="34">
        <v>9.1154377356511399E-2</v>
      </c>
      <c r="F41" s="43">
        <f>GETPIVOTDATA("Sum of Amount",$B$39)</f>
        <v>1372792</v>
      </c>
      <c r="H41" s="49" t="s">
        <v>67</v>
      </c>
      <c r="I41" s="44">
        <f t="shared" ref="I41:I45" si="7">IFERROR(VLOOKUP(H41,B41:D46,3,0),"")</f>
        <v>9.1154377356511399E-2</v>
      </c>
      <c r="J41" s="50">
        <f t="shared" ref="J41:J45" si="8">IFERROR(VLOOKUP(H41,B41:D46,2,0),"")</f>
        <v>125136</v>
      </c>
      <c r="K41"/>
      <c r="L41"/>
      <c r="M41"/>
      <c r="Q41" s="12">
        <f>SIN(N40*2*PI())</f>
        <v>0.86284900539614706</v>
      </c>
      <c r="R41" s="12">
        <f>COS(O40*2*PI())</f>
        <v>-0.50546176303146806</v>
      </c>
      <c r="T41" s="17">
        <f>T40*$F$41</f>
        <v>126296.864</v>
      </c>
      <c r="U41" s="17">
        <f t="shared" ref="U41:W41" si="9">U40*$F$41</f>
        <v>101586.60799999999</v>
      </c>
      <c r="V41" s="17">
        <f t="shared" si="9"/>
        <v>85113.104000000007</v>
      </c>
      <c r="W41" s="17">
        <f t="shared" si="9"/>
        <v>312996.576</v>
      </c>
    </row>
    <row r="42" spans="1:24" ht="14.4" x14ac:dyDescent="0.3">
      <c r="B42" s="3" t="s">
        <v>62</v>
      </c>
      <c r="C42" s="73">
        <v>365892</v>
      </c>
      <c r="D42" s="34">
        <v>0.26653127349226979</v>
      </c>
      <c r="H42" s="49" t="s">
        <v>62</v>
      </c>
      <c r="I42" s="44">
        <f t="shared" si="7"/>
        <v>0.26653127349226979</v>
      </c>
      <c r="J42" s="50">
        <f t="shared" si="8"/>
        <v>365892</v>
      </c>
      <c r="K42"/>
      <c r="L42"/>
      <c r="M42"/>
    </row>
    <row r="43" spans="1:24" ht="14.4" x14ac:dyDescent="0.3">
      <c r="B43" s="3" t="s">
        <v>64</v>
      </c>
      <c r="C43" s="73">
        <v>188312</v>
      </c>
      <c r="D43" s="34">
        <v>0.13717445905861922</v>
      </c>
      <c r="H43" s="49" t="s">
        <v>64</v>
      </c>
      <c r="I43" s="44">
        <f t="shared" si="7"/>
        <v>0.13717445905861922</v>
      </c>
      <c r="J43" s="50">
        <f t="shared" si="8"/>
        <v>188312</v>
      </c>
      <c r="K43"/>
      <c r="L43"/>
      <c r="M43"/>
    </row>
    <row r="44" spans="1:24" ht="14.4" x14ac:dyDescent="0.3">
      <c r="B44" s="3" t="s">
        <v>65</v>
      </c>
      <c r="C44" s="73">
        <v>178572</v>
      </c>
      <c r="D44" s="34">
        <v>0.13007942936730402</v>
      </c>
      <c r="H44" s="49" t="s">
        <v>65</v>
      </c>
      <c r="I44" s="44">
        <f t="shared" si="7"/>
        <v>0.13007942936730402</v>
      </c>
      <c r="J44" s="50">
        <f t="shared" si="8"/>
        <v>178572</v>
      </c>
      <c r="K44"/>
      <c r="L44"/>
      <c r="M44"/>
    </row>
    <row r="45" spans="1:24" ht="14.4" x14ac:dyDescent="0.3">
      <c r="B45" s="3" t="s">
        <v>63</v>
      </c>
      <c r="C45" s="73">
        <v>387584</v>
      </c>
      <c r="D45" s="34">
        <v>0.28233264762615168</v>
      </c>
      <c r="H45" s="49" t="s">
        <v>63</v>
      </c>
      <c r="I45" s="44">
        <f t="shared" si="7"/>
        <v>0.28233264762615168</v>
      </c>
      <c r="J45" s="50">
        <f t="shared" si="8"/>
        <v>387584</v>
      </c>
      <c r="K45"/>
      <c r="L45"/>
      <c r="M45"/>
    </row>
    <row r="46" spans="1:24" ht="14.4" x14ac:dyDescent="0.3">
      <c r="B46" s="3" t="s">
        <v>44</v>
      </c>
      <c r="C46" s="73">
        <v>1372792</v>
      </c>
      <c r="D46" s="34">
        <v>1</v>
      </c>
      <c r="K46"/>
      <c r="L46"/>
      <c r="M46"/>
    </row>
    <row r="47" spans="1:24" ht="14.4" x14ac:dyDescent="0.3">
      <c r="B47"/>
      <c r="C47"/>
      <c r="D47"/>
    </row>
    <row r="48" spans="1:24" ht="15" thickBot="1" x14ac:dyDescent="0.35">
      <c r="B48"/>
      <c r="C48" s="51" t="s">
        <v>76</v>
      </c>
      <c r="D48" s="51"/>
      <c r="E48" s="52" t="s">
        <v>77</v>
      </c>
      <c r="F48" s="52"/>
      <c r="H48"/>
      <c r="I48"/>
      <c r="J48"/>
    </row>
    <row r="49" spans="2:10" ht="18.600000000000001" thickBot="1" x14ac:dyDescent="0.35">
      <c r="B49" s="57" t="s">
        <v>62</v>
      </c>
      <c r="C49" s="53" t="str">
        <f>IF(B49=$B$58,"●","")</f>
        <v/>
      </c>
      <c r="D49" s="54" t="str">
        <f>IF(B49=$B$58,"●","")</f>
        <v/>
      </c>
      <c r="E49" s="55" t="str">
        <f>IF(B49=$B$58,"","●")</f>
        <v>●</v>
      </c>
      <c r="F49" s="56" t="str">
        <f>IF(B49=$B$58,"","●")</f>
        <v>●</v>
      </c>
      <c r="H49"/>
      <c r="I49"/>
      <c r="J49"/>
    </row>
    <row r="50" spans="2:10" ht="18.600000000000001" thickBot="1" x14ac:dyDescent="0.35">
      <c r="B50" s="57" t="s">
        <v>63</v>
      </c>
      <c r="C50" s="53" t="str">
        <f t="shared" ref="C50:C54" si="10">IF(B50=$B$58,"●","")</f>
        <v>●</v>
      </c>
      <c r="D50" s="54" t="str">
        <f t="shared" ref="D50:D54" si="11">IF(B50=$B$58,"●","")</f>
        <v>●</v>
      </c>
      <c r="E50" s="55" t="str">
        <f t="shared" ref="E50:E54" si="12">IF(B50=$B$58,"","●")</f>
        <v/>
      </c>
      <c r="F50" s="56" t="str">
        <f t="shared" ref="F50:F54" si="13">IF(B50=$B$58,"","●")</f>
        <v/>
      </c>
      <c r="H50"/>
      <c r="I50"/>
      <c r="J50"/>
    </row>
    <row r="51" spans="2:10" ht="18.600000000000001" thickBot="1" x14ac:dyDescent="0.35">
      <c r="B51" s="57" t="s">
        <v>64</v>
      </c>
      <c r="C51" s="53" t="str">
        <f t="shared" si="10"/>
        <v/>
      </c>
      <c r="D51" s="54" t="str">
        <f t="shared" si="11"/>
        <v/>
      </c>
      <c r="E51" s="55" t="str">
        <f t="shared" si="12"/>
        <v>●</v>
      </c>
      <c r="F51" s="56" t="str">
        <f t="shared" si="13"/>
        <v>●</v>
      </c>
      <c r="H51"/>
      <c r="I51"/>
      <c r="J51"/>
    </row>
    <row r="52" spans="2:10" ht="18.600000000000001" thickBot="1" x14ac:dyDescent="0.35">
      <c r="B52" s="57" t="s">
        <v>65</v>
      </c>
      <c r="C52" s="53" t="str">
        <f t="shared" si="10"/>
        <v/>
      </c>
      <c r="D52" s="54" t="str">
        <f t="shared" si="11"/>
        <v/>
      </c>
      <c r="E52" s="55" t="str">
        <f t="shared" si="12"/>
        <v>●</v>
      </c>
      <c r="F52" s="56" t="str">
        <f t="shared" si="13"/>
        <v>●</v>
      </c>
      <c r="H52"/>
      <c r="I52"/>
      <c r="J52"/>
    </row>
    <row r="53" spans="2:10" ht="18.600000000000001" thickBot="1" x14ac:dyDescent="0.35">
      <c r="B53" s="57" t="s">
        <v>66</v>
      </c>
      <c r="C53" s="53" t="str">
        <f t="shared" si="10"/>
        <v/>
      </c>
      <c r="D53" s="54" t="str">
        <f t="shared" si="11"/>
        <v/>
      </c>
      <c r="E53" s="55" t="str">
        <f t="shared" si="12"/>
        <v>●</v>
      </c>
      <c r="F53" s="56" t="str">
        <f t="shared" si="13"/>
        <v>●</v>
      </c>
      <c r="H53"/>
      <c r="I53"/>
      <c r="J53"/>
    </row>
    <row r="54" spans="2:10" ht="18" x14ac:dyDescent="0.3">
      <c r="B54" s="57" t="s">
        <v>67</v>
      </c>
      <c r="C54" s="53" t="str">
        <f t="shared" si="10"/>
        <v/>
      </c>
      <c r="D54" s="54" t="str">
        <f t="shared" si="11"/>
        <v/>
      </c>
      <c r="E54" s="55" t="str">
        <f t="shared" si="12"/>
        <v>●</v>
      </c>
      <c r="F54" s="56" t="str">
        <f t="shared" si="13"/>
        <v>●</v>
      </c>
      <c r="H54"/>
      <c r="I54"/>
      <c r="J54"/>
    </row>
    <row r="55" spans="2:10" ht="14.4" x14ac:dyDescent="0.3">
      <c r="B55"/>
      <c r="C55"/>
      <c r="D55"/>
      <c r="H55"/>
      <c r="I55"/>
      <c r="J55"/>
    </row>
    <row r="56" spans="2:10" ht="14.4" x14ac:dyDescent="0.3">
      <c r="B56"/>
      <c r="C56"/>
      <c r="D56"/>
    </row>
    <row r="57" spans="2:10" ht="14.4" x14ac:dyDescent="0.3">
      <c r="B57" s="33" t="s">
        <v>43</v>
      </c>
      <c r="C57" t="s">
        <v>68</v>
      </c>
      <c r="D57" t="s">
        <v>69</v>
      </c>
    </row>
    <row r="58" spans="2:10" ht="14.4" x14ac:dyDescent="0.3">
      <c r="B58" s="3" t="s">
        <v>63</v>
      </c>
      <c r="C58" s="73">
        <v>387584</v>
      </c>
      <c r="D58" s="34">
        <v>0.28233264762615168</v>
      </c>
    </row>
    <row r="59" spans="2:10" ht="14.4" x14ac:dyDescent="0.3">
      <c r="B59" s="3" t="s">
        <v>62</v>
      </c>
      <c r="C59" s="73">
        <v>365892</v>
      </c>
      <c r="D59" s="34">
        <v>0.26653127349226979</v>
      </c>
    </row>
    <row r="60" spans="2:10" ht="14.4" x14ac:dyDescent="0.3">
      <c r="B60" s="3" t="s">
        <v>64</v>
      </c>
      <c r="C60" s="73">
        <v>188312</v>
      </c>
      <c r="D60" s="34">
        <v>0.13717445905861922</v>
      </c>
    </row>
    <row r="61" spans="2:10" ht="14.4" x14ac:dyDescent="0.3">
      <c r="B61" s="3" t="s">
        <v>65</v>
      </c>
      <c r="C61" s="73">
        <v>178572</v>
      </c>
      <c r="D61" s="34">
        <v>0.13007942936730402</v>
      </c>
    </row>
    <row r="62" spans="2:10" ht="14.4" x14ac:dyDescent="0.3">
      <c r="B62" s="3" t="s">
        <v>66</v>
      </c>
      <c r="C62" s="73">
        <v>127296</v>
      </c>
      <c r="D62" s="34">
        <v>9.2727813099143935E-2</v>
      </c>
    </row>
    <row r="63" spans="2:10" ht="14.4" x14ac:dyDescent="0.3">
      <c r="B63" s="3" t="s">
        <v>67</v>
      </c>
      <c r="C63" s="73">
        <v>125136</v>
      </c>
      <c r="D63" s="34">
        <v>9.1154377356511399E-2</v>
      </c>
    </row>
    <row r="64" spans="2:10" ht="14.4" x14ac:dyDescent="0.3">
      <c r="B64" s="3" t="s">
        <v>44</v>
      </c>
      <c r="C64" s="73">
        <v>1372792</v>
      </c>
      <c r="D64" s="34">
        <v>1</v>
      </c>
    </row>
    <row r="68" spans="1:20" ht="14.4" x14ac:dyDescent="0.3">
      <c r="J68"/>
      <c r="K68"/>
    </row>
    <row r="69" spans="1:20" ht="14.4" x14ac:dyDescent="0.3">
      <c r="J69"/>
      <c r="K69"/>
    </row>
    <row r="71" spans="1:20" x14ac:dyDescent="0.25">
      <c r="J71" s="72"/>
    </row>
    <row r="72" spans="1:20" ht="14.4" x14ac:dyDescent="0.3">
      <c r="A72" t="s">
        <v>75</v>
      </c>
      <c r="B72" t="s">
        <v>68</v>
      </c>
      <c r="C72"/>
      <c r="D72" s="64" t="s">
        <v>107</v>
      </c>
      <c r="E72" s="64" t="s">
        <v>54</v>
      </c>
      <c r="G72" s="67" t="s">
        <v>108</v>
      </c>
      <c r="J72" s="33" t="s">
        <v>43</v>
      </c>
      <c r="K72" t="s">
        <v>109</v>
      </c>
      <c r="L72"/>
      <c r="M72"/>
      <c r="N72" s="71" t="s">
        <v>112</v>
      </c>
      <c r="O72" s="69" t="s">
        <v>113</v>
      </c>
      <c r="P72" s="69" t="s">
        <v>56</v>
      </c>
      <c r="R72" s="33" t="s">
        <v>43</v>
      </c>
      <c r="S72" t="s">
        <v>68</v>
      </c>
      <c r="T72"/>
    </row>
    <row r="73" spans="1:20" ht="14.4" x14ac:dyDescent="0.3">
      <c r="A73" s="65">
        <v>442837.76999999915</v>
      </c>
      <c r="B73" s="65">
        <v>321585</v>
      </c>
      <c r="C73"/>
      <c r="D73" s="46">
        <f>GETPIVOTDATA("Sum of Amount",$A$72)/GETPIVOTDATA("Sum of Target",$A$72)</f>
        <v>0.72619144478123587</v>
      </c>
      <c r="E73" s="46">
        <f>100%-D73</f>
        <v>0.27380855521876413</v>
      </c>
      <c r="G73" s="68">
        <f>E73</f>
        <v>0.27380855521876413</v>
      </c>
      <c r="J73" s="3" t="s">
        <v>102</v>
      </c>
      <c r="K73" s="65">
        <v>411</v>
      </c>
      <c r="L73"/>
      <c r="M73" s="3" t="s">
        <v>102</v>
      </c>
      <c r="N73" s="70" t="str">
        <f>IF(M73=J73,"ꓲ","")</f>
        <v>ꓲ</v>
      </c>
      <c r="O73" s="70" t="str">
        <f>IF(M73=J73,"○","")</f>
        <v>○</v>
      </c>
      <c r="P73" s="10">
        <f>VLOOKUP(M73,J73:K74,2,0)</f>
        <v>411</v>
      </c>
      <c r="R73" s="3" t="s">
        <v>106</v>
      </c>
      <c r="S73" s="65">
        <v>92150</v>
      </c>
      <c r="T73"/>
    </row>
    <row r="74" spans="1:20" ht="14.4" x14ac:dyDescent="0.3">
      <c r="A74"/>
      <c r="B74"/>
      <c r="C74"/>
      <c r="G74" s="68">
        <f>D73</f>
        <v>0.72619144478123587</v>
      </c>
      <c r="J74" s="3" t="s">
        <v>90</v>
      </c>
      <c r="K74" s="65">
        <v>353</v>
      </c>
      <c r="L74"/>
      <c r="M74" s="3" t="s">
        <v>90</v>
      </c>
      <c r="N74" s="70" t="str">
        <f>IF(M74=J73,"ꓲ","")</f>
        <v/>
      </c>
      <c r="O74" s="70" t="str">
        <f>IF(M74=J73,"○","")</f>
        <v/>
      </c>
      <c r="P74" s="10">
        <f>VLOOKUP(M74,J73:K74,2,0)</f>
        <v>353</v>
      </c>
      <c r="Q74" s="2"/>
      <c r="R74" s="3" t="s">
        <v>97</v>
      </c>
      <c r="S74" s="65">
        <v>96640</v>
      </c>
      <c r="T74"/>
    </row>
    <row r="75" spans="1:20" ht="14.4" x14ac:dyDescent="0.3">
      <c r="A75"/>
      <c r="B75"/>
      <c r="C75"/>
      <c r="J75" s="3" t="s">
        <v>44</v>
      </c>
      <c r="K75" s="65">
        <v>764</v>
      </c>
      <c r="L75"/>
      <c r="M75"/>
      <c r="N75"/>
      <c r="O75"/>
      <c r="R75" s="3" t="s">
        <v>95</v>
      </c>
      <c r="S75" s="65">
        <v>132795</v>
      </c>
      <c r="T75"/>
    </row>
    <row r="76" spans="1:20" ht="14.4" x14ac:dyDescent="0.3">
      <c r="A76"/>
      <c r="B76"/>
      <c r="C76"/>
      <c r="M76"/>
      <c r="N76"/>
      <c r="O76"/>
      <c r="R76" s="3" t="s">
        <v>44</v>
      </c>
      <c r="S76" s="65">
        <v>321585</v>
      </c>
      <c r="T76"/>
    </row>
    <row r="77" spans="1:20" ht="14.4" x14ac:dyDescent="0.3">
      <c r="A77"/>
      <c r="B77"/>
      <c r="C77"/>
      <c r="D77" s="66" t="s">
        <v>47</v>
      </c>
      <c r="E77" s="66" t="s">
        <v>48</v>
      </c>
      <c r="J77" s="72"/>
      <c r="M77"/>
      <c r="N77" s="71" t="s">
        <v>112</v>
      </c>
      <c r="O77" s="69" t="s">
        <v>113</v>
      </c>
    </row>
    <row r="78" spans="1:20" ht="14.4" x14ac:dyDescent="0.3">
      <c r="A78"/>
      <c r="B78"/>
      <c r="C78"/>
      <c r="D78" s="12">
        <v>0</v>
      </c>
      <c r="E78" s="12">
        <v>1</v>
      </c>
      <c r="J78" s="33" t="s">
        <v>43</v>
      </c>
      <c r="K78" t="s">
        <v>110</v>
      </c>
      <c r="M78" s="3" t="s">
        <v>104</v>
      </c>
      <c r="N78" s="70" t="str">
        <f>IF(M78=J79,"ꓲ","")</f>
        <v/>
      </c>
      <c r="O78" s="2" t="str">
        <f>IF(M78=J79,"○","")</f>
        <v/>
      </c>
      <c r="P78" s="10">
        <f>VLOOKUP(M78,J79:K80,2,0)</f>
        <v>254</v>
      </c>
    </row>
    <row r="79" spans="1:20" ht="14.4" x14ac:dyDescent="0.3">
      <c r="A79"/>
      <c r="B79"/>
      <c r="C79"/>
      <c r="D79" s="10">
        <f>SIN(D73*2*PI())</f>
        <v>-0.98883173325349094</v>
      </c>
      <c r="E79" s="10">
        <f>COS(E73*2*PI())</f>
        <v>-0.14903624831193577</v>
      </c>
      <c r="J79" s="3" t="s">
        <v>91</v>
      </c>
      <c r="K79" s="65">
        <v>510</v>
      </c>
      <c r="M79" s="3" t="s">
        <v>91</v>
      </c>
      <c r="N79" s="70" t="str">
        <f>IF(M79=J79,"ꓲ","")</f>
        <v>ꓲ</v>
      </c>
      <c r="O79" s="2" t="str">
        <f>IF(M79=J79,"○","")</f>
        <v>○</v>
      </c>
      <c r="P79" s="10">
        <f>VLOOKUP(M79,J79:K80,2,0)</f>
        <v>510</v>
      </c>
      <c r="R79" s="33" t="s">
        <v>43</v>
      </c>
      <c r="S79" t="s">
        <v>114</v>
      </c>
    </row>
    <row r="80" spans="1:20" ht="14.4" x14ac:dyDescent="0.3">
      <c r="A80"/>
      <c r="B80"/>
      <c r="C80"/>
      <c r="J80" s="3" t="s">
        <v>104</v>
      </c>
      <c r="K80" s="65">
        <v>254</v>
      </c>
      <c r="M80"/>
      <c r="N80"/>
      <c r="O80"/>
      <c r="R80" s="3" t="s">
        <v>106</v>
      </c>
      <c r="S80" s="65">
        <v>215</v>
      </c>
    </row>
    <row r="81" spans="1:21" ht="14.4" x14ac:dyDescent="0.3">
      <c r="A81"/>
      <c r="B81"/>
      <c r="C81"/>
      <c r="J81" s="3" t="s">
        <v>44</v>
      </c>
      <c r="K81" s="65">
        <v>764</v>
      </c>
      <c r="M81"/>
      <c r="N81"/>
      <c r="O81"/>
      <c r="R81" s="3" t="s">
        <v>97</v>
      </c>
      <c r="S81" s="65">
        <v>238</v>
      </c>
    </row>
    <row r="82" spans="1:21" ht="14.4" x14ac:dyDescent="0.3">
      <c r="A82"/>
      <c r="B82"/>
      <c r="C82"/>
      <c r="M82"/>
      <c r="N82"/>
      <c r="O82"/>
      <c r="R82" s="3" t="s">
        <v>95</v>
      </c>
      <c r="S82" s="65">
        <v>311</v>
      </c>
    </row>
    <row r="83" spans="1:21" ht="14.4" x14ac:dyDescent="0.3">
      <c r="A83"/>
      <c r="B83"/>
      <c r="C83"/>
      <c r="J83" s="72"/>
      <c r="M83"/>
      <c r="N83"/>
      <c r="O83"/>
      <c r="R83" s="3" t="s">
        <v>44</v>
      </c>
      <c r="S83" s="65">
        <v>764</v>
      </c>
    </row>
    <row r="84" spans="1:21" ht="14.4" x14ac:dyDescent="0.3">
      <c r="A84"/>
      <c r="B84"/>
      <c r="C84"/>
      <c r="J84" s="33" t="s">
        <v>43</v>
      </c>
      <c r="K84" t="s">
        <v>111</v>
      </c>
      <c r="L84"/>
      <c r="M84"/>
      <c r="N84" s="71" t="s">
        <v>112</v>
      </c>
      <c r="O84" s="69" t="s">
        <v>113</v>
      </c>
    </row>
    <row r="85" spans="1:21" ht="14.4" x14ac:dyDescent="0.3">
      <c r="A85"/>
      <c r="B85"/>
      <c r="C85"/>
      <c r="J85" s="3" t="s">
        <v>101</v>
      </c>
      <c r="K85" s="65">
        <v>407</v>
      </c>
      <c r="L85"/>
      <c r="M85" s="3" t="s">
        <v>101</v>
      </c>
      <c r="N85" s="70" t="str">
        <f>IF(M85=J85,"ꓲ","")</f>
        <v>ꓲ</v>
      </c>
      <c r="O85" s="2" t="str">
        <f>IF(M85=J85,"○","")</f>
        <v>○</v>
      </c>
      <c r="P85" s="10">
        <f t="shared" ref="P85" si="14">VLOOKUP(M85,J85:K86,2,0)</f>
        <v>407</v>
      </c>
      <c r="R85" s="33" t="s">
        <v>43</v>
      </c>
      <c r="S85" t="s">
        <v>69</v>
      </c>
      <c r="T85"/>
      <c r="U85"/>
    </row>
    <row r="86" spans="1:21" ht="14.4" x14ac:dyDescent="0.3">
      <c r="A86"/>
      <c r="B86"/>
      <c r="C86"/>
      <c r="J86" s="3" t="s">
        <v>93</v>
      </c>
      <c r="K86" s="65">
        <v>357</v>
      </c>
      <c r="L86"/>
      <c r="M86" s="3" t="s">
        <v>93</v>
      </c>
      <c r="N86" s="70" t="str">
        <f>IF(M86=J85,"ꓲ","")</f>
        <v/>
      </c>
      <c r="O86" s="2" t="str">
        <f>IF(M86=J85,"○","")</f>
        <v/>
      </c>
      <c r="P86" s="10">
        <f>VLOOKUP(M86,J85:K86,2,0)</f>
        <v>357</v>
      </c>
      <c r="R86" s="3" t="s">
        <v>94</v>
      </c>
      <c r="S86" s="34">
        <v>0.83229006328031474</v>
      </c>
      <c r="T86"/>
      <c r="U86"/>
    </row>
    <row r="87" spans="1:21" ht="14.4" x14ac:dyDescent="0.3">
      <c r="A87"/>
      <c r="B87"/>
      <c r="C87"/>
      <c r="J87" s="3" t="s">
        <v>44</v>
      </c>
      <c r="K87" s="65">
        <v>764</v>
      </c>
      <c r="L87"/>
      <c r="M87"/>
      <c r="N87"/>
      <c r="O87"/>
      <c r="R87" s="3" t="s">
        <v>103</v>
      </c>
      <c r="S87" s="34">
        <v>0.16770993671968532</v>
      </c>
      <c r="T87"/>
      <c r="U87"/>
    </row>
    <row r="88" spans="1:21" ht="14.4" x14ac:dyDescent="0.3">
      <c r="A88"/>
      <c r="B88"/>
      <c r="C88"/>
      <c r="J88"/>
      <c r="K88"/>
      <c r="L88"/>
      <c r="M88"/>
      <c r="N88"/>
      <c r="O88"/>
      <c r="R88" s="3" t="s">
        <v>44</v>
      </c>
      <c r="S88" s="34">
        <v>1</v>
      </c>
      <c r="T88"/>
      <c r="U88"/>
    </row>
    <row r="89" spans="1:21" ht="14.4" x14ac:dyDescent="0.3">
      <c r="A89"/>
      <c r="B89"/>
      <c r="C89"/>
      <c r="J89"/>
      <c r="K89"/>
      <c r="L89"/>
      <c r="M89"/>
      <c r="N89"/>
      <c r="O89"/>
      <c r="R89"/>
      <c r="S89"/>
    </row>
    <row r="90" spans="1:21" ht="14.4" x14ac:dyDescent="0.3">
      <c r="J90"/>
      <c r="K90"/>
      <c r="L90"/>
      <c r="M90" t="s">
        <v>75</v>
      </c>
      <c r="N90" t="s">
        <v>68</v>
      </c>
      <c r="R90"/>
      <c r="S90"/>
    </row>
    <row r="91" spans="1:21" ht="14.4" x14ac:dyDescent="0.3">
      <c r="J91"/>
      <c r="K91"/>
      <c r="L91"/>
      <c r="M91" s="65">
        <v>442837.76999999915</v>
      </c>
      <c r="N91" s="65">
        <v>321585</v>
      </c>
      <c r="R91" s="33" t="s">
        <v>43</v>
      </c>
      <c r="S91" t="s">
        <v>114</v>
      </c>
      <c r="T91"/>
    </row>
    <row r="92" spans="1:21" ht="14.4" x14ac:dyDescent="0.3">
      <c r="J92"/>
      <c r="K92"/>
      <c r="L92"/>
      <c r="R92" s="3" t="s">
        <v>94</v>
      </c>
      <c r="S92" s="65">
        <v>648</v>
      </c>
      <c r="T92"/>
    </row>
    <row r="93" spans="1:21" ht="14.4" x14ac:dyDescent="0.3">
      <c r="J93"/>
      <c r="K93"/>
      <c r="L93"/>
      <c r="R93" s="3" t="s">
        <v>103</v>
      </c>
      <c r="S93" s="65">
        <v>116</v>
      </c>
      <c r="T93"/>
    </row>
    <row r="94" spans="1:21" ht="14.4" x14ac:dyDescent="0.3">
      <c r="J94"/>
      <c r="K94"/>
      <c r="L94"/>
      <c r="R94" s="3" t="s">
        <v>44</v>
      </c>
      <c r="S94" s="65">
        <v>764</v>
      </c>
      <c r="T94"/>
    </row>
    <row r="95" spans="1:21" ht="14.4" x14ac:dyDescent="0.3">
      <c r="J95"/>
      <c r="K95"/>
      <c r="L95"/>
      <c r="R95"/>
      <c r="S95"/>
    </row>
    <row r="96" spans="1:21" ht="14.4" x14ac:dyDescent="0.3">
      <c r="J96"/>
      <c r="K96"/>
      <c r="L96"/>
    </row>
    <row r="97" spans="10:12" ht="14.4" x14ac:dyDescent="0.3">
      <c r="J97"/>
      <c r="K97"/>
      <c r="L97"/>
    </row>
    <row r="98" spans="10:12" ht="14.4" x14ac:dyDescent="0.3">
      <c r="J98"/>
      <c r="K98"/>
      <c r="L98"/>
    </row>
    <row r="99" spans="10:12" ht="14.4" x14ac:dyDescent="0.3">
      <c r="J99"/>
      <c r="K99"/>
      <c r="L99"/>
    </row>
    <row r="100" spans="10:12" ht="14.4" x14ac:dyDescent="0.3">
      <c r="J100"/>
      <c r="K100"/>
      <c r="L100"/>
    </row>
    <row r="101" spans="10:12" ht="14.4" x14ac:dyDescent="0.3">
      <c r="J101"/>
      <c r="K101"/>
      <c r="L101"/>
    </row>
    <row r="102" spans="10:12" ht="14.4" x14ac:dyDescent="0.3">
      <c r="J102"/>
      <c r="K102"/>
      <c r="L102"/>
    </row>
    <row r="103" spans="10:12" ht="14.4" x14ac:dyDescent="0.3">
      <c r="J103" s="65"/>
      <c r="K103" s="65"/>
      <c r="L103"/>
    </row>
    <row r="104" spans="10:12" ht="14.4" x14ac:dyDescent="0.3">
      <c r="J104"/>
      <c r="K104"/>
      <c r="L104"/>
    </row>
    <row r="105" spans="10:12" ht="14.4" x14ac:dyDescent="0.3">
      <c r="J105"/>
      <c r="K105"/>
      <c r="L105"/>
    </row>
    <row r="106" spans="10:12" ht="14.4" x14ac:dyDescent="0.3">
      <c r="J106"/>
      <c r="K106"/>
      <c r="L106"/>
    </row>
    <row r="107" spans="10:12" ht="14.4" x14ac:dyDescent="0.3">
      <c r="J107"/>
      <c r="K107"/>
      <c r="L107"/>
    </row>
    <row r="108" spans="10:12" ht="14.4" x14ac:dyDescent="0.3">
      <c r="J108"/>
      <c r="K108"/>
      <c r="L10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194AFE"/>
  </sheetPr>
  <dimension ref="A1"/>
  <sheetViews>
    <sheetView showGridLines="0" showRowColHeaders="0" tabSelected="1" zoomScaleNormal="100" workbookViewId="0"/>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BB2D0-CC8A-4F59-A90E-0A6ED704F63F}">
  <sheetPr>
    <tabColor rgb="FF194AFE"/>
  </sheetPr>
  <dimension ref="G3:W37"/>
  <sheetViews>
    <sheetView showGridLines="0" showRowColHeaders="0" zoomScaleNormal="100" workbookViewId="0">
      <selection activeCell="A11" sqref="A11"/>
    </sheetView>
  </sheetViews>
  <sheetFormatPr defaultRowHeight="14.4" x14ac:dyDescent="0.3"/>
  <cols>
    <col min="1" max="16384" width="8.88671875" style="9"/>
  </cols>
  <sheetData>
    <row r="3" spans="7:23" x14ac:dyDescent="0.3">
      <c r="G3" s="48"/>
      <c r="H3" s="48"/>
      <c r="I3" s="48"/>
      <c r="J3" s="48"/>
      <c r="K3" s="48"/>
      <c r="L3" s="48"/>
      <c r="M3" s="48"/>
      <c r="N3" s="48"/>
      <c r="O3" s="48"/>
      <c r="P3" s="48"/>
      <c r="Q3" s="48"/>
      <c r="R3" s="48"/>
      <c r="S3" s="48"/>
      <c r="T3" s="48"/>
      <c r="U3" s="48"/>
      <c r="V3" s="48"/>
      <c r="W3" s="48"/>
    </row>
    <row r="4" spans="7:23" x14ac:dyDescent="0.3">
      <c r="G4" s="48"/>
      <c r="H4" s="48"/>
      <c r="I4" s="48"/>
      <c r="J4" s="48"/>
      <c r="K4" s="48"/>
      <c r="L4" s="48"/>
      <c r="M4" s="48"/>
      <c r="N4" s="48"/>
      <c r="O4" s="48"/>
      <c r="P4" s="48"/>
      <c r="Q4" s="48"/>
      <c r="R4" s="48"/>
      <c r="S4" s="48"/>
      <c r="T4" s="48"/>
      <c r="U4" s="48"/>
      <c r="V4" s="48"/>
      <c r="W4" s="48"/>
    </row>
    <row r="5" spans="7:23" x14ac:dyDescent="0.3">
      <c r="G5" s="48"/>
      <c r="H5" s="48"/>
      <c r="I5" s="48"/>
      <c r="J5" s="48"/>
      <c r="K5" s="48"/>
      <c r="L5" s="48"/>
      <c r="M5" s="48"/>
      <c r="N5" s="48"/>
      <c r="O5" s="48"/>
      <c r="P5" s="48"/>
      <c r="Q5" s="48"/>
      <c r="R5" s="48"/>
      <c r="S5" s="48"/>
      <c r="T5" s="48"/>
      <c r="U5" s="48"/>
      <c r="V5" s="48"/>
      <c r="W5" s="48"/>
    </row>
    <row r="6" spans="7:23" x14ac:dyDescent="0.3">
      <c r="G6" s="48"/>
      <c r="H6" s="48"/>
      <c r="I6" s="48"/>
      <c r="J6" s="48"/>
      <c r="K6" s="48"/>
      <c r="L6" s="48"/>
      <c r="M6" s="48"/>
      <c r="N6" s="48"/>
      <c r="O6" s="48"/>
      <c r="P6" s="48"/>
      <c r="Q6" s="48"/>
      <c r="R6" s="48"/>
      <c r="S6" s="48"/>
      <c r="T6" s="48"/>
      <c r="U6" s="48"/>
      <c r="V6" s="48"/>
      <c r="W6" s="48"/>
    </row>
    <row r="7" spans="7:23" x14ac:dyDescent="0.3">
      <c r="G7" s="48"/>
      <c r="H7" s="48"/>
      <c r="I7" s="48"/>
      <c r="J7" s="48"/>
      <c r="K7" s="48"/>
      <c r="L7" s="48"/>
      <c r="M7" s="48"/>
      <c r="N7" s="48"/>
      <c r="O7" s="48"/>
      <c r="P7" s="48"/>
      <c r="Q7" s="48"/>
      <c r="R7" s="48"/>
      <c r="S7" s="48"/>
      <c r="T7" s="48"/>
      <c r="U7" s="48"/>
      <c r="V7" s="48"/>
      <c r="W7" s="48"/>
    </row>
    <row r="8" spans="7:23" x14ac:dyDescent="0.3">
      <c r="G8" s="48"/>
      <c r="H8" s="48"/>
      <c r="I8" s="48"/>
      <c r="J8" s="48"/>
      <c r="K8" s="48"/>
      <c r="L8" s="48"/>
      <c r="M8" s="48"/>
      <c r="N8" s="48"/>
      <c r="O8" s="48"/>
      <c r="P8" s="48"/>
      <c r="Q8" s="48"/>
      <c r="R8" s="48"/>
      <c r="S8" s="48"/>
      <c r="T8" s="48"/>
      <c r="U8" s="48"/>
      <c r="V8" s="48"/>
      <c r="W8" s="48"/>
    </row>
    <row r="9" spans="7:23" x14ac:dyDescent="0.3">
      <c r="G9" s="48"/>
      <c r="H9" s="48"/>
      <c r="I9" s="48"/>
      <c r="J9" s="48"/>
      <c r="K9" s="48"/>
      <c r="L9" s="48"/>
      <c r="M9" s="48"/>
      <c r="N9" s="48"/>
      <c r="O9" s="48"/>
      <c r="P9" s="48"/>
      <c r="Q9" s="48"/>
      <c r="R9" s="48"/>
      <c r="S9" s="48"/>
      <c r="T9" s="48"/>
      <c r="U9" s="48"/>
      <c r="V9" s="48"/>
      <c r="W9" s="48"/>
    </row>
    <row r="10" spans="7:23" x14ac:dyDescent="0.3">
      <c r="G10" s="48"/>
      <c r="H10" s="48"/>
      <c r="I10" s="48"/>
      <c r="J10" s="48"/>
      <c r="K10" s="48"/>
      <c r="L10" s="48"/>
      <c r="M10" s="48"/>
      <c r="N10" s="48"/>
      <c r="O10" s="48"/>
      <c r="P10" s="48"/>
      <c r="Q10" s="48"/>
      <c r="R10" s="48"/>
      <c r="S10" s="48"/>
      <c r="T10" s="48"/>
      <c r="U10" s="48"/>
      <c r="V10" s="48"/>
      <c r="W10" s="48"/>
    </row>
    <row r="11" spans="7:23" x14ac:dyDescent="0.3">
      <c r="G11" s="48"/>
      <c r="H11" s="48"/>
      <c r="I11" s="48"/>
      <c r="J11" s="48"/>
      <c r="K11" s="48"/>
      <c r="L11" s="48"/>
      <c r="M11" s="48"/>
      <c r="N11" s="48"/>
      <c r="O11" s="48"/>
      <c r="P11" s="48"/>
      <c r="Q11" s="48"/>
      <c r="R11" s="48"/>
      <c r="S11" s="48"/>
      <c r="T11" s="48"/>
      <c r="U11" s="48"/>
      <c r="V11" s="48"/>
      <c r="W11" s="48"/>
    </row>
    <row r="12" spans="7:23" x14ac:dyDescent="0.3">
      <c r="G12" s="48"/>
      <c r="H12" s="48"/>
      <c r="I12" s="48"/>
      <c r="J12" s="48"/>
      <c r="K12" s="48"/>
      <c r="L12" s="48"/>
      <c r="M12" s="48"/>
      <c r="N12" s="48"/>
      <c r="O12" s="48"/>
      <c r="P12" s="48"/>
      <c r="Q12" s="48"/>
      <c r="R12" s="48"/>
      <c r="S12" s="48"/>
      <c r="T12" s="48"/>
      <c r="U12" s="48"/>
      <c r="V12" s="48"/>
      <c r="W12" s="48"/>
    </row>
    <row r="13" spans="7:23" x14ac:dyDescent="0.3">
      <c r="G13" s="48"/>
      <c r="H13" s="48"/>
      <c r="I13" s="48"/>
      <c r="J13" s="48"/>
      <c r="K13" s="48"/>
      <c r="L13" s="48"/>
      <c r="M13" s="48"/>
      <c r="N13" s="48"/>
      <c r="O13" s="48"/>
      <c r="P13" s="48"/>
      <c r="Q13" s="48"/>
      <c r="R13" s="48"/>
      <c r="S13" s="48"/>
      <c r="T13" s="48"/>
      <c r="U13" s="48"/>
      <c r="V13" s="48"/>
      <c r="W13" s="48"/>
    </row>
    <row r="14" spans="7:23" x14ac:dyDescent="0.3">
      <c r="G14" s="48"/>
      <c r="H14" s="48"/>
      <c r="I14" s="48"/>
      <c r="J14" s="48"/>
      <c r="K14" s="48"/>
      <c r="L14" s="48"/>
      <c r="M14" s="48"/>
      <c r="N14" s="48"/>
      <c r="O14" s="48"/>
      <c r="P14" s="48"/>
      <c r="Q14" s="48"/>
      <c r="R14" s="48"/>
      <c r="S14" s="48"/>
      <c r="T14" s="48"/>
      <c r="U14" s="48"/>
      <c r="V14" s="48"/>
      <c r="W14" s="48"/>
    </row>
    <row r="15" spans="7:23" x14ac:dyDescent="0.3">
      <c r="G15" s="48"/>
      <c r="H15" s="48"/>
      <c r="I15" s="48"/>
      <c r="J15" s="48"/>
      <c r="K15" s="48"/>
      <c r="L15" s="48"/>
      <c r="M15" s="48"/>
      <c r="N15" s="48"/>
      <c r="O15" s="48"/>
      <c r="P15" s="48"/>
      <c r="Q15" s="48"/>
      <c r="R15" s="48"/>
      <c r="S15" s="48"/>
      <c r="T15" s="48"/>
      <c r="U15" s="48"/>
      <c r="V15" s="48"/>
      <c r="W15" s="48"/>
    </row>
    <row r="16" spans="7:23" x14ac:dyDescent="0.3">
      <c r="G16" s="48"/>
      <c r="H16" s="48"/>
      <c r="I16" s="48"/>
      <c r="J16" s="48"/>
      <c r="K16" s="48"/>
      <c r="L16" s="48"/>
      <c r="M16" s="48"/>
      <c r="N16" s="48"/>
      <c r="O16" s="48"/>
      <c r="P16" s="48"/>
      <c r="Q16" s="48"/>
      <c r="R16" s="48"/>
      <c r="S16" s="48"/>
      <c r="T16" s="48"/>
      <c r="U16" s="48"/>
      <c r="V16" s="48"/>
      <c r="W16" s="48"/>
    </row>
    <row r="17" spans="7:23" x14ac:dyDescent="0.3">
      <c r="G17" s="48"/>
      <c r="H17" s="48"/>
      <c r="I17" s="48"/>
      <c r="J17" s="48"/>
      <c r="K17" s="48"/>
      <c r="L17" s="48"/>
      <c r="M17" s="48"/>
      <c r="N17" s="48"/>
      <c r="O17" s="48"/>
      <c r="P17" s="48"/>
      <c r="Q17" s="48"/>
      <c r="R17" s="48"/>
      <c r="S17" s="48"/>
      <c r="T17" s="48"/>
      <c r="U17" s="48"/>
      <c r="V17" s="48"/>
      <c r="W17" s="48"/>
    </row>
    <row r="18" spans="7:23" x14ac:dyDescent="0.3">
      <c r="G18" s="48"/>
      <c r="H18" s="48"/>
      <c r="I18" s="48"/>
      <c r="J18" s="48"/>
      <c r="K18" s="48"/>
      <c r="L18" s="48"/>
      <c r="M18" s="48"/>
      <c r="N18" s="48"/>
      <c r="O18" s="48"/>
      <c r="P18" s="48"/>
      <c r="Q18" s="48"/>
      <c r="R18" s="48"/>
      <c r="S18" s="48"/>
      <c r="T18" s="48"/>
      <c r="U18" s="48"/>
      <c r="V18" s="48"/>
      <c r="W18" s="48"/>
    </row>
    <row r="19" spans="7:23" x14ac:dyDescent="0.3">
      <c r="G19" s="48"/>
      <c r="H19" s="48"/>
      <c r="I19" s="48"/>
      <c r="J19" s="48"/>
      <c r="K19" s="48"/>
      <c r="L19" s="48"/>
      <c r="M19" s="48"/>
      <c r="N19" s="48"/>
      <c r="O19" s="48"/>
      <c r="P19" s="48"/>
      <c r="Q19" s="48"/>
      <c r="R19" s="48"/>
      <c r="S19" s="48"/>
      <c r="T19" s="48"/>
      <c r="U19" s="48"/>
      <c r="V19" s="48"/>
      <c r="W19" s="48"/>
    </row>
    <row r="20" spans="7:23" x14ac:dyDescent="0.3">
      <c r="G20" s="48"/>
      <c r="H20" s="48"/>
      <c r="I20" s="48"/>
      <c r="J20" s="48"/>
      <c r="K20" s="48"/>
      <c r="L20" s="48"/>
      <c r="M20" s="48"/>
      <c r="N20" s="48"/>
      <c r="O20" s="48"/>
      <c r="P20" s="48"/>
      <c r="Q20" s="48"/>
      <c r="R20" s="48"/>
      <c r="S20" s="48"/>
      <c r="T20" s="48"/>
      <c r="U20" s="48"/>
      <c r="V20" s="48"/>
      <c r="W20" s="48"/>
    </row>
    <row r="21" spans="7:23" x14ac:dyDescent="0.3">
      <c r="G21" s="48"/>
      <c r="H21" s="48"/>
      <c r="I21" s="48"/>
      <c r="J21" s="48"/>
      <c r="K21" s="48"/>
      <c r="L21" s="48"/>
      <c r="M21" s="48"/>
      <c r="N21" s="48"/>
      <c r="O21" s="48"/>
      <c r="P21" s="48"/>
      <c r="Q21" s="48"/>
      <c r="R21" s="48"/>
      <c r="S21" s="48"/>
      <c r="T21" s="48"/>
      <c r="U21" s="48"/>
      <c r="V21" s="48"/>
      <c r="W21" s="48"/>
    </row>
    <row r="22" spans="7:23" x14ac:dyDescent="0.3">
      <c r="G22" s="48"/>
      <c r="H22" s="48"/>
      <c r="I22" s="48"/>
      <c r="J22" s="48"/>
      <c r="K22" s="48"/>
      <c r="L22" s="48"/>
      <c r="M22" s="48"/>
      <c r="N22" s="48"/>
      <c r="O22" s="48"/>
      <c r="P22" s="48"/>
      <c r="Q22" s="48"/>
      <c r="R22" s="48"/>
      <c r="S22" s="48"/>
      <c r="T22" s="48"/>
      <c r="U22" s="48"/>
      <c r="V22" s="48"/>
      <c r="W22" s="48"/>
    </row>
    <row r="23" spans="7:23" x14ac:dyDescent="0.3">
      <c r="G23" s="48"/>
      <c r="H23" s="48"/>
      <c r="I23" s="48"/>
      <c r="J23" s="48"/>
      <c r="K23" s="48"/>
      <c r="L23" s="48"/>
      <c r="M23" s="48"/>
      <c r="N23" s="48"/>
      <c r="O23" s="48"/>
      <c r="P23" s="48"/>
      <c r="Q23" s="48"/>
      <c r="R23" s="48"/>
      <c r="S23" s="48"/>
      <c r="T23" s="48"/>
      <c r="U23" s="48"/>
      <c r="V23" s="48"/>
      <c r="W23" s="48"/>
    </row>
    <row r="24" spans="7:23" x14ac:dyDescent="0.3">
      <c r="G24" s="48"/>
      <c r="H24" s="48"/>
      <c r="I24" s="48"/>
      <c r="J24" s="48"/>
      <c r="K24" s="48"/>
      <c r="L24" s="48"/>
      <c r="M24" s="48"/>
      <c r="N24" s="48"/>
      <c r="O24" s="48"/>
      <c r="P24" s="48"/>
      <c r="Q24" s="48"/>
      <c r="R24" s="48"/>
      <c r="S24" s="48"/>
      <c r="T24" s="48"/>
      <c r="U24" s="48"/>
      <c r="V24" s="48"/>
      <c r="W24" s="48"/>
    </row>
    <row r="25" spans="7:23" x14ac:dyDescent="0.3">
      <c r="G25" s="48"/>
      <c r="H25" s="48"/>
      <c r="I25" s="48"/>
      <c r="J25" s="48"/>
      <c r="K25" s="48"/>
      <c r="L25" s="48"/>
      <c r="M25" s="48"/>
      <c r="N25" s="48"/>
      <c r="O25" s="48"/>
      <c r="P25" s="48"/>
      <c r="Q25" s="48"/>
      <c r="R25" s="48"/>
      <c r="S25" s="48"/>
      <c r="T25" s="48"/>
      <c r="U25" s="48"/>
      <c r="V25" s="48"/>
      <c r="W25" s="48"/>
    </row>
    <row r="26" spans="7:23" x14ac:dyDescent="0.3">
      <c r="G26" s="48"/>
      <c r="H26" s="48"/>
      <c r="I26" s="48"/>
      <c r="J26" s="48"/>
      <c r="K26" s="48"/>
      <c r="L26" s="48"/>
      <c r="M26" s="48"/>
      <c r="N26" s="48"/>
      <c r="O26" s="48"/>
      <c r="P26" s="48"/>
      <c r="Q26" s="48"/>
      <c r="R26" s="48"/>
      <c r="S26" s="48"/>
      <c r="T26" s="48"/>
      <c r="U26" s="48"/>
      <c r="V26" s="48"/>
      <c r="W26" s="48"/>
    </row>
    <row r="27" spans="7:23" x14ac:dyDescent="0.3">
      <c r="G27" s="48"/>
      <c r="H27" s="48"/>
      <c r="I27" s="48"/>
      <c r="J27" s="48"/>
      <c r="K27" s="48"/>
      <c r="L27" s="48"/>
      <c r="M27" s="48"/>
      <c r="N27" s="48"/>
      <c r="O27" s="48"/>
      <c r="P27" s="48"/>
      <c r="Q27" s="48"/>
      <c r="R27" s="48"/>
      <c r="S27" s="48"/>
      <c r="T27" s="48"/>
      <c r="U27" s="48"/>
      <c r="V27" s="48"/>
      <c r="W27" s="48"/>
    </row>
    <row r="28" spans="7:23" x14ac:dyDescent="0.3">
      <c r="G28" s="48"/>
      <c r="H28" s="48"/>
      <c r="I28" s="48"/>
      <c r="J28" s="48"/>
      <c r="K28" s="48"/>
      <c r="L28" s="48"/>
      <c r="M28" s="48"/>
      <c r="N28" s="48"/>
      <c r="O28" s="48"/>
      <c r="P28" s="48"/>
      <c r="Q28" s="48"/>
      <c r="R28" s="48"/>
      <c r="S28" s="48"/>
      <c r="T28" s="48"/>
      <c r="U28" s="48"/>
      <c r="V28" s="48"/>
      <c r="W28" s="48"/>
    </row>
    <row r="29" spans="7:23" x14ac:dyDescent="0.3">
      <c r="G29" s="48"/>
      <c r="H29" s="48"/>
      <c r="I29" s="48"/>
      <c r="J29" s="48"/>
      <c r="K29" s="48"/>
      <c r="L29" s="48"/>
      <c r="M29" s="48"/>
      <c r="N29" s="48"/>
      <c r="O29" s="48"/>
      <c r="P29" s="48"/>
      <c r="Q29" s="48"/>
      <c r="R29" s="48"/>
      <c r="S29" s="48"/>
      <c r="T29" s="48"/>
      <c r="U29" s="48"/>
      <c r="V29" s="48"/>
      <c r="W29" s="48"/>
    </row>
    <row r="30" spans="7:23" x14ac:dyDescent="0.3">
      <c r="G30" s="48"/>
      <c r="H30" s="48"/>
      <c r="I30" s="48"/>
      <c r="J30" s="48"/>
      <c r="K30" s="48"/>
      <c r="L30" s="48"/>
      <c r="M30" s="48"/>
      <c r="N30" s="48"/>
      <c r="O30" s="48"/>
      <c r="P30" s="48"/>
      <c r="Q30" s="48"/>
      <c r="R30" s="48"/>
      <c r="S30" s="48"/>
      <c r="T30" s="48"/>
      <c r="U30" s="48"/>
      <c r="V30" s="48"/>
      <c r="W30" s="48"/>
    </row>
    <row r="31" spans="7:23" x14ac:dyDescent="0.3">
      <c r="G31" s="48"/>
      <c r="H31" s="48"/>
      <c r="I31" s="48"/>
      <c r="J31" s="48"/>
      <c r="K31" s="48"/>
      <c r="L31" s="48"/>
      <c r="M31" s="48"/>
      <c r="N31" s="48"/>
      <c r="O31" s="48"/>
      <c r="P31" s="48"/>
      <c r="Q31" s="48"/>
      <c r="R31" s="48"/>
      <c r="S31" s="48"/>
      <c r="T31" s="48"/>
      <c r="U31" s="48"/>
      <c r="V31" s="48"/>
      <c r="W31" s="48"/>
    </row>
    <row r="32" spans="7:23" x14ac:dyDescent="0.3">
      <c r="G32" s="48"/>
      <c r="H32" s="48"/>
      <c r="I32" s="48"/>
      <c r="J32" s="48"/>
      <c r="K32" s="48"/>
      <c r="L32" s="48"/>
      <c r="M32" s="48"/>
      <c r="N32" s="48"/>
      <c r="O32" s="48"/>
      <c r="P32" s="48"/>
      <c r="Q32" s="48"/>
      <c r="R32" s="48"/>
      <c r="S32" s="48"/>
      <c r="T32" s="48"/>
      <c r="U32" s="48"/>
      <c r="V32" s="48"/>
      <c r="W32" s="48"/>
    </row>
    <row r="33" spans="7:23" x14ac:dyDescent="0.3">
      <c r="G33" s="48"/>
      <c r="H33" s="48"/>
      <c r="I33" s="48"/>
      <c r="J33" s="48"/>
      <c r="K33" s="48"/>
      <c r="L33" s="48"/>
      <c r="M33" s="48"/>
      <c r="N33" s="48"/>
      <c r="O33" s="48"/>
      <c r="P33" s="48"/>
      <c r="Q33" s="48"/>
      <c r="R33" s="48"/>
      <c r="S33" s="48"/>
      <c r="T33" s="48"/>
      <c r="U33" s="48"/>
      <c r="V33" s="48"/>
      <c r="W33" s="48"/>
    </row>
    <row r="34" spans="7:23" x14ac:dyDescent="0.3">
      <c r="G34" s="48"/>
      <c r="H34" s="48"/>
      <c r="I34" s="48"/>
      <c r="J34" s="48"/>
      <c r="K34" s="48"/>
      <c r="L34" s="48"/>
      <c r="M34" s="48"/>
      <c r="N34" s="48"/>
      <c r="O34" s="48"/>
      <c r="P34" s="48"/>
      <c r="Q34" s="48"/>
      <c r="R34" s="48"/>
      <c r="S34" s="48"/>
      <c r="T34" s="48"/>
      <c r="U34" s="48"/>
      <c r="V34" s="48"/>
      <c r="W34" s="48"/>
    </row>
    <row r="35" spans="7:23" x14ac:dyDescent="0.3">
      <c r="G35" s="48"/>
      <c r="H35" s="48"/>
      <c r="I35" s="48"/>
      <c r="J35" s="48"/>
      <c r="K35" s="48"/>
      <c r="L35" s="48"/>
      <c r="M35" s="48"/>
      <c r="N35" s="48"/>
      <c r="O35" s="48"/>
      <c r="P35" s="48"/>
      <c r="Q35" s="48"/>
      <c r="R35" s="48"/>
      <c r="S35" s="48"/>
      <c r="T35" s="48"/>
      <c r="U35" s="48"/>
      <c r="V35" s="48"/>
      <c r="W35" s="48"/>
    </row>
    <row r="36" spans="7:23" x14ac:dyDescent="0.3">
      <c r="G36" s="48"/>
      <c r="H36" s="48"/>
      <c r="I36" s="48"/>
      <c r="J36" s="48"/>
      <c r="K36" s="48"/>
      <c r="L36" s="48"/>
      <c r="M36" s="48"/>
      <c r="N36" s="48"/>
      <c r="O36" s="48"/>
      <c r="P36" s="48"/>
      <c r="Q36" s="48"/>
      <c r="R36" s="48"/>
      <c r="S36" s="48"/>
      <c r="T36" s="48"/>
      <c r="U36" s="48"/>
      <c r="V36" s="48"/>
      <c r="W36" s="48"/>
    </row>
    <row r="37" spans="7:23" x14ac:dyDescent="0.3">
      <c r="G37" s="48"/>
      <c r="H37" s="48"/>
      <c r="I37" s="48"/>
      <c r="J37" s="48"/>
      <c r="K37" s="48"/>
      <c r="L37" s="48"/>
      <c r="M37" s="48"/>
      <c r="N37" s="48"/>
      <c r="O37" s="48"/>
      <c r="P37" s="48"/>
      <c r="Q37" s="48"/>
      <c r="R37" s="48"/>
      <c r="S37" s="48"/>
      <c r="T37" s="48"/>
      <c r="U37" s="48"/>
      <c r="V37" s="48"/>
      <c r="W37" s="4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F71F6-29BF-49CB-92DD-C8411DD07A7F}">
  <sheetPr>
    <tabColor rgb="FF194AFE"/>
  </sheetPr>
  <dimension ref="A1"/>
  <sheetViews>
    <sheetView showGridLines="0" showRowColHeaders="0" zoomScaleNormal="100" workbookViewId="0"/>
  </sheetViews>
  <sheetFormatPr defaultRowHeight="14.4" x14ac:dyDescent="0.3"/>
  <cols>
    <col min="1" max="16384" width="8.88671875" style="9"/>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04A54-9D01-402A-B347-A655A30695C5}">
  <sheetPr>
    <tabColor rgb="FF194AFE"/>
  </sheetPr>
  <dimension ref="A1"/>
  <sheetViews>
    <sheetView showGridLines="0" showRowColHeaders="0" zoomScaleNormal="100" workbookViewId="0"/>
  </sheetViews>
  <sheetFormatPr defaultRowHeight="14.4" x14ac:dyDescent="0.3"/>
  <cols>
    <col min="1" max="16384" width="8.88671875" style="9"/>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Tables (Sales P)</vt:lpstr>
      <vt:lpstr>Data Tables (geo)</vt:lpstr>
      <vt:lpstr>Data Tables (in_s)</vt:lpstr>
      <vt:lpstr>Pivot Tables</vt:lpstr>
      <vt:lpstr>Income Source</vt:lpstr>
      <vt:lpstr>Geographically</vt:lpstr>
      <vt:lpstr>Sales Process</vt:lpstr>
      <vt:lpstr>Project 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HITESH RANGA</dc:creator>
  <cp:lastModifiedBy>HITESH RANGA</cp:lastModifiedBy>
  <dcterms:created xsi:type="dcterms:W3CDTF">2015-06-05T18:17:20Z</dcterms:created>
  <dcterms:modified xsi:type="dcterms:W3CDTF">2023-08-29T18:32:13Z</dcterms:modified>
</cp:coreProperties>
</file>